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8CDD29CF-D949-42E9-AC81-0E6D5C58425F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pivot" sheetId="5" r:id="rId1"/>
    <sheet name="prediction" sheetId="6" r:id="rId2"/>
    <sheet name="pivottrain" sheetId="9" r:id="rId3"/>
    <sheet name="Naive Bayes" sheetId="10" r:id="rId4"/>
    <sheet name="train" sheetId="1" r:id="rId5"/>
    <sheet name="NB_2" sheetId="12" r:id="rId6"/>
    <sheet name="train_2" sheetId="11" r:id="rId7"/>
    <sheet name="validation" sheetId="7" r:id="rId8"/>
    <sheet name="Analysis" sheetId="2" r:id="rId9"/>
    <sheet name="Model" sheetId="3" r:id="rId10"/>
    <sheet name="test" sheetId="4" r:id="rId11"/>
    <sheet name="Repeat Probability" sheetId="13" r:id="rId12"/>
  </sheets>
  <definedNames>
    <definedName name="_xlnm._FilterDatabase" localSheetId="4" hidden="1">train!$B$1:$H$3002</definedName>
  </definedNames>
  <calcPr calcId="191029"/>
  <pivotCaches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14" r:id="rId19"/>
    <pivotCache cacheId="19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1" roundtripDataChecksum="iuzkzKjbvyVwoDmW9WmzgWflTXxdYw4cVRQUA5FukFg="/>
    </ext>
  </extLst>
</workbook>
</file>

<file path=xl/calcChain.xml><?xml version="1.0" encoding="utf-8"?>
<calcChain xmlns="http://schemas.openxmlformats.org/spreadsheetml/2006/main">
  <c r="R8" i="1" l="1"/>
  <c r="R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" i="1"/>
  <c r="L20" i="13"/>
  <c r="L19" i="13"/>
  <c r="L17" i="13"/>
  <c r="L16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E2001" i="13"/>
  <c r="E2002" i="13"/>
  <c r="E2003" i="13"/>
  <c r="E2004" i="13"/>
  <c r="E2005" i="13"/>
  <c r="E2006" i="13"/>
  <c r="E2007" i="13"/>
  <c r="E2008" i="13"/>
  <c r="E2009" i="13"/>
  <c r="E2010" i="13"/>
  <c r="E2011" i="13"/>
  <c r="E2012" i="13"/>
  <c r="E2013" i="13"/>
  <c r="E2014" i="13"/>
  <c r="E2015" i="13"/>
  <c r="E2016" i="13"/>
  <c r="E2017" i="13"/>
  <c r="E2018" i="13"/>
  <c r="E2019" i="13"/>
  <c r="E2020" i="13"/>
  <c r="E2021" i="13"/>
  <c r="E2022" i="13"/>
  <c r="E2023" i="13"/>
  <c r="E2024" i="13"/>
  <c r="E2025" i="13"/>
  <c r="E2026" i="13"/>
  <c r="E2027" i="13"/>
  <c r="E2028" i="13"/>
  <c r="E2029" i="13"/>
  <c r="E2030" i="13"/>
  <c r="E2031" i="13"/>
  <c r="E2032" i="13"/>
  <c r="E2033" i="13"/>
  <c r="E2034" i="13"/>
  <c r="E2035" i="13"/>
  <c r="E2036" i="13"/>
  <c r="E2037" i="13"/>
  <c r="E2038" i="13"/>
  <c r="E2039" i="13"/>
  <c r="E2040" i="13"/>
  <c r="E2041" i="13"/>
  <c r="E2042" i="13"/>
  <c r="E2043" i="13"/>
  <c r="E2044" i="13"/>
  <c r="E2045" i="13"/>
  <c r="E2046" i="13"/>
  <c r="E2047" i="13"/>
  <c r="E2048" i="13"/>
  <c r="E2049" i="13"/>
  <c r="E2050" i="13"/>
  <c r="E2051" i="13"/>
  <c r="E2052" i="13"/>
  <c r="E2053" i="13"/>
  <c r="E2054" i="13"/>
  <c r="E2055" i="13"/>
  <c r="E2056" i="13"/>
  <c r="E2057" i="13"/>
  <c r="E2058" i="13"/>
  <c r="E2059" i="13"/>
  <c r="E2060" i="13"/>
  <c r="E2061" i="13"/>
  <c r="E2062" i="13"/>
  <c r="E2063" i="13"/>
  <c r="E2064" i="13"/>
  <c r="E2065" i="13"/>
  <c r="E2066" i="13"/>
  <c r="E2067" i="13"/>
  <c r="E2068" i="13"/>
  <c r="E2069" i="13"/>
  <c r="E2070" i="13"/>
  <c r="E2071" i="13"/>
  <c r="E2072" i="13"/>
  <c r="E2073" i="13"/>
  <c r="E2074" i="13"/>
  <c r="E2075" i="13"/>
  <c r="E2076" i="13"/>
  <c r="E2077" i="13"/>
  <c r="E2078" i="13"/>
  <c r="E2079" i="13"/>
  <c r="E2080" i="13"/>
  <c r="E2081" i="13"/>
  <c r="E2082" i="13"/>
  <c r="E2083" i="13"/>
  <c r="E2084" i="13"/>
  <c r="E2085" i="13"/>
  <c r="E2086" i="13"/>
  <c r="E2087" i="13"/>
  <c r="E2088" i="13"/>
  <c r="E2089" i="13"/>
  <c r="E2090" i="13"/>
  <c r="E2091" i="13"/>
  <c r="E2092" i="13"/>
  <c r="E2093" i="13"/>
  <c r="E2094" i="13"/>
  <c r="E2095" i="13"/>
  <c r="E2096" i="13"/>
  <c r="E2097" i="13"/>
  <c r="E2098" i="13"/>
  <c r="E2099" i="13"/>
  <c r="E2100" i="13"/>
  <c r="E2101" i="13"/>
  <c r="E2102" i="13"/>
  <c r="E2103" i="13"/>
  <c r="E2104" i="13"/>
  <c r="E2105" i="13"/>
  <c r="E2106" i="13"/>
  <c r="E2107" i="13"/>
  <c r="E2108" i="13"/>
  <c r="E2109" i="13"/>
  <c r="E2110" i="13"/>
  <c r="E2111" i="13"/>
  <c r="E2112" i="13"/>
  <c r="E2113" i="13"/>
  <c r="E2114" i="13"/>
  <c r="E2115" i="13"/>
  <c r="E2116" i="13"/>
  <c r="E2117" i="13"/>
  <c r="E2118" i="13"/>
  <c r="E2119" i="13"/>
  <c r="E2120" i="13"/>
  <c r="E2121" i="13"/>
  <c r="E2122" i="13"/>
  <c r="E2123" i="13"/>
  <c r="E2124" i="13"/>
  <c r="E2125" i="13"/>
  <c r="E2126" i="13"/>
  <c r="E2127" i="13"/>
  <c r="E2128" i="13"/>
  <c r="E2129" i="13"/>
  <c r="E2130" i="13"/>
  <c r="E2131" i="13"/>
  <c r="E2132" i="13"/>
  <c r="E2133" i="13"/>
  <c r="E2134" i="13"/>
  <c r="E2135" i="13"/>
  <c r="E2136" i="13"/>
  <c r="E2137" i="13"/>
  <c r="E2138" i="13"/>
  <c r="E2139" i="13"/>
  <c r="E2140" i="13"/>
  <c r="E2141" i="13"/>
  <c r="E2142" i="13"/>
  <c r="E2143" i="13"/>
  <c r="E2144" i="13"/>
  <c r="E2145" i="13"/>
  <c r="E2146" i="13"/>
  <c r="E2147" i="13"/>
  <c r="E2148" i="13"/>
  <c r="E2149" i="13"/>
  <c r="E2150" i="13"/>
  <c r="E2151" i="13"/>
  <c r="E2152" i="13"/>
  <c r="E2153" i="13"/>
  <c r="E2154" i="13"/>
  <c r="E2155" i="13"/>
  <c r="E2156" i="13"/>
  <c r="E2157" i="13"/>
  <c r="E2158" i="13"/>
  <c r="E2159" i="13"/>
  <c r="E2160" i="13"/>
  <c r="E2161" i="13"/>
  <c r="E2162" i="13"/>
  <c r="E2163" i="13"/>
  <c r="E2164" i="13"/>
  <c r="E2165" i="13"/>
  <c r="E2166" i="13"/>
  <c r="E2167" i="13"/>
  <c r="E2168" i="13"/>
  <c r="E2169" i="13"/>
  <c r="E2170" i="13"/>
  <c r="E2171" i="13"/>
  <c r="E2172" i="13"/>
  <c r="E2173" i="13"/>
  <c r="E2174" i="13"/>
  <c r="E2175" i="13"/>
  <c r="E2176" i="13"/>
  <c r="E2177" i="13"/>
  <c r="E2178" i="13"/>
  <c r="E2179" i="13"/>
  <c r="E2180" i="13"/>
  <c r="E2181" i="13"/>
  <c r="E2182" i="13"/>
  <c r="E2183" i="13"/>
  <c r="E2184" i="13"/>
  <c r="E2185" i="13"/>
  <c r="E2186" i="13"/>
  <c r="E2187" i="13"/>
  <c r="E2188" i="13"/>
  <c r="E2189" i="13"/>
  <c r="E2190" i="13"/>
  <c r="E2191" i="13"/>
  <c r="E2192" i="13"/>
  <c r="E2193" i="13"/>
  <c r="E2194" i="13"/>
  <c r="E2195" i="13"/>
  <c r="E2196" i="13"/>
  <c r="E2197" i="13"/>
  <c r="E2198" i="13"/>
  <c r="E2199" i="13"/>
  <c r="E2200" i="13"/>
  <c r="E2201" i="13"/>
  <c r="E2202" i="13"/>
  <c r="E2203" i="13"/>
  <c r="E2204" i="13"/>
  <c r="E2205" i="13"/>
  <c r="E2206" i="13"/>
  <c r="E2207" i="13"/>
  <c r="E2208" i="13"/>
  <c r="E2209" i="13"/>
  <c r="E2210" i="13"/>
  <c r="E2211" i="13"/>
  <c r="E2212" i="13"/>
  <c r="E2213" i="13"/>
  <c r="E2214" i="13"/>
  <c r="E2215" i="13"/>
  <c r="E2216" i="13"/>
  <c r="E2217" i="13"/>
  <c r="E2218" i="13"/>
  <c r="E2219" i="13"/>
  <c r="E2220" i="13"/>
  <c r="E2221" i="13"/>
  <c r="E2222" i="13"/>
  <c r="E2223" i="13"/>
  <c r="E2224" i="13"/>
  <c r="E2225" i="13"/>
  <c r="E2226" i="13"/>
  <c r="E2227" i="13"/>
  <c r="E2228" i="13"/>
  <c r="E2229" i="13"/>
  <c r="E2230" i="13"/>
  <c r="E2231" i="13"/>
  <c r="E2232" i="13"/>
  <c r="E2233" i="13"/>
  <c r="E2234" i="13"/>
  <c r="E2235" i="13"/>
  <c r="E2236" i="13"/>
  <c r="E2237" i="13"/>
  <c r="E2238" i="13"/>
  <c r="E2239" i="13"/>
  <c r="E2240" i="13"/>
  <c r="E2241" i="13"/>
  <c r="E2242" i="13"/>
  <c r="E2243" i="13"/>
  <c r="E2244" i="13"/>
  <c r="E2245" i="13"/>
  <c r="E2246" i="13"/>
  <c r="E2247" i="13"/>
  <c r="E2248" i="13"/>
  <c r="E2249" i="13"/>
  <c r="E2250" i="13"/>
  <c r="E2251" i="13"/>
  <c r="E2252" i="13"/>
  <c r="E2253" i="13"/>
  <c r="E2254" i="13"/>
  <c r="E2255" i="13"/>
  <c r="E2256" i="13"/>
  <c r="E2257" i="13"/>
  <c r="E2258" i="13"/>
  <c r="E2259" i="13"/>
  <c r="E2260" i="13"/>
  <c r="E2261" i="13"/>
  <c r="E2262" i="13"/>
  <c r="E2263" i="13"/>
  <c r="E2264" i="13"/>
  <c r="E2265" i="13"/>
  <c r="E2266" i="13"/>
  <c r="E2267" i="13"/>
  <c r="E2268" i="13"/>
  <c r="E2269" i="13"/>
  <c r="E2270" i="13"/>
  <c r="E2271" i="13"/>
  <c r="E2272" i="13"/>
  <c r="E2273" i="13"/>
  <c r="E2274" i="13"/>
  <c r="E2275" i="13"/>
  <c r="E2276" i="13"/>
  <c r="E2277" i="13"/>
  <c r="E2278" i="13"/>
  <c r="E2279" i="13"/>
  <c r="E2280" i="13"/>
  <c r="E2281" i="13"/>
  <c r="E2282" i="13"/>
  <c r="E2283" i="13"/>
  <c r="E2284" i="13"/>
  <c r="E2285" i="13"/>
  <c r="E2286" i="13"/>
  <c r="E2287" i="13"/>
  <c r="E2288" i="13"/>
  <c r="E2289" i="13"/>
  <c r="E2290" i="13"/>
  <c r="E2291" i="13"/>
  <c r="E2292" i="13"/>
  <c r="E2293" i="13"/>
  <c r="E2294" i="13"/>
  <c r="E2295" i="13"/>
  <c r="E2296" i="13"/>
  <c r="E2297" i="13"/>
  <c r="E2298" i="13"/>
  <c r="E2299" i="13"/>
  <c r="E2300" i="13"/>
  <c r="E2301" i="13"/>
  <c r="E2302" i="13"/>
  <c r="E2303" i="13"/>
  <c r="E2304" i="13"/>
  <c r="E2305" i="13"/>
  <c r="E2306" i="13"/>
  <c r="E2307" i="13"/>
  <c r="E2308" i="13"/>
  <c r="E2309" i="13"/>
  <c r="E2310" i="13"/>
  <c r="E2311" i="13"/>
  <c r="E2312" i="13"/>
  <c r="E2313" i="13"/>
  <c r="E2314" i="13"/>
  <c r="E2315" i="13"/>
  <c r="E2316" i="13"/>
  <c r="E2317" i="13"/>
  <c r="E2318" i="13"/>
  <c r="E2319" i="13"/>
  <c r="E2320" i="13"/>
  <c r="E2321" i="13"/>
  <c r="E2322" i="13"/>
  <c r="E2323" i="13"/>
  <c r="E2324" i="13"/>
  <c r="E2325" i="13"/>
  <c r="E2326" i="13"/>
  <c r="E2327" i="13"/>
  <c r="E2328" i="13"/>
  <c r="E2329" i="13"/>
  <c r="E2330" i="13"/>
  <c r="E2331" i="13"/>
  <c r="E2332" i="13"/>
  <c r="E2333" i="13"/>
  <c r="E2334" i="13"/>
  <c r="E2335" i="13"/>
  <c r="E2336" i="13"/>
  <c r="E2337" i="13"/>
  <c r="E2338" i="13"/>
  <c r="E2339" i="13"/>
  <c r="E2340" i="13"/>
  <c r="E2341" i="13"/>
  <c r="E2342" i="13"/>
  <c r="E2343" i="13"/>
  <c r="E2344" i="13"/>
  <c r="E2345" i="13"/>
  <c r="E2346" i="13"/>
  <c r="E2347" i="13"/>
  <c r="E2348" i="13"/>
  <c r="E2349" i="13"/>
  <c r="E2350" i="13"/>
  <c r="E2351" i="13"/>
  <c r="E2352" i="13"/>
  <c r="E2353" i="13"/>
  <c r="E2354" i="13"/>
  <c r="E2355" i="13"/>
  <c r="E2356" i="13"/>
  <c r="E2357" i="13"/>
  <c r="E2358" i="13"/>
  <c r="E2359" i="13"/>
  <c r="E2360" i="13"/>
  <c r="E2361" i="13"/>
  <c r="E2362" i="13"/>
  <c r="E2363" i="13"/>
  <c r="E2364" i="13"/>
  <c r="E2365" i="13"/>
  <c r="E2366" i="13"/>
  <c r="E2367" i="13"/>
  <c r="E2368" i="13"/>
  <c r="E2369" i="13"/>
  <c r="E2370" i="13"/>
  <c r="E2371" i="13"/>
  <c r="E2372" i="13"/>
  <c r="E2373" i="13"/>
  <c r="E2374" i="13"/>
  <c r="E2375" i="13"/>
  <c r="E2376" i="13"/>
  <c r="E2377" i="13"/>
  <c r="E2378" i="13"/>
  <c r="E2379" i="13"/>
  <c r="E2380" i="13"/>
  <c r="E2381" i="13"/>
  <c r="E2382" i="13"/>
  <c r="E2383" i="13"/>
  <c r="E2384" i="13"/>
  <c r="E2385" i="13"/>
  <c r="E2386" i="13"/>
  <c r="E2387" i="13"/>
  <c r="E2388" i="13"/>
  <c r="E2389" i="13"/>
  <c r="E2390" i="13"/>
  <c r="E2391" i="13"/>
  <c r="E2392" i="13"/>
  <c r="E2393" i="13"/>
  <c r="E2394" i="13"/>
  <c r="E2395" i="13"/>
  <c r="E2396" i="13"/>
  <c r="E2397" i="13"/>
  <c r="E2398" i="13"/>
  <c r="E2399" i="13"/>
  <c r="E2400" i="13"/>
  <c r="E2401" i="13"/>
  <c r="E2402" i="13"/>
  <c r="E2403" i="13"/>
  <c r="E2404" i="13"/>
  <c r="E2405" i="13"/>
  <c r="E2406" i="13"/>
  <c r="E2407" i="13"/>
  <c r="E2408" i="13"/>
  <c r="E2409" i="13"/>
  <c r="E2410" i="13"/>
  <c r="E2411" i="13"/>
  <c r="E2412" i="13"/>
  <c r="E2413" i="13"/>
  <c r="E2414" i="13"/>
  <c r="E2415" i="13"/>
  <c r="E2416" i="13"/>
  <c r="E2417" i="13"/>
  <c r="E2418" i="13"/>
  <c r="E2419" i="13"/>
  <c r="E2420" i="13"/>
  <c r="E2421" i="13"/>
  <c r="E2422" i="13"/>
  <c r="E2423" i="13"/>
  <c r="E2424" i="13"/>
  <c r="E2425" i="13"/>
  <c r="E2426" i="13"/>
  <c r="E2427" i="13"/>
  <c r="E2428" i="13"/>
  <c r="E2429" i="13"/>
  <c r="E2430" i="13"/>
  <c r="E2431" i="13"/>
  <c r="E2432" i="13"/>
  <c r="E2433" i="13"/>
  <c r="E2434" i="13"/>
  <c r="E2435" i="13"/>
  <c r="E2436" i="13"/>
  <c r="E2437" i="13"/>
  <c r="E2438" i="13"/>
  <c r="E2439" i="13"/>
  <c r="E2440" i="13"/>
  <c r="E2441" i="13"/>
  <c r="E2442" i="13"/>
  <c r="E2443" i="13"/>
  <c r="E2444" i="13"/>
  <c r="E2445" i="13"/>
  <c r="E2446" i="13"/>
  <c r="E2447" i="13"/>
  <c r="E2448" i="13"/>
  <c r="E2449" i="13"/>
  <c r="E2450" i="13"/>
  <c r="E2451" i="13"/>
  <c r="E2452" i="13"/>
  <c r="E2453" i="13"/>
  <c r="E2454" i="13"/>
  <c r="E2455" i="13"/>
  <c r="E2456" i="13"/>
  <c r="E2457" i="13"/>
  <c r="E2458" i="13"/>
  <c r="E2459" i="13"/>
  <c r="E2460" i="13"/>
  <c r="E2461" i="13"/>
  <c r="E2462" i="13"/>
  <c r="E2463" i="13"/>
  <c r="E2464" i="13"/>
  <c r="E2465" i="13"/>
  <c r="E2466" i="13"/>
  <c r="E2467" i="13"/>
  <c r="E2468" i="13"/>
  <c r="E2469" i="13"/>
  <c r="E2470" i="13"/>
  <c r="E2471" i="13"/>
  <c r="E2472" i="13"/>
  <c r="E2473" i="13"/>
  <c r="E2474" i="13"/>
  <c r="E2475" i="13"/>
  <c r="E2476" i="13"/>
  <c r="E2477" i="13"/>
  <c r="E2478" i="13"/>
  <c r="E2479" i="13"/>
  <c r="E2480" i="13"/>
  <c r="E2481" i="13"/>
  <c r="E2482" i="13"/>
  <c r="E2483" i="13"/>
  <c r="E2484" i="13"/>
  <c r="E2485" i="13"/>
  <c r="E2486" i="13"/>
  <c r="E2487" i="13"/>
  <c r="E2488" i="13"/>
  <c r="E2489" i="13"/>
  <c r="E2490" i="13"/>
  <c r="E2491" i="13"/>
  <c r="E2492" i="13"/>
  <c r="E2493" i="13"/>
  <c r="E2494" i="13"/>
  <c r="E2495" i="13"/>
  <c r="E2496" i="13"/>
  <c r="E2497" i="13"/>
  <c r="E2498" i="13"/>
  <c r="E2499" i="13"/>
  <c r="E2500" i="13"/>
  <c r="E2501" i="13"/>
  <c r="E2502" i="13"/>
  <c r="E2503" i="13"/>
  <c r="E2504" i="13"/>
  <c r="E2505" i="13"/>
  <c r="E2506" i="13"/>
  <c r="E2507" i="13"/>
  <c r="E2508" i="13"/>
  <c r="E2509" i="13"/>
  <c r="E2510" i="13"/>
  <c r="E2511" i="13"/>
  <c r="E2512" i="13"/>
  <c r="E2513" i="13"/>
  <c r="E2514" i="13"/>
  <c r="E2515" i="13"/>
  <c r="E2516" i="13"/>
  <c r="E2517" i="13"/>
  <c r="E2518" i="13"/>
  <c r="E2519" i="13"/>
  <c r="E2520" i="13"/>
  <c r="E2521" i="13"/>
  <c r="E2522" i="13"/>
  <c r="E2523" i="13"/>
  <c r="E2524" i="13"/>
  <c r="E2525" i="13"/>
  <c r="E2526" i="13"/>
  <c r="E2527" i="13"/>
  <c r="E2528" i="13"/>
  <c r="E2529" i="13"/>
  <c r="E2530" i="13"/>
  <c r="E2531" i="13"/>
  <c r="E2532" i="13"/>
  <c r="E2533" i="13"/>
  <c r="E2534" i="13"/>
  <c r="E2535" i="13"/>
  <c r="E2536" i="13"/>
  <c r="E2537" i="13"/>
  <c r="E2538" i="13"/>
  <c r="E2539" i="13"/>
  <c r="E2540" i="13"/>
  <c r="E2541" i="13"/>
  <c r="E2542" i="13"/>
  <c r="E2543" i="13"/>
  <c r="E2544" i="13"/>
  <c r="E2545" i="13"/>
  <c r="E2546" i="13"/>
  <c r="E2547" i="13"/>
  <c r="E2548" i="13"/>
  <c r="E2549" i="13"/>
  <c r="E2550" i="13"/>
  <c r="E2551" i="13"/>
  <c r="E2552" i="13"/>
  <c r="E2553" i="13"/>
  <c r="E2554" i="13"/>
  <c r="E2555" i="13"/>
  <c r="E2556" i="13"/>
  <c r="E2557" i="13"/>
  <c r="E2558" i="13"/>
  <c r="E2559" i="13"/>
  <c r="E2560" i="13"/>
  <c r="E2561" i="13"/>
  <c r="E2562" i="13"/>
  <c r="E2563" i="13"/>
  <c r="E2564" i="13"/>
  <c r="E2565" i="13"/>
  <c r="E2566" i="13"/>
  <c r="E2567" i="13"/>
  <c r="E2568" i="13"/>
  <c r="E2569" i="13"/>
  <c r="E2570" i="13"/>
  <c r="E2571" i="13"/>
  <c r="E2572" i="13"/>
  <c r="E2573" i="13"/>
  <c r="E2574" i="13"/>
  <c r="E2575" i="13"/>
  <c r="E2576" i="13"/>
  <c r="E2577" i="13"/>
  <c r="E2578" i="13"/>
  <c r="E2579" i="13"/>
  <c r="E2580" i="13"/>
  <c r="E2581" i="13"/>
  <c r="E2582" i="13"/>
  <c r="E2583" i="13"/>
  <c r="E2584" i="13"/>
  <c r="E2585" i="13"/>
  <c r="E2586" i="13"/>
  <c r="E2587" i="13"/>
  <c r="E2588" i="13"/>
  <c r="E2589" i="13"/>
  <c r="E2590" i="13"/>
  <c r="E2591" i="13"/>
  <c r="E2592" i="13"/>
  <c r="E2593" i="13"/>
  <c r="E2594" i="13"/>
  <c r="E2595" i="13"/>
  <c r="E2596" i="13"/>
  <c r="E2597" i="13"/>
  <c r="E2598" i="13"/>
  <c r="E2599" i="13"/>
  <c r="E2600" i="13"/>
  <c r="E2601" i="13"/>
  <c r="E2602" i="13"/>
  <c r="E2603" i="13"/>
  <c r="E2604" i="13"/>
  <c r="E2605" i="13"/>
  <c r="E2606" i="13"/>
  <c r="E2607" i="13"/>
  <c r="E2608" i="13"/>
  <c r="E2609" i="13"/>
  <c r="E2610" i="13"/>
  <c r="E2611" i="13"/>
  <c r="E2612" i="13"/>
  <c r="E2613" i="13"/>
  <c r="E2614" i="13"/>
  <c r="E2615" i="13"/>
  <c r="E2616" i="13"/>
  <c r="E2617" i="13"/>
  <c r="E2618" i="13"/>
  <c r="E2619" i="13"/>
  <c r="E2620" i="13"/>
  <c r="E2621" i="13"/>
  <c r="E2622" i="13"/>
  <c r="E2623" i="13"/>
  <c r="E2624" i="13"/>
  <c r="E2625" i="13"/>
  <c r="E2626" i="13"/>
  <c r="E2627" i="13"/>
  <c r="E2628" i="13"/>
  <c r="E2629" i="13"/>
  <c r="E2630" i="13"/>
  <c r="E2631" i="13"/>
  <c r="E2632" i="13"/>
  <c r="E2633" i="13"/>
  <c r="E2634" i="13"/>
  <c r="E2635" i="13"/>
  <c r="E2636" i="13"/>
  <c r="E2637" i="13"/>
  <c r="E2638" i="13"/>
  <c r="E2639" i="13"/>
  <c r="E2640" i="13"/>
  <c r="E2641" i="13"/>
  <c r="E2642" i="13"/>
  <c r="E2643" i="13"/>
  <c r="E2644" i="13"/>
  <c r="E2645" i="13"/>
  <c r="E2646" i="13"/>
  <c r="E2647" i="13"/>
  <c r="E2648" i="13"/>
  <c r="E2649" i="13"/>
  <c r="E2650" i="13"/>
  <c r="E2651" i="13"/>
  <c r="E2652" i="13"/>
  <c r="E2653" i="13"/>
  <c r="E2654" i="13"/>
  <c r="E2655" i="13"/>
  <c r="E2656" i="13"/>
  <c r="E2657" i="13"/>
  <c r="E2658" i="13"/>
  <c r="E2659" i="13"/>
  <c r="E2660" i="13"/>
  <c r="E2661" i="13"/>
  <c r="E2662" i="13"/>
  <c r="E2663" i="13"/>
  <c r="E2664" i="13"/>
  <c r="E2665" i="13"/>
  <c r="E2666" i="13"/>
  <c r="E2667" i="13"/>
  <c r="E2668" i="13"/>
  <c r="E2669" i="13"/>
  <c r="E2670" i="13"/>
  <c r="E2671" i="13"/>
  <c r="E2672" i="13"/>
  <c r="E2673" i="13"/>
  <c r="E2674" i="13"/>
  <c r="E2675" i="13"/>
  <c r="E2676" i="13"/>
  <c r="E2677" i="13"/>
  <c r="E2678" i="13"/>
  <c r="E2679" i="13"/>
  <c r="E2680" i="13"/>
  <c r="E2681" i="13"/>
  <c r="E2682" i="13"/>
  <c r="E2683" i="13"/>
  <c r="E2684" i="13"/>
  <c r="E2685" i="13"/>
  <c r="E2686" i="13"/>
  <c r="E2687" i="13"/>
  <c r="E2688" i="13"/>
  <c r="E2689" i="13"/>
  <c r="E2690" i="13"/>
  <c r="E2691" i="13"/>
  <c r="E2692" i="13"/>
  <c r="E2693" i="13"/>
  <c r="E2694" i="13"/>
  <c r="E2695" i="13"/>
  <c r="E2696" i="13"/>
  <c r="E2697" i="13"/>
  <c r="E2698" i="13"/>
  <c r="E2699" i="13"/>
  <c r="E2700" i="13"/>
  <c r="E2701" i="13"/>
  <c r="E2702" i="13"/>
  <c r="E2703" i="13"/>
  <c r="E2704" i="13"/>
  <c r="E2705" i="13"/>
  <c r="E2706" i="13"/>
  <c r="E2707" i="13"/>
  <c r="E2708" i="13"/>
  <c r="E2709" i="13"/>
  <c r="E2710" i="13"/>
  <c r="E2711" i="13"/>
  <c r="E2712" i="13"/>
  <c r="E2713" i="13"/>
  <c r="E2714" i="13"/>
  <c r="E2715" i="13"/>
  <c r="E2716" i="13"/>
  <c r="E2717" i="13"/>
  <c r="E2718" i="13"/>
  <c r="E2719" i="13"/>
  <c r="E2720" i="13"/>
  <c r="E2721" i="13"/>
  <c r="E2722" i="13"/>
  <c r="E2723" i="13"/>
  <c r="E2724" i="13"/>
  <c r="E2725" i="13"/>
  <c r="E2726" i="13"/>
  <c r="E2727" i="13"/>
  <c r="E2728" i="13"/>
  <c r="E2729" i="13"/>
  <c r="E2730" i="13"/>
  <c r="E2731" i="13"/>
  <c r="E2732" i="13"/>
  <c r="E2733" i="13"/>
  <c r="E2734" i="13"/>
  <c r="E2735" i="13"/>
  <c r="E2736" i="13"/>
  <c r="E2737" i="13"/>
  <c r="E2738" i="13"/>
  <c r="E2739" i="13"/>
  <c r="E2740" i="13"/>
  <c r="E2741" i="13"/>
  <c r="E2742" i="13"/>
  <c r="E2743" i="13"/>
  <c r="E2744" i="13"/>
  <c r="E2745" i="13"/>
  <c r="E2746" i="13"/>
  <c r="E2747" i="13"/>
  <c r="E2748" i="13"/>
  <c r="E2749" i="13"/>
  <c r="E2750" i="13"/>
  <c r="E2751" i="13"/>
  <c r="E2752" i="13"/>
  <c r="E2753" i="13"/>
  <c r="E2754" i="13"/>
  <c r="E2755" i="13"/>
  <c r="E2756" i="13"/>
  <c r="E2757" i="13"/>
  <c r="E2758" i="13"/>
  <c r="E2759" i="13"/>
  <c r="E2760" i="13"/>
  <c r="E2761" i="13"/>
  <c r="E2762" i="13"/>
  <c r="E2763" i="13"/>
  <c r="E2764" i="13"/>
  <c r="E2765" i="13"/>
  <c r="E2766" i="13"/>
  <c r="E2767" i="13"/>
  <c r="E2768" i="13"/>
  <c r="E2769" i="13"/>
  <c r="E2770" i="13"/>
  <c r="E2771" i="13"/>
  <c r="E2772" i="13"/>
  <c r="E2773" i="13"/>
  <c r="E2774" i="13"/>
  <c r="E2775" i="13"/>
  <c r="E2776" i="13"/>
  <c r="E2777" i="13"/>
  <c r="E2778" i="13"/>
  <c r="E2779" i="13"/>
  <c r="E2780" i="13"/>
  <c r="E2781" i="13"/>
  <c r="E2782" i="13"/>
  <c r="E2783" i="13"/>
  <c r="E2784" i="13"/>
  <c r="E2785" i="13"/>
  <c r="E2786" i="13"/>
  <c r="E2787" i="13"/>
  <c r="E2788" i="13"/>
  <c r="E2789" i="13"/>
  <c r="E2790" i="13"/>
  <c r="E2791" i="13"/>
  <c r="E2792" i="13"/>
  <c r="E2793" i="13"/>
  <c r="E2794" i="13"/>
  <c r="E2795" i="13"/>
  <c r="E2796" i="13"/>
  <c r="E2797" i="13"/>
  <c r="E2798" i="13"/>
  <c r="E2799" i="13"/>
  <c r="E2800" i="13"/>
  <c r="E2801" i="13"/>
  <c r="E2802" i="13"/>
  <c r="E2803" i="13"/>
  <c r="E2804" i="13"/>
  <c r="E2805" i="13"/>
  <c r="E2806" i="13"/>
  <c r="E2807" i="13"/>
  <c r="E2808" i="13"/>
  <c r="E2809" i="13"/>
  <c r="E2810" i="13"/>
  <c r="E2811" i="13"/>
  <c r="E2812" i="13"/>
  <c r="E2813" i="13"/>
  <c r="E2814" i="13"/>
  <c r="E2815" i="13"/>
  <c r="E2816" i="13"/>
  <c r="E2817" i="13"/>
  <c r="E2818" i="13"/>
  <c r="E2819" i="13"/>
  <c r="E2820" i="13"/>
  <c r="E2821" i="13"/>
  <c r="E2822" i="13"/>
  <c r="E2823" i="13"/>
  <c r="E2824" i="13"/>
  <c r="E2825" i="13"/>
  <c r="E2826" i="13"/>
  <c r="E2827" i="13"/>
  <c r="E2828" i="13"/>
  <c r="E2829" i="13"/>
  <c r="E2830" i="13"/>
  <c r="E2831" i="13"/>
  <c r="E2832" i="13"/>
  <c r="E2833" i="13"/>
  <c r="E2834" i="13"/>
  <c r="E2835" i="13"/>
  <c r="E2836" i="13"/>
  <c r="E2837" i="13"/>
  <c r="E2838" i="13"/>
  <c r="E2839" i="13"/>
  <c r="E2840" i="13"/>
  <c r="E2841" i="13"/>
  <c r="E2842" i="13"/>
  <c r="E2843" i="13"/>
  <c r="E2844" i="13"/>
  <c r="E2845" i="13"/>
  <c r="E2846" i="13"/>
  <c r="E2847" i="13"/>
  <c r="E2848" i="13"/>
  <c r="E2849" i="13"/>
  <c r="E2850" i="13"/>
  <c r="E2851" i="13"/>
  <c r="E2852" i="13"/>
  <c r="E2853" i="13"/>
  <c r="E2854" i="13"/>
  <c r="E2855" i="13"/>
  <c r="E2856" i="13"/>
  <c r="E2857" i="13"/>
  <c r="E2858" i="13"/>
  <c r="E2859" i="13"/>
  <c r="E2860" i="13"/>
  <c r="E2861" i="13"/>
  <c r="E2862" i="13"/>
  <c r="E2863" i="13"/>
  <c r="E2864" i="13"/>
  <c r="E2865" i="13"/>
  <c r="E2866" i="13"/>
  <c r="E2867" i="13"/>
  <c r="E2868" i="13"/>
  <c r="E2869" i="13"/>
  <c r="E2870" i="13"/>
  <c r="E2871" i="13"/>
  <c r="E2872" i="13"/>
  <c r="E2873" i="13"/>
  <c r="E2874" i="13"/>
  <c r="E2875" i="13"/>
  <c r="E2876" i="13"/>
  <c r="E2877" i="13"/>
  <c r="E2878" i="13"/>
  <c r="E2879" i="13"/>
  <c r="E2880" i="13"/>
  <c r="E2881" i="13"/>
  <c r="E2882" i="13"/>
  <c r="E2883" i="13"/>
  <c r="E2884" i="13"/>
  <c r="E2885" i="13"/>
  <c r="E2886" i="13"/>
  <c r="E2887" i="13"/>
  <c r="E2888" i="13"/>
  <c r="E2889" i="13"/>
  <c r="E2890" i="13"/>
  <c r="E2891" i="13"/>
  <c r="E2892" i="13"/>
  <c r="E2893" i="13"/>
  <c r="E2894" i="13"/>
  <c r="E2895" i="13"/>
  <c r="E2896" i="13"/>
  <c r="E2897" i="13"/>
  <c r="E2898" i="13"/>
  <c r="E2899" i="13"/>
  <c r="E2900" i="13"/>
  <c r="E2901" i="13"/>
  <c r="E2902" i="13"/>
  <c r="E2903" i="13"/>
  <c r="E2904" i="13"/>
  <c r="E2905" i="13"/>
  <c r="E2906" i="13"/>
  <c r="E2907" i="13"/>
  <c r="E2908" i="13"/>
  <c r="E2909" i="13"/>
  <c r="E2910" i="13"/>
  <c r="E2911" i="13"/>
  <c r="E2912" i="13"/>
  <c r="E2913" i="13"/>
  <c r="E2914" i="13"/>
  <c r="E2915" i="13"/>
  <c r="E2916" i="13"/>
  <c r="E2917" i="13"/>
  <c r="E2918" i="13"/>
  <c r="E2919" i="13"/>
  <c r="E2920" i="13"/>
  <c r="E2921" i="13"/>
  <c r="E2922" i="13"/>
  <c r="E2923" i="13"/>
  <c r="E2924" i="13"/>
  <c r="E2925" i="13"/>
  <c r="E2926" i="13"/>
  <c r="E2927" i="13"/>
  <c r="E2928" i="13"/>
  <c r="E2929" i="13"/>
  <c r="E2930" i="13"/>
  <c r="E2931" i="13"/>
  <c r="E2932" i="13"/>
  <c r="E2933" i="13"/>
  <c r="E2934" i="13"/>
  <c r="E2935" i="13"/>
  <c r="E2936" i="13"/>
  <c r="E2937" i="13"/>
  <c r="E2938" i="13"/>
  <c r="E2939" i="13"/>
  <c r="E2940" i="13"/>
  <c r="E2941" i="13"/>
  <c r="E2942" i="13"/>
  <c r="E2943" i="13"/>
  <c r="E2944" i="13"/>
  <c r="E2945" i="13"/>
  <c r="E2946" i="13"/>
  <c r="E2947" i="13"/>
  <c r="E2948" i="13"/>
  <c r="E2949" i="13"/>
  <c r="E2950" i="13"/>
  <c r="E2951" i="13"/>
  <c r="E2952" i="13"/>
  <c r="E2953" i="13"/>
  <c r="E2954" i="13"/>
  <c r="E2955" i="13"/>
  <c r="E2956" i="13"/>
  <c r="E2957" i="13"/>
  <c r="E2958" i="13"/>
  <c r="E2959" i="13"/>
  <c r="E2960" i="13"/>
  <c r="E2961" i="13"/>
  <c r="E2962" i="13"/>
  <c r="E2963" i="13"/>
  <c r="E2964" i="13"/>
  <c r="E2965" i="13"/>
  <c r="E2966" i="13"/>
  <c r="E2967" i="13"/>
  <c r="E2968" i="13"/>
  <c r="E2969" i="13"/>
  <c r="E2970" i="13"/>
  <c r="E2971" i="13"/>
  <c r="E2972" i="13"/>
  <c r="E2973" i="13"/>
  <c r="E2974" i="13"/>
  <c r="E2975" i="13"/>
  <c r="E2976" i="13"/>
  <c r="E2977" i="13"/>
  <c r="E2978" i="13"/>
  <c r="E2979" i="13"/>
  <c r="E2980" i="13"/>
  <c r="E2981" i="13"/>
  <c r="E2982" i="13"/>
  <c r="E2983" i="13"/>
  <c r="E2984" i="13"/>
  <c r="E2985" i="13"/>
  <c r="E2986" i="13"/>
  <c r="E2987" i="13"/>
  <c r="E2988" i="13"/>
  <c r="E2989" i="13"/>
  <c r="E2990" i="13"/>
  <c r="E2991" i="13"/>
  <c r="E2992" i="13"/>
  <c r="E2993" i="13"/>
  <c r="E2994" i="13"/>
  <c r="E2995" i="13"/>
  <c r="E2996" i="13"/>
  <c r="E2997" i="13"/>
  <c r="E2998" i="13"/>
  <c r="E2999" i="13"/>
  <c r="E3000" i="13"/>
  <c r="E3001" i="13"/>
  <c r="E3002" i="13"/>
  <c r="E3003" i="13"/>
  <c r="E3004" i="13"/>
  <c r="E3005" i="13"/>
  <c r="E3006" i="13"/>
  <c r="E3007" i="13"/>
  <c r="E3008" i="13"/>
  <c r="E3009" i="13"/>
  <c r="E3010" i="13"/>
  <c r="E3011" i="13"/>
  <c r="E3012" i="13"/>
  <c r="E3013" i="13"/>
  <c r="E3014" i="13"/>
  <c r="E3015" i="13"/>
  <c r="E3016" i="13"/>
  <c r="E3017" i="13"/>
  <c r="E3018" i="13"/>
  <c r="E3019" i="13"/>
  <c r="E3020" i="13"/>
  <c r="E3021" i="13"/>
  <c r="E3022" i="13"/>
  <c r="E3023" i="13"/>
  <c r="E3024" i="13"/>
  <c r="E3025" i="13"/>
  <c r="E3026" i="13"/>
  <c r="E3027" i="13"/>
  <c r="E3028" i="13"/>
  <c r="E3029" i="13"/>
  <c r="E3030" i="13"/>
  <c r="E3031" i="13"/>
  <c r="E3032" i="13"/>
  <c r="E3033" i="13"/>
  <c r="E3034" i="13"/>
  <c r="E3035" i="13"/>
  <c r="E3036" i="13"/>
  <c r="E3037" i="13"/>
  <c r="E3038" i="13"/>
  <c r="E3039" i="13"/>
  <c r="E3040" i="13"/>
  <c r="E3041" i="13"/>
  <c r="E3042" i="13"/>
  <c r="E3043" i="13"/>
  <c r="E3044" i="13"/>
  <c r="E3045" i="13"/>
  <c r="E3046" i="13"/>
  <c r="E3047" i="13"/>
  <c r="E3048" i="13"/>
  <c r="E3049" i="13"/>
  <c r="E3050" i="13"/>
  <c r="E3051" i="13"/>
  <c r="E3052" i="13"/>
  <c r="E3053" i="13"/>
  <c r="E3054" i="13"/>
  <c r="E3055" i="13"/>
  <c r="E3056" i="13"/>
  <c r="E3057" i="13"/>
  <c r="E3058" i="13"/>
  <c r="E3059" i="13"/>
  <c r="E3060" i="13"/>
  <c r="E3061" i="13"/>
  <c r="E3062" i="13"/>
  <c r="E3063" i="13"/>
  <c r="E3064" i="13"/>
  <c r="E3065" i="13"/>
  <c r="E3066" i="13"/>
  <c r="E3067" i="13"/>
  <c r="E3068" i="13"/>
  <c r="E3069" i="13"/>
  <c r="E3070" i="13"/>
  <c r="E3071" i="13"/>
  <c r="E3072" i="13"/>
  <c r="E3073" i="13"/>
  <c r="E3074" i="13"/>
  <c r="E3075" i="13"/>
  <c r="E3076" i="13"/>
  <c r="E3077" i="13"/>
  <c r="E3078" i="13"/>
  <c r="E3079" i="13"/>
  <c r="E3080" i="13"/>
  <c r="E3081" i="13"/>
  <c r="E3082" i="13"/>
  <c r="E3083" i="13"/>
  <c r="E3084" i="13"/>
  <c r="E3085" i="13"/>
  <c r="E3086" i="13"/>
  <c r="E3087" i="13"/>
  <c r="E3088" i="13"/>
  <c r="E3089" i="13"/>
  <c r="E3090" i="13"/>
  <c r="E3091" i="13"/>
  <c r="E3092" i="13"/>
  <c r="E3093" i="13"/>
  <c r="E3094" i="13"/>
  <c r="E3095" i="13"/>
  <c r="E3096" i="13"/>
  <c r="E3097" i="13"/>
  <c r="E3098" i="13"/>
  <c r="E3099" i="13"/>
  <c r="E3100" i="13"/>
  <c r="E3101" i="13"/>
  <c r="E3102" i="13"/>
  <c r="E3103" i="13"/>
  <c r="E3104" i="13"/>
  <c r="E3105" i="13"/>
  <c r="E3106" i="13"/>
  <c r="E3107" i="13"/>
  <c r="E3108" i="13"/>
  <c r="E3109" i="13"/>
  <c r="E3110" i="13"/>
  <c r="E3111" i="13"/>
  <c r="E3112" i="13"/>
  <c r="E3113" i="13"/>
  <c r="E3114" i="13"/>
  <c r="E3115" i="13"/>
  <c r="E3116" i="13"/>
  <c r="E3117" i="13"/>
  <c r="E3118" i="13"/>
  <c r="E3119" i="13"/>
  <c r="E3120" i="13"/>
  <c r="E3121" i="13"/>
  <c r="E3122" i="13"/>
  <c r="E3123" i="13"/>
  <c r="E3124" i="13"/>
  <c r="E3125" i="13"/>
  <c r="E3126" i="13"/>
  <c r="E3127" i="13"/>
  <c r="E3128" i="13"/>
  <c r="E3129" i="13"/>
  <c r="E3130" i="13"/>
  <c r="E3131" i="13"/>
  <c r="E3132" i="13"/>
  <c r="E3133" i="13"/>
  <c r="E3134" i="13"/>
  <c r="E3135" i="13"/>
  <c r="E3136" i="13"/>
  <c r="E3137" i="13"/>
  <c r="E3138" i="13"/>
  <c r="E3139" i="13"/>
  <c r="E3140" i="13"/>
  <c r="E3141" i="13"/>
  <c r="E3142" i="13"/>
  <c r="E3143" i="13"/>
  <c r="E3144" i="13"/>
  <c r="E3145" i="13"/>
  <c r="E3146" i="13"/>
  <c r="E3147" i="13"/>
  <c r="E3148" i="13"/>
  <c r="E3149" i="13"/>
  <c r="E3150" i="13"/>
  <c r="E3151" i="13"/>
  <c r="E3152" i="13"/>
  <c r="E3153" i="13"/>
  <c r="E3154" i="13"/>
  <c r="E3155" i="13"/>
  <c r="E3156" i="13"/>
  <c r="E3157" i="13"/>
  <c r="E3158" i="13"/>
  <c r="E3159" i="13"/>
  <c r="E3160" i="13"/>
  <c r="E3161" i="13"/>
  <c r="E3162" i="13"/>
  <c r="E3163" i="13"/>
  <c r="E3164" i="13"/>
  <c r="E3165" i="13"/>
  <c r="E3166" i="13"/>
  <c r="E3167" i="13"/>
  <c r="E3168" i="13"/>
  <c r="E3169" i="13"/>
  <c r="E3170" i="13"/>
  <c r="E3171" i="13"/>
  <c r="E3172" i="13"/>
  <c r="E3173" i="13"/>
  <c r="E3174" i="13"/>
  <c r="E3175" i="13"/>
  <c r="E3176" i="13"/>
  <c r="E3177" i="13"/>
  <c r="E3178" i="13"/>
  <c r="E3179" i="13"/>
  <c r="E3180" i="13"/>
  <c r="E3181" i="13"/>
  <c r="E3182" i="13"/>
  <c r="E3183" i="13"/>
  <c r="E3184" i="13"/>
  <c r="E3185" i="13"/>
  <c r="E3186" i="13"/>
  <c r="E3187" i="13"/>
  <c r="E3188" i="13"/>
  <c r="E3189" i="13"/>
  <c r="E3190" i="13"/>
  <c r="E3191" i="13"/>
  <c r="E3192" i="13"/>
  <c r="E3193" i="13"/>
  <c r="E3194" i="13"/>
  <c r="E3195" i="13"/>
  <c r="E3196" i="13"/>
  <c r="E3197" i="13"/>
  <c r="E3198" i="13"/>
  <c r="E3199" i="13"/>
  <c r="E3200" i="13"/>
  <c r="E3201" i="13"/>
  <c r="E3202" i="13"/>
  <c r="E3203" i="13"/>
  <c r="E3204" i="13"/>
  <c r="E3205" i="13"/>
  <c r="E3206" i="13"/>
  <c r="E3207" i="13"/>
  <c r="E3208" i="13"/>
  <c r="E3209" i="13"/>
  <c r="E3210" i="13"/>
  <c r="E3211" i="13"/>
  <c r="E3212" i="13"/>
  <c r="E3213" i="13"/>
  <c r="E3214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638" i="13"/>
  <c r="D2639" i="13"/>
  <c r="D2640" i="13"/>
  <c r="D2641" i="13"/>
  <c r="D2642" i="13"/>
  <c r="D2643" i="13"/>
  <c r="D2644" i="13"/>
  <c r="D2645" i="13"/>
  <c r="D2646" i="13"/>
  <c r="D2647" i="13"/>
  <c r="D2648" i="13"/>
  <c r="D2649" i="13"/>
  <c r="D2650" i="13"/>
  <c r="D2651" i="13"/>
  <c r="D2652" i="13"/>
  <c r="D2653" i="13"/>
  <c r="D2654" i="13"/>
  <c r="D2655" i="13"/>
  <c r="D2656" i="13"/>
  <c r="D2657" i="13"/>
  <c r="D2658" i="13"/>
  <c r="D2659" i="13"/>
  <c r="D2660" i="13"/>
  <c r="D2661" i="13"/>
  <c r="D2662" i="13"/>
  <c r="D2663" i="13"/>
  <c r="D2664" i="13"/>
  <c r="D2665" i="13"/>
  <c r="D2666" i="13"/>
  <c r="D2667" i="13"/>
  <c r="D2668" i="13"/>
  <c r="D2669" i="13"/>
  <c r="D2670" i="13"/>
  <c r="D2671" i="13"/>
  <c r="D2672" i="13"/>
  <c r="D2673" i="13"/>
  <c r="D2674" i="13"/>
  <c r="D2675" i="13"/>
  <c r="D2676" i="13"/>
  <c r="D2677" i="13"/>
  <c r="D2678" i="13"/>
  <c r="D2679" i="13"/>
  <c r="D2680" i="13"/>
  <c r="D2681" i="13"/>
  <c r="D2682" i="13"/>
  <c r="D2683" i="13"/>
  <c r="D2684" i="13"/>
  <c r="D2685" i="13"/>
  <c r="D2686" i="13"/>
  <c r="D2687" i="13"/>
  <c r="D2688" i="13"/>
  <c r="D2689" i="13"/>
  <c r="D2690" i="13"/>
  <c r="D2691" i="13"/>
  <c r="D2692" i="13"/>
  <c r="D2693" i="13"/>
  <c r="D2694" i="13"/>
  <c r="D2695" i="13"/>
  <c r="D2696" i="13"/>
  <c r="D2697" i="13"/>
  <c r="D2698" i="13"/>
  <c r="D2699" i="13"/>
  <c r="D2700" i="13"/>
  <c r="D2701" i="13"/>
  <c r="D2702" i="13"/>
  <c r="D2703" i="13"/>
  <c r="D2704" i="13"/>
  <c r="D2705" i="13"/>
  <c r="D2706" i="13"/>
  <c r="D2707" i="13"/>
  <c r="D2708" i="13"/>
  <c r="D2709" i="13"/>
  <c r="D2710" i="13"/>
  <c r="D2711" i="13"/>
  <c r="D2712" i="13"/>
  <c r="D2713" i="13"/>
  <c r="D2714" i="13"/>
  <c r="D2715" i="13"/>
  <c r="D2716" i="13"/>
  <c r="D2717" i="13"/>
  <c r="D2718" i="13"/>
  <c r="D2719" i="13"/>
  <c r="D2720" i="13"/>
  <c r="D2721" i="13"/>
  <c r="D2722" i="13"/>
  <c r="D2723" i="13"/>
  <c r="D2724" i="13"/>
  <c r="D2725" i="13"/>
  <c r="D2726" i="13"/>
  <c r="D2727" i="13"/>
  <c r="D2728" i="13"/>
  <c r="D2729" i="13"/>
  <c r="D2730" i="13"/>
  <c r="D2731" i="13"/>
  <c r="D2732" i="13"/>
  <c r="D2733" i="13"/>
  <c r="D2734" i="13"/>
  <c r="D2735" i="13"/>
  <c r="D2736" i="13"/>
  <c r="D2737" i="13"/>
  <c r="D2738" i="13"/>
  <c r="D2739" i="13"/>
  <c r="D2740" i="13"/>
  <c r="D2741" i="13"/>
  <c r="D2742" i="13"/>
  <c r="D2743" i="13"/>
  <c r="D2744" i="13"/>
  <c r="D2745" i="13"/>
  <c r="D2746" i="13"/>
  <c r="D2747" i="13"/>
  <c r="D2748" i="13"/>
  <c r="D2749" i="13"/>
  <c r="D2750" i="13"/>
  <c r="D2751" i="13"/>
  <c r="D2752" i="13"/>
  <c r="D2753" i="13"/>
  <c r="D2754" i="13"/>
  <c r="D2755" i="13"/>
  <c r="D2756" i="13"/>
  <c r="D2757" i="13"/>
  <c r="D2758" i="13"/>
  <c r="D2759" i="13"/>
  <c r="D2760" i="13"/>
  <c r="D2761" i="13"/>
  <c r="D2762" i="13"/>
  <c r="D2763" i="13"/>
  <c r="D2764" i="13"/>
  <c r="D2765" i="13"/>
  <c r="D2766" i="13"/>
  <c r="D2767" i="13"/>
  <c r="D2768" i="13"/>
  <c r="D2769" i="13"/>
  <c r="D2770" i="13"/>
  <c r="D2771" i="13"/>
  <c r="D2772" i="13"/>
  <c r="D2773" i="13"/>
  <c r="D2774" i="13"/>
  <c r="D2775" i="13"/>
  <c r="D2776" i="13"/>
  <c r="D2777" i="13"/>
  <c r="D2778" i="13"/>
  <c r="D2779" i="13"/>
  <c r="D2780" i="13"/>
  <c r="D2781" i="13"/>
  <c r="D2782" i="13"/>
  <c r="D2783" i="13"/>
  <c r="D2784" i="13"/>
  <c r="D2785" i="13"/>
  <c r="D2786" i="13"/>
  <c r="D2787" i="13"/>
  <c r="D2788" i="13"/>
  <c r="D2789" i="13"/>
  <c r="D2790" i="13"/>
  <c r="D2791" i="13"/>
  <c r="D2792" i="13"/>
  <c r="D2793" i="13"/>
  <c r="D2794" i="13"/>
  <c r="D2795" i="13"/>
  <c r="D2796" i="13"/>
  <c r="D2797" i="13"/>
  <c r="D2798" i="13"/>
  <c r="D2799" i="13"/>
  <c r="D2800" i="13"/>
  <c r="D2801" i="13"/>
  <c r="D2802" i="13"/>
  <c r="D2803" i="13"/>
  <c r="D2804" i="13"/>
  <c r="D2805" i="13"/>
  <c r="D2806" i="13"/>
  <c r="D2807" i="13"/>
  <c r="D2808" i="13"/>
  <c r="D2809" i="13"/>
  <c r="D2810" i="13"/>
  <c r="D2811" i="13"/>
  <c r="D2812" i="13"/>
  <c r="D2813" i="13"/>
  <c r="D2814" i="13"/>
  <c r="D2815" i="13"/>
  <c r="D2816" i="13"/>
  <c r="D2817" i="13"/>
  <c r="D2818" i="13"/>
  <c r="D2819" i="13"/>
  <c r="D2820" i="13"/>
  <c r="D2821" i="13"/>
  <c r="D2822" i="13"/>
  <c r="D2823" i="13"/>
  <c r="D2824" i="13"/>
  <c r="D2825" i="13"/>
  <c r="D2826" i="13"/>
  <c r="D2827" i="13"/>
  <c r="D2828" i="13"/>
  <c r="D2829" i="13"/>
  <c r="D2830" i="13"/>
  <c r="D2831" i="13"/>
  <c r="D2832" i="13"/>
  <c r="D2833" i="13"/>
  <c r="D2834" i="13"/>
  <c r="D2835" i="13"/>
  <c r="D2836" i="13"/>
  <c r="D2837" i="13"/>
  <c r="D2838" i="13"/>
  <c r="D2839" i="13"/>
  <c r="D2840" i="13"/>
  <c r="D2841" i="13"/>
  <c r="D2842" i="13"/>
  <c r="D2843" i="13"/>
  <c r="D2844" i="13"/>
  <c r="D2845" i="13"/>
  <c r="D2846" i="13"/>
  <c r="D2847" i="13"/>
  <c r="D2848" i="13"/>
  <c r="D2849" i="13"/>
  <c r="D2850" i="13"/>
  <c r="D2851" i="13"/>
  <c r="D2852" i="13"/>
  <c r="D2853" i="13"/>
  <c r="D2854" i="13"/>
  <c r="D2855" i="13"/>
  <c r="D2856" i="13"/>
  <c r="D2857" i="13"/>
  <c r="D2858" i="13"/>
  <c r="D2859" i="13"/>
  <c r="D2860" i="13"/>
  <c r="D2861" i="13"/>
  <c r="D2862" i="13"/>
  <c r="D2863" i="13"/>
  <c r="D2864" i="13"/>
  <c r="D2865" i="13"/>
  <c r="D2866" i="13"/>
  <c r="D2867" i="13"/>
  <c r="D2868" i="13"/>
  <c r="D2869" i="13"/>
  <c r="D2870" i="13"/>
  <c r="D2871" i="13"/>
  <c r="D2872" i="13"/>
  <c r="D2873" i="13"/>
  <c r="D2874" i="13"/>
  <c r="D2875" i="13"/>
  <c r="D2876" i="13"/>
  <c r="D2877" i="13"/>
  <c r="D2878" i="13"/>
  <c r="D2879" i="13"/>
  <c r="D2880" i="13"/>
  <c r="D2881" i="13"/>
  <c r="D2882" i="13"/>
  <c r="D2883" i="13"/>
  <c r="D2884" i="13"/>
  <c r="D2885" i="13"/>
  <c r="D2886" i="13"/>
  <c r="D2887" i="13"/>
  <c r="D2888" i="13"/>
  <c r="D2889" i="13"/>
  <c r="D2890" i="13"/>
  <c r="D2891" i="13"/>
  <c r="D2892" i="13"/>
  <c r="D2893" i="13"/>
  <c r="D2894" i="13"/>
  <c r="D2895" i="13"/>
  <c r="D2896" i="13"/>
  <c r="D2897" i="13"/>
  <c r="D2898" i="13"/>
  <c r="D2899" i="13"/>
  <c r="D2900" i="13"/>
  <c r="D2901" i="13"/>
  <c r="D2902" i="13"/>
  <c r="D2903" i="13"/>
  <c r="D2904" i="13"/>
  <c r="D2905" i="13"/>
  <c r="D2906" i="13"/>
  <c r="D2907" i="13"/>
  <c r="D2908" i="13"/>
  <c r="D2909" i="13"/>
  <c r="D2910" i="13"/>
  <c r="D2911" i="13"/>
  <c r="D2912" i="13"/>
  <c r="D2913" i="13"/>
  <c r="D2914" i="13"/>
  <c r="D2915" i="13"/>
  <c r="D2916" i="13"/>
  <c r="D2917" i="13"/>
  <c r="D2918" i="13"/>
  <c r="D2919" i="13"/>
  <c r="D2920" i="13"/>
  <c r="D2921" i="13"/>
  <c r="D2922" i="13"/>
  <c r="D2923" i="13"/>
  <c r="D2924" i="13"/>
  <c r="D2925" i="13"/>
  <c r="D2926" i="13"/>
  <c r="D2927" i="13"/>
  <c r="D2928" i="13"/>
  <c r="D2929" i="13"/>
  <c r="D2930" i="13"/>
  <c r="D2931" i="13"/>
  <c r="D2932" i="13"/>
  <c r="D2933" i="13"/>
  <c r="D2934" i="13"/>
  <c r="D2935" i="13"/>
  <c r="D2936" i="13"/>
  <c r="D2937" i="13"/>
  <c r="D2938" i="13"/>
  <c r="D2939" i="13"/>
  <c r="D2940" i="13"/>
  <c r="D2941" i="13"/>
  <c r="D2942" i="13"/>
  <c r="D2943" i="13"/>
  <c r="D2944" i="13"/>
  <c r="D2945" i="13"/>
  <c r="D2946" i="13"/>
  <c r="D2947" i="13"/>
  <c r="D2948" i="13"/>
  <c r="D2949" i="13"/>
  <c r="D2950" i="13"/>
  <c r="D2951" i="13"/>
  <c r="D2952" i="13"/>
  <c r="D2953" i="13"/>
  <c r="D2954" i="13"/>
  <c r="D2955" i="13"/>
  <c r="D2956" i="13"/>
  <c r="D2957" i="13"/>
  <c r="D2958" i="13"/>
  <c r="D2959" i="13"/>
  <c r="D2960" i="13"/>
  <c r="D2961" i="13"/>
  <c r="D2962" i="13"/>
  <c r="D2963" i="13"/>
  <c r="D2964" i="13"/>
  <c r="D2965" i="13"/>
  <c r="D2966" i="13"/>
  <c r="D2967" i="13"/>
  <c r="D2968" i="13"/>
  <c r="D2969" i="13"/>
  <c r="D2970" i="13"/>
  <c r="D2971" i="13"/>
  <c r="D2972" i="13"/>
  <c r="D2973" i="13"/>
  <c r="D2974" i="13"/>
  <c r="D2975" i="13"/>
  <c r="D2976" i="13"/>
  <c r="D2977" i="13"/>
  <c r="D2978" i="13"/>
  <c r="D2979" i="13"/>
  <c r="D2980" i="13"/>
  <c r="D2981" i="13"/>
  <c r="D2982" i="13"/>
  <c r="D2983" i="13"/>
  <c r="D2984" i="13"/>
  <c r="D2985" i="13"/>
  <c r="D2986" i="13"/>
  <c r="D2987" i="13"/>
  <c r="D2988" i="13"/>
  <c r="D2989" i="13"/>
  <c r="D2990" i="13"/>
  <c r="D2991" i="13"/>
  <c r="D2992" i="13"/>
  <c r="D2993" i="13"/>
  <c r="D2994" i="13"/>
  <c r="D2995" i="13"/>
  <c r="D2996" i="13"/>
  <c r="D2997" i="13"/>
  <c r="D2998" i="13"/>
  <c r="D2999" i="13"/>
  <c r="D3000" i="13"/>
  <c r="D3001" i="13"/>
  <c r="D3002" i="13"/>
  <c r="D3003" i="13"/>
  <c r="D3004" i="13"/>
  <c r="D3005" i="13"/>
  <c r="D3006" i="13"/>
  <c r="D3007" i="13"/>
  <c r="D3008" i="13"/>
  <c r="D3009" i="13"/>
  <c r="D3010" i="13"/>
  <c r="D3011" i="13"/>
  <c r="D3012" i="13"/>
  <c r="D3013" i="13"/>
  <c r="D3014" i="13"/>
  <c r="D3015" i="13"/>
  <c r="D3016" i="13"/>
  <c r="D3017" i="13"/>
  <c r="D3018" i="13"/>
  <c r="D3019" i="13"/>
  <c r="D3020" i="13"/>
  <c r="D3021" i="13"/>
  <c r="D3022" i="13"/>
  <c r="D3023" i="13"/>
  <c r="D3024" i="13"/>
  <c r="D3025" i="13"/>
  <c r="D3026" i="13"/>
  <c r="D3027" i="13"/>
  <c r="D3028" i="13"/>
  <c r="D3029" i="13"/>
  <c r="D3030" i="13"/>
  <c r="D3031" i="13"/>
  <c r="D3032" i="13"/>
  <c r="D3033" i="13"/>
  <c r="D3034" i="13"/>
  <c r="D3035" i="13"/>
  <c r="D3036" i="13"/>
  <c r="D3037" i="13"/>
  <c r="D3038" i="13"/>
  <c r="D3039" i="13"/>
  <c r="D3040" i="13"/>
  <c r="D3041" i="13"/>
  <c r="D3042" i="13"/>
  <c r="D3043" i="13"/>
  <c r="D3044" i="13"/>
  <c r="D3045" i="13"/>
  <c r="D3046" i="13"/>
  <c r="D3047" i="13"/>
  <c r="D3048" i="13"/>
  <c r="D3049" i="13"/>
  <c r="D3050" i="13"/>
  <c r="D3051" i="13"/>
  <c r="D3052" i="13"/>
  <c r="D3053" i="13"/>
  <c r="D3054" i="13"/>
  <c r="D3055" i="13"/>
  <c r="D3056" i="13"/>
  <c r="D3057" i="13"/>
  <c r="D3058" i="13"/>
  <c r="D3059" i="13"/>
  <c r="D3060" i="13"/>
  <c r="D3061" i="13"/>
  <c r="D3062" i="13"/>
  <c r="D3063" i="13"/>
  <c r="D3064" i="13"/>
  <c r="D3065" i="13"/>
  <c r="D3066" i="13"/>
  <c r="D3067" i="13"/>
  <c r="D3068" i="13"/>
  <c r="D3069" i="13"/>
  <c r="D3070" i="13"/>
  <c r="D3071" i="13"/>
  <c r="D3072" i="13"/>
  <c r="D3073" i="13"/>
  <c r="D3074" i="13"/>
  <c r="D3075" i="13"/>
  <c r="D3076" i="13"/>
  <c r="D3077" i="13"/>
  <c r="D3078" i="13"/>
  <c r="D3079" i="13"/>
  <c r="D3080" i="13"/>
  <c r="D3081" i="13"/>
  <c r="D3082" i="13"/>
  <c r="D3083" i="13"/>
  <c r="D3084" i="13"/>
  <c r="D3085" i="13"/>
  <c r="D3086" i="13"/>
  <c r="D3087" i="13"/>
  <c r="D3088" i="13"/>
  <c r="D3089" i="13"/>
  <c r="D3090" i="13"/>
  <c r="D3091" i="13"/>
  <c r="D3092" i="13"/>
  <c r="D3093" i="13"/>
  <c r="D3094" i="13"/>
  <c r="D3095" i="13"/>
  <c r="D3096" i="13"/>
  <c r="D3097" i="13"/>
  <c r="D3098" i="13"/>
  <c r="D3099" i="13"/>
  <c r="D3100" i="13"/>
  <c r="D3101" i="13"/>
  <c r="D3102" i="13"/>
  <c r="D3103" i="13"/>
  <c r="D3104" i="13"/>
  <c r="D3105" i="13"/>
  <c r="D3106" i="13"/>
  <c r="D3107" i="13"/>
  <c r="D3108" i="13"/>
  <c r="D3109" i="13"/>
  <c r="D3110" i="13"/>
  <c r="D3111" i="13"/>
  <c r="D3112" i="13"/>
  <c r="D3113" i="13"/>
  <c r="D3114" i="13"/>
  <c r="D3115" i="13"/>
  <c r="D3116" i="13"/>
  <c r="D3117" i="13"/>
  <c r="D3118" i="13"/>
  <c r="D3119" i="13"/>
  <c r="D3120" i="13"/>
  <c r="D3121" i="13"/>
  <c r="D3122" i="13"/>
  <c r="D3123" i="13"/>
  <c r="D3124" i="13"/>
  <c r="D3125" i="13"/>
  <c r="D3126" i="13"/>
  <c r="D3127" i="13"/>
  <c r="D3128" i="13"/>
  <c r="D3129" i="13"/>
  <c r="D3130" i="13"/>
  <c r="D3131" i="13"/>
  <c r="D3132" i="13"/>
  <c r="D3133" i="13"/>
  <c r="D3134" i="13"/>
  <c r="D3135" i="13"/>
  <c r="D3136" i="13"/>
  <c r="D3137" i="13"/>
  <c r="D3138" i="13"/>
  <c r="D3139" i="13"/>
  <c r="D3140" i="13"/>
  <c r="D3141" i="13"/>
  <c r="D3142" i="13"/>
  <c r="D3143" i="13"/>
  <c r="D3144" i="13"/>
  <c r="D3145" i="13"/>
  <c r="D3146" i="13"/>
  <c r="D3147" i="13"/>
  <c r="D3148" i="13"/>
  <c r="D3149" i="13"/>
  <c r="D3150" i="13"/>
  <c r="D3151" i="13"/>
  <c r="D3152" i="13"/>
  <c r="D3153" i="13"/>
  <c r="D3154" i="13"/>
  <c r="D3155" i="13"/>
  <c r="D3156" i="13"/>
  <c r="D3157" i="13"/>
  <c r="D3158" i="13"/>
  <c r="D3159" i="13"/>
  <c r="D3160" i="13"/>
  <c r="D3161" i="13"/>
  <c r="D3162" i="13"/>
  <c r="D3163" i="13"/>
  <c r="D3164" i="13"/>
  <c r="D3165" i="13"/>
  <c r="D3166" i="13"/>
  <c r="D3167" i="13"/>
  <c r="D3168" i="13"/>
  <c r="D3169" i="13"/>
  <c r="D3170" i="13"/>
  <c r="D3171" i="13"/>
  <c r="D3172" i="13"/>
  <c r="D3173" i="13"/>
  <c r="D3174" i="13"/>
  <c r="D3175" i="13"/>
  <c r="D3176" i="13"/>
  <c r="D3177" i="13"/>
  <c r="D3178" i="13"/>
  <c r="D3179" i="13"/>
  <c r="D3180" i="13"/>
  <c r="D3181" i="13"/>
  <c r="D3182" i="13"/>
  <c r="D3183" i="13"/>
  <c r="D3184" i="13"/>
  <c r="D3185" i="13"/>
  <c r="D3186" i="13"/>
  <c r="D3187" i="13"/>
  <c r="D3188" i="13"/>
  <c r="D3189" i="13"/>
  <c r="D3190" i="13"/>
  <c r="D3191" i="13"/>
  <c r="D3192" i="13"/>
  <c r="D3193" i="13"/>
  <c r="D3194" i="13"/>
  <c r="D3195" i="13"/>
  <c r="D3196" i="13"/>
  <c r="D3197" i="13"/>
  <c r="D3198" i="13"/>
  <c r="D3199" i="13"/>
  <c r="D3200" i="13"/>
  <c r="D3201" i="13"/>
  <c r="D3202" i="13"/>
  <c r="D3203" i="13"/>
  <c r="D3204" i="13"/>
  <c r="D3205" i="13"/>
  <c r="D3206" i="13"/>
  <c r="D3207" i="13"/>
  <c r="D3208" i="13"/>
  <c r="D3209" i="13"/>
  <c r="D3210" i="13"/>
  <c r="D3211" i="13"/>
  <c r="D3212" i="13"/>
  <c r="D3213" i="13"/>
  <c r="D3214" i="13"/>
  <c r="C2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M20" i="11"/>
  <c r="M27" i="1"/>
  <c r="M19" i="11"/>
  <c r="M17" i="11"/>
  <c r="M16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G859" i="11"/>
  <c r="G860" i="11"/>
  <c r="G861" i="11"/>
  <c r="G862" i="11"/>
  <c r="G863" i="11"/>
  <c r="G864" i="11"/>
  <c r="G865" i="11"/>
  <c r="G866" i="11"/>
  <c r="G867" i="11"/>
  <c r="G868" i="11"/>
  <c r="G869" i="11"/>
  <c r="G870" i="11"/>
  <c r="G871" i="11"/>
  <c r="G872" i="11"/>
  <c r="G873" i="11"/>
  <c r="G874" i="11"/>
  <c r="G875" i="11"/>
  <c r="G876" i="11"/>
  <c r="G877" i="11"/>
  <c r="G878" i="11"/>
  <c r="G879" i="11"/>
  <c r="G880" i="11"/>
  <c r="G881" i="11"/>
  <c r="G882" i="11"/>
  <c r="G883" i="11"/>
  <c r="G884" i="11"/>
  <c r="G885" i="11"/>
  <c r="G886" i="11"/>
  <c r="G887" i="11"/>
  <c r="G888" i="11"/>
  <c r="G889" i="11"/>
  <c r="G890" i="11"/>
  <c r="G891" i="11"/>
  <c r="G892" i="11"/>
  <c r="G893" i="11"/>
  <c r="G894" i="11"/>
  <c r="G895" i="11"/>
  <c r="G896" i="11"/>
  <c r="G897" i="11"/>
  <c r="G898" i="11"/>
  <c r="G899" i="11"/>
  <c r="G900" i="11"/>
  <c r="G901" i="11"/>
  <c r="G902" i="11"/>
  <c r="G903" i="11"/>
  <c r="G904" i="11"/>
  <c r="G905" i="11"/>
  <c r="G906" i="11"/>
  <c r="G907" i="11"/>
  <c r="G908" i="11"/>
  <c r="G909" i="11"/>
  <c r="G910" i="11"/>
  <c r="G911" i="11"/>
  <c r="G912" i="11"/>
  <c r="G913" i="11"/>
  <c r="G914" i="11"/>
  <c r="G915" i="11"/>
  <c r="G916" i="11"/>
  <c r="G917" i="11"/>
  <c r="G918" i="11"/>
  <c r="G919" i="11"/>
  <c r="G920" i="11"/>
  <c r="G921" i="11"/>
  <c r="G922" i="11"/>
  <c r="G923" i="11"/>
  <c r="G924" i="11"/>
  <c r="G925" i="11"/>
  <c r="G926" i="11"/>
  <c r="G927" i="11"/>
  <c r="G928" i="11"/>
  <c r="G929" i="11"/>
  <c r="G930" i="11"/>
  <c r="G931" i="11"/>
  <c r="G932" i="11"/>
  <c r="G933" i="11"/>
  <c r="G934" i="11"/>
  <c r="G935" i="11"/>
  <c r="G936" i="11"/>
  <c r="G937" i="11"/>
  <c r="G938" i="11"/>
  <c r="G939" i="11"/>
  <c r="G940" i="11"/>
  <c r="G941" i="11"/>
  <c r="G942" i="11"/>
  <c r="G943" i="11"/>
  <c r="G944" i="11"/>
  <c r="G945" i="11"/>
  <c r="G946" i="11"/>
  <c r="G947" i="11"/>
  <c r="G948" i="11"/>
  <c r="G949" i="11"/>
  <c r="G950" i="11"/>
  <c r="G951" i="11"/>
  <c r="G952" i="11"/>
  <c r="G953" i="11"/>
  <c r="G954" i="11"/>
  <c r="G955" i="11"/>
  <c r="G956" i="11"/>
  <c r="G957" i="11"/>
  <c r="G958" i="11"/>
  <c r="G959" i="11"/>
  <c r="G960" i="11"/>
  <c r="G961" i="11"/>
  <c r="G962" i="11"/>
  <c r="G963" i="11"/>
  <c r="G964" i="11"/>
  <c r="G965" i="11"/>
  <c r="G966" i="11"/>
  <c r="G967" i="11"/>
  <c r="G968" i="11"/>
  <c r="G969" i="11"/>
  <c r="G970" i="11"/>
  <c r="G971" i="11"/>
  <c r="G972" i="11"/>
  <c r="G973" i="11"/>
  <c r="G974" i="11"/>
  <c r="G975" i="11"/>
  <c r="G976" i="11"/>
  <c r="G977" i="11"/>
  <c r="G978" i="11"/>
  <c r="G979" i="11"/>
  <c r="G980" i="11"/>
  <c r="G981" i="11"/>
  <c r="G982" i="11"/>
  <c r="G983" i="11"/>
  <c r="G984" i="11"/>
  <c r="G985" i="11"/>
  <c r="G986" i="11"/>
  <c r="G987" i="11"/>
  <c r="G988" i="11"/>
  <c r="G989" i="11"/>
  <c r="G990" i="11"/>
  <c r="G991" i="11"/>
  <c r="G992" i="11"/>
  <c r="G993" i="11"/>
  <c r="G994" i="11"/>
  <c r="G995" i="11"/>
  <c r="G996" i="11"/>
  <c r="G997" i="11"/>
  <c r="G998" i="11"/>
  <c r="G999" i="11"/>
  <c r="G1000" i="11"/>
  <c r="G1001" i="11"/>
  <c r="G1002" i="11"/>
  <c r="G1003" i="11"/>
  <c r="G1004" i="11"/>
  <c r="G1005" i="11"/>
  <c r="G1006" i="11"/>
  <c r="G1007" i="11"/>
  <c r="G1008" i="11"/>
  <c r="G1009" i="11"/>
  <c r="G1010" i="11"/>
  <c r="G1011" i="11"/>
  <c r="G1012" i="11"/>
  <c r="G1013" i="11"/>
  <c r="G1014" i="11"/>
  <c r="G1015" i="11"/>
  <c r="G1016" i="11"/>
  <c r="G1017" i="11"/>
  <c r="G1018" i="11"/>
  <c r="G1019" i="11"/>
  <c r="G1020" i="11"/>
  <c r="G1021" i="11"/>
  <c r="G1022" i="11"/>
  <c r="G1023" i="11"/>
  <c r="G1024" i="11"/>
  <c r="G1025" i="11"/>
  <c r="G1026" i="11"/>
  <c r="G1027" i="11"/>
  <c r="G1028" i="11"/>
  <c r="G1029" i="11"/>
  <c r="G1030" i="11"/>
  <c r="G1031" i="11"/>
  <c r="G1032" i="11"/>
  <c r="G1033" i="11"/>
  <c r="G1034" i="11"/>
  <c r="G1035" i="11"/>
  <c r="G1036" i="11"/>
  <c r="G1037" i="11"/>
  <c r="G1038" i="11"/>
  <c r="G1039" i="11"/>
  <c r="G1040" i="11"/>
  <c r="G1041" i="11"/>
  <c r="G1042" i="11"/>
  <c r="G1043" i="11"/>
  <c r="G1044" i="11"/>
  <c r="G1045" i="11"/>
  <c r="G1046" i="11"/>
  <c r="G1047" i="11"/>
  <c r="G1048" i="11"/>
  <c r="G1049" i="11"/>
  <c r="G1050" i="11"/>
  <c r="G1051" i="11"/>
  <c r="G1052" i="11"/>
  <c r="G1053" i="11"/>
  <c r="G1054" i="11"/>
  <c r="G1055" i="11"/>
  <c r="G1056" i="11"/>
  <c r="G1057" i="11"/>
  <c r="G1058" i="11"/>
  <c r="G1059" i="11"/>
  <c r="G1060" i="11"/>
  <c r="G1061" i="11"/>
  <c r="G1062" i="11"/>
  <c r="G1063" i="11"/>
  <c r="G1064" i="11"/>
  <c r="G1065" i="11"/>
  <c r="G1066" i="11"/>
  <c r="G1067" i="11"/>
  <c r="G1068" i="11"/>
  <c r="G1069" i="11"/>
  <c r="G1070" i="11"/>
  <c r="G1071" i="11"/>
  <c r="G1072" i="11"/>
  <c r="G1073" i="11"/>
  <c r="G1074" i="11"/>
  <c r="G1075" i="11"/>
  <c r="G1076" i="11"/>
  <c r="G1077" i="11"/>
  <c r="G1078" i="11"/>
  <c r="G1079" i="11"/>
  <c r="G1080" i="11"/>
  <c r="G1081" i="11"/>
  <c r="G1082" i="11"/>
  <c r="G1083" i="11"/>
  <c r="G1084" i="11"/>
  <c r="G1085" i="11"/>
  <c r="G1086" i="11"/>
  <c r="G1087" i="11"/>
  <c r="G1088" i="11"/>
  <c r="G1089" i="11"/>
  <c r="G1090" i="11"/>
  <c r="G1091" i="11"/>
  <c r="G1092" i="11"/>
  <c r="G1093" i="11"/>
  <c r="G1094" i="11"/>
  <c r="G1095" i="11"/>
  <c r="G1096" i="11"/>
  <c r="G1097" i="11"/>
  <c r="G1098" i="11"/>
  <c r="G1099" i="11"/>
  <c r="G1100" i="11"/>
  <c r="G1101" i="11"/>
  <c r="G1102" i="11"/>
  <c r="G1103" i="11"/>
  <c r="G1104" i="11"/>
  <c r="G1105" i="11"/>
  <c r="G1106" i="11"/>
  <c r="G1107" i="11"/>
  <c r="G1108" i="11"/>
  <c r="G1109" i="11"/>
  <c r="G1110" i="11"/>
  <c r="G1111" i="11"/>
  <c r="G1112" i="11"/>
  <c r="G1113" i="11"/>
  <c r="G1114" i="11"/>
  <c r="G1115" i="11"/>
  <c r="G1116" i="11"/>
  <c r="G1117" i="11"/>
  <c r="G1118" i="11"/>
  <c r="G1119" i="11"/>
  <c r="G1120" i="11"/>
  <c r="G1121" i="11"/>
  <c r="G1122" i="11"/>
  <c r="G1123" i="11"/>
  <c r="G1124" i="11"/>
  <c r="G1125" i="11"/>
  <c r="G1126" i="11"/>
  <c r="G1127" i="11"/>
  <c r="G1128" i="11"/>
  <c r="G1129" i="11"/>
  <c r="G1130" i="11"/>
  <c r="G1131" i="11"/>
  <c r="G1132" i="11"/>
  <c r="G1133" i="11"/>
  <c r="G1134" i="11"/>
  <c r="G1135" i="11"/>
  <c r="G1136" i="11"/>
  <c r="G1137" i="11"/>
  <c r="G1138" i="11"/>
  <c r="G1139" i="11"/>
  <c r="G1140" i="11"/>
  <c r="G1141" i="11"/>
  <c r="G1142" i="11"/>
  <c r="G1143" i="11"/>
  <c r="G1144" i="11"/>
  <c r="G1145" i="11"/>
  <c r="G1146" i="11"/>
  <c r="G1147" i="11"/>
  <c r="G1148" i="11"/>
  <c r="G1149" i="11"/>
  <c r="G1150" i="11"/>
  <c r="G1151" i="11"/>
  <c r="G1152" i="11"/>
  <c r="G1153" i="11"/>
  <c r="G1154" i="11"/>
  <c r="G1155" i="11"/>
  <c r="G1156" i="11"/>
  <c r="G1157" i="11"/>
  <c r="G1158" i="11"/>
  <c r="G1159" i="11"/>
  <c r="G1160" i="11"/>
  <c r="G1161" i="11"/>
  <c r="G1162" i="11"/>
  <c r="G1163" i="11"/>
  <c r="G1164" i="11"/>
  <c r="G1165" i="11"/>
  <c r="G1166" i="11"/>
  <c r="G1167" i="11"/>
  <c r="G1168" i="11"/>
  <c r="G1169" i="11"/>
  <c r="G1170" i="11"/>
  <c r="G1171" i="11"/>
  <c r="G1172" i="11"/>
  <c r="G1173" i="11"/>
  <c r="G1174" i="11"/>
  <c r="G1175" i="11"/>
  <c r="G1176" i="11"/>
  <c r="G1177" i="11"/>
  <c r="G1178" i="11"/>
  <c r="G1179" i="11"/>
  <c r="G1180" i="11"/>
  <c r="G1181" i="11"/>
  <c r="G1182" i="11"/>
  <c r="G1183" i="11"/>
  <c r="G1184" i="11"/>
  <c r="G1185" i="11"/>
  <c r="G1186" i="11"/>
  <c r="G1187" i="11"/>
  <c r="G1188" i="11"/>
  <c r="G1189" i="11"/>
  <c r="G1190" i="11"/>
  <c r="G1191" i="11"/>
  <c r="G1192" i="11"/>
  <c r="G1193" i="11"/>
  <c r="G1194" i="11"/>
  <c r="G1195" i="11"/>
  <c r="G1196" i="11"/>
  <c r="G1197" i="11"/>
  <c r="G1198" i="11"/>
  <c r="G1199" i="11"/>
  <c r="G1200" i="11"/>
  <c r="G1201" i="11"/>
  <c r="G1202" i="11"/>
  <c r="G1203" i="11"/>
  <c r="G1204" i="11"/>
  <c r="G1205" i="11"/>
  <c r="G1206" i="11"/>
  <c r="G1207" i="11"/>
  <c r="G1208" i="11"/>
  <c r="G1209" i="11"/>
  <c r="G1210" i="11"/>
  <c r="G1211" i="11"/>
  <c r="G1212" i="11"/>
  <c r="G1213" i="11"/>
  <c r="G1214" i="11"/>
  <c r="G1215" i="11"/>
  <c r="G1216" i="11"/>
  <c r="G1217" i="11"/>
  <c r="G1218" i="11"/>
  <c r="G1219" i="11"/>
  <c r="G1220" i="11"/>
  <c r="G1221" i="11"/>
  <c r="G1222" i="11"/>
  <c r="G1223" i="11"/>
  <c r="G1224" i="11"/>
  <c r="G1225" i="11"/>
  <c r="G1226" i="11"/>
  <c r="G1227" i="11"/>
  <c r="G1228" i="11"/>
  <c r="G1229" i="11"/>
  <c r="G1230" i="11"/>
  <c r="G1231" i="11"/>
  <c r="G1232" i="11"/>
  <c r="G1233" i="11"/>
  <c r="G1234" i="11"/>
  <c r="G1235" i="11"/>
  <c r="G1236" i="11"/>
  <c r="G1237" i="11"/>
  <c r="G1238" i="11"/>
  <c r="G1239" i="11"/>
  <c r="G1240" i="11"/>
  <c r="G1241" i="11"/>
  <c r="G1242" i="11"/>
  <c r="G1243" i="11"/>
  <c r="G1244" i="11"/>
  <c r="G1245" i="11"/>
  <c r="G1246" i="11"/>
  <c r="G1247" i="11"/>
  <c r="G1248" i="11"/>
  <c r="G1249" i="11"/>
  <c r="G1250" i="11"/>
  <c r="G1251" i="11"/>
  <c r="G1252" i="11"/>
  <c r="G1253" i="11"/>
  <c r="G1254" i="11"/>
  <c r="G1255" i="11"/>
  <c r="G1256" i="11"/>
  <c r="G1257" i="11"/>
  <c r="G1258" i="11"/>
  <c r="G1259" i="11"/>
  <c r="G1260" i="11"/>
  <c r="G1261" i="11"/>
  <c r="G1262" i="11"/>
  <c r="G1263" i="11"/>
  <c r="G1264" i="11"/>
  <c r="G1265" i="11"/>
  <c r="G1266" i="11"/>
  <c r="G1267" i="11"/>
  <c r="G1268" i="11"/>
  <c r="G1269" i="11"/>
  <c r="G1270" i="11"/>
  <c r="G1271" i="11"/>
  <c r="G1272" i="11"/>
  <c r="G1273" i="11"/>
  <c r="G1274" i="11"/>
  <c r="G1275" i="11"/>
  <c r="G1276" i="11"/>
  <c r="G1277" i="11"/>
  <c r="G1278" i="11"/>
  <c r="G1279" i="11"/>
  <c r="G1280" i="11"/>
  <c r="G1281" i="11"/>
  <c r="G1282" i="11"/>
  <c r="G1283" i="11"/>
  <c r="G1284" i="11"/>
  <c r="G1285" i="11"/>
  <c r="G1286" i="11"/>
  <c r="G1287" i="11"/>
  <c r="G1288" i="11"/>
  <c r="G1289" i="11"/>
  <c r="G1290" i="11"/>
  <c r="G1291" i="11"/>
  <c r="G1292" i="11"/>
  <c r="G1293" i="11"/>
  <c r="G1294" i="11"/>
  <c r="G1295" i="11"/>
  <c r="G1296" i="11"/>
  <c r="G1297" i="11"/>
  <c r="G1298" i="11"/>
  <c r="G1299" i="11"/>
  <c r="G1300" i="11"/>
  <c r="G1301" i="11"/>
  <c r="G1302" i="11"/>
  <c r="G1303" i="11"/>
  <c r="G1304" i="11"/>
  <c r="G1305" i="11"/>
  <c r="G1306" i="11"/>
  <c r="G1307" i="11"/>
  <c r="G1308" i="11"/>
  <c r="G1309" i="11"/>
  <c r="G1310" i="11"/>
  <c r="G1311" i="11"/>
  <c r="G1312" i="11"/>
  <c r="G1313" i="11"/>
  <c r="G1314" i="11"/>
  <c r="G1315" i="11"/>
  <c r="G1316" i="11"/>
  <c r="G1317" i="11"/>
  <c r="G1318" i="11"/>
  <c r="G1319" i="11"/>
  <c r="G1320" i="11"/>
  <c r="G1321" i="11"/>
  <c r="G1322" i="11"/>
  <c r="G1323" i="11"/>
  <c r="G1324" i="11"/>
  <c r="G1325" i="11"/>
  <c r="G1326" i="11"/>
  <c r="G1327" i="11"/>
  <c r="G1328" i="11"/>
  <c r="G1329" i="11"/>
  <c r="G1330" i="11"/>
  <c r="G1331" i="11"/>
  <c r="G1332" i="11"/>
  <c r="G1333" i="11"/>
  <c r="G1334" i="11"/>
  <c r="G1335" i="11"/>
  <c r="G1336" i="11"/>
  <c r="G1337" i="11"/>
  <c r="G1338" i="11"/>
  <c r="G1339" i="11"/>
  <c r="G1340" i="11"/>
  <c r="G1341" i="11"/>
  <c r="G1342" i="11"/>
  <c r="G1343" i="11"/>
  <c r="G1344" i="11"/>
  <c r="G1345" i="11"/>
  <c r="G1346" i="11"/>
  <c r="G1347" i="11"/>
  <c r="G1348" i="11"/>
  <c r="G1349" i="11"/>
  <c r="G1350" i="11"/>
  <c r="G1351" i="11"/>
  <c r="G1352" i="11"/>
  <c r="G1353" i="11"/>
  <c r="G1354" i="11"/>
  <c r="G1355" i="11"/>
  <c r="G1356" i="11"/>
  <c r="G1357" i="11"/>
  <c r="G1358" i="11"/>
  <c r="G1359" i="11"/>
  <c r="G1360" i="11"/>
  <c r="G1361" i="11"/>
  <c r="G1362" i="11"/>
  <c r="G1363" i="11"/>
  <c r="G1364" i="11"/>
  <c r="G1365" i="11"/>
  <c r="G1366" i="11"/>
  <c r="G1367" i="11"/>
  <c r="G1368" i="11"/>
  <c r="G1369" i="11"/>
  <c r="G1370" i="11"/>
  <c r="G1371" i="11"/>
  <c r="G1372" i="11"/>
  <c r="G1373" i="11"/>
  <c r="G1374" i="11"/>
  <c r="G1375" i="11"/>
  <c r="G1376" i="11"/>
  <c r="G1377" i="11"/>
  <c r="G1378" i="11"/>
  <c r="G1379" i="11"/>
  <c r="G1380" i="11"/>
  <c r="G1381" i="11"/>
  <c r="G1382" i="11"/>
  <c r="G1383" i="11"/>
  <c r="G1384" i="11"/>
  <c r="G1385" i="11"/>
  <c r="G1386" i="11"/>
  <c r="G1387" i="11"/>
  <c r="G1388" i="11"/>
  <c r="G1389" i="11"/>
  <c r="G1390" i="11"/>
  <c r="G1391" i="11"/>
  <c r="G1392" i="11"/>
  <c r="G1393" i="11"/>
  <c r="G1394" i="11"/>
  <c r="G1395" i="11"/>
  <c r="G1396" i="11"/>
  <c r="G1397" i="11"/>
  <c r="G1398" i="11"/>
  <c r="G1399" i="11"/>
  <c r="G1400" i="11"/>
  <c r="G1401" i="11"/>
  <c r="G1402" i="11"/>
  <c r="G1403" i="11"/>
  <c r="G1404" i="11"/>
  <c r="G1405" i="11"/>
  <c r="G1406" i="11"/>
  <c r="G1407" i="11"/>
  <c r="G1408" i="11"/>
  <c r="G1409" i="11"/>
  <c r="G1410" i="11"/>
  <c r="G1411" i="11"/>
  <c r="G1412" i="11"/>
  <c r="G1413" i="11"/>
  <c r="G1414" i="11"/>
  <c r="G1415" i="11"/>
  <c r="G1416" i="11"/>
  <c r="G1417" i="11"/>
  <c r="G1418" i="11"/>
  <c r="G1419" i="11"/>
  <c r="G1420" i="11"/>
  <c r="G1421" i="11"/>
  <c r="G1422" i="11"/>
  <c r="G1423" i="11"/>
  <c r="G1424" i="11"/>
  <c r="G1425" i="11"/>
  <c r="G1426" i="11"/>
  <c r="G1427" i="11"/>
  <c r="G1428" i="11"/>
  <c r="G1429" i="11"/>
  <c r="G1430" i="11"/>
  <c r="G1431" i="11"/>
  <c r="G1432" i="11"/>
  <c r="G1433" i="11"/>
  <c r="G1434" i="11"/>
  <c r="G1435" i="11"/>
  <c r="G1436" i="11"/>
  <c r="G1437" i="11"/>
  <c r="G1438" i="11"/>
  <c r="G1439" i="11"/>
  <c r="G1440" i="11"/>
  <c r="G1441" i="11"/>
  <c r="G1442" i="11"/>
  <c r="G1443" i="11"/>
  <c r="G1444" i="11"/>
  <c r="G1445" i="11"/>
  <c r="G1446" i="11"/>
  <c r="G1447" i="11"/>
  <c r="G1448" i="11"/>
  <c r="G1449" i="11"/>
  <c r="G1450" i="11"/>
  <c r="G1451" i="11"/>
  <c r="G1452" i="11"/>
  <c r="G1453" i="11"/>
  <c r="G1454" i="11"/>
  <c r="G1455" i="11"/>
  <c r="G1456" i="11"/>
  <c r="G1457" i="11"/>
  <c r="G1458" i="11"/>
  <c r="G1459" i="11"/>
  <c r="G1460" i="11"/>
  <c r="G1461" i="11"/>
  <c r="G1462" i="11"/>
  <c r="G1463" i="11"/>
  <c r="G1464" i="11"/>
  <c r="G1465" i="11"/>
  <c r="G1466" i="11"/>
  <c r="G1467" i="11"/>
  <c r="G1468" i="11"/>
  <c r="G1469" i="11"/>
  <c r="G1470" i="11"/>
  <c r="G1471" i="11"/>
  <c r="G1472" i="11"/>
  <c r="G1473" i="11"/>
  <c r="G1474" i="11"/>
  <c r="G1475" i="11"/>
  <c r="G1476" i="11"/>
  <c r="G1477" i="11"/>
  <c r="G1478" i="11"/>
  <c r="G1479" i="11"/>
  <c r="G1480" i="11"/>
  <c r="G1481" i="11"/>
  <c r="G1482" i="11"/>
  <c r="G1483" i="11"/>
  <c r="G1484" i="11"/>
  <c r="G1485" i="11"/>
  <c r="G1486" i="11"/>
  <c r="G1487" i="11"/>
  <c r="G1488" i="11"/>
  <c r="G1489" i="11"/>
  <c r="G1490" i="11"/>
  <c r="G1491" i="11"/>
  <c r="G1492" i="11"/>
  <c r="G1493" i="11"/>
  <c r="G1494" i="11"/>
  <c r="G1495" i="11"/>
  <c r="G1496" i="11"/>
  <c r="G1497" i="11"/>
  <c r="G1498" i="11"/>
  <c r="G1499" i="11"/>
  <c r="G1500" i="11"/>
  <c r="G1501" i="11"/>
  <c r="G1502" i="11"/>
  <c r="G1503" i="11"/>
  <c r="G1504" i="11"/>
  <c r="G1505" i="11"/>
  <c r="G1506" i="11"/>
  <c r="G1507" i="11"/>
  <c r="G1508" i="11"/>
  <c r="G1509" i="11"/>
  <c r="G1510" i="11"/>
  <c r="G1511" i="11"/>
  <c r="G1512" i="11"/>
  <c r="G1513" i="11"/>
  <c r="G1514" i="11"/>
  <c r="G1515" i="11"/>
  <c r="G1516" i="11"/>
  <c r="G1517" i="11"/>
  <c r="G1518" i="11"/>
  <c r="G1519" i="11"/>
  <c r="G1520" i="11"/>
  <c r="G1521" i="11"/>
  <c r="G1522" i="11"/>
  <c r="G1523" i="11"/>
  <c r="G1524" i="11"/>
  <c r="G1525" i="11"/>
  <c r="G1526" i="11"/>
  <c r="G1527" i="11"/>
  <c r="G1528" i="11"/>
  <c r="G1529" i="11"/>
  <c r="G1530" i="11"/>
  <c r="G1531" i="11"/>
  <c r="G1532" i="11"/>
  <c r="G1533" i="11"/>
  <c r="G1534" i="11"/>
  <c r="G1535" i="11"/>
  <c r="G1536" i="11"/>
  <c r="G1537" i="11"/>
  <c r="G1538" i="11"/>
  <c r="G1539" i="11"/>
  <c r="G1540" i="11"/>
  <c r="G1541" i="11"/>
  <c r="G1542" i="11"/>
  <c r="G1543" i="11"/>
  <c r="G1544" i="11"/>
  <c r="G1545" i="11"/>
  <c r="G1546" i="11"/>
  <c r="G1547" i="11"/>
  <c r="G1548" i="11"/>
  <c r="G1549" i="11"/>
  <c r="G1550" i="11"/>
  <c r="G1551" i="11"/>
  <c r="G1552" i="11"/>
  <c r="G1553" i="11"/>
  <c r="G1554" i="11"/>
  <c r="G1555" i="11"/>
  <c r="G1556" i="11"/>
  <c r="G1557" i="11"/>
  <c r="G1558" i="11"/>
  <c r="G1559" i="11"/>
  <c r="G1560" i="11"/>
  <c r="G1561" i="11"/>
  <c r="G1562" i="11"/>
  <c r="G1563" i="11"/>
  <c r="G1564" i="11"/>
  <c r="G1565" i="11"/>
  <c r="G1566" i="11"/>
  <c r="G1567" i="11"/>
  <c r="G1568" i="11"/>
  <c r="G1569" i="11"/>
  <c r="G1570" i="11"/>
  <c r="G1571" i="11"/>
  <c r="G1572" i="11"/>
  <c r="G1573" i="11"/>
  <c r="G1574" i="11"/>
  <c r="G1575" i="11"/>
  <c r="G1576" i="11"/>
  <c r="G1577" i="11"/>
  <c r="G1578" i="11"/>
  <c r="G1579" i="11"/>
  <c r="G1580" i="11"/>
  <c r="G1581" i="11"/>
  <c r="G1582" i="11"/>
  <c r="G1583" i="11"/>
  <c r="G1584" i="11"/>
  <c r="G1585" i="11"/>
  <c r="G1586" i="11"/>
  <c r="G1587" i="11"/>
  <c r="G1588" i="11"/>
  <c r="G1589" i="11"/>
  <c r="G1590" i="11"/>
  <c r="G1591" i="11"/>
  <c r="G1592" i="11"/>
  <c r="G1593" i="11"/>
  <c r="G1594" i="11"/>
  <c r="G1595" i="11"/>
  <c r="G1596" i="11"/>
  <c r="G1597" i="11"/>
  <c r="G1598" i="11"/>
  <c r="G1599" i="11"/>
  <c r="G1600" i="11"/>
  <c r="G1601" i="11"/>
  <c r="G1602" i="11"/>
  <c r="G1603" i="11"/>
  <c r="G1604" i="11"/>
  <c r="G1605" i="11"/>
  <c r="G1606" i="11"/>
  <c r="G1607" i="11"/>
  <c r="G1608" i="11"/>
  <c r="G1609" i="11"/>
  <c r="G1610" i="11"/>
  <c r="G1611" i="11"/>
  <c r="G1612" i="11"/>
  <c r="G1613" i="11"/>
  <c r="G1614" i="11"/>
  <c r="G1615" i="11"/>
  <c r="G1616" i="11"/>
  <c r="G1617" i="11"/>
  <c r="G1618" i="11"/>
  <c r="G1619" i="11"/>
  <c r="G1620" i="11"/>
  <c r="G1621" i="11"/>
  <c r="G1622" i="11"/>
  <c r="G1623" i="11"/>
  <c r="G1624" i="11"/>
  <c r="G1625" i="11"/>
  <c r="G1626" i="11"/>
  <c r="G1627" i="11"/>
  <c r="G1628" i="11"/>
  <c r="G1629" i="11"/>
  <c r="G1630" i="11"/>
  <c r="G1631" i="11"/>
  <c r="G1632" i="11"/>
  <c r="G1633" i="11"/>
  <c r="G1634" i="11"/>
  <c r="G1635" i="11"/>
  <c r="G1636" i="11"/>
  <c r="G1637" i="11"/>
  <c r="G1638" i="11"/>
  <c r="G1639" i="11"/>
  <c r="G1640" i="11"/>
  <c r="G1641" i="11"/>
  <c r="G1642" i="11"/>
  <c r="G1643" i="11"/>
  <c r="G1644" i="11"/>
  <c r="G1645" i="11"/>
  <c r="G1646" i="11"/>
  <c r="G1647" i="11"/>
  <c r="G1648" i="11"/>
  <c r="G1649" i="11"/>
  <c r="G1650" i="11"/>
  <c r="G1651" i="11"/>
  <c r="G1652" i="11"/>
  <c r="G1653" i="11"/>
  <c r="G1654" i="11"/>
  <c r="G1655" i="11"/>
  <c r="G1656" i="11"/>
  <c r="G1657" i="11"/>
  <c r="G1658" i="11"/>
  <c r="G1659" i="11"/>
  <c r="G1660" i="11"/>
  <c r="G1661" i="11"/>
  <c r="G1662" i="11"/>
  <c r="G1663" i="11"/>
  <c r="G1664" i="11"/>
  <c r="G1665" i="11"/>
  <c r="G1666" i="11"/>
  <c r="G1667" i="11"/>
  <c r="G1668" i="11"/>
  <c r="G1669" i="11"/>
  <c r="G1670" i="11"/>
  <c r="G1671" i="11"/>
  <c r="G1672" i="11"/>
  <c r="G1673" i="11"/>
  <c r="G1674" i="11"/>
  <c r="G1675" i="11"/>
  <c r="G1676" i="11"/>
  <c r="G1677" i="11"/>
  <c r="G1678" i="11"/>
  <c r="G1679" i="11"/>
  <c r="G1680" i="11"/>
  <c r="G1681" i="11"/>
  <c r="G1682" i="11"/>
  <c r="G1683" i="11"/>
  <c r="G1684" i="11"/>
  <c r="G1685" i="11"/>
  <c r="G1686" i="11"/>
  <c r="G1687" i="11"/>
  <c r="G1688" i="11"/>
  <c r="G1689" i="11"/>
  <c r="G1690" i="11"/>
  <c r="G1691" i="11"/>
  <c r="G1692" i="11"/>
  <c r="G1693" i="11"/>
  <c r="G1694" i="11"/>
  <c r="G1695" i="11"/>
  <c r="G1696" i="11"/>
  <c r="G1697" i="11"/>
  <c r="G1698" i="11"/>
  <c r="G1699" i="11"/>
  <c r="G1700" i="11"/>
  <c r="G1701" i="11"/>
  <c r="G1702" i="11"/>
  <c r="G1703" i="11"/>
  <c r="G1704" i="11"/>
  <c r="G1705" i="11"/>
  <c r="G1706" i="11"/>
  <c r="G1707" i="11"/>
  <c r="G1708" i="11"/>
  <c r="G1709" i="11"/>
  <c r="G1710" i="11"/>
  <c r="G1711" i="11"/>
  <c r="G1712" i="11"/>
  <c r="G1713" i="11"/>
  <c r="G1714" i="11"/>
  <c r="G1715" i="11"/>
  <c r="G1716" i="11"/>
  <c r="G1717" i="11"/>
  <c r="G1718" i="11"/>
  <c r="G1719" i="11"/>
  <c r="G1720" i="11"/>
  <c r="G1721" i="11"/>
  <c r="G1722" i="11"/>
  <c r="G1723" i="11"/>
  <c r="G1724" i="11"/>
  <c r="G1725" i="11"/>
  <c r="G1726" i="11"/>
  <c r="G1727" i="11"/>
  <c r="G1728" i="11"/>
  <c r="G1729" i="11"/>
  <c r="G1730" i="11"/>
  <c r="G1731" i="11"/>
  <c r="G1732" i="11"/>
  <c r="G1733" i="11"/>
  <c r="G1734" i="11"/>
  <c r="G1735" i="11"/>
  <c r="G1736" i="11"/>
  <c r="G1737" i="11"/>
  <c r="G1738" i="11"/>
  <c r="G1739" i="11"/>
  <c r="G1740" i="11"/>
  <c r="G1741" i="11"/>
  <c r="G1742" i="11"/>
  <c r="G1743" i="11"/>
  <c r="G1744" i="11"/>
  <c r="G1745" i="11"/>
  <c r="G1746" i="11"/>
  <c r="G1747" i="11"/>
  <c r="G1748" i="11"/>
  <c r="G1749" i="11"/>
  <c r="G1750" i="11"/>
  <c r="G1751" i="11"/>
  <c r="G1752" i="11"/>
  <c r="G1753" i="11"/>
  <c r="G1754" i="11"/>
  <c r="G1755" i="11"/>
  <c r="G1756" i="11"/>
  <c r="G1757" i="11"/>
  <c r="G1758" i="11"/>
  <c r="G1759" i="11"/>
  <c r="G1760" i="11"/>
  <c r="G1761" i="11"/>
  <c r="G1762" i="11"/>
  <c r="G1763" i="11"/>
  <c r="G1764" i="11"/>
  <c r="G1765" i="11"/>
  <c r="G1766" i="11"/>
  <c r="G1767" i="11"/>
  <c r="G1768" i="11"/>
  <c r="G1769" i="11"/>
  <c r="G1770" i="11"/>
  <c r="G1771" i="11"/>
  <c r="G1772" i="11"/>
  <c r="G1773" i="11"/>
  <c r="G1774" i="11"/>
  <c r="G1775" i="11"/>
  <c r="G1776" i="11"/>
  <c r="G1777" i="11"/>
  <c r="G1778" i="11"/>
  <c r="G1779" i="11"/>
  <c r="G1780" i="11"/>
  <c r="G1781" i="11"/>
  <c r="G1782" i="11"/>
  <c r="G1783" i="11"/>
  <c r="G1784" i="11"/>
  <c r="G1785" i="11"/>
  <c r="G1786" i="11"/>
  <c r="G1787" i="11"/>
  <c r="G1788" i="11"/>
  <c r="G1789" i="11"/>
  <c r="G1790" i="11"/>
  <c r="G1791" i="11"/>
  <c r="G1792" i="11"/>
  <c r="G1793" i="11"/>
  <c r="G1794" i="11"/>
  <c r="G1795" i="11"/>
  <c r="G1796" i="11"/>
  <c r="G1797" i="11"/>
  <c r="G1798" i="11"/>
  <c r="G1799" i="11"/>
  <c r="G1800" i="11"/>
  <c r="G1801" i="11"/>
  <c r="G1802" i="11"/>
  <c r="G1803" i="11"/>
  <c r="G1804" i="11"/>
  <c r="G1805" i="11"/>
  <c r="G1806" i="11"/>
  <c r="G1807" i="11"/>
  <c r="G1808" i="11"/>
  <c r="G1809" i="11"/>
  <c r="G1810" i="11"/>
  <c r="G1811" i="11"/>
  <c r="G1812" i="11"/>
  <c r="G1813" i="11"/>
  <c r="G1814" i="11"/>
  <c r="G1815" i="11"/>
  <c r="G1816" i="11"/>
  <c r="G1817" i="11"/>
  <c r="G1818" i="11"/>
  <c r="G1819" i="11"/>
  <c r="G1820" i="11"/>
  <c r="G1821" i="11"/>
  <c r="G1822" i="11"/>
  <c r="G1823" i="11"/>
  <c r="G1824" i="11"/>
  <c r="G1825" i="11"/>
  <c r="G1826" i="11"/>
  <c r="G1827" i="11"/>
  <c r="G1828" i="11"/>
  <c r="G1829" i="11"/>
  <c r="G1830" i="11"/>
  <c r="G1831" i="11"/>
  <c r="G1832" i="11"/>
  <c r="G1833" i="11"/>
  <c r="G1834" i="11"/>
  <c r="G1835" i="11"/>
  <c r="G1836" i="11"/>
  <c r="G1837" i="11"/>
  <c r="G1838" i="11"/>
  <c r="G1839" i="11"/>
  <c r="G1840" i="11"/>
  <c r="G1841" i="11"/>
  <c r="G1842" i="11"/>
  <c r="G1843" i="11"/>
  <c r="G1844" i="11"/>
  <c r="G1845" i="11"/>
  <c r="G1846" i="11"/>
  <c r="G1847" i="11"/>
  <c r="G1848" i="11"/>
  <c r="G1849" i="11"/>
  <c r="G1850" i="11"/>
  <c r="G1851" i="11"/>
  <c r="G1852" i="11"/>
  <c r="G1853" i="11"/>
  <c r="G1854" i="11"/>
  <c r="G1855" i="11"/>
  <c r="G1856" i="11"/>
  <c r="G1857" i="11"/>
  <c r="G1858" i="11"/>
  <c r="G1859" i="11"/>
  <c r="G1860" i="11"/>
  <c r="G1861" i="11"/>
  <c r="G1862" i="11"/>
  <c r="G1863" i="11"/>
  <c r="G1864" i="11"/>
  <c r="G1865" i="11"/>
  <c r="G1866" i="11"/>
  <c r="G1867" i="11"/>
  <c r="G1868" i="11"/>
  <c r="G1869" i="11"/>
  <c r="G1870" i="11"/>
  <c r="G1871" i="11"/>
  <c r="G1872" i="11"/>
  <c r="G1873" i="11"/>
  <c r="G1874" i="11"/>
  <c r="G1875" i="11"/>
  <c r="G1876" i="11"/>
  <c r="G1877" i="11"/>
  <c r="G1878" i="11"/>
  <c r="G1879" i="11"/>
  <c r="G1880" i="11"/>
  <c r="G1881" i="11"/>
  <c r="G1882" i="11"/>
  <c r="G1883" i="11"/>
  <c r="G1884" i="11"/>
  <c r="G1885" i="11"/>
  <c r="G1886" i="11"/>
  <c r="G1887" i="11"/>
  <c r="G1888" i="11"/>
  <c r="G1889" i="11"/>
  <c r="G1890" i="11"/>
  <c r="G1891" i="11"/>
  <c r="G1892" i="11"/>
  <c r="G1893" i="11"/>
  <c r="G1894" i="11"/>
  <c r="G1895" i="11"/>
  <c r="G1896" i="11"/>
  <c r="G1897" i="11"/>
  <c r="G1898" i="11"/>
  <c r="G1899" i="11"/>
  <c r="G1900" i="11"/>
  <c r="G1901" i="11"/>
  <c r="G1902" i="11"/>
  <c r="G1903" i="11"/>
  <c r="G1904" i="11"/>
  <c r="G1905" i="11"/>
  <c r="G1906" i="11"/>
  <c r="G1907" i="11"/>
  <c r="G1908" i="11"/>
  <c r="G1909" i="11"/>
  <c r="G1910" i="11"/>
  <c r="G1911" i="11"/>
  <c r="G1912" i="11"/>
  <c r="G1913" i="11"/>
  <c r="G1914" i="11"/>
  <c r="G1915" i="11"/>
  <c r="G1916" i="11"/>
  <c r="G1917" i="11"/>
  <c r="G1918" i="11"/>
  <c r="G1919" i="11"/>
  <c r="G1920" i="11"/>
  <c r="G1921" i="11"/>
  <c r="G1922" i="11"/>
  <c r="G1923" i="11"/>
  <c r="G1924" i="11"/>
  <c r="G1925" i="11"/>
  <c r="G1926" i="11"/>
  <c r="G1927" i="11"/>
  <c r="G1928" i="11"/>
  <c r="G1929" i="11"/>
  <c r="G1930" i="11"/>
  <c r="G1931" i="11"/>
  <c r="G1932" i="11"/>
  <c r="G1933" i="11"/>
  <c r="G1934" i="11"/>
  <c r="G1935" i="11"/>
  <c r="G1936" i="11"/>
  <c r="G1937" i="11"/>
  <c r="G1938" i="11"/>
  <c r="G1939" i="11"/>
  <c r="G1940" i="11"/>
  <c r="G1941" i="11"/>
  <c r="G1942" i="11"/>
  <c r="G1943" i="11"/>
  <c r="G1944" i="11"/>
  <c r="G1945" i="11"/>
  <c r="G1946" i="11"/>
  <c r="G1947" i="11"/>
  <c r="G1948" i="11"/>
  <c r="G1949" i="11"/>
  <c r="G1950" i="11"/>
  <c r="G1951" i="11"/>
  <c r="G1952" i="11"/>
  <c r="G1953" i="11"/>
  <c r="G1954" i="11"/>
  <c r="G1955" i="11"/>
  <c r="G1956" i="11"/>
  <c r="G1957" i="11"/>
  <c r="G1958" i="11"/>
  <c r="G1959" i="11"/>
  <c r="G1960" i="11"/>
  <c r="G1961" i="11"/>
  <c r="G1962" i="11"/>
  <c r="G1963" i="11"/>
  <c r="G1964" i="11"/>
  <c r="G1965" i="11"/>
  <c r="G1966" i="11"/>
  <c r="G1967" i="11"/>
  <c r="G1968" i="11"/>
  <c r="G1969" i="11"/>
  <c r="G1970" i="11"/>
  <c r="G1971" i="11"/>
  <c r="G1972" i="11"/>
  <c r="G1973" i="11"/>
  <c r="G1974" i="11"/>
  <c r="G1975" i="11"/>
  <c r="G1976" i="11"/>
  <c r="G1977" i="11"/>
  <c r="G1978" i="11"/>
  <c r="G1979" i="11"/>
  <c r="G1980" i="11"/>
  <c r="G1981" i="11"/>
  <c r="G1982" i="11"/>
  <c r="G1983" i="11"/>
  <c r="G1984" i="11"/>
  <c r="G1985" i="11"/>
  <c r="G1986" i="11"/>
  <c r="G1987" i="11"/>
  <c r="G1988" i="11"/>
  <c r="G1989" i="11"/>
  <c r="G1990" i="11"/>
  <c r="G1991" i="11"/>
  <c r="G1992" i="11"/>
  <c r="G1993" i="11"/>
  <c r="G1994" i="11"/>
  <c r="G1995" i="11"/>
  <c r="G1996" i="11"/>
  <c r="G1997" i="11"/>
  <c r="G1998" i="11"/>
  <c r="G1999" i="11"/>
  <c r="G2000" i="11"/>
  <c r="G2001" i="11"/>
  <c r="G2002" i="11"/>
  <c r="G2003" i="11"/>
  <c r="G2004" i="11"/>
  <c r="G2005" i="11"/>
  <c r="G2006" i="11"/>
  <c r="G2007" i="11"/>
  <c r="G2008" i="11"/>
  <c r="G2009" i="11"/>
  <c r="G2010" i="11"/>
  <c r="G2011" i="11"/>
  <c r="G2012" i="11"/>
  <c r="G2013" i="11"/>
  <c r="G2014" i="11"/>
  <c r="G2015" i="11"/>
  <c r="G2016" i="11"/>
  <c r="G2017" i="11"/>
  <c r="G2018" i="11"/>
  <c r="G2019" i="11"/>
  <c r="G2020" i="11"/>
  <c r="G2021" i="11"/>
  <c r="G2022" i="11"/>
  <c r="G2023" i="11"/>
  <c r="G2024" i="11"/>
  <c r="G2025" i="11"/>
  <c r="G2026" i="11"/>
  <c r="G2027" i="11"/>
  <c r="G2028" i="11"/>
  <c r="G2029" i="11"/>
  <c r="G2030" i="11"/>
  <c r="G2031" i="11"/>
  <c r="G2032" i="11"/>
  <c r="G2033" i="11"/>
  <c r="G2034" i="11"/>
  <c r="G2035" i="11"/>
  <c r="G2036" i="11"/>
  <c r="G2037" i="11"/>
  <c r="G2038" i="11"/>
  <c r="G2039" i="11"/>
  <c r="G2040" i="11"/>
  <c r="G2041" i="11"/>
  <c r="G2042" i="11"/>
  <c r="G2043" i="11"/>
  <c r="G2044" i="11"/>
  <c r="G2045" i="11"/>
  <c r="G2046" i="11"/>
  <c r="G2047" i="11"/>
  <c r="G2048" i="11"/>
  <c r="G2049" i="11"/>
  <c r="G2050" i="11"/>
  <c r="G2051" i="11"/>
  <c r="G2052" i="11"/>
  <c r="G2053" i="11"/>
  <c r="G2054" i="11"/>
  <c r="G2055" i="11"/>
  <c r="G2056" i="11"/>
  <c r="G2057" i="11"/>
  <c r="G2058" i="11"/>
  <c r="G2059" i="11"/>
  <c r="G2060" i="11"/>
  <c r="G2061" i="11"/>
  <c r="G2062" i="11"/>
  <c r="G2063" i="11"/>
  <c r="G2064" i="11"/>
  <c r="G2065" i="11"/>
  <c r="G2066" i="11"/>
  <c r="G2067" i="11"/>
  <c r="G2068" i="11"/>
  <c r="G2069" i="11"/>
  <c r="G2070" i="11"/>
  <c r="G2071" i="11"/>
  <c r="G2072" i="11"/>
  <c r="G2073" i="11"/>
  <c r="G2074" i="11"/>
  <c r="G2075" i="11"/>
  <c r="G2076" i="11"/>
  <c r="G2077" i="11"/>
  <c r="G2078" i="11"/>
  <c r="G2079" i="11"/>
  <c r="G2080" i="11"/>
  <c r="G2081" i="11"/>
  <c r="G2082" i="11"/>
  <c r="G2083" i="11"/>
  <c r="G2084" i="11"/>
  <c r="G2085" i="11"/>
  <c r="G2086" i="11"/>
  <c r="G2087" i="11"/>
  <c r="G2088" i="11"/>
  <c r="G2089" i="11"/>
  <c r="G2090" i="11"/>
  <c r="G2091" i="11"/>
  <c r="G2092" i="11"/>
  <c r="G2093" i="11"/>
  <c r="G2094" i="11"/>
  <c r="G2095" i="11"/>
  <c r="G2096" i="11"/>
  <c r="G2097" i="11"/>
  <c r="G2098" i="11"/>
  <c r="G2099" i="11"/>
  <c r="G2100" i="11"/>
  <c r="G2101" i="11"/>
  <c r="G2102" i="11"/>
  <c r="G2103" i="11"/>
  <c r="G2104" i="11"/>
  <c r="G2105" i="11"/>
  <c r="G2106" i="11"/>
  <c r="G2107" i="11"/>
  <c r="G2108" i="11"/>
  <c r="G2109" i="11"/>
  <c r="G2110" i="11"/>
  <c r="G2111" i="11"/>
  <c r="G2112" i="11"/>
  <c r="G2113" i="11"/>
  <c r="G2114" i="11"/>
  <c r="G2115" i="11"/>
  <c r="G2116" i="11"/>
  <c r="G2117" i="11"/>
  <c r="G2118" i="11"/>
  <c r="G2119" i="11"/>
  <c r="G2120" i="11"/>
  <c r="G2121" i="11"/>
  <c r="G2122" i="11"/>
  <c r="G2123" i="11"/>
  <c r="G2124" i="11"/>
  <c r="G2125" i="11"/>
  <c r="G2126" i="11"/>
  <c r="G2127" i="11"/>
  <c r="G2128" i="11"/>
  <c r="G2129" i="11"/>
  <c r="G2130" i="11"/>
  <c r="G2131" i="11"/>
  <c r="G2132" i="11"/>
  <c r="G2133" i="11"/>
  <c r="G2134" i="11"/>
  <c r="G2135" i="11"/>
  <c r="G2136" i="11"/>
  <c r="G2137" i="11"/>
  <c r="G2138" i="11"/>
  <c r="G2139" i="11"/>
  <c r="G2140" i="11"/>
  <c r="G2141" i="11"/>
  <c r="G2142" i="11"/>
  <c r="G2143" i="11"/>
  <c r="G2144" i="11"/>
  <c r="G2145" i="11"/>
  <c r="G2146" i="11"/>
  <c r="G2147" i="11"/>
  <c r="G2148" i="11"/>
  <c r="G2149" i="11"/>
  <c r="G2150" i="11"/>
  <c r="G2151" i="11"/>
  <c r="G2152" i="11"/>
  <c r="G2153" i="11"/>
  <c r="G2154" i="11"/>
  <c r="G2155" i="11"/>
  <c r="G2156" i="11"/>
  <c r="G2157" i="11"/>
  <c r="G2158" i="11"/>
  <c r="G2159" i="11"/>
  <c r="G2160" i="11"/>
  <c r="G2161" i="11"/>
  <c r="G2162" i="11"/>
  <c r="G2163" i="11"/>
  <c r="G2164" i="11"/>
  <c r="G2165" i="11"/>
  <c r="G2166" i="11"/>
  <c r="G2167" i="11"/>
  <c r="G2168" i="11"/>
  <c r="G2169" i="11"/>
  <c r="G2170" i="11"/>
  <c r="G2171" i="11"/>
  <c r="G2172" i="11"/>
  <c r="G2173" i="11"/>
  <c r="G2174" i="11"/>
  <c r="G2175" i="11"/>
  <c r="G2176" i="11"/>
  <c r="G2177" i="11"/>
  <c r="G2178" i="11"/>
  <c r="G2179" i="11"/>
  <c r="G2180" i="11"/>
  <c r="G2181" i="11"/>
  <c r="G2182" i="11"/>
  <c r="G2183" i="11"/>
  <c r="G2184" i="11"/>
  <c r="G2185" i="11"/>
  <c r="G2186" i="11"/>
  <c r="G2187" i="11"/>
  <c r="G2188" i="11"/>
  <c r="G2189" i="11"/>
  <c r="G2190" i="11"/>
  <c r="G2191" i="11"/>
  <c r="G2192" i="11"/>
  <c r="G2193" i="11"/>
  <c r="G2194" i="11"/>
  <c r="G2195" i="11"/>
  <c r="G2196" i="11"/>
  <c r="G2197" i="11"/>
  <c r="G2198" i="11"/>
  <c r="G2199" i="11"/>
  <c r="G2200" i="11"/>
  <c r="G2201" i="11"/>
  <c r="G2202" i="11"/>
  <c r="G2203" i="11"/>
  <c r="G2204" i="11"/>
  <c r="G2205" i="11"/>
  <c r="G2206" i="11"/>
  <c r="G2207" i="11"/>
  <c r="G2208" i="11"/>
  <c r="G2209" i="11"/>
  <c r="G2210" i="11"/>
  <c r="G2211" i="11"/>
  <c r="G2212" i="11"/>
  <c r="G2213" i="11"/>
  <c r="G2214" i="11"/>
  <c r="G2215" i="11"/>
  <c r="G2216" i="11"/>
  <c r="G2217" i="11"/>
  <c r="G2218" i="11"/>
  <c r="G2219" i="11"/>
  <c r="G2220" i="11"/>
  <c r="G2221" i="11"/>
  <c r="G2222" i="11"/>
  <c r="G2223" i="11"/>
  <c r="G2224" i="11"/>
  <c r="G2225" i="11"/>
  <c r="G2226" i="11"/>
  <c r="G2227" i="11"/>
  <c r="G2228" i="11"/>
  <c r="G2229" i="11"/>
  <c r="G2230" i="11"/>
  <c r="G2231" i="11"/>
  <c r="G2232" i="11"/>
  <c r="G2233" i="11"/>
  <c r="G2234" i="11"/>
  <c r="G2235" i="11"/>
  <c r="G2236" i="11"/>
  <c r="G2237" i="11"/>
  <c r="G2238" i="11"/>
  <c r="G2239" i="11"/>
  <c r="G2240" i="11"/>
  <c r="G2241" i="11"/>
  <c r="G2242" i="11"/>
  <c r="G2243" i="11"/>
  <c r="G2244" i="11"/>
  <c r="G2245" i="11"/>
  <c r="G2246" i="11"/>
  <c r="G2247" i="11"/>
  <c r="G2248" i="11"/>
  <c r="G2249" i="11"/>
  <c r="G2250" i="11"/>
  <c r="G2251" i="11"/>
  <c r="G2252" i="11"/>
  <c r="G2253" i="11"/>
  <c r="G2254" i="11"/>
  <c r="G2255" i="11"/>
  <c r="G2256" i="11"/>
  <c r="G2257" i="11"/>
  <c r="G2258" i="11"/>
  <c r="G2259" i="11"/>
  <c r="G2260" i="11"/>
  <c r="G2261" i="11"/>
  <c r="G2262" i="11"/>
  <c r="G2263" i="11"/>
  <c r="G2264" i="11"/>
  <c r="G2265" i="11"/>
  <c r="G2266" i="11"/>
  <c r="G2267" i="11"/>
  <c r="G2268" i="11"/>
  <c r="G2269" i="11"/>
  <c r="G2270" i="11"/>
  <c r="G2271" i="11"/>
  <c r="G2272" i="11"/>
  <c r="G2273" i="11"/>
  <c r="G2274" i="11"/>
  <c r="G2275" i="11"/>
  <c r="G2276" i="11"/>
  <c r="G2277" i="11"/>
  <c r="G2278" i="11"/>
  <c r="G2279" i="11"/>
  <c r="G2280" i="11"/>
  <c r="G2281" i="11"/>
  <c r="G2282" i="11"/>
  <c r="G2283" i="11"/>
  <c r="G2284" i="11"/>
  <c r="G2285" i="11"/>
  <c r="G2286" i="11"/>
  <c r="G2287" i="11"/>
  <c r="G2288" i="11"/>
  <c r="G2289" i="11"/>
  <c r="G2290" i="11"/>
  <c r="G2291" i="11"/>
  <c r="G2292" i="11"/>
  <c r="G2293" i="11"/>
  <c r="G2294" i="11"/>
  <c r="G2295" i="11"/>
  <c r="G2296" i="11"/>
  <c r="G2297" i="11"/>
  <c r="G2298" i="11"/>
  <c r="G2299" i="11"/>
  <c r="G2300" i="11"/>
  <c r="G2301" i="11"/>
  <c r="G2302" i="11"/>
  <c r="G2303" i="11"/>
  <c r="G2304" i="11"/>
  <c r="G2305" i="11"/>
  <c r="G2306" i="11"/>
  <c r="G2307" i="11"/>
  <c r="G2308" i="11"/>
  <c r="G2309" i="11"/>
  <c r="G2310" i="11"/>
  <c r="G2311" i="11"/>
  <c r="G2312" i="11"/>
  <c r="G2313" i="11"/>
  <c r="G2314" i="11"/>
  <c r="G2315" i="11"/>
  <c r="G2316" i="11"/>
  <c r="G2317" i="11"/>
  <c r="G2318" i="11"/>
  <c r="G2319" i="11"/>
  <c r="G2320" i="11"/>
  <c r="G2321" i="11"/>
  <c r="G2322" i="11"/>
  <c r="G2323" i="11"/>
  <c r="G2324" i="11"/>
  <c r="G2325" i="11"/>
  <c r="G2326" i="11"/>
  <c r="G2327" i="11"/>
  <c r="G2328" i="11"/>
  <c r="G2329" i="11"/>
  <c r="G2330" i="11"/>
  <c r="G2331" i="11"/>
  <c r="G2332" i="11"/>
  <c r="G2333" i="11"/>
  <c r="G2334" i="11"/>
  <c r="G2335" i="11"/>
  <c r="G2336" i="11"/>
  <c r="G2337" i="11"/>
  <c r="G2338" i="11"/>
  <c r="G2339" i="11"/>
  <c r="G2340" i="11"/>
  <c r="G2341" i="11"/>
  <c r="G2342" i="11"/>
  <c r="G2343" i="11"/>
  <c r="G2344" i="11"/>
  <c r="G2345" i="11"/>
  <c r="G2346" i="11"/>
  <c r="G2347" i="11"/>
  <c r="G2348" i="11"/>
  <c r="G2349" i="11"/>
  <c r="G2350" i="11"/>
  <c r="G2351" i="11"/>
  <c r="G2352" i="11"/>
  <c r="G2353" i="11"/>
  <c r="G2354" i="11"/>
  <c r="G2355" i="11"/>
  <c r="G2356" i="11"/>
  <c r="G2357" i="11"/>
  <c r="G2358" i="11"/>
  <c r="G2359" i="11"/>
  <c r="G2360" i="11"/>
  <c r="G2361" i="11"/>
  <c r="G2362" i="11"/>
  <c r="G2363" i="11"/>
  <c r="G2364" i="11"/>
  <c r="G2365" i="11"/>
  <c r="G2366" i="11"/>
  <c r="G2367" i="11"/>
  <c r="G2368" i="11"/>
  <c r="G2369" i="11"/>
  <c r="G2370" i="11"/>
  <c r="G2371" i="11"/>
  <c r="G2372" i="11"/>
  <c r="G2373" i="11"/>
  <c r="G2374" i="11"/>
  <c r="G2375" i="11"/>
  <c r="G2376" i="11"/>
  <c r="G2377" i="11"/>
  <c r="G2378" i="11"/>
  <c r="G2379" i="11"/>
  <c r="G2380" i="11"/>
  <c r="G2381" i="11"/>
  <c r="G2382" i="11"/>
  <c r="G2383" i="11"/>
  <c r="G2384" i="11"/>
  <c r="G2385" i="11"/>
  <c r="G2386" i="11"/>
  <c r="G2387" i="11"/>
  <c r="G2388" i="11"/>
  <c r="G2389" i="11"/>
  <c r="G2390" i="11"/>
  <c r="G2391" i="11"/>
  <c r="G2392" i="11"/>
  <c r="G2393" i="11"/>
  <c r="G2394" i="11"/>
  <c r="G2395" i="11"/>
  <c r="G2396" i="11"/>
  <c r="G2397" i="11"/>
  <c r="G2398" i="11"/>
  <c r="G2399" i="11"/>
  <c r="G2400" i="11"/>
  <c r="G2401" i="11"/>
  <c r="G2402" i="11"/>
  <c r="G2403" i="11"/>
  <c r="G2404" i="11"/>
  <c r="G2405" i="11"/>
  <c r="G2406" i="11"/>
  <c r="G2407" i="11"/>
  <c r="G2408" i="11"/>
  <c r="G2409" i="11"/>
  <c r="G2410" i="11"/>
  <c r="G2411" i="11"/>
  <c r="G2412" i="11"/>
  <c r="G2413" i="11"/>
  <c r="G2414" i="11"/>
  <c r="G2415" i="11"/>
  <c r="G2416" i="11"/>
  <c r="G2417" i="11"/>
  <c r="G2418" i="11"/>
  <c r="G2419" i="11"/>
  <c r="G2420" i="11"/>
  <c r="G2421" i="11"/>
  <c r="G2422" i="11"/>
  <c r="G2423" i="11"/>
  <c r="G2424" i="11"/>
  <c r="G2425" i="11"/>
  <c r="G2426" i="11"/>
  <c r="G2427" i="11"/>
  <c r="G2428" i="11"/>
  <c r="G2429" i="11"/>
  <c r="G2430" i="11"/>
  <c r="G2431" i="11"/>
  <c r="G2432" i="11"/>
  <c r="G2433" i="11"/>
  <c r="G2434" i="11"/>
  <c r="G2435" i="11"/>
  <c r="G2436" i="11"/>
  <c r="G2437" i="11"/>
  <c r="G2438" i="11"/>
  <c r="G2439" i="11"/>
  <c r="G2440" i="11"/>
  <c r="G2441" i="11"/>
  <c r="G2442" i="11"/>
  <c r="G2443" i="11"/>
  <c r="G2444" i="11"/>
  <c r="G2445" i="11"/>
  <c r="G2446" i="11"/>
  <c r="G2447" i="11"/>
  <c r="G2448" i="11"/>
  <c r="G2449" i="11"/>
  <c r="G2450" i="11"/>
  <c r="G2451" i="11"/>
  <c r="G2452" i="11"/>
  <c r="G2453" i="11"/>
  <c r="G2454" i="11"/>
  <c r="G2455" i="11"/>
  <c r="G2456" i="11"/>
  <c r="G2457" i="11"/>
  <c r="G2458" i="11"/>
  <c r="G2459" i="11"/>
  <c r="G2460" i="11"/>
  <c r="G2461" i="11"/>
  <c r="G2462" i="11"/>
  <c r="G2463" i="11"/>
  <c r="G2464" i="11"/>
  <c r="G2465" i="11"/>
  <c r="G2466" i="11"/>
  <c r="G2467" i="11"/>
  <c r="G2468" i="11"/>
  <c r="G2469" i="11"/>
  <c r="G2470" i="11"/>
  <c r="G2471" i="11"/>
  <c r="G2472" i="11"/>
  <c r="G2473" i="11"/>
  <c r="G2474" i="11"/>
  <c r="G2475" i="11"/>
  <c r="G2476" i="11"/>
  <c r="G2477" i="11"/>
  <c r="G2478" i="11"/>
  <c r="G2479" i="11"/>
  <c r="G2480" i="11"/>
  <c r="G2481" i="11"/>
  <c r="G2482" i="11"/>
  <c r="G2483" i="11"/>
  <c r="G2484" i="11"/>
  <c r="G2485" i="11"/>
  <c r="G2486" i="11"/>
  <c r="G2487" i="11"/>
  <c r="G2488" i="11"/>
  <c r="G2489" i="11"/>
  <c r="G2490" i="11"/>
  <c r="G2491" i="11"/>
  <c r="G2492" i="11"/>
  <c r="G2493" i="11"/>
  <c r="G2494" i="11"/>
  <c r="G2495" i="11"/>
  <c r="G2496" i="11"/>
  <c r="G2497" i="11"/>
  <c r="G2498" i="11"/>
  <c r="G2499" i="11"/>
  <c r="G2500" i="11"/>
  <c r="G2501" i="11"/>
  <c r="G2502" i="11"/>
  <c r="G2503" i="11"/>
  <c r="G2504" i="11"/>
  <c r="G2505" i="11"/>
  <c r="G2506" i="11"/>
  <c r="G2507" i="11"/>
  <c r="G2508" i="11"/>
  <c r="G2509" i="11"/>
  <c r="G2510" i="11"/>
  <c r="G2511" i="11"/>
  <c r="G2512" i="11"/>
  <c r="G2513" i="11"/>
  <c r="G2514" i="11"/>
  <c r="G2515" i="11"/>
  <c r="G2516" i="11"/>
  <c r="G2517" i="11"/>
  <c r="G2518" i="11"/>
  <c r="G2519" i="11"/>
  <c r="G2520" i="11"/>
  <c r="G2521" i="11"/>
  <c r="G2522" i="11"/>
  <c r="G2523" i="11"/>
  <c r="G2524" i="11"/>
  <c r="G2525" i="11"/>
  <c r="G2526" i="11"/>
  <c r="G2527" i="11"/>
  <c r="G2528" i="11"/>
  <c r="G2529" i="11"/>
  <c r="G2530" i="11"/>
  <c r="G2531" i="11"/>
  <c r="G2532" i="11"/>
  <c r="G2533" i="11"/>
  <c r="G2534" i="11"/>
  <c r="G2535" i="11"/>
  <c r="G2536" i="11"/>
  <c r="G2537" i="11"/>
  <c r="G2538" i="11"/>
  <c r="G2539" i="11"/>
  <c r="G2540" i="11"/>
  <c r="G2541" i="11"/>
  <c r="G2542" i="11"/>
  <c r="G2543" i="11"/>
  <c r="G2544" i="11"/>
  <c r="G2545" i="11"/>
  <c r="G2546" i="11"/>
  <c r="G2547" i="11"/>
  <c r="G2548" i="11"/>
  <c r="G2549" i="11"/>
  <c r="G2550" i="11"/>
  <c r="G2551" i="11"/>
  <c r="G2552" i="11"/>
  <c r="G2553" i="11"/>
  <c r="G2554" i="11"/>
  <c r="G2555" i="11"/>
  <c r="G2556" i="11"/>
  <c r="G2557" i="11"/>
  <c r="G2558" i="11"/>
  <c r="G2559" i="11"/>
  <c r="G2560" i="11"/>
  <c r="G2561" i="11"/>
  <c r="G2562" i="11"/>
  <c r="G2563" i="11"/>
  <c r="G2564" i="11"/>
  <c r="G2565" i="11"/>
  <c r="G2566" i="11"/>
  <c r="G2567" i="11"/>
  <c r="G2568" i="11"/>
  <c r="G2569" i="11"/>
  <c r="G2570" i="11"/>
  <c r="G2571" i="11"/>
  <c r="G2572" i="11"/>
  <c r="G2573" i="11"/>
  <c r="G2574" i="11"/>
  <c r="G2575" i="11"/>
  <c r="G2576" i="11"/>
  <c r="G2577" i="11"/>
  <c r="G2578" i="11"/>
  <c r="G2579" i="11"/>
  <c r="G2580" i="11"/>
  <c r="G2581" i="11"/>
  <c r="G2582" i="11"/>
  <c r="G2583" i="11"/>
  <c r="G2584" i="11"/>
  <c r="G2585" i="11"/>
  <c r="G2586" i="11"/>
  <c r="G2587" i="11"/>
  <c r="G2588" i="11"/>
  <c r="G2589" i="11"/>
  <c r="G2590" i="11"/>
  <c r="G2591" i="11"/>
  <c r="G2592" i="11"/>
  <c r="G2593" i="11"/>
  <c r="G2594" i="11"/>
  <c r="G2595" i="11"/>
  <c r="G2596" i="11"/>
  <c r="G2597" i="11"/>
  <c r="G2598" i="11"/>
  <c r="G2599" i="11"/>
  <c r="G2600" i="11"/>
  <c r="G2601" i="11"/>
  <c r="G2602" i="11"/>
  <c r="G2603" i="11"/>
  <c r="G2604" i="11"/>
  <c r="G2605" i="11"/>
  <c r="G2606" i="11"/>
  <c r="G2607" i="11"/>
  <c r="G2608" i="11"/>
  <c r="G2609" i="11"/>
  <c r="G2610" i="11"/>
  <c r="G2611" i="11"/>
  <c r="G2612" i="11"/>
  <c r="G2613" i="11"/>
  <c r="G2614" i="11"/>
  <c r="G2615" i="11"/>
  <c r="G2616" i="11"/>
  <c r="G2617" i="11"/>
  <c r="G2618" i="11"/>
  <c r="G2619" i="11"/>
  <c r="G2620" i="11"/>
  <c r="G2621" i="11"/>
  <c r="G2622" i="11"/>
  <c r="G2623" i="11"/>
  <c r="G2624" i="11"/>
  <c r="G2625" i="11"/>
  <c r="G2626" i="11"/>
  <c r="G2627" i="11"/>
  <c r="G2628" i="11"/>
  <c r="G2629" i="11"/>
  <c r="G2630" i="11"/>
  <c r="G2631" i="11"/>
  <c r="G2632" i="11"/>
  <c r="G2633" i="11"/>
  <c r="G2634" i="11"/>
  <c r="G2635" i="11"/>
  <c r="G2636" i="11"/>
  <c r="G2637" i="11"/>
  <c r="G2638" i="11"/>
  <c r="G2639" i="11"/>
  <c r="G2640" i="11"/>
  <c r="G2641" i="11"/>
  <c r="G2642" i="11"/>
  <c r="G2643" i="11"/>
  <c r="G2644" i="11"/>
  <c r="G2645" i="11"/>
  <c r="G2646" i="11"/>
  <c r="G2647" i="11"/>
  <c r="G2648" i="11"/>
  <c r="G2649" i="11"/>
  <c r="G2650" i="11"/>
  <c r="G2651" i="11"/>
  <c r="G2652" i="11"/>
  <c r="G2653" i="11"/>
  <c r="G2654" i="11"/>
  <c r="G2655" i="11"/>
  <c r="G2656" i="11"/>
  <c r="G2657" i="11"/>
  <c r="G2658" i="11"/>
  <c r="G2659" i="11"/>
  <c r="G2660" i="11"/>
  <c r="G2661" i="11"/>
  <c r="G2662" i="11"/>
  <c r="G2663" i="11"/>
  <c r="G2664" i="11"/>
  <c r="G2665" i="11"/>
  <c r="G2666" i="11"/>
  <c r="G2667" i="11"/>
  <c r="G2668" i="11"/>
  <c r="G2669" i="11"/>
  <c r="G2670" i="11"/>
  <c r="G2671" i="11"/>
  <c r="G2672" i="11"/>
  <c r="G2673" i="11"/>
  <c r="G2674" i="11"/>
  <c r="G2675" i="11"/>
  <c r="G2676" i="11"/>
  <c r="G2677" i="11"/>
  <c r="G2678" i="11"/>
  <c r="G2679" i="11"/>
  <c r="G2680" i="11"/>
  <c r="G2681" i="11"/>
  <c r="G2682" i="11"/>
  <c r="G2683" i="11"/>
  <c r="G2684" i="11"/>
  <c r="G2685" i="11"/>
  <c r="G2686" i="11"/>
  <c r="G2687" i="11"/>
  <c r="G2688" i="11"/>
  <c r="G2689" i="11"/>
  <c r="G2690" i="11"/>
  <c r="G2691" i="11"/>
  <c r="G2692" i="11"/>
  <c r="G2693" i="11"/>
  <c r="G2694" i="11"/>
  <c r="G2695" i="11"/>
  <c r="G2696" i="11"/>
  <c r="G2697" i="11"/>
  <c r="G2698" i="11"/>
  <c r="G2699" i="11"/>
  <c r="G2700" i="11"/>
  <c r="G2701" i="11"/>
  <c r="G2702" i="11"/>
  <c r="G2703" i="11"/>
  <c r="G2704" i="11"/>
  <c r="G2705" i="11"/>
  <c r="G2706" i="11"/>
  <c r="G2707" i="11"/>
  <c r="G2708" i="11"/>
  <c r="G2709" i="11"/>
  <c r="G2710" i="11"/>
  <c r="G2711" i="11"/>
  <c r="G2712" i="11"/>
  <c r="G2713" i="11"/>
  <c r="G2714" i="11"/>
  <c r="G2715" i="11"/>
  <c r="G2716" i="11"/>
  <c r="G2717" i="11"/>
  <c r="G2718" i="11"/>
  <c r="G2719" i="11"/>
  <c r="G2720" i="11"/>
  <c r="G2721" i="11"/>
  <c r="G2722" i="11"/>
  <c r="G2723" i="11"/>
  <c r="G2724" i="11"/>
  <c r="G2725" i="11"/>
  <c r="G2726" i="11"/>
  <c r="G2727" i="11"/>
  <c r="G2728" i="11"/>
  <c r="G2729" i="11"/>
  <c r="G2730" i="11"/>
  <c r="G2731" i="11"/>
  <c r="G2732" i="11"/>
  <c r="G2733" i="11"/>
  <c r="G2734" i="11"/>
  <c r="G2735" i="11"/>
  <c r="G2736" i="11"/>
  <c r="G2737" i="11"/>
  <c r="G2738" i="11"/>
  <c r="G2739" i="11"/>
  <c r="G2740" i="11"/>
  <c r="G2741" i="11"/>
  <c r="G2742" i="11"/>
  <c r="G2743" i="11"/>
  <c r="G2744" i="11"/>
  <c r="G2745" i="11"/>
  <c r="G2746" i="11"/>
  <c r="G2747" i="11"/>
  <c r="G2748" i="11"/>
  <c r="G2749" i="11"/>
  <c r="G2750" i="11"/>
  <c r="G2751" i="11"/>
  <c r="G2752" i="11"/>
  <c r="G2753" i="11"/>
  <c r="G2754" i="11"/>
  <c r="G2755" i="11"/>
  <c r="G2756" i="11"/>
  <c r="G2757" i="11"/>
  <c r="G2758" i="11"/>
  <c r="G2759" i="11"/>
  <c r="G2760" i="11"/>
  <c r="G2761" i="11"/>
  <c r="G2762" i="11"/>
  <c r="G2763" i="11"/>
  <c r="G2764" i="11"/>
  <c r="G2765" i="11"/>
  <c r="G2766" i="11"/>
  <c r="G2767" i="11"/>
  <c r="G2768" i="11"/>
  <c r="G2769" i="11"/>
  <c r="G2770" i="11"/>
  <c r="G2771" i="11"/>
  <c r="G2772" i="11"/>
  <c r="G2773" i="11"/>
  <c r="G2774" i="11"/>
  <c r="G2775" i="11"/>
  <c r="G2776" i="11"/>
  <c r="G2777" i="11"/>
  <c r="G2778" i="11"/>
  <c r="G2779" i="11"/>
  <c r="G2780" i="11"/>
  <c r="G2781" i="11"/>
  <c r="G2782" i="11"/>
  <c r="G2783" i="11"/>
  <c r="G2784" i="11"/>
  <c r="G2785" i="11"/>
  <c r="G2786" i="11"/>
  <c r="G2787" i="11"/>
  <c r="G2788" i="11"/>
  <c r="G2789" i="11"/>
  <c r="G2790" i="11"/>
  <c r="G2791" i="11"/>
  <c r="G2792" i="11"/>
  <c r="G2793" i="11"/>
  <c r="G2794" i="11"/>
  <c r="G2795" i="11"/>
  <c r="G2796" i="11"/>
  <c r="G2797" i="11"/>
  <c r="G2798" i="11"/>
  <c r="G2799" i="11"/>
  <c r="G2800" i="11"/>
  <c r="G2801" i="11"/>
  <c r="G2802" i="11"/>
  <c r="G2803" i="11"/>
  <c r="G2804" i="11"/>
  <c r="G2805" i="11"/>
  <c r="G2806" i="11"/>
  <c r="G2807" i="11"/>
  <c r="G2808" i="11"/>
  <c r="G2809" i="11"/>
  <c r="G2810" i="11"/>
  <c r="G2811" i="11"/>
  <c r="G2812" i="11"/>
  <c r="G2813" i="11"/>
  <c r="G2814" i="11"/>
  <c r="G2815" i="11"/>
  <c r="G2816" i="11"/>
  <c r="G2817" i="11"/>
  <c r="G2818" i="11"/>
  <c r="G2819" i="11"/>
  <c r="G2820" i="11"/>
  <c r="G2821" i="11"/>
  <c r="G2822" i="11"/>
  <c r="G2823" i="11"/>
  <c r="G2824" i="11"/>
  <c r="G2825" i="11"/>
  <c r="G2826" i="11"/>
  <c r="G2827" i="11"/>
  <c r="G2828" i="11"/>
  <c r="G2829" i="11"/>
  <c r="G2830" i="11"/>
  <c r="G2831" i="11"/>
  <c r="G2832" i="11"/>
  <c r="G2833" i="11"/>
  <c r="G2834" i="11"/>
  <c r="G2835" i="11"/>
  <c r="G2836" i="11"/>
  <c r="G2837" i="11"/>
  <c r="G2838" i="11"/>
  <c r="G2839" i="11"/>
  <c r="G2840" i="11"/>
  <c r="G2841" i="11"/>
  <c r="G2842" i="11"/>
  <c r="G2843" i="11"/>
  <c r="G2844" i="11"/>
  <c r="G2845" i="11"/>
  <c r="G2846" i="11"/>
  <c r="G2847" i="11"/>
  <c r="G2848" i="11"/>
  <c r="G2849" i="11"/>
  <c r="G2850" i="11"/>
  <c r="G2851" i="11"/>
  <c r="G2852" i="11"/>
  <c r="G2853" i="11"/>
  <c r="G2854" i="11"/>
  <c r="G2855" i="11"/>
  <c r="G2856" i="11"/>
  <c r="G2857" i="11"/>
  <c r="G2858" i="11"/>
  <c r="G2859" i="11"/>
  <c r="G2860" i="11"/>
  <c r="G2861" i="11"/>
  <c r="G2862" i="11"/>
  <c r="G2863" i="11"/>
  <c r="G2864" i="11"/>
  <c r="G2865" i="11"/>
  <c r="G2866" i="11"/>
  <c r="G2867" i="11"/>
  <c r="G2868" i="11"/>
  <c r="G2869" i="11"/>
  <c r="G2870" i="11"/>
  <c r="G2871" i="11"/>
  <c r="G2872" i="11"/>
  <c r="G2873" i="11"/>
  <c r="G2874" i="11"/>
  <c r="G2875" i="11"/>
  <c r="G2876" i="11"/>
  <c r="G2877" i="11"/>
  <c r="G2878" i="11"/>
  <c r="G2879" i="11"/>
  <c r="G2880" i="11"/>
  <c r="G2881" i="11"/>
  <c r="G2882" i="11"/>
  <c r="G2883" i="11"/>
  <c r="G2884" i="11"/>
  <c r="G2885" i="11"/>
  <c r="G2886" i="11"/>
  <c r="G2887" i="11"/>
  <c r="G2888" i="11"/>
  <c r="G2889" i="11"/>
  <c r="G2890" i="11"/>
  <c r="G2891" i="11"/>
  <c r="G2892" i="11"/>
  <c r="G2893" i="11"/>
  <c r="G2894" i="11"/>
  <c r="G2895" i="11"/>
  <c r="G2896" i="11"/>
  <c r="G2897" i="11"/>
  <c r="G2898" i="11"/>
  <c r="G2899" i="11"/>
  <c r="G2900" i="11"/>
  <c r="G2901" i="11"/>
  <c r="G2902" i="11"/>
  <c r="G2903" i="11"/>
  <c r="G2904" i="11"/>
  <c r="G2905" i="11"/>
  <c r="G2906" i="11"/>
  <c r="G2907" i="11"/>
  <c r="G2908" i="11"/>
  <c r="G2909" i="11"/>
  <c r="G2910" i="11"/>
  <c r="G2911" i="11"/>
  <c r="G2912" i="11"/>
  <c r="G2913" i="11"/>
  <c r="G2914" i="11"/>
  <c r="G2915" i="11"/>
  <c r="G2916" i="11"/>
  <c r="G2917" i="11"/>
  <c r="G2918" i="11"/>
  <c r="G2919" i="11"/>
  <c r="G2920" i="11"/>
  <c r="G2921" i="11"/>
  <c r="G2922" i="11"/>
  <c r="G2923" i="11"/>
  <c r="G2924" i="11"/>
  <c r="G2925" i="11"/>
  <c r="G2926" i="11"/>
  <c r="G2927" i="11"/>
  <c r="G2928" i="11"/>
  <c r="G2929" i="11"/>
  <c r="G2930" i="11"/>
  <c r="G2931" i="11"/>
  <c r="G2932" i="11"/>
  <c r="G2933" i="11"/>
  <c r="G2934" i="11"/>
  <c r="G2935" i="11"/>
  <c r="G2936" i="11"/>
  <c r="G2937" i="11"/>
  <c r="G2938" i="11"/>
  <c r="G2939" i="11"/>
  <c r="G2940" i="11"/>
  <c r="G2941" i="11"/>
  <c r="G2942" i="11"/>
  <c r="G2943" i="11"/>
  <c r="G2944" i="11"/>
  <c r="G2945" i="11"/>
  <c r="G2946" i="11"/>
  <c r="G2947" i="11"/>
  <c r="G2948" i="11"/>
  <c r="G2949" i="11"/>
  <c r="G2950" i="11"/>
  <c r="G2951" i="11"/>
  <c r="G2952" i="11"/>
  <c r="G2953" i="11"/>
  <c r="G2954" i="11"/>
  <c r="G2955" i="11"/>
  <c r="G2956" i="11"/>
  <c r="G2957" i="11"/>
  <c r="G2958" i="11"/>
  <c r="G2959" i="11"/>
  <c r="G2960" i="11"/>
  <c r="G2961" i="11"/>
  <c r="G2962" i="11"/>
  <c r="G2963" i="11"/>
  <c r="G2964" i="11"/>
  <c r="G2965" i="11"/>
  <c r="G2966" i="11"/>
  <c r="G2967" i="11"/>
  <c r="G2968" i="11"/>
  <c r="G2969" i="11"/>
  <c r="G2970" i="11"/>
  <c r="G2971" i="11"/>
  <c r="G2972" i="11"/>
  <c r="G2973" i="11"/>
  <c r="G2974" i="11"/>
  <c r="G2975" i="11"/>
  <c r="G2976" i="11"/>
  <c r="G2977" i="11"/>
  <c r="G2978" i="11"/>
  <c r="G2979" i="11"/>
  <c r="G2980" i="11"/>
  <c r="G2981" i="11"/>
  <c r="G2982" i="11"/>
  <c r="G2983" i="11"/>
  <c r="G2984" i="11"/>
  <c r="G2985" i="11"/>
  <c r="G2986" i="11"/>
  <c r="G2987" i="11"/>
  <c r="G2988" i="11"/>
  <c r="G2989" i="11"/>
  <c r="G2990" i="11"/>
  <c r="G2991" i="11"/>
  <c r="G2992" i="11"/>
  <c r="G2993" i="11"/>
  <c r="G2994" i="11"/>
  <c r="G2995" i="11"/>
  <c r="G2996" i="11"/>
  <c r="G2997" i="11"/>
  <c r="G2998" i="11"/>
  <c r="G2999" i="11"/>
  <c r="G3000" i="11"/>
  <c r="G3001" i="11"/>
  <c r="G3002" i="11"/>
  <c r="G3003" i="11"/>
  <c r="G3004" i="11"/>
  <c r="G3005" i="11"/>
  <c r="G3006" i="11"/>
  <c r="G3007" i="11"/>
  <c r="G3008" i="11"/>
  <c r="G3009" i="11"/>
  <c r="G3010" i="11"/>
  <c r="G3011" i="11"/>
  <c r="G3012" i="11"/>
  <c r="G3013" i="11"/>
  <c r="G3014" i="11"/>
  <c r="G3015" i="11"/>
  <c r="G3016" i="11"/>
  <c r="G3017" i="11"/>
  <c r="G3018" i="11"/>
  <c r="G3019" i="11"/>
  <c r="G3020" i="11"/>
  <c r="G3021" i="11"/>
  <c r="G3022" i="11"/>
  <c r="G3023" i="11"/>
  <c r="G3024" i="11"/>
  <c r="G3025" i="11"/>
  <c r="G3026" i="11"/>
  <c r="G3027" i="11"/>
  <c r="G3028" i="11"/>
  <c r="G3029" i="11"/>
  <c r="G3030" i="11"/>
  <c r="G3031" i="11"/>
  <c r="G3032" i="11"/>
  <c r="G3033" i="11"/>
  <c r="G3034" i="11"/>
  <c r="G3035" i="11"/>
  <c r="G3036" i="11"/>
  <c r="G3037" i="11"/>
  <c r="G3038" i="11"/>
  <c r="G3039" i="11"/>
  <c r="G3040" i="11"/>
  <c r="G3041" i="11"/>
  <c r="G3042" i="11"/>
  <c r="G3043" i="11"/>
  <c r="G3044" i="11"/>
  <c r="G3045" i="11"/>
  <c r="G3046" i="11"/>
  <c r="G3047" i="11"/>
  <c r="G3048" i="11"/>
  <c r="G3049" i="11"/>
  <c r="G3050" i="11"/>
  <c r="G3051" i="11"/>
  <c r="G3052" i="11"/>
  <c r="G3053" i="11"/>
  <c r="G3054" i="11"/>
  <c r="G3055" i="11"/>
  <c r="G3056" i="11"/>
  <c r="G3057" i="11"/>
  <c r="G3058" i="11"/>
  <c r="G3059" i="11"/>
  <c r="G3060" i="11"/>
  <c r="G3061" i="11"/>
  <c r="G3062" i="11"/>
  <c r="G3063" i="11"/>
  <c r="G3064" i="11"/>
  <c r="G3065" i="11"/>
  <c r="G3066" i="11"/>
  <c r="G3067" i="11"/>
  <c r="G3068" i="11"/>
  <c r="G3069" i="11"/>
  <c r="G3070" i="11"/>
  <c r="G3071" i="11"/>
  <c r="G3072" i="11"/>
  <c r="G3073" i="11"/>
  <c r="G3074" i="11"/>
  <c r="G3075" i="11"/>
  <c r="G3076" i="11"/>
  <c r="G3077" i="11"/>
  <c r="G3078" i="11"/>
  <c r="G3079" i="11"/>
  <c r="G3080" i="11"/>
  <c r="G3081" i="11"/>
  <c r="G3082" i="11"/>
  <c r="G3083" i="11"/>
  <c r="G3084" i="11"/>
  <c r="G3085" i="11"/>
  <c r="G3086" i="11"/>
  <c r="G3087" i="11"/>
  <c r="G3088" i="11"/>
  <c r="G3089" i="11"/>
  <c r="G3090" i="11"/>
  <c r="G3091" i="11"/>
  <c r="G3092" i="11"/>
  <c r="G3093" i="11"/>
  <c r="G3094" i="11"/>
  <c r="G3095" i="11"/>
  <c r="G3096" i="11"/>
  <c r="G3097" i="11"/>
  <c r="G3098" i="11"/>
  <c r="G3099" i="11"/>
  <c r="G3100" i="11"/>
  <c r="G3101" i="11"/>
  <c r="G3102" i="11"/>
  <c r="G3103" i="11"/>
  <c r="G3104" i="11"/>
  <c r="G3105" i="11"/>
  <c r="G3106" i="11"/>
  <c r="G3107" i="11"/>
  <c r="G3108" i="11"/>
  <c r="G3109" i="11"/>
  <c r="G3110" i="11"/>
  <c r="G3111" i="11"/>
  <c r="G3112" i="11"/>
  <c r="G3113" i="11"/>
  <c r="G3114" i="11"/>
  <c r="G3115" i="11"/>
  <c r="G3116" i="11"/>
  <c r="G3117" i="11"/>
  <c r="G3118" i="11"/>
  <c r="G3119" i="11"/>
  <c r="G3120" i="11"/>
  <c r="G3121" i="11"/>
  <c r="G3122" i="11"/>
  <c r="G3123" i="11"/>
  <c r="G3124" i="11"/>
  <c r="G3125" i="11"/>
  <c r="G3126" i="11"/>
  <c r="G3127" i="11"/>
  <c r="G3128" i="11"/>
  <c r="G3129" i="11"/>
  <c r="G3130" i="11"/>
  <c r="G3131" i="11"/>
  <c r="G3132" i="11"/>
  <c r="G3133" i="11"/>
  <c r="G3134" i="11"/>
  <c r="G3135" i="11"/>
  <c r="G3136" i="11"/>
  <c r="G3137" i="11"/>
  <c r="G3138" i="11"/>
  <c r="G3139" i="11"/>
  <c r="G3140" i="11"/>
  <c r="G3141" i="11"/>
  <c r="G3142" i="11"/>
  <c r="G3143" i="11"/>
  <c r="G3144" i="11"/>
  <c r="G3145" i="11"/>
  <c r="G3146" i="11"/>
  <c r="G3147" i="11"/>
  <c r="G3148" i="11"/>
  <c r="G3149" i="11"/>
  <c r="G3150" i="11"/>
  <c r="G3151" i="11"/>
  <c r="G3152" i="11"/>
  <c r="G3153" i="11"/>
  <c r="G3154" i="11"/>
  <c r="G3155" i="11"/>
  <c r="G3156" i="11"/>
  <c r="G3157" i="11"/>
  <c r="G3158" i="11"/>
  <c r="G3159" i="11"/>
  <c r="G3160" i="11"/>
  <c r="G3161" i="11"/>
  <c r="G3162" i="11"/>
  <c r="G3163" i="11"/>
  <c r="G3164" i="11"/>
  <c r="G3165" i="11"/>
  <c r="G3166" i="11"/>
  <c r="G3167" i="11"/>
  <c r="G3168" i="11"/>
  <c r="G3169" i="11"/>
  <c r="G3170" i="11"/>
  <c r="G3171" i="11"/>
  <c r="G3172" i="11"/>
  <c r="G3173" i="11"/>
  <c r="G3174" i="11"/>
  <c r="G3175" i="11"/>
  <c r="G3176" i="11"/>
  <c r="G3177" i="11"/>
  <c r="G3178" i="11"/>
  <c r="G3179" i="11"/>
  <c r="G3180" i="11"/>
  <c r="G3181" i="11"/>
  <c r="G3182" i="11"/>
  <c r="G3183" i="11"/>
  <c r="G3184" i="11"/>
  <c r="G3185" i="11"/>
  <c r="G3186" i="11"/>
  <c r="G3187" i="11"/>
  <c r="G3188" i="11"/>
  <c r="G3189" i="11"/>
  <c r="G3190" i="11"/>
  <c r="G3191" i="11"/>
  <c r="G3192" i="11"/>
  <c r="G3193" i="11"/>
  <c r="G3194" i="11"/>
  <c r="G3195" i="11"/>
  <c r="G3196" i="11"/>
  <c r="G3197" i="11"/>
  <c r="G3198" i="11"/>
  <c r="G3199" i="11"/>
  <c r="G3200" i="11"/>
  <c r="G3201" i="11"/>
  <c r="G3202" i="11"/>
  <c r="G3203" i="11"/>
  <c r="G3204" i="11"/>
  <c r="G3205" i="11"/>
  <c r="G3206" i="11"/>
  <c r="G3207" i="11"/>
  <c r="G3208" i="11"/>
  <c r="G3209" i="11"/>
  <c r="G3210" i="11"/>
  <c r="G3211" i="11"/>
  <c r="G3212" i="11"/>
  <c r="G3213" i="11"/>
  <c r="G3214" i="11"/>
  <c r="G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3046" i="11"/>
  <c r="D3047" i="11"/>
  <c r="D3048" i="11"/>
  <c r="D3049" i="11"/>
  <c r="D3050" i="11"/>
  <c r="D3051" i="11"/>
  <c r="D3052" i="11"/>
  <c r="D3053" i="11"/>
  <c r="D3054" i="11"/>
  <c r="D3055" i="11"/>
  <c r="D3056" i="11"/>
  <c r="D3057" i="11"/>
  <c r="D3058" i="11"/>
  <c r="D3059" i="11"/>
  <c r="D3060" i="11"/>
  <c r="D3061" i="11"/>
  <c r="D3062" i="11"/>
  <c r="D3063" i="11"/>
  <c r="D3064" i="11"/>
  <c r="D3065" i="11"/>
  <c r="D3066" i="11"/>
  <c r="D3067" i="11"/>
  <c r="D3068" i="11"/>
  <c r="D3069" i="11"/>
  <c r="D3070" i="11"/>
  <c r="D3071" i="11"/>
  <c r="D3072" i="11"/>
  <c r="D3073" i="11"/>
  <c r="D3074" i="11"/>
  <c r="D3075" i="11"/>
  <c r="D3076" i="11"/>
  <c r="D3077" i="11"/>
  <c r="D3078" i="11"/>
  <c r="D3079" i="11"/>
  <c r="D3080" i="11"/>
  <c r="D3081" i="11"/>
  <c r="D3082" i="11"/>
  <c r="D3083" i="11"/>
  <c r="D3084" i="11"/>
  <c r="D3085" i="11"/>
  <c r="D3086" i="11"/>
  <c r="D3087" i="11"/>
  <c r="D3088" i="11"/>
  <c r="D3089" i="11"/>
  <c r="D3090" i="11"/>
  <c r="D3091" i="11"/>
  <c r="D3092" i="11"/>
  <c r="D3093" i="11"/>
  <c r="D3094" i="11"/>
  <c r="D3095" i="11"/>
  <c r="D3096" i="11"/>
  <c r="D3097" i="11"/>
  <c r="D3098" i="11"/>
  <c r="D3099" i="11"/>
  <c r="D3100" i="11"/>
  <c r="D3101" i="11"/>
  <c r="D3102" i="11"/>
  <c r="D3103" i="11"/>
  <c r="D3104" i="11"/>
  <c r="D3105" i="11"/>
  <c r="D3106" i="11"/>
  <c r="D3107" i="11"/>
  <c r="D3108" i="11"/>
  <c r="D3109" i="11"/>
  <c r="D3110" i="11"/>
  <c r="D3111" i="11"/>
  <c r="D3112" i="11"/>
  <c r="D3113" i="11"/>
  <c r="D3114" i="11"/>
  <c r="D3115" i="11"/>
  <c r="D3116" i="11"/>
  <c r="D3117" i="11"/>
  <c r="D3118" i="11"/>
  <c r="D3119" i="11"/>
  <c r="D3120" i="11"/>
  <c r="D3121" i="11"/>
  <c r="D3122" i="11"/>
  <c r="D3123" i="11"/>
  <c r="D3124" i="11"/>
  <c r="D3125" i="11"/>
  <c r="D3126" i="11"/>
  <c r="D3127" i="11"/>
  <c r="D3128" i="11"/>
  <c r="D3129" i="11"/>
  <c r="D3130" i="11"/>
  <c r="D3131" i="11"/>
  <c r="D3132" i="11"/>
  <c r="D3133" i="11"/>
  <c r="D3134" i="11"/>
  <c r="D3135" i="11"/>
  <c r="D3136" i="11"/>
  <c r="D3137" i="11"/>
  <c r="D3138" i="11"/>
  <c r="D3139" i="11"/>
  <c r="D3140" i="11"/>
  <c r="D3141" i="11"/>
  <c r="D3142" i="11"/>
  <c r="D3143" i="11"/>
  <c r="D3144" i="11"/>
  <c r="D3145" i="11"/>
  <c r="D3146" i="11"/>
  <c r="D3147" i="11"/>
  <c r="D3148" i="11"/>
  <c r="D3149" i="11"/>
  <c r="D3150" i="11"/>
  <c r="D3151" i="11"/>
  <c r="D3152" i="11"/>
  <c r="D3153" i="11"/>
  <c r="D3154" i="11"/>
  <c r="D3155" i="11"/>
  <c r="D3156" i="11"/>
  <c r="D3157" i="11"/>
  <c r="D3158" i="11"/>
  <c r="D3159" i="11"/>
  <c r="D3160" i="11"/>
  <c r="D3161" i="11"/>
  <c r="D3162" i="11"/>
  <c r="D3163" i="11"/>
  <c r="D3164" i="11"/>
  <c r="D3165" i="11"/>
  <c r="D3166" i="11"/>
  <c r="D3167" i="11"/>
  <c r="D3168" i="11"/>
  <c r="D3169" i="11"/>
  <c r="D3170" i="11"/>
  <c r="D3171" i="11"/>
  <c r="D3172" i="11"/>
  <c r="D3173" i="11"/>
  <c r="D3174" i="11"/>
  <c r="D3175" i="11"/>
  <c r="D3176" i="11"/>
  <c r="D3177" i="11"/>
  <c r="D3178" i="11"/>
  <c r="D3179" i="11"/>
  <c r="D3180" i="11"/>
  <c r="D3181" i="11"/>
  <c r="D3182" i="11"/>
  <c r="D3183" i="11"/>
  <c r="D3184" i="11"/>
  <c r="D3185" i="11"/>
  <c r="D3186" i="11"/>
  <c r="D3187" i="11"/>
  <c r="D3188" i="11"/>
  <c r="D3189" i="11"/>
  <c r="D3190" i="11"/>
  <c r="D3191" i="11"/>
  <c r="D3192" i="11"/>
  <c r="D3193" i="11"/>
  <c r="D3194" i="11"/>
  <c r="D3195" i="11"/>
  <c r="D3196" i="11"/>
  <c r="D3197" i="11"/>
  <c r="D3198" i="11"/>
  <c r="D3199" i="11"/>
  <c r="D3200" i="11"/>
  <c r="D3201" i="11"/>
  <c r="D3202" i="11"/>
  <c r="D3203" i="11"/>
  <c r="D3204" i="11"/>
  <c r="D3205" i="11"/>
  <c r="D3206" i="11"/>
  <c r="D3207" i="11"/>
  <c r="D3208" i="11"/>
  <c r="D3209" i="11"/>
  <c r="D3210" i="11"/>
  <c r="D3211" i="11"/>
  <c r="D3212" i="11"/>
  <c r="D3213" i="11"/>
  <c r="D3214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2" i="11"/>
  <c r="M15" i="1"/>
  <c r="M22" i="1" s="1"/>
  <c r="N19" i="7"/>
  <c r="M20" i="1"/>
  <c r="M18" i="1"/>
  <c r="N15" i="7"/>
  <c r="M17" i="1"/>
  <c r="N12" i="7"/>
  <c r="M13" i="1"/>
  <c r="N10" i="7"/>
  <c r="M12" i="1"/>
  <c r="N9" i="7"/>
  <c r="N17" i="7"/>
  <c r="N14" i="7"/>
  <c r="E3" i="6"/>
  <c r="E4" i="6"/>
  <c r="E5" i="6"/>
  <c r="E2" i="6"/>
  <c r="D3" i="6"/>
  <c r="D4" i="6"/>
  <c r="D5" i="6"/>
  <c r="D2" i="6"/>
  <c r="C3" i="6"/>
  <c r="C4" i="6"/>
  <c r="C5" i="6"/>
  <c r="C2" i="6"/>
  <c r="J5" i="7"/>
  <c r="J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2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C762" i="7"/>
  <c r="C761" i="7"/>
  <c r="C760" i="7"/>
  <c r="C759" i="7"/>
  <c r="C758" i="7"/>
  <c r="C757" i="7"/>
  <c r="C756" i="7"/>
  <c r="C755" i="7"/>
  <c r="C754" i="7"/>
  <c r="C753" i="7"/>
  <c r="C752" i="7"/>
  <c r="C751" i="7"/>
  <c r="C750" i="7"/>
  <c r="C749" i="7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Q11" i="11"/>
  <c r="Q10" i="11"/>
  <c r="M25" i="1"/>
  <c r="M24" i="1"/>
  <c r="M14" i="11"/>
  <c r="M13" i="11"/>
  <c r="M11" i="11"/>
  <c r="M10" i="11"/>
  <c r="F3" i="11"/>
  <c r="F19" i="11"/>
  <c r="F35" i="11"/>
  <c r="F51" i="11"/>
  <c r="F67" i="11"/>
  <c r="F83" i="11"/>
  <c r="F99" i="11"/>
  <c r="F115" i="11"/>
  <c r="F131" i="11"/>
  <c r="F147" i="11"/>
  <c r="F163" i="11"/>
  <c r="F179" i="11"/>
  <c r="F195" i="11"/>
  <c r="F211" i="11"/>
  <c r="F227" i="11"/>
  <c r="F243" i="11"/>
  <c r="F259" i="11"/>
  <c r="F275" i="11"/>
  <c r="F291" i="11"/>
  <c r="F307" i="11"/>
  <c r="F323" i="11"/>
  <c r="F339" i="11"/>
  <c r="F355" i="11"/>
  <c r="F371" i="11"/>
  <c r="F387" i="11"/>
  <c r="F403" i="11"/>
  <c r="F419" i="11"/>
  <c r="F435" i="11"/>
  <c r="F451" i="11"/>
  <c r="F467" i="11"/>
  <c r="F483" i="11"/>
  <c r="F499" i="11"/>
  <c r="F515" i="11"/>
  <c r="F531" i="11"/>
  <c r="F547" i="11"/>
  <c r="F563" i="11"/>
  <c r="F579" i="11"/>
  <c r="F595" i="11"/>
  <c r="F611" i="11"/>
  <c r="F627" i="11"/>
  <c r="F643" i="11"/>
  <c r="F659" i="11"/>
  <c r="F675" i="11"/>
  <c r="F691" i="11"/>
  <c r="F707" i="11"/>
  <c r="F723" i="11"/>
  <c r="F739" i="11"/>
  <c r="F755" i="11"/>
  <c r="F771" i="11"/>
  <c r="F787" i="11"/>
  <c r="F803" i="11"/>
  <c r="F819" i="11"/>
  <c r="F835" i="11"/>
  <c r="F851" i="11"/>
  <c r="F867" i="11"/>
  <c r="F883" i="11"/>
  <c r="F899" i="11"/>
  <c r="F915" i="11"/>
  <c r="F931" i="11"/>
  <c r="F947" i="11"/>
  <c r="F963" i="11"/>
  <c r="F979" i="11"/>
  <c r="F995" i="11"/>
  <c r="F1011" i="11"/>
  <c r="F1027" i="11"/>
  <c r="F1043" i="11"/>
  <c r="F1059" i="11"/>
  <c r="F1075" i="11"/>
  <c r="F1091" i="11"/>
  <c r="F1107" i="11"/>
  <c r="F1123" i="11"/>
  <c r="F1139" i="11"/>
  <c r="F1155" i="11"/>
  <c r="F1171" i="11"/>
  <c r="F1187" i="11"/>
  <c r="F1203" i="11"/>
  <c r="F1219" i="11"/>
  <c r="F1235" i="11"/>
  <c r="F1251" i="11"/>
  <c r="F1267" i="11"/>
  <c r="F1283" i="11"/>
  <c r="F1299" i="11"/>
  <c r="F1315" i="11"/>
  <c r="F1331" i="11"/>
  <c r="F1347" i="11"/>
  <c r="F1363" i="11"/>
  <c r="F1379" i="11"/>
  <c r="F1395" i="11"/>
  <c r="F1411" i="11"/>
  <c r="F1427" i="11"/>
  <c r="F1443" i="11"/>
  <c r="F1459" i="11"/>
  <c r="F1475" i="11"/>
  <c r="F1491" i="11"/>
  <c r="F1507" i="11"/>
  <c r="F1523" i="11"/>
  <c r="F1539" i="11"/>
  <c r="F1555" i="11"/>
  <c r="F1571" i="11"/>
  <c r="F1587" i="11"/>
  <c r="F1603" i="11"/>
  <c r="F1619" i="11"/>
  <c r="F1635" i="11"/>
  <c r="F1651" i="11"/>
  <c r="F1667" i="11"/>
  <c r="F1683" i="11"/>
  <c r="F1699" i="11"/>
  <c r="F1715" i="11"/>
  <c r="F1731" i="11"/>
  <c r="F1747" i="11"/>
  <c r="F1763" i="11"/>
  <c r="F1779" i="11"/>
  <c r="F1795" i="11"/>
  <c r="F1811" i="11"/>
  <c r="F1827" i="11"/>
  <c r="F1843" i="11"/>
  <c r="F1859" i="11"/>
  <c r="F1875" i="11"/>
  <c r="F1891" i="11"/>
  <c r="F1907" i="11"/>
  <c r="F1923" i="11"/>
  <c r="F1939" i="11"/>
  <c r="F1955" i="11"/>
  <c r="F1971" i="11"/>
  <c r="F1987" i="11"/>
  <c r="F2003" i="11"/>
  <c r="F4" i="11"/>
  <c r="F20" i="11"/>
  <c r="F36" i="11"/>
  <c r="F52" i="11"/>
  <c r="F68" i="11"/>
  <c r="F84" i="11"/>
  <c r="F100" i="11"/>
  <c r="F116" i="11"/>
  <c r="F132" i="11"/>
  <c r="F148" i="11"/>
  <c r="F164" i="11"/>
  <c r="F180" i="11"/>
  <c r="F196" i="11"/>
  <c r="F212" i="11"/>
  <c r="F228" i="11"/>
  <c r="F244" i="11"/>
  <c r="F260" i="11"/>
  <c r="F276" i="11"/>
  <c r="F292" i="11"/>
  <c r="F308" i="11"/>
  <c r="F324" i="11"/>
  <c r="F340" i="11"/>
  <c r="F356" i="11"/>
  <c r="F372" i="11"/>
  <c r="F388" i="11"/>
  <c r="F404" i="11"/>
  <c r="F420" i="11"/>
  <c r="F436" i="11"/>
  <c r="F452" i="11"/>
  <c r="F468" i="11"/>
  <c r="F484" i="11"/>
  <c r="F500" i="11"/>
  <c r="F516" i="11"/>
  <c r="F532" i="11"/>
  <c r="F548" i="11"/>
  <c r="F564" i="11"/>
  <c r="F580" i="11"/>
  <c r="F596" i="11"/>
  <c r="F612" i="11"/>
  <c r="F628" i="11"/>
  <c r="F644" i="11"/>
  <c r="F660" i="11"/>
  <c r="F676" i="11"/>
  <c r="F692" i="11"/>
  <c r="F708" i="11"/>
  <c r="F724" i="11"/>
  <c r="F740" i="11"/>
  <c r="F756" i="11"/>
  <c r="F772" i="11"/>
  <c r="F788" i="11"/>
  <c r="F804" i="11"/>
  <c r="F820" i="11"/>
  <c r="F836" i="11"/>
  <c r="F852" i="11"/>
  <c r="F868" i="11"/>
  <c r="F884" i="11"/>
  <c r="F900" i="11"/>
  <c r="F916" i="11"/>
  <c r="F932" i="11"/>
  <c r="F948" i="11"/>
  <c r="F964" i="11"/>
  <c r="F980" i="11"/>
  <c r="F996" i="11"/>
  <c r="F1012" i="11"/>
  <c r="F1028" i="11"/>
  <c r="F1044" i="11"/>
  <c r="F1060" i="11"/>
  <c r="F1076" i="11"/>
  <c r="F1092" i="11"/>
  <c r="F1108" i="11"/>
  <c r="F1124" i="11"/>
  <c r="F1140" i="11"/>
  <c r="F1156" i="11"/>
  <c r="F1172" i="11"/>
  <c r="F1188" i="11"/>
  <c r="F1204" i="11"/>
  <c r="F1220" i="11"/>
  <c r="F1236" i="11"/>
  <c r="F1252" i="11"/>
  <c r="F1268" i="11"/>
  <c r="F1284" i="11"/>
  <c r="F1300" i="11"/>
  <c r="F1316" i="11"/>
  <c r="F1332" i="11"/>
  <c r="F1348" i="11"/>
  <c r="F1364" i="11"/>
  <c r="F1380" i="11"/>
  <c r="F1396" i="11"/>
  <c r="F1412" i="11"/>
  <c r="F1428" i="11"/>
  <c r="F1444" i="11"/>
  <c r="F1460" i="11"/>
  <c r="F1476" i="11"/>
  <c r="F1492" i="11"/>
  <c r="F1508" i="11"/>
  <c r="F1524" i="11"/>
  <c r="F1540" i="11"/>
  <c r="F1556" i="11"/>
  <c r="F1572" i="11"/>
  <c r="F1588" i="11"/>
  <c r="F1604" i="11"/>
  <c r="F1620" i="11"/>
  <c r="F1636" i="11"/>
  <c r="F1652" i="11"/>
  <c r="F1668" i="11"/>
  <c r="F1684" i="11"/>
  <c r="F1700" i="11"/>
  <c r="F1716" i="11"/>
  <c r="F1732" i="11"/>
  <c r="F1748" i="11"/>
  <c r="F1764" i="11"/>
  <c r="F1780" i="11"/>
  <c r="F1796" i="11"/>
  <c r="F1812" i="11"/>
  <c r="F1828" i="11"/>
  <c r="F1844" i="11"/>
  <c r="F1860" i="11"/>
  <c r="F1876" i="11"/>
  <c r="F1892" i="11"/>
  <c r="F1908" i="11"/>
  <c r="F1924" i="11"/>
  <c r="F1940" i="11"/>
  <c r="F1956" i="11"/>
  <c r="F1972" i="11"/>
  <c r="F1988" i="11"/>
  <c r="F2004" i="11"/>
  <c r="F2020" i="11"/>
  <c r="F5" i="11"/>
  <c r="F21" i="11"/>
  <c r="F37" i="11"/>
  <c r="F53" i="11"/>
  <c r="F69" i="11"/>
  <c r="F85" i="11"/>
  <c r="F101" i="11"/>
  <c r="F117" i="11"/>
  <c r="F133" i="11"/>
  <c r="F149" i="11"/>
  <c r="F165" i="11"/>
  <c r="F181" i="11"/>
  <c r="F197" i="11"/>
  <c r="F213" i="11"/>
  <c r="F229" i="11"/>
  <c r="F245" i="11"/>
  <c r="F261" i="11"/>
  <c r="F277" i="11"/>
  <c r="F293" i="11"/>
  <c r="F309" i="11"/>
  <c r="F325" i="11"/>
  <c r="F341" i="11"/>
  <c r="F357" i="11"/>
  <c r="F373" i="11"/>
  <c r="F389" i="11"/>
  <c r="F405" i="11"/>
  <c r="F421" i="11"/>
  <c r="F437" i="11"/>
  <c r="F453" i="11"/>
  <c r="F469" i="11"/>
  <c r="F485" i="11"/>
  <c r="F501" i="11"/>
  <c r="F517" i="11"/>
  <c r="F533" i="11"/>
  <c r="F549" i="11"/>
  <c r="F565" i="11"/>
  <c r="F581" i="11"/>
  <c r="F597" i="11"/>
  <c r="F613" i="11"/>
  <c r="F629" i="11"/>
  <c r="F645" i="11"/>
  <c r="F661" i="11"/>
  <c r="F677" i="11"/>
  <c r="F693" i="11"/>
  <c r="F709" i="11"/>
  <c r="F725" i="11"/>
  <c r="F741" i="11"/>
  <c r="F757" i="11"/>
  <c r="F773" i="11"/>
  <c r="F789" i="11"/>
  <c r="F805" i="11"/>
  <c r="F821" i="11"/>
  <c r="F837" i="11"/>
  <c r="F853" i="11"/>
  <c r="F869" i="11"/>
  <c r="F885" i="11"/>
  <c r="F901" i="11"/>
  <c r="F917" i="11"/>
  <c r="F933" i="11"/>
  <c r="F949" i="11"/>
  <c r="F965" i="11"/>
  <c r="F981" i="11"/>
  <c r="F997" i="11"/>
  <c r="F1013" i="11"/>
  <c r="F1029" i="11"/>
  <c r="F1045" i="11"/>
  <c r="F1061" i="11"/>
  <c r="F1077" i="11"/>
  <c r="F1093" i="11"/>
  <c r="F1109" i="11"/>
  <c r="F1125" i="11"/>
  <c r="F1141" i="11"/>
  <c r="F1157" i="11"/>
  <c r="F1173" i="11"/>
  <c r="F1189" i="11"/>
  <c r="F1205" i="11"/>
  <c r="F1221" i="11"/>
  <c r="F1237" i="11"/>
  <c r="F1253" i="11"/>
  <c r="F1269" i="11"/>
  <c r="F1285" i="11"/>
  <c r="F1301" i="11"/>
  <c r="F1317" i="11"/>
  <c r="F1333" i="11"/>
  <c r="F1349" i="11"/>
  <c r="F1365" i="11"/>
  <c r="F1381" i="11"/>
  <c r="F1397" i="11"/>
  <c r="F1413" i="11"/>
  <c r="F1429" i="11"/>
  <c r="F1445" i="11"/>
  <c r="F1461" i="11"/>
  <c r="F1477" i="11"/>
  <c r="F1493" i="11"/>
  <c r="F1509" i="11"/>
  <c r="F1525" i="11"/>
  <c r="F1541" i="11"/>
  <c r="F1557" i="11"/>
  <c r="F1573" i="11"/>
  <c r="F1589" i="11"/>
  <c r="F1605" i="11"/>
  <c r="F1621" i="11"/>
  <c r="F1637" i="11"/>
  <c r="F1653" i="11"/>
  <c r="F1669" i="11"/>
  <c r="F1685" i="11"/>
  <c r="F1701" i="11"/>
  <c r="F1717" i="11"/>
  <c r="F1733" i="11"/>
  <c r="F1749" i="11"/>
  <c r="F1765" i="11"/>
  <c r="F1781" i="11"/>
  <c r="F1797" i="11"/>
  <c r="F1813" i="11"/>
  <c r="F1829" i="11"/>
  <c r="F1845" i="11"/>
  <c r="F1861" i="11"/>
  <c r="F1877" i="11"/>
  <c r="F1893" i="11"/>
  <c r="F1909" i="11"/>
  <c r="F1925" i="11"/>
  <c r="F1941" i="11"/>
  <c r="F1957" i="11"/>
  <c r="F1973" i="11"/>
  <c r="F1989" i="11"/>
  <c r="F2005" i="11"/>
  <c r="F2021" i="11"/>
  <c r="F6" i="11"/>
  <c r="F22" i="11"/>
  <c r="F38" i="11"/>
  <c r="F54" i="11"/>
  <c r="F70" i="11"/>
  <c r="F86" i="11"/>
  <c r="F102" i="11"/>
  <c r="F118" i="11"/>
  <c r="F134" i="11"/>
  <c r="F150" i="11"/>
  <c r="F166" i="11"/>
  <c r="F182" i="11"/>
  <c r="F198" i="11"/>
  <c r="F214" i="11"/>
  <c r="F230" i="11"/>
  <c r="F246" i="11"/>
  <c r="F262" i="11"/>
  <c r="F278" i="11"/>
  <c r="F294" i="11"/>
  <c r="F310" i="11"/>
  <c r="F326" i="11"/>
  <c r="F342" i="11"/>
  <c r="F358" i="11"/>
  <c r="F374" i="11"/>
  <c r="F390" i="11"/>
  <c r="F406" i="11"/>
  <c r="F422" i="11"/>
  <c r="F438" i="11"/>
  <c r="F454" i="11"/>
  <c r="F470" i="11"/>
  <c r="F486" i="11"/>
  <c r="F502" i="11"/>
  <c r="F518" i="11"/>
  <c r="F534" i="11"/>
  <c r="F550" i="11"/>
  <c r="F566" i="11"/>
  <c r="F582" i="11"/>
  <c r="F598" i="11"/>
  <c r="F614" i="11"/>
  <c r="F630" i="11"/>
  <c r="F646" i="11"/>
  <c r="F662" i="11"/>
  <c r="F678" i="11"/>
  <c r="F694" i="11"/>
  <c r="F710" i="11"/>
  <c r="F726" i="11"/>
  <c r="F742" i="11"/>
  <c r="F758" i="11"/>
  <c r="F774" i="11"/>
  <c r="F790" i="11"/>
  <c r="F806" i="11"/>
  <c r="F822" i="11"/>
  <c r="F838" i="11"/>
  <c r="F854" i="11"/>
  <c r="F870" i="11"/>
  <c r="F886" i="11"/>
  <c r="F902" i="11"/>
  <c r="F918" i="11"/>
  <c r="F934" i="11"/>
  <c r="F950" i="11"/>
  <c r="F966" i="11"/>
  <c r="F982" i="11"/>
  <c r="F998" i="11"/>
  <c r="F1014" i="11"/>
  <c r="F1030" i="11"/>
  <c r="F1046" i="11"/>
  <c r="F1062" i="11"/>
  <c r="F1078" i="11"/>
  <c r="F1094" i="11"/>
  <c r="F1110" i="11"/>
  <c r="F1126" i="11"/>
  <c r="F1142" i="11"/>
  <c r="F1158" i="11"/>
  <c r="F1174" i="11"/>
  <c r="F1190" i="11"/>
  <c r="F1206" i="11"/>
  <c r="F1222" i="11"/>
  <c r="F1238" i="11"/>
  <c r="F1254" i="11"/>
  <c r="F1270" i="11"/>
  <c r="F1286" i="11"/>
  <c r="F1302" i="11"/>
  <c r="F1318" i="11"/>
  <c r="F1334" i="11"/>
  <c r="F1350" i="11"/>
  <c r="F1366" i="11"/>
  <c r="F1382" i="11"/>
  <c r="F1398" i="11"/>
  <c r="F1414" i="11"/>
  <c r="F1430" i="11"/>
  <c r="F1446" i="11"/>
  <c r="F1462" i="11"/>
  <c r="F1478" i="11"/>
  <c r="F1494" i="11"/>
  <c r="F1510" i="11"/>
  <c r="F1526" i="11"/>
  <c r="F1542" i="11"/>
  <c r="F1558" i="11"/>
  <c r="F1574" i="11"/>
  <c r="F1590" i="11"/>
  <c r="F1606" i="11"/>
  <c r="F1622" i="11"/>
  <c r="F1638" i="11"/>
  <c r="F1654" i="11"/>
  <c r="F1670" i="11"/>
  <c r="F1686" i="11"/>
  <c r="F1702" i="11"/>
  <c r="F1718" i="11"/>
  <c r="F1734" i="11"/>
  <c r="F1750" i="11"/>
  <c r="F1766" i="11"/>
  <c r="F1782" i="11"/>
  <c r="F1798" i="11"/>
  <c r="F1814" i="11"/>
  <c r="F1830" i="11"/>
  <c r="F1846" i="11"/>
  <c r="F1862" i="11"/>
  <c r="F1878" i="11"/>
  <c r="F1894" i="11"/>
  <c r="F1910" i="11"/>
  <c r="F7" i="11"/>
  <c r="F23" i="11"/>
  <c r="F39" i="11"/>
  <c r="F55" i="11"/>
  <c r="F71" i="11"/>
  <c r="F87" i="11"/>
  <c r="F103" i="11"/>
  <c r="F119" i="11"/>
  <c r="F135" i="11"/>
  <c r="F151" i="11"/>
  <c r="F167" i="11"/>
  <c r="F183" i="11"/>
  <c r="F199" i="11"/>
  <c r="F215" i="11"/>
  <c r="F231" i="11"/>
  <c r="F247" i="11"/>
  <c r="F263" i="11"/>
  <c r="F279" i="11"/>
  <c r="F295" i="11"/>
  <c r="F311" i="11"/>
  <c r="F327" i="11"/>
  <c r="F343" i="11"/>
  <c r="F359" i="11"/>
  <c r="F375" i="11"/>
  <c r="F391" i="11"/>
  <c r="F407" i="11"/>
  <c r="F423" i="11"/>
  <c r="F439" i="11"/>
  <c r="F455" i="11"/>
  <c r="F471" i="11"/>
  <c r="F487" i="11"/>
  <c r="F503" i="11"/>
  <c r="F519" i="11"/>
  <c r="F535" i="11"/>
  <c r="F551" i="11"/>
  <c r="F567" i="11"/>
  <c r="F583" i="11"/>
  <c r="F599" i="11"/>
  <c r="F615" i="11"/>
  <c r="F631" i="11"/>
  <c r="F647" i="11"/>
  <c r="F663" i="11"/>
  <c r="F679" i="11"/>
  <c r="F695" i="11"/>
  <c r="F711" i="11"/>
  <c r="F727" i="11"/>
  <c r="F743" i="11"/>
  <c r="F759" i="11"/>
  <c r="F775" i="11"/>
  <c r="F791" i="11"/>
  <c r="F807" i="11"/>
  <c r="F823" i="11"/>
  <c r="F839" i="11"/>
  <c r="F855" i="11"/>
  <c r="F871" i="11"/>
  <c r="F887" i="11"/>
  <c r="F903" i="11"/>
  <c r="F919" i="11"/>
  <c r="F935" i="11"/>
  <c r="F951" i="11"/>
  <c r="F967" i="11"/>
  <c r="F983" i="11"/>
  <c r="F999" i="11"/>
  <c r="F1015" i="11"/>
  <c r="F1031" i="11"/>
  <c r="F1047" i="11"/>
  <c r="F1063" i="11"/>
  <c r="F1079" i="11"/>
  <c r="F1095" i="11"/>
  <c r="F1111" i="11"/>
  <c r="F1127" i="11"/>
  <c r="F1143" i="11"/>
  <c r="F1159" i="11"/>
  <c r="F1175" i="11"/>
  <c r="F1191" i="11"/>
  <c r="F1207" i="11"/>
  <c r="F1223" i="11"/>
  <c r="F1239" i="11"/>
  <c r="F1255" i="11"/>
  <c r="F1271" i="11"/>
  <c r="F1287" i="11"/>
  <c r="F1303" i="11"/>
  <c r="F1319" i="11"/>
  <c r="F1335" i="11"/>
  <c r="F1351" i="11"/>
  <c r="F1367" i="11"/>
  <c r="F1383" i="11"/>
  <c r="F1399" i="11"/>
  <c r="F1415" i="11"/>
  <c r="F1431" i="11"/>
  <c r="F1447" i="11"/>
  <c r="F1463" i="11"/>
  <c r="F1479" i="11"/>
  <c r="F1495" i="11"/>
  <c r="F1511" i="11"/>
  <c r="F1527" i="11"/>
  <c r="F8" i="11"/>
  <c r="F24" i="11"/>
  <c r="F40" i="11"/>
  <c r="F56" i="11"/>
  <c r="F72" i="11"/>
  <c r="F88" i="11"/>
  <c r="F104" i="11"/>
  <c r="F120" i="11"/>
  <c r="F136" i="11"/>
  <c r="F152" i="11"/>
  <c r="F168" i="11"/>
  <c r="F184" i="11"/>
  <c r="F200" i="11"/>
  <c r="F216" i="11"/>
  <c r="F232" i="11"/>
  <c r="F248" i="11"/>
  <c r="F264" i="11"/>
  <c r="F280" i="11"/>
  <c r="F296" i="11"/>
  <c r="F312" i="11"/>
  <c r="F328" i="11"/>
  <c r="F344" i="11"/>
  <c r="F360" i="11"/>
  <c r="F376" i="11"/>
  <c r="F392" i="11"/>
  <c r="F408" i="11"/>
  <c r="F424" i="11"/>
  <c r="F440" i="11"/>
  <c r="F456" i="11"/>
  <c r="F472" i="11"/>
  <c r="F488" i="11"/>
  <c r="F504" i="11"/>
  <c r="F520" i="11"/>
  <c r="F536" i="11"/>
  <c r="F552" i="11"/>
  <c r="F568" i="11"/>
  <c r="F584" i="11"/>
  <c r="F600" i="11"/>
  <c r="F616" i="11"/>
  <c r="F632" i="11"/>
  <c r="F648" i="11"/>
  <c r="F664" i="11"/>
  <c r="F680" i="11"/>
  <c r="F696" i="11"/>
  <c r="F712" i="11"/>
  <c r="F728" i="11"/>
  <c r="F744" i="11"/>
  <c r="F760" i="11"/>
  <c r="F776" i="11"/>
  <c r="F792" i="11"/>
  <c r="F808" i="11"/>
  <c r="F824" i="11"/>
  <c r="F840" i="11"/>
  <c r="F856" i="11"/>
  <c r="F872" i="11"/>
  <c r="F888" i="11"/>
  <c r="F904" i="11"/>
  <c r="F920" i="11"/>
  <c r="F936" i="11"/>
  <c r="F952" i="11"/>
  <c r="F968" i="11"/>
  <c r="F984" i="11"/>
  <c r="F1000" i="11"/>
  <c r="F1016" i="11"/>
  <c r="F1032" i="11"/>
  <c r="F1048" i="11"/>
  <c r="F1064" i="11"/>
  <c r="F1080" i="11"/>
  <c r="F1096" i="11"/>
  <c r="F1112" i="11"/>
  <c r="F1128" i="11"/>
  <c r="F1144" i="11"/>
  <c r="F1160" i="11"/>
  <c r="F1176" i="11"/>
  <c r="F1192" i="11"/>
  <c r="F1208" i="11"/>
  <c r="F1224" i="11"/>
  <c r="F1240" i="11"/>
  <c r="F1256" i="11"/>
  <c r="F1272" i="11"/>
  <c r="F1288" i="11"/>
  <c r="F1304" i="11"/>
  <c r="F1320" i="11"/>
  <c r="F1336" i="11"/>
  <c r="F1352" i="11"/>
  <c r="F1368" i="11"/>
  <c r="F1384" i="11"/>
  <c r="F1400" i="11"/>
  <c r="F1416" i="11"/>
  <c r="F1432" i="11"/>
  <c r="F1448" i="11"/>
  <c r="F1464" i="11"/>
  <c r="F1480" i="11"/>
  <c r="F1496" i="11"/>
  <c r="F1512" i="11"/>
  <c r="F1528" i="11"/>
  <c r="F1544" i="11"/>
  <c r="F1560" i="11"/>
  <c r="F1576" i="11"/>
  <c r="F1592" i="11"/>
  <c r="F1608" i="11"/>
  <c r="F1624" i="11"/>
  <c r="F1640" i="11"/>
  <c r="F1656" i="11"/>
  <c r="F1672" i="11"/>
  <c r="F1688" i="11"/>
  <c r="F9" i="11"/>
  <c r="F25" i="11"/>
  <c r="F41" i="11"/>
  <c r="F57" i="11"/>
  <c r="F73" i="11"/>
  <c r="F89" i="11"/>
  <c r="F105" i="11"/>
  <c r="F121" i="11"/>
  <c r="F137" i="11"/>
  <c r="F153" i="11"/>
  <c r="F169" i="11"/>
  <c r="F185" i="11"/>
  <c r="F201" i="11"/>
  <c r="F217" i="11"/>
  <c r="F233" i="11"/>
  <c r="F249" i="11"/>
  <c r="F265" i="11"/>
  <c r="F281" i="11"/>
  <c r="F297" i="11"/>
  <c r="F313" i="11"/>
  <c r="F329" i="11"/>
  <c r="F345" i="11"/>
  <c r="F361" i="11"/>
  <c r="F377" i="11"/>
  <c r="F393" i="11"/>
  <c r="F409" i="11"/>
  <c r="F425" i="11"/>
  <c r="F441" i="11"/>
  <c r="F457" i="11"/>
  <c r="F473" i="11"/>
  <c r="F489" i="11"/>
  <c r="F505" i="11"/>
  <c r="F521" i="11"/>
  <c r="F537" i="11"/>
  <c r="F553" i="11"/>
  <c r="F569" i="11"/>
  <c r="F585" i="11"/>
  <c r="F601" i="11"/>
  <c r="F617" i="11"/>
  <c r="F633" i="11"/>
  <c r="F649" i="11"/>
  <c r="F665" i="11"/>
  <c r="F681" i="11"/>
  <c r="F697" i="11"/>
  <c r="F713" i="11"/>
  <c r="F729" i="11"/>
  <c r="F745" i="11"/>
  <c r="F761" i="11"/>
  <c r="F777" i="11"/>
  <c r="F793" i="11"/>
  <c r="F809" i="11"/>
  <c r="F825" i="11"/>
  <c r="F841" i="11"/>
  <c r="F857" i="11"/>
  <c r="F873" i="11"/>
  <c r="F889" i="11"/>
  <c r="F905" i="11"/>
  <c r="F921" i="11"/>
  <c r="F937" i="11"/>
  <c r="F953" i="11"/>
  <c r="F969" i="11"/>
  <c r="F985" i="11"/>
  <c r="F1001" i="11"/>
  <c r="F1017" i="11"/>
  <c r="F1033" i="11"/>
  <c r="F1049" i="11"/>
  <c r="F1065" i="11"/>
  <c r="F1081" i="11"/>
  <c r="F1097" i="11"/>
  <c r="F1113" i="11"/>
  <c r="F1129" i="11"/>
  <c r="F1145" i="11"/>
  <c r="F1161" i="11"/>
  <c r="F1177" i="11"/>
  <c r="F1193" i="11"/>
  <c r="F1209" i="11"/>
  <c r="F1225" i="11"/>
  <c r="F1241" i="11"/>
  <c r="F1257" i="11"/>
  <c r="F1273" i="11"/>
  <c r="F1289" i="11"/>
  <c r="F1305" i="11"/>
  <c r="F1321" i="11"/>
  <c r="F1337" i="11"/>
  <c r="F1353" i="11"/>
  <c r="F1369" i="11"/>
  <c r="F1385" i="11"/>
  <c r="F1401" i="11"/>
  <c r="F1417" i="11"/>
  <c r="F1433" i="11"/>
  <c r="F1449" i="11"/>
  <c r="F1465" i="11"/>
  <c r="F1481" i="11"/>
  <c r="F1497" i="11"/>
  <c r="F1513" i="11"/>
  <c r="F1529" i="11"/>
  <c r="F1545" i="11"/>
  <c r="F1561" i="11"/>
  <c r="F1577" i="11"/>
  <c r="F1593" i="11"/>
  <c r="F1609" i="11"/>
  <c r="F1625" i="11"/>
  <c r="F1641" i="11"/>
  <c r="F1657" i="11"/>
  <c r="F1673" i="11"/>
  <c r="F1689" i="11"/>
  <c r="F1705" i="11"/>
  <c r="F1721" i="11"/>
  <c r="F1737" i="11"/>
  <c r="F1753" i="11"/>
  <c r="F1769" i="11"/>
  <c r="F1785" i="11"/>
  <c r="F1801" i="11"/>
  <c r="F1817" i="11"/>
  <c r="F1833" i="11"/>
  <c r="F1849" i="11"/>
  <c r="F1865" i="11"/>
  <c r="F1881" i="11"/>
  <c r="F1897" i="11"/>
  <c r="F1913" i="11"/>
  <c r="F1929" i="11"/>
  <c r="F1945" i="11"/>
  <c r="F1961" i="11"/>
  <c r="F1977" i="11"/>
  <c r="F1993" i="11"/>
  <c r="F2009" i="11"/>
  <c r="F2025" i="11"/>
  <c r="F10" i="11"/>
  <c r="F26" i="11"/>
  <c r="F42" i="11"/>
  <c r="F58" i="11"/>
  <c r="F74" i="11"/>
  <c r="F90" i="11"/>
  <c r="F106" i="11"/>
  <c r="F122" i="11"/>
  <c r="F138" i="11"/>
  <c r="F154" i="11"/>
  <c r="F170" i="11"/>
  <c r="F186" i="11"/>
  <c r="F202" i="11"/>
  <c r="F218" i="11"/>
  <c r="F234" i="11"/>
  <c r="F250" i="11"/>
  <c r="F266" i="11"/>
  <c r="F282" i="11"/>
  <c r="F298" i="11"/>
  <c r="F314" i="11"/>
  <c r="F330" i="11"/>
  <c r="F346" i="11"/>
  <c r="F362" i="11"/>
  <c r="F378" i="11"/>
  <c r="F394" i="11"/>
  <c r="F410" i="11"/>
  <c r="F426" i="11"/>
  <c r="F442" i="11"/>
  <c r="F458" i="11"/>
  <c r="F474" i="11"/>
  <c r="F490" i="11"/>
  <c r="F506" i="11"/>
  <c r="F522" i="11"/>
  <c r="F538" i="11"/>
  <c r="F554" i="11"/>
  <c r="F570" i="11"/>
  <c r="F586" i="11"/>
  <c r="F602" i="11"/>
  <c r="F618" i="11"/>
  <c r="F634" i="11"/>
  <c r="F650" i="11"/>
  <c r="F666" i="11"/>
  <c r="F682" i="11"/>
  <c r="F698" i="11"/>
  <c r="F714" i="11"/>
  <c r="F730" i="11"/>
  <c r="F746" i="11"/>
  <c r="F762" i="11"/>
  <c r="F778" i="11"/>
  <c r="F794" i="11"/>
  <c r="F810" i="11"/>
  <c r="F826" i="11"/>
  <c r="F842" i="11"/>
  <c r="F858" i="11"/>
  <c r="F874" i="11"/>
  <c r="F890" i="11"/>
  <c r="F906" i="11"/>
  <c r="F922" i="11"/>
  <c r="F938" i="11"/>
  <c r="F954" i="11"/>
  <c r="F970" i="11"/>
  <c r="F986" i="11"/>
  <c r="F1002" i="11"/>
  <c r="F1018" i="11"/>
  <c r="F1034" i="11"/>
  <c r="F1050" i="11"/>
  <c r="F1066" i="11"/>
  <c r="F1082" i="11"/>
  <c r="F1098" i="11"/>
  <c r="F1114" i="11"/>
  <c r="F1130" i="11"/>
  <c r="F1146" i="11"/>
  <c r="F1162" i="11"/>
  <c r="F1178" i="11"/>
  <c r="F1194" i="11"/>
  <c r="F1210" i="11"/>
  <c r="F1226" i="11"/>
  <c r="F1242" i="11"/>
  <c r="F1258" i="11"/>
  <c r="F1274" i="11"/>
  <c r="F1290" i="11"/>
  <c r="F1306" i="11"/>
  <c r="F1322" i="11"/>
  <c r="F1338" i="11"/>
  <c r="F1354" i="11"/>
  <c r="F1370" i="11"/>
  <c r="F1386" i="11"/>
  <c r="F1402" i="11"/>
  <c r="F1418" i="11"/>
  <c r="F1434" i="11"/>
  <c r="F1450" i="11"/>
  <c r="F1466" i="11"/>
  <c r="F1482" i="11"/>
  <c r="F1498" i="11"/>
  <c r="F1514" i="11"/>
  <c r="F1530" i="11"/>
  <c r="F11" i="11"/>
  <c r="F27" i="11"/>
  <c r="F43" i="11"/>
  <c r="F59" i="11"/>
  <c r="F75" i="11"/>
  <c r="F91" i="11"/>
  <c r="F107" i="11"/>
  <c r="F123" i="11"/>
  <c r="F139" i="11"/>
  <c r="F155" i="11"/>
  <c r="F171" i="11"/>
  <c r="F187" i="11"/>
  <c r="F203" i="11"/>
  <c r="F219" i="11"/>
  <c r="F235" i="11"/>
  <c r="F251" i="11"/>
  <c r="F267" i="11"/>
  <c r="F283" i="11"/>
  <c r="F299" i="11"/>
  <c r="F315" i="11"/>
  <c r="F331" i="11"/>
  <c r="F347" i="11"/>
  <c r="F363" i="11"/>
  <c r="F379" i="11"/>
  <c r="F395" i="11"/>
  <c r="F411" i="11"/>
  <c r="F427" i="11"/>
  <c r="F443" i="11"/>
  <c r="F459" i="11"/>
  <c r="F475" i="11"/>
  <c r="F491" i="11"/>
  <c r="F507" i="11"/>
  <c r="F523" i="11"/>
  <c r="F539" i="11"/>
  <c r="F555" i="11"/>
  <c r="F571" i="11"/>
  <c r="F587" i="11"/>
  <c r="F603" i="11"/>
  <c r="F619" i="11"/>
  <c r="F635" i="11"/>
  <c r="F651" i="11"/>
  <c r="F667" i="11"/>
  <c r="F683" i="11"/>
  <c r="F699" i="11"/>
  <c r="F715" i="11"/>
  <c r="F731" i="11"/>
  <c r="F747" i="11"/>
  <c r="F763" i="11"/>
  <c r="F779" i="11"/>
  <c r="F795" i="11"/>
  <c r="F811" i="11"/>
  <c r="F827" i="11"/>
  <c r="F843" i="11"/>
  <c r="F859" i="11"/>
  <c r="F875" i="11"/>
  <c r="F891" i="11"/>
  <c r="F907" i="11"/>
  <c r="F923" i="11"/>
  <c r="F939" i="11"/>
  <c r="F955" i="11"/>
  <c r="F971" i="11"/>
  <c r="F987" i="11"/>
  <c r="F1003" i="11"/>
  <c r="F1019" i="11"/>
  <c r="F1035" i="11"/>
  <c r="F1051" i="11"/>
  <c r="F1067" i="11"/>
  <c r="F1083" i="11"/>
  <c r="F1099" i="11"/>
  <c r="F1115" i="11"/>
  <c r="F1131" i="11"/>
  <c r="F1147" i="11"/>
  <c r="F1163" i="11"/>
  <c r="F1179" i="11"/>
  <c r="F1195" i="11"/>
  <c r="F1211" i="11"/>
  <c r="F1227" i="11"/>
  <c r="F1243" i="11"/>
  <c r="F1259" i="11"/>
  <c r="F1275" i="11"/>
  <c r="F1291" i="11"/>
  <c r="F1307" i="11"/>
  <c r="F1323" i="11"/>
  <c r="F1339" i="11"/>
  <c r="F1355" i="11"/>
  <c r="F1371" i="11"/>
  <c r="F1387" i="11"/>
  <c r="F1403" i="11"/>
  <c r="F1419" i="11"/>
  <c r="F1435" i="11"/>
  <c r="F1451" i="11"/>
  <c r="F1467" i="11"/>
  <c r="F1483" i="11"/>
  <c r="F1499" i="11"/>
  <c r="F1515" i="11"/>
  <c r="F1531" i="11"/>
  <c r="F1547" i="11"/>
  <c r="F1563" i="11"/>
  <c r="F1579" i="11"/>
  <c r="F1595" i="11"/>
  <c r="F1611" i="11"/>
  <c r="F1627" i="11"/>
  <c r="F1643" i="11"/>
  <c r="F1659" i="11"/>
  <c r="F1675" i="11"/>
  <c r="F1691" i="11"/>
  <c r="F1707" i="11"/>
  <c r="F1723" i="11"/>
  <c r="F1739" i="11"/>
  <c r="F1755" i="11"/>
  <c r="F1771" i="11"/>
  <c r="F1787" i="11"/>
  <c r="F1803" i="11"/>
  <c r="F1819" i="11"/>
  <c r="F1835" i="11"/>
  <c r="F1851" i="11"/>
  <c r="F1867" i="11"/>
  <c r="F1883" i="11"/>
  <c r="F1899" i="11"/>
  <c r="F1915" i="11"/>
  <c r="F1931" i="11"/>
  <c r="F1947" i="11"/>
  <c r="F1963" i="11"/>
  <c r="F1979" i="11"/>
  <c r="F1995" i="11"/>
  <c r="F12" i="11"/>
  <c r="F28" i="11"/>
  <c r="F44" i="11"/>
  <c r="F60" i="11"/>
  <c r="F76" i="11"/>
  <c r="F92" i="11"/>
  <c r="F108" i="11"/>
  <c r="F124" i="11"/>
  <c r="F140" i="11"/>
  <c r="F156" i="11"/>
  <c r="F172" i="11"/>
  <c r="F188" i="11"/>
  <c r="F204" i="11"/>
  <c r="F220" i="11"/>
  <c r="F236" i="11"/>
  <c r="F252" i="11"/>
  <c r="F268" i="11"/>
  <c r="F284" i="11"/>
  <c r="F300" i="11"/>
  <c r="F316" i="11"/>
  <c r="F332" i="11"/>
  <c r="F348" i="11"/>
  <c r="F364" i="11"/>
  <c r="F380" i="11"/>
  <c r="F396" i="11"/>
  <c r="F412" i="11"/>
  <c r="F428" i="11"/>
  <c r="F444" i="11"/>
  <c r="F460" i="11"/>
  <c r="F476" i="11"/>
  <c r="F492" i="11"/>
  <c r="F508" i="11"/>
  <c r="F524" i="11"/>
  <c r="F540" i="11"/>
  <c r="F556" i="11"/>
  <c r="F572" i="11"/>
  <c r="F588" i="11"/>
  <c r="F604" i="11"/>
  <c r="F620" i="11"/>
  <c r="F636" i="11"/>
  <c r="F652" i="11"/>
  <c r="F668" i="11"/>
  <c r="F684" i="11"/>
  <c r="F700" i="11"/>
  <c r="F716" i="11"/>
  <c r="F732" i="11"/>
  <c r="F748" i="11"/>
  <c r="F764" i="11"/>
  <c r="F780" i="11"/>
  <c r="F796" i="11"/>
  <c r="F812" i="11"/>
  <c r="F828" i="11"/>
  <c r="F844" i="11"/>
  <c r="F860" i="11"/>
  <c r="F876" i="11"/>
  <c r="F892" i="11"/>
  <c r="F908" i="11"/>
  <c r="F924" i="11"/>
  <c r="F940" i="11"/>
  <c r="F956" i="11"/>
  <c r="F972" i="11"/>
  <c r="F988" i="11"/>
  <c r="F1004" i="11"/>
  <c r="F1020" i="11"/>
  <c r="F1036" i="11"/>
  <c r="F1052" i="11"/>
  <c r="F1068" i="11"/>
  <c r="F1084" i="11"/>
  <c r="F1100" i="11"/>
  <c r="F1116" i="11"/>
  <c r="F1132" i="11"/>
  <c r="F1148" i="11"/>
  <c r="F1164" i="11"/>
  <c r="F1180" i="11"/>
  <c r="F1196" i="11"/>
  <c r="F1212" i="11"/>
  <c r="F1228" i="11"/>
  <c r="F1244" i="11"/>
  <c r="F1260" i="11"/>
  <c r="F1276" i="11"/>
  <c r="F1292" i="11"/>
  <c r="F1308" i="11"/>
  <c r="F1324" i="11"/>
  <c r="F1340" i="11"/>
  <c r="F1356" i="11"/>
  <c r="F1372" i="11"/>
  <c r="F1388" i="11"/>
  <c r="F1404" i="11"/>
  <c r="F1420" i="11"/>
  <c r="F1436" i="11"/>
  <c r="F1452" i="11"/>
  <c r="F1468" i="11"/>
  <c r="F1484" i="11"/>
  <c r="F1500" i="11"/>
  <c r="F1516" i="11"/>
  <c r="F1532" i="11"/>
  <c r="F1548" i="11"/>
  <c r="F1564" i="11"/>
  <c r="F1580" i="11"/>
  <c r="F1596" i="11"/>
  <c r="F1612" i="11"/>
  <c r="F1628" i="11"/>
  <c r="F1644" i="11"/>
  <c r="F1660" i="11"/>
  <c r="F1676" i="11"/>
  <c r="F1692" i="11"/>
  <c r="F1708" i="11"/>
  <c r="F1724" i="11"/>
  <c r="F1740" i="11"/>
  <c r="F1756" i="11"/>
  <c r="F1772" i="11"/>
  <c r="F1788" i="11"/>
  <c r="F1804" i="11"/>
  <c r="F1820" i="11"/>
  <c r="F1836" i="11"/>
  <c r="F1852" i="11"/>
  <c r="F1868" i="11"/>
  <c r="F1884" i="11"/>
  <c r="F1900" i="11"/>
  <c r="F1916" i="11"/>
  <c r="F1932" i="11"/>
  <c r="F1948" i="11"/>
  <c r="F1964" i="11"/>
  <c r="F1980" i="11"/>
  <c r="F1996" i="11"/>
  <c r="F2012" i="11"/>
  <c r="F2028" i="11"/>
  <c r="F13" i="11"/>
  <c r="F29" i="11"/>
  <c r="F45" i="11"/>
  <c r="F61" i="11"/>
  <c r="F77" i="11"/>
  <c r="F93" i="11"/>
  <c r="F109" i="11"/>
  <c r="F125" i="11"/>
  <c r="F141" i="11"/>
  <c r="F157" i="11"/>
  <c r="F173" i="11"/>
  <c r="F189" i="11"/>
  <c r="F205" i="11"/>
  <c r="F221" i="11"/>
  <c r="F237" i="11"/>
  <c r="F253" i="11"/>
  <c r="F269" i="11"/>
  <c r="F285" i="11"/>
  <c r="F301" i="11"/>
  <c r="F317" i="11"/>
  <c r="F333" i="11"/>
  <c r="F349" i="11"/>
  <c r="F365" i="11"/>
  <c r="F381" i="11"/>
  <c r="F397" i="11"/>
  <c r="F413" i="11"/>
  <c r="F429" i="11"/>
  <c r="F445" i="11"/>
  <c r="F461" i="11"/>
  <c r="F477" i="11"/>
  <c r="F493" i="11"/>
  <c r="F509" i="11"/>
  <c r="F525" i="11"/>
  <c r="F541" i="11"/>
  <c r="F557" i="11"/>
  <c r="F573" i="11"/>
  <c r="F589" i="11"/>
  <c r="F605" i="11"/>
  <c r="F621" i="11"/>
  <c r="F637" i="11"/>
  <c r="F653" i="11"/>
  <c r="F669" i="11"/>
  <c r="F685" i="11"/>
  <c r="F701" i="11"/>
  <c r="F717" i="11"/>
  <c r="F733" i="11"/>
  <c r="F749" i="11"/>
  <c r="F765" i="11"/>
  <c r="F781" i="11"/>
  <c r="F797" i="11"/>
  <c r="F813" i="11"/>
  <c r="F829" i="11"/>
  <c r="F845" i="11"/>
  <c r="F861" i="11"/>
  <c r="F877" i="11"/>
  <c r="F893" i="11"/>
  <c r="F909" i="11"/>
  <c r="F925" i="11"/>
  <c r="F941" i="11"/>
  <c r="F957" i="11"/>
  <c r="F973" i="11"/>
  <c r="F989" i="11"/>
  <c r="F1005" i="11"/>
  <c r="F1021" i="11"/>
  <c r="F1037" i="11"/>
  <c r="F1053" i="11"/>
  <c r="F1069" i="11"/>
  <c r="F1085" i="11"/>
  <c r="F1101" i="11"/>
  <c r="F1117" i="11"/>
  <c r="F1133" i="11"/>
  <c r="F1149" i="11"/>
  <c r="F1165" i="11"/>
  <c r="F1181" i="11"/>
  <c r="F1197" i="11"/>
  <c r="F1213" i="11"/>
  <c r="F1229" i="11"/>
  <c r="F1245" i="11"/>
  <c r="F1261" i="11"/>
  <c r="F1277" i="11"/>
  <c r="F1293" i="11"/>
  <c r="F1309" i="11"/>
  <c r="F1325" i="11"/>
  <c r="F1341" i="11"/>
  <c r="F1357" i="11"/>
  <c r="F1373" i="11"/>
  <c r="F1389" i="11"/>
  <c r="F1405" i="11"/>
  <c r="F1421" i="11"/>
  <c r="F1437" i="11"/>
  <c r="F1453" i="11"/>
  <c r="F1469" i="11"/>
  <c r="F1485" i="11"/>
  <c r="F1501" i="11"/>
  <c r="F1517" i="11"/>
  <c r="F1533" i="11"/>
  <c r="F1549" i="11"/>
  <c r="F1565" i="11"/>
  <c r="F1581" i="11"/>
  <c r="F1597" i="11"/>
  <c r="F1613" i="11"/>
  <c r="F1629" i="11"/>
  <c r="F1645" i="11"/>
  <c r="F1661" i="11"/>
  <c r="F1677" i="11"/>
  <c r="F1693" i="11"/>
  <c r="F1709" i="11"/>
  <c r="F1725" i="11"/>
  <c r="F1741" i="11"/>
  <c r="F1757" i="11"/>
  <c r="F1773" i="11"/>
  <c r="F1789" i="11"/>
  <c r="F1805" i="11"/>
  <c r="F1821" i="11"/>
  <c r="F1837" i="11"/>
  <c r="F1853" i="11"/>
  <c r="F1869" i="11"/>
  <c r="F1885" i="11"/>
  <c r="F1901" i="11"/>
  <c r="F1917" i="11"/>
  <c r="F1933" i="11"/>
  <c r="F1949" i="11"/>
  <c r="F1965" i="11"/>
  <c r="F1981" i="11"/>
  <c r="F1997" i="11"/>
  <c r="F2013" i="11"/>
  <c r="F14" i="11"/>
  <c r="F30" i="11"/>
  <c r="F46" i="11"/>
  <c r="F62" i="11"/>
  <c r="F78" i="11"/>
  <c r="F94" i="11"/>
  <c r="F110" i="11"/>
  <c r="F126" i="11"/>
  <c r="F142" i="11"/>
  <c r="F158" i="11"/>
  <c r="F174" i="11"/>
  <c r="F190" i="11"/>
  <c r="F206" i="11"/>
  <c r="F222" i="11"/>
  <c r="F238" i="11"/>
  <c r="F254" i="11"/>
  <c r="F270" i="11"/>
  <c r="F286" i="11"/>
  <c r="F302" i="11"/>
  <c r="F318" i="11"/>
  <c r="F334" i="11"/>
  <c r="F350" i="11"/>
  <c r="F366" i="11"/>
  <c r="F382" i="11"/>
  <c r="F398" i="11"/>
  <c r="F414" i="11"/>
  <c r="F430" i="11"/>
  <c r="F446" i="11"/>
  <c r="F462" i="11"/>
  <c r="F478" i="11"/>
  <c r="F494" i="11"/>
  <c r="F510" i="11"/>
  <c r="F526" i="11"/>
  <c r="F542" i="11"/>
  <c r="F558" i="11"/>
  <c r="F574" i="11"/>
  <c r="F590" i="11"/>
  <c r="F606" i="11"/>
  <c r="F622" i="11"/>
  <c r="F638" i="11"/>
  <c r="F654" i="11"/>
  <c r="F670" i="11"/>
  <c r="F686" i="11"/>
  <c r="F702" i="11"/>
  <c r="F718" i="11"/>
  <c r="F734" i="11"/>
  <c r="F750" i="11"/>
  <c r="F766" i="11"/>
  <c r="F782" i="11"/>
  <c r="F798" i="11"/>
  <c r="F814" i="11"/>
  <c r="F830" i="11"/>
  <c r="F846" i="11"/>
  <c r="F862" i="11"/>
  <c r="F878" i="11"/>
  <c r="F894" i="11"/>
  <c r="F910" i="11"/>
  <c r="F926" i="11"/>
  <c r="F942" i="11"/>
  <c r="F958" i="11"/>
  <c r="F974" i="11"/>
  <c r="F990" i="11"/>
  <c r="F1006" i="11"/>
  <c r="F1022" i="11"/>
  <c r="F1038" i="11"/>
  <c r="F1054" i="11"/>
  <c r="F1070" i="11"/>
  <c r="F1086" i="11"/>
  <c r="F1102" i="11"/>
  <c r="F1118" i="11"/>
  <c r="F1134" i="11"/>
  <c r="F1150" i="11"/>
  <c r="F1166" i="11"/>
  <c r="F1182" i="11"/>
  <c r="F1198" i="11"/>
  <c r="F1214" i="11"/>
  <c r="F1230" i="11"/>
  <c r="F1246" i="11"/>
  <c r="F1262" i="11"/>
  <c r="F1278" i="11"/>
  <c r="F1294" i="11"/>
  <c r="F1310" i="11"/>
  <c r="F1326" i="11"/>
  <c r="F1342" i="11"/>
  <c r="F1358" i="11"/>
  <c r="F1374" i="11"/>
  <c r="F1390" i="11"/>
  <c r="F1406" i="11"/>
  <c r="F1422" i="11"/>
  <c r="F1438" i="11"/>
  <c r="F1454" i="11"/>
  <c r="F1470" i="11"/>
  <c r="F1486" i="11"/>
  <c r="F1502" i="11"/>
  <c r="F1518" i="11"/>
  <c r="F1534" i="11"/>
  <c r="F1550" i="11"/>
  <c r="F1566" i="11"/>
  <c r="F1582" i="11"/>
  <c r="F1598" i="11"/>
  <c r="F1614" i="11"/>
  <c r="F1630" i="11"/>
  <c r="F1646" i="11"/>
  <c r="F1662" i="11"/>
  <c r="F1678" i="11"/>
  <c r="F1694" i="11"/>
  <c r="F1710" i="11"/>
  <c r="F1726" i="11"/>
  <c r="F1742" i="11"/>
  <c r="F1758" i="11"/>
  <c r="F1774" i="11"/>
  <c r="F1790" i="11"/>
  <c r="F1806" i="11"/>
  <c r="F1822" i="11"/>
  <c r="F1838" i="11"/>
  <c r="F1854" i="11"/>
  <c r="F1870" i="11"/>
  <c r="F1886" i="11"/>
  <c r="F1902" i="11"/>
  <c r="F1918" i="11"/>
  <c r="F15" i="11"/>
  <c r="F31" i="11"/>
  <c r="F47" i="11"/>
  <c r="F63" i="11"/>
  <c r="F79" i="11"/>
  <c r="F95" i="11"/>
  <c r="F111" i="11"/>
  <c r="F127" i="11"/>
  <c r="F143" i="11"/>
  <c r="F159" i="11"/>
  <c r="F175" i="11"/>
  <c r="F191" i="11"/>
  <c r="F207" i="11"/>
  <c r="F223" i="11"/>
  <c r="F239" i="11"/>
  <c r="F255" i="11"/>
  <c r="F271" i="11"/>
  <c r="F287" i="11"/>
  <c r="F303" i="11"/>
  <c r="F319" i="11"/>
  <c r="F335" i="11"/>
  <c r="F351" i="11"/>
  <c r="F367" i="11"/>
  <c r="F383" i="11"/>
  <c r="F399" i="11"/>
  <c r="F415" i="11"/>
  <c r="F431" i="11"/>
  <c r="F447" i="11"/>
  <c r="F463" i="11"/>
  <c r="F479" i="11"/>
  <c r="F495" i="11"/>
  <c r="F511" i="11"/>
  <c r="F527" i="11"/>
  <c r="F543" i="11"/>
  <c r="F559" i="11"/>
  <c r="F575" i="11"/>
  <c r="F591" i="11"/>
  <c r="F607" i="11"/>
  <c r="F623" i="11"/>
  <c r="F639" i="11"/>
  <c r="F655" i="11"/>
  <c r="F671" i="11"/>
  <c r="F687" i="11"/>
  <c r="F703" i="11"/>
  <c r="F719" i="11"/>
  <c r="F735" i="11"/>
  <c r="F751" i="11"/>
  <c r="F767" i="11"/>
  <c r="F783" i="11"/>
  <c r="F799" i="11"/>
  <c r="F815" i="11"/>
  <c r="F831" i="11"/>
  <c r="F847" i="11"/>
  <c r="F863" i="11"/>
  <c r="F879" i="11"/>
  <c r="F895" i="11"/>
  <c r="F911" i="11"/>
  <c r="F927" i="11"/>
  <c r="F943" i="11"/>
  <c r="F959" i="11"/>
  <c r="F975" i="11"/>
  <c r="F991" i="11"/>
  <c r="F1007" i="11"/>
  <c r="F1023" i="11"/>
  <c r="F1039" i="11"/>
  <c r="F1055" i="11"/>
  <c r="F1071" i="11"/>
  <c r="F1087" i="11"/>
  <c r="F1103" i="11"/>
  <c r="F1119" i="11"/>
  <c r="F1135" i="11"/>
  <c r="F1151" i="11"/>
  <c r="F1167" i="11"/>
  <c r="F1183" i="11"/>
  <c r="F1199" i="11"/>
  <c r="F1215" i="11"/>
  <c r="F1231" i="11"/>
  <c r="F1247" i="11"/>
  <c r="F1263" i="11"/>
  <c r="F1279" i="11"/>
  <c r="F1295" i="11"/>
  <c r="F1311" i="11"/>
  <c r="F1327" i="11"/>
  <c r="F1343" i="11"/>
  <c r="F1359" i="11"/>
  <c r="F1375" i="11"/>
  <c r="F1391" i="11"/>
  <c r="F1407" i="11"/>
  <c r="F1423" i="11"/>
  <c r="F1439" i="11"/>
  <c r="F1455" i="11"/>
  <c r="F1471" i="11"/>
  <c r="F1487" i="11"/>
  <c r="F1503" i="11"/>
  <c r="F1519" i="11"/>
  <c r="F1535" i="11"/>
  <c r="F1551" i="11"/>
  <c r="F1567" i="11"/>
  <c r="F1583" i="11"/>
  <c r="F1599" i="11"/>
  <c r="F1615" i="11"/>
  <c r="F1631" i="11"/>
  <c r="F1647" i="11"/>
  <c r="F1663" i="11"/>
  <c r="F16" i="11"/>
  <c r="F32" i="11"/>
  <c r="F48" i="11"/>
  <c r="F64" i="11"/>
  <c r="F80" i="11"/>
  <c r="F96" i="11"/>
  <c r="F112" i="11"/>
  <c r="F128" i="11"/>
  <c r="F144" i="11"/>
  <c r="F160" i="11"/>
  <c r="F176" i="11"/>
  <c r="F192" i="11"/>
  <c r="F208" i="11"/>
  <c r="F224" i="11"/>
  <c r="F240" i="11"/>
  <c r="F256" i="11"/>
  <c r="F272" i="11"/>
  <c r="F288" i="11"/>
  <c r="F304" i="11"/>
  <c r="F320" i="11"/>
  <c r="F336" i="11"/>
  <c r="F352" i="11"/>
  <c r="F368" i="11"/>
  <c r="F384" i="11"/>
  <c r="F400" i="11"/>
  <c r="F416" i="11"/>
  <c r="F432" i="11"/>
  <c r="F448" i="11"/>
  <c r="F464" i="11"/>
  <c r="F480" i="11"/>
  <c r="F496" i="11"/>
  <c r="F512" i="11"/>
  <c r="F528" i="11"/>
  <c r="F544" i="11"/>
  <c r="F560" i="11"/>
  <c r="F576" i="11"/>
  <c r="F592" i="11"/>
  <c r="F608" i="11"/>
  <c r="F624" i="11"/>
  <c r="F640" i="11"/>
  <c r="F656" i="11"/>
  <c r="F672" i="11"/>
  <c r="F688" i="11"/>
  <c r="F704" i="11"/>
  <c r="F720" i="11"/>
  <c r="F736" i="11"/>
  <c r="F752" i="11"/>
  <c r="F768" i="11"/>
  <c r="F784" i="11"/>
  <c r="F800" i="11"/>
  <c r="F816" i="11"/>
  <c r="F832" i="11"/>
  <c r="F848" i="11"/>
  <c r="F864" i="11"/>
  <c r="F880" i="11"/>
  <c r="F896" i="11"/>
  <c r="F912" i="11"/>
  <c r="F928" i="11"/>
  <c r="F944" i="11"/>
  <c r="F960" i="11"/>
  <c r="F976" i="11"/>
  <c r="F992" i="11"/>
  <c r="F1008" i="11"/>
  <c r="F1024" i="11"/>
  <c r="F1040" i="11"/>
  <c r="F1056" i="11"/>
  <c r="F1072" i="11"/>
  <c r="F1088" i="11"/>
  <c r="F1104" i="11"/>
  <c r="F1120" i="11"/>
  <c r="F1136" i="11"/>
  <c r="F1152" i="11"/>
  <c r="F1168" i="11"/>
  <c r="F1184" i="11"/>
  <c r="F1200" i="11"/>
  <c r="F1216" i="11"/>
  <c r="F1232" i="11"/>
  <c r="F1248" i="11"/>
  <c r="F1264" i="11"/>
  <c r="F1280" i="11"/>
  <c r="F1296" i="11"/>
  <c r="F1312" i="11"/>
  <c r="F1328" i="11"/>
  <c r="F1344" i="11"/>
  <c r="F1360" i="11"/>
  <c r="F1376" i="11"/>
  <c r="F1392" i="11"/>
  <c r="F1408" i="11"/>
  <c r="F1424" i="11"/>
  <c r="F1440" i="11"/>
  <c r="F1456" i="11"/>
  <c r="F1472" i="11"/>
  <c r="F1488" i="11"/>
  <c r="F1504" i="11"/>
  <c r="F1520" i="11"/>
  <c r="F1536" i="11"/>
  <c r="F1552" i="11"/>
  <c r="F1568" i="11"/>
  <c r="F1584" i="11"/>
  <c r="F1600" i="11"/>
  <c r="F1616" i="11"/>
  <c r="F1632" i="11"/>
  <c r="F1648" i="11"/>
  <c r="F1664" i="11"/>
  <c r="F1680" i="11"/>
  <c r="F1696" i="11"/>
  <c r="F1712" i="11"/>
  <c r="F1728" i="11"/>
  <c r="F1744" i="11"/>
  <c r="F1760" i="11"/>
  <c r="F1776" i="11"/>
  <c r="F1792" i="11"/>
  <c r="F17" i="11"/>
  <c r="F33" i="11"/>
  <c r="F49" i="11"/>
  <c r="F65" i="11"/>
  <c r="F81" i="11"/>
  <c r="F97" i="11"/>
  <c r="F113" i="11"/>
  <c r="F129" i="11"/>
  <c r="F145" i="11"/>
  <c r="F161" i="11"/>
  <c r="F177" i="11"/>
  <c r="F193" i="11"/>
  <c r="F209" i="11"/>
  <c r="F225" i="11"/>
  <c r="F241" i="11"/>
  <c r="F257" i="11"/>
  <c r="F273" i="11"/>
  <c r="F289" i="11"/>
  <c r="F305" i="11"/>
  <c r="F321" i="11"/>
  <c r="F337" i="11"/>
  <c r="F353" i="11"/>
  <c r="F369" i="11"/>
  <c r="F385" i="11"/>
  <c r="F401" i="11"/>
  <c r="F417" i="11"/>
  <c r="F433" i="11"/>
  <c r="F449" i="11"/>
  <c r="F465" i="11"/>
  <c r="F481" i="11"/>
  <c r="F497" i="11"/>
  <c r="F513" i="11"/>
  <c r="F529" i="11"/>
  <c r="F545" i="11"/>
  <c r="F561" i="11"/>
  <c r="F577" i="11"/>
  <c r="F593" i="11"/>
  <c r="F609" i="11"/>
  <c r="F625" i="11"/>
  <c r="F641" i="11"/>
  <c r="F657" i="11"/>
  <c r="F673" i="11"/>
  <c r="F689" i="11"/>
  <c r="F705" i="11"/>
  <c r="F721" i="11"/>
  <c r="F737" i="11"/>
  <c r="F753" i="11"/>
  <c r="F769" i="11"/>
  <c r="F785" i="11"/>
  <c r="F801" i="11"/>
  <c r="F817" i="11"/>
  <c r="F833" i="11"/>
  <c r="F849" i="11"/>
  <c r="F865" i="11"/>
  <c r="F881" i="11"/>
  <c r="F897" i="11"/>
  <c r="F913" i="11"/>
  <c r="F929" i="11"/>
  <c r="F945" i="11"/>
  <c r="F961" i="11"/>
  <c r="F977" i="11"/>
  <c r="F993" i="11"/>
  <c r="F1009" i="11"/>
  <c r="F1025" i="11"/>
  <c r="F1041" i="11"/>
  <c r="F1057" i="11"/>
  <c r="F1073" i="11"/>
  <c r="F1089" i="11"/>
  <c r="F1105" i="11"/>
  <c r="F1121" i="11"/>
  <c r="F1137" i="11"/>
  <c r="F1153" i="11"/>
  <c r="F1169" i="11"/>
  <c r="F1185" i="11"/>
  <c r="F1201" i="11"/>
  <c r="F1217" i="11"/>
  <c r="F1233" i="11"/>
  <c r="F1249" i="11"/>
  <c r="F1265" i="11"/>
  <c r="F1281" i="11"/>
  <c r="F1297" i="11"/>
  <c r="F1313" i="11"/>
  <c r="F1329" i="11"/>
  <c r="F1345" i="11"/>
  <c r="F1361" i="11"/>
  <c r="F1377" i="11"/>
  <c r="F1393" i="11"/>
  <c r="F1409" i="11"/>
  <c r="F1425" i="11"/>
  <c r="F1441" i="11"/>
  <c r="F1457" i="11"/>
  <c r="F1473" i="11"/>
  <c r="F1489" i="11"/>
  <c r="F1505" i="11"/>
  <c r="F1521" i="11"/>
  <c r="F1537" i="11"/>
  <c r="F1553" i="11"/>
  <c r="F1569" i="11"/>
  <c r="F1585" i="11"/>
  <c r="F1601" i="11"/>
  <c r="F1617" i="11"/>
  <c r="F1633" i="11"/>
  <c r="F1649" i="11"/>
  <c r="F1665" i="11"/>
  <c r="F1681" i="11"/>
  <c r="F1697" i="11"/>
  <c r="F1713" i="11"/>
  <c r="F1729" i="11"/>
  <c r="F1745" i="11"/>
  <c r="F1761" i="11"/>
  <c r="F1777" i="11"/>
  <c r="F1793" i="11"/>
  <c r="F1809" i="11"/>
  <c r="F1825" i="11"/>
  <c r="F1841" i="11"/>
  <c r="F1857" i="11"/>
  <c r="F1873" i="11"/>
  <c r="F1889" i="11"/>
  <c r="F1905" i="11"/>
  <c r="F1921" i="11"/>
  <c r="F1937" i="11"/>
  <c r="F1953" i="11"/>
  <c r="F1969" i="11"/>
  <c r="F1985" i="11"/>
  <c r="F2001" i="11"/>
  <c r="F2017" i="11"/>
  <c r="F18" i="11"/>
  <c r="F274" i="11"/>
  <c r="F530" i="11"/>
  <c r="F786" i="11"/>
  <c r="F1042" i="11"/>
  <c r="F1298" i="11"/>
  <c r="F1543" i="11"/>
  <c r="F1626" i="11"/>
  <c r="F1703" i="11"/>
  <c r="F1752" i="11"/>
  <c r="F1802" i="11"/>
  <c r="F1847" i="11"/>
  <c r="F1888" i="11"/>
  <c r="F1928" i="11"/>
  <c r="F1960" i="11"/>
  <c r="F1992" i="11"/>
  <c r="F2022" i="11"/>
  <c r="F2040" i="11"/>
  <c r="F2056" i="11"/>
  <c r="F2072" i="11"/>
  <c r="F2088" i="11"/>
  <c r="F2104" i="11"/>
  <c r="F2120" i="11"/>
  <c r="F2136" i="11"/>
  <c r="F2152" i="11"/>
  <c r="F2168" i="11"/>
  <c r="F2184" i="11"/>
  <c r="F2200" i="11"/>
  <c r="F2216" i="11"/>
  <c r="F2232" i="11"/>
  <c r="F2248" i="11"/>
  <c r="F2264" i="11"/>
  <c r="F2280" i="11"/>
  <c r="F2296" i="11"/>
  <c r="F2312" i="11"/>
  <c r="F2328" i="11"/>
  <c r="F2344" i="11"/>
  <c r="F2360" i="11"/>
  <c r="F2376" i="11"/>
  <c r="F2392" i="11"/>
  <c r="F2408" i="11"/>
  <c r="F2424" i="11"/>
  <c r="F2440" i="11"/>
  <c r="F2456" i="11"/>
  <c r="F2472" i="11"/>
  <c r="F2488" i="11"/>
  <c r="F2504" i="11"/>
  <c r="F2520" i="11"/>
  <c r="F2536" i="11"/>
  <c r="F2552" i="11"/>
  <c r="F2568" i="11"/>
  <c r="F2584" i="11"/>
  <c r="F2600" i="11"/>
  <c r="F2616" i="11"/>
  <c r="F2632" i="11"/>
  <c r="F2648" i="11"/>
  <c r="F2664" i="11"/>
  <c r="F2680" i="11"/>
  <c r="F2696" i="11"/>
  <c r="F2712" i="11"/>
  <c r="F2728" i="11"/>
  <c r="F2744" i="11"/>
  <c r="F2760" i="11"/>
  <c r="F2776" i="11"/>
  <c r="F2792" i="11"/>
  <c r="F2808" i="11"/>
  <c r="F2824" i="11"/>
  <c r="F2840" i="11"/>
  <c r="F2856" i="11"/>
  <c r="F2872" i="11"/>
  <c r="F2888" i="11"/>
  <c r="F2904" i="11"/>
  <c r="F2920" i="11"/>
  <c r="F2936" i="11"/>
  <c r="F2952" i="11"/>
  <c r="F2968" i="11"/>
  <c r="F2984" i="11"/>
  <c r="F3000" i="11"/>
  <c r="F3016" i="11"/>
  <c r="F3032" i="11"/>
  <c r="F3048" i="11"/>
  <c r="F3064" i="11"/>
  <c r="F3080" i="11"/>
  <c r="F3096" i="11"/>
  <c r="F3112" i="11"/>
  <c r="F3128" i="11"/>
  <c r="F3144" i="11"/>
  <c r="F3160" i="11"/>
  <c r="F3176" i="11"/>
  <c r="F3192" i="11"/>
  <c r="F3208" i="11"/>
  <c r="F1926" i="11"/>
  <c r="F2102" i="11"/>
  <c r="F2198" i="11"/>
  <c r="F2326" i="11"/>
  <c r="F2470" i="11"/>
  <c r="F2598" i="11"/>
  <c r="F2758" i="11"/>
  <c r="F2934" i="11"/>
  <c r="F3142" i="11"/>
  <c r="F34" i="11"/>
  <c r="F290" i="11"/>
  <c r="F546" i="11"/>
  <c r="F802" i="11"/>
  <c r="F1058" i="11"/>
  <c r="F1314" i="11"/>
  <c r="F1546" i="11"/>
  <c r="F1634" i="11"/>
  <c r="F1704" i="11"/>
  <c r="F1754" i="11"/>
  <c r="F1807" i="11"/>
  <c r="F1848" i="11"/>
  <c r="F1890" i="11"/>
  <c r="F1930" i="11"/>
  <c r="F1962" i="11"/>
  <c r="F1994" i="11"/>
  <c r="F2023" i="11"/>
  <c r="F2041" i="11"/>
  <c r="F2057" i="11"/>
  <c r="F2073" i="11"/>
  <c r="F2089" i="11"/>
  <c r="F2105" i="11"/>
  <c r="F2121" i="11"/>
  <c r="F2137" i="11"/>
  <c r="F2153" i="11"/>
  <c r="F2169" i="11"/>
  <c r="F2185" i="11"/>
  <c r="F2201" i="11"/>
  <c r="F2217" i="11"/>
  <c r="F2233" i="11"/>
  <c r="F2249" i="11"/>
  <c r="F2265" i="11"/>
  <c r="F2281" i="11"/>
  <c r="F2297" i="11"/>
  <c r="F2313" i="11"/>
  <c r="F2329" i="11"/>
  <c r="F2345" i="11"/>
  <c r="F2361" i="11"/>
  <c r="F2377" i="11"/>
  <c r="F2393" i="11"/>
  <c r="F2409" i="11"/>
  <c r="F2425" i="11"/>
  <c r="F2441" i="11"/>
  <c r="F2457" i="11"/>
  <c r="F2473" i="11"/>
  <c r="F2489" i="11"/>
  <c r="F2505" i="11"/>
  <c r="F2521" i="11"/>
  <c r="F2537" i="11"/>
  <c r="F2553" i="11"/>
  <c r="F2569" i="11"/>
  <c r="F2585" i="11"/>
  <c r="F2601" i="11"/>
  <c r="F2617" i="11"/>
  <c r="F2633" i="11"/>
  <c r="F2649" i="11"/>
  <c r="F2665" i="11"/>
  <c r="F2681" i="11"/>
  <c r="F2697" i="11"/>
  <c r="F2713" i="11"/>
  <c r="F2729" i="11"/>
  <c r="F2745" i="11"/>
  <c r="F2761" i="11"/>
  <c r="F2777" i="11"/>
  <c r="F2793" i="11"/>
  <c r="F2809" i="11"/>
  <c r="F2825" i="11"/>
  <c r="F2841" i="11"/>
  <c r="F2857" i="11"/>
  <c r="F2873" i="11"/>
  <c r="F2889" i="11"/>
  <c r="F2905" i="11"/>
  <c r="F2921" i="11"/>
  <c r="F2937" i="11"/>
  <c r="F2953" i="11"/>
  <c r="F2969" i="11"/>
  <c r="F2985" i="11"/>
  <c r="F3001" i="11"/>
  <c r="F3017" i="11"/>
  <c r="F3033" i="11"/>
  <c r="F3049" i="11"/>
  <c r="F3065" i="11"/>
  <c r="F3081" i="11"/>
  <c r="F3097" i="11"/>
  <c r="F3113" i="11"/>
  <c r="F3129" i="11"/>
  <c r="F3145" i="11"/>
  <c r="F3161" i="11"/>
  <c r="F3177" i="11"/>
  <c r="F3193" i="11"/>
  <c r="F3209" i="11"/>
  <c r="F1990" i="11"/>
  <c r="F2086" i="11"/>
  <c r="F2214" i="11"/>
  <c r="F2358" i="11"/>
  <c r="F2486" i="11"/>
  <c r="F2646" i="11"/>
  <c r="F2822" i="11"/>
  <c r="F3030" i="11"/>
  <c r="F50" i="11"/>
  <c r="F306" i="11"/>
  <c r="F562" i="11"/>
  <c r="F818" i="11"/>
  <c r="F1074" i="11"/>
  <c r="F1330" i="11"/>
  <c r="F1554" i="11"/>
  <c r="F1639" i="11"/>
  <c r="F1706" i="11"/>
  <c r="F1759" i="11"/>
  <c r="F1808" i="11"/>
  <c r="F1850" i="11"/>
  <c r="F1895" i="11"/>
  <c r="F1934" i="11"/>
  <c r="F1966" i="11"/>
  <c r="F1998" i="11"/>
  <c r="F2024" i="11"/>
  <c r="F2042" i="11"/>
  <c r="F2058" i="11"/>
  <c r="F2074" i="11"/>
  <c r="F2090" i="11"/>
  <c r="F2106" i="11"/>
  <c r="F2122" i="11"/>
  <c r="F2138" i="11"/>
  <c r="F2154" i="11"/>
  <c r="F2170" i="11"/>
  <c r="F2186" i="11"/>
  <c r="F2202" i="11"/>
  <c r="F2218" i="11"/>
  <c r="F2234" i="11"/>
  <c r="F2250" i="11"/>
  <c r="F2266" i="11"/>
  <c r="F2282" i="11"/>
  <c r="F2298" i="11"/>
  <c r="F2314" i="11"/>
  <c r="F2330" i="11"/>
  <c r="F2346" i="11"/>
  <c r="F2362" i="11"/>
  <c r="F2378" i="11"/>
  <c r="F2394" i="11"/>
  <c r="F2410" i="11"/>
  <c r="F2426" i="11"/>
  <c r="F2442" i="11"/>
  <c r="F2458" i="11"/>
  <c r="F2474" i="11"/>
  <c r="F2490" i="11"/>
  <c r="F2506" i="11"/>
  <c r="F2522" i="11"/>
  <c r="F2538" i="11"/>
  <c r="F2554" i="11"/>
  <c r="F2570" i="11"/>
  <c r="F2586" i="11"/>
  <c r="F2602" i="11"/>
  <c r="F2618" i="11"/>
  <c r="F2634" i="11"/>
  <c r="F2650" i="11"/>
  <c r="F2666" i="11"/>
  <c r="F2682" i="11"/>
  <c r="F2698" i="11"/>
  <c r="F2714" i="11"/>
  <c r="F2730" i="11"/>
  <c r="F2746" i="11"/>
  <c r="F2762" i="11"/>
  <c r="F2778" i="11"/>
  <c r="F2794" i="11"/>
  <c r="F2810" i="11"/>
  <c r="F2826" i="11"/>
  <c r="F2842" i="11"/>
  <c r="F2858" i="11"/>
  <c r="F2874" i="11"/>
  <c r="F2890" i="11"/>
  <c r="F2906" i="11"/>
  <c r="F2922" i="11"/>
  <c r="F2938" i="11"/>
  <c r="F2954" i="11"/>
  <c r="F2970" i="11"/>
  <c r="F2986" i="11"/>
  <c r="F3002" i="11"/>
  <c r="F3018" i="11"/>
  <c r="F3034" i="11"/>
  <c r="F3050" i="11"/>
  <c r="F3066" i="11"/>
  <c r="F3082" i="11"/>
  <c r="F3098" i="11"/>
  <c r="F3114" i="11"/>
  <c r="F3130" i="11"/>
  <c r="F3146" i="11"/>
  <c r="F3162" i="11"/>
  <c r="F3178" i="11"/>
  <c r="F3194" i="11"/>
  <c r="F3210" i="11"/>
  <c r="F1618" i="11"/>
  <c r="F2310" i="11"/>
  <c r="F2614" i="11"/>
  <c r="F2838" i="11"/>
  <c r="F3046" i="11"/>
  <c r="F66" i="11"/>
  <c r="F322" i="11"/>
  <c r="F578" i="11"/>
  <c r="F834" i="11"/>
  <c r="F1090" i="11"/>
  <c r="F1346" i="11"/>
  <c r="F1559" i="11"/>
  <c r="F1642" i="11"/>
  <c r="F1711" i="11"/>
  <c r="F1762" i="11"/>
  <c r="F1810" i="11"/>
  <c r="F1855" i="11"/>
  <c r="F1896" i="11"/>
  <c r="F1935" i="11"/>
  <c r="F1967" i="11"/>
  <c r="F1999" i="11"/>
  <c r="F2026" i="11"/>
  <c r="F2043" i="11"/>
  <c r="F2059" i="11"/>
  <c r="F2075" i="11"/>
  <c r="F2091" i="11"/>
  <c r="F2107" i="11"/>
  <c r="F2123" i="11"/>
  <c r="F2139" i="11"/>
  <c r="F2155" i="11"/>
  <c r="F2171" i="11"/>
  <c r="F2187" i="11"/>
  <c r="F2203" i="11"/>
  <c r="F2219" i="11"/>
  <c r="F2235" i="11"/>
  <c r="F2251" i="11"/>
  <c r="F2267" i="11"/>
  <c r="F2283" i="11"/>
  <c r="F2299" i="11"/>
  <c r="F2315" i="11"/>
  <c r="F2331" i="11"/>
  <c r="F2347" i="11"/>
  <c r="F2363" i="11"/>
  <c r="F2379" i="11"/>
  <c r="F2395" i="11"/>
  <c r="F2411" i="11"/>
  <c r="F2427" i="11"/>
  <c r="F2443" i="11"/>
  <c r="F2459" i="11"/>
  <c r="F2475" i="11"/>
  <c r="F2491" i="11"/>
  <c r="F2507" i="11"/>
  <c r="F2523" i="11"/>
  <c r="F2539" i="11"/>
  <c r="F2555" i="11"/>
  <c r="F2571" i="11"/>
  <c r="F2587" i="11"/>
  <c r="F2603" i="11"/>
  <c r="F2619" i="11"/>
  <c r="F2635" i="11"/>
  <c r="F2651" i="11"/>
  <c r="F2667" i="11"/>
  <c r="F2683" i="11"/>
  <c r="F2699" i="11"/>
  <c r="F2715" i="11"/>
  <c r="F2731" i="11"/>
  <c r="F2747" i="11"/>
  <c r="F2763" i="11"/>
  <c r="F2779" i="11"/>
  <c r="F2795" i="11"/>
  <c r="F2811" i="11"/>
  <c r="F2827" i="11"/>
  <c r="F2843" i="11"/>
  <c r="F2859" i="11"/>
  <c r="F2875" i="11"/>
  <c r="F2891" i="11"/>
  <c r="F2907" i="11"/>
  <c r="F2923" i="11"/>
  <c r="F2939" i="11"/>
  <c r="F2955" i="11"/>
  <c r="F2971" i="11"/>
  <c r="F2987" i="11"/>
  <c r="F3003" i="11"/>
  <c r="F3019" i="11"/>
  <c r="F3035" i="11"/>
  <c r="F3051" i="11"/>
  <c r="F3067" i="11"/>
  <c r="F3083" i="11"/>
  <c r="F3099" i="11"/>
  <c r="F3115" i="11"/>
  <c r="F3131" i="11"/>
  <c r="F3147" i="11"/>
  <c r="F3163" i="11"/>
  <c r="F3179" i="11"/>
  <c r="F3195" i="11"/>
  <c r="F3211" i="11"/>
  <c r="F1882" i="11"/>
  <c r="F2038" i="11"/>
  <c r="F2134" i="11"/>
  <c r="F2278" i="11"/>
  <c r="F2422" i="11"/>
  <c r="F2582" i="11"/>
  <c r="F2790" i="11"/>
  <c r="F3014" i="11"/>
  <c r="F82" i="11"/>
  <c r="F338" i="11"/>
  <c r="F594" i="11"/>
  <c r="F850" i="11"/>
  <c r="F1106" i="11"/>
  <c r="F1362" i="11"/>
  <c r="F1562" i="11"/>
  <c r="F1650" i="11"/>
  <c r="F1714" i="11"/>
  <c r="F1767" i="11"/>
  <c r="F1815" i="11"/>
  <c r="F1856" i="11"/>
  <c r="F1898" i="11"/>
  <c r="F1936" i="11"/>
  <c r="F1968" i="11"/>
  <c r="F2000" i="11"/>
  <c r="F2027" i="11"/>
  <c r="F2044" i="11"/>
  <c r="F2060" i="11"/>
  <c r="F2076" i="11"/>
  <c r="F2092" i="11"/>
  <c r="F2108" i="11"/>
  <c r="F2124" i="11"/>
  <c r="F2140" i="11"/>
  <c r="F2156" i="11"/>
  <c r="F2172" i="11"/>
  <c r="F2188" i="11"/>
  <c r="F2204" i="11"/>
  <c r="F2220" i="11"/>
  <c r="F2236" i="11"/>
  <c r="F2252" i="11"/>
  <c r="F2268" i="11"/>
  <c r="F2284" i="11"/>
  <c r="F2300" i="11"/>
  <c r="F2316" i="11"/>
  <c r="F2332" i="11"/>
  <c r="F2348" i="11"/>
  <c r="F2364" i="11"/>
  <c r="F2380" i="11"/>
  <c r="F2396" i="11"/>
  <c r="F2412" i="11"/>
  <c r="F2428" i="11"/>
  <c r="F2444" i="11"/>
  <c r="F2460" i="11"/>
  <c r="F2476" i="11"/>
  <c r="F2492" i="11"/>
  <c r="F2508" i="11"/>
  <c r="F2524" i="11"/>
  <c r="F2540" i="11"/>
  <c r="F2556" i="11"/>
  <c r="F2572" i="11"/>
  <c r="F2588" i="11"/>
  <c r="F2604" i="11"/>
  <c r="F2620" i="11"/>
  <c r="F2636" i="11"/>
  <c r="F2652" i="11"/>
  <c r="F2668" i="11"/>
  <c r="F2684" i="11"/>
  <c r="F2700" i="11"/>
  <c r="F2716" i="11"/>
  <c r="F2732" i="11"/>
  <c r="F2748" i="11"/>
  <c r="F2764" i="11"/>
  <c r="F2780" i="11"/>
  <c r="F2796" i="11"/>
  <c r="F2812" i="11"/>
  <c r="F2828" i="11"/>
  <c r="F2844" i="11"/>
  <c r="F2860" i="11"/>
  <c r="F2876" i="11"/>
  <c r="F2892" i="11"/>
  <c r="F2908" i="11"/>
  <c r="F2924" i="11"/>
  <c r="F2940" i="11"/>
  <c r="F2956" i="11"/>
  <c r="F2972" i="11"/>
  <c r="F2988" i="11"/>
  <c r="F3004" i="11"/>
  <c r="F3020" i="11"/>
  <c r="F3036" i="11"/>
  <c r="F3052" i="11"/>
  <c r="F3068" i="11"/>
  <c r="F3084" i="11"/>
  <c r="F3100" i="11"/>
  <c r="F3116" i="11"/>
  <c r="F3132" i="11"/>
  <c r="F3148" i="11"/>
  <c r="F3164" i="11"/>
  <c r="F3180" i="11"/>
  <c r="F3196" i="11"/>
  <c r="F3212" i="11"/>
  <c r="F1958" i="11"/>
  <c r="F2070" i="11"/>
  <c r="F2166" i="11"/>
  <c r="F2342" i="11"/>
  <c r="F2502" i="11"/>
  <c r="F2694" i="11"/>
  <c r="F2806" i="11"/>
  <c r="F2966" i="11"/>
  <c r="F3158" i="11"/>
  <c r="F98" i="11"/>
  <c r="F354" i="11"/>
  <c r="F610" i="11"/>
  <c r="F866" i="11"/>
  <c r="F1122" i="11"/>
  <c r="F1378" i="11"/>
  <c r="F1570" i="11"/>
  <c r="F1655" i="11"/>
  <c r="F1719" i="11"/>
  <c r="F1768" i="11"/>
  <c r="F1816" i="11"/>
  <c r="F1858" i="11"/>
  <c r="F1903" i="11"/>
  <c r="F1938" i="11"/>
  <c r="F1970" i="11"/>
  <c r="F2002" i="11"/>
  <c r="F2029" i="11"/>
  <c r="F2045" i="11"/>
  <c r="F2061" i="11"/>
  <c r="F2077" i="11"/>
  <c r="F2093" i="11"/>
  <c r="F2109" i="11"/>
  <c r="F2125" i="11"/>
  <c r="F2141" i="11"/>
  <c r="F2157" i="11"/>
  <c r="F2173" i="11"/>
  <c r="F2189" i="11"/>
  <c r="F2205" i="11"/>
  <c r="F2221" i="11"/>
  <c r="F2237" i="11"/>
  <c r="F2253" i="11"/>
  <c r="F2269" i="11"/>
  <c r="F2285" i="11"/>
  <c r="F2301" i="11"/>
  <c r="F2317" i="11"/>
  <c r="F2333" i="11"/>
  <c r="F2349" i="11"/>
  <c r="F2365" i="11"/>
  <c r="F2381" i="11"/>
  <c r="F2397" i="11"/>
  <c r="F2413" i="11"/>
  <c r="F2429" i="11"/>
  <c r="F2445" i="11"/>
  <c r="F2461" i="11"/>
  <c r="F2477" i="11"/>
  <c r="F2493" i="11"/>
  <c r="F2509" i="11"/>
  <c r="F2525" i="11"/>
  <c r="F2541" i="11"/>
  <c r="F2557" i="11"/>
  <c r="F2573" i="11"/>
  <c r="F2589" i="11"/>
  <c r="F2605" i="11"/>
  <c r="F2621" i="11"/>
  <c r="F2637" i="11"/>
  <c r="F2653" i="11"/>
  <c r="F2669" i="11"/>
  <c r="F2685" i="11"/>
  <c r="F2701" i="11"/>
  <c r="F2717" i="11"/>
  <c r="F2733" i="11"/>
  <c r="F2749" i="11"/>
  <c r="F2765" i="11"/>
  <c r="F2781" i="11"/>
  <c r="F2797" i="11"/>
  <c r="F2813" i="11"/>
  <c r="F2829" i="11"/>
  <c r="F2845" i="11"/>
  <c r="F2861" i="11"/>
  <c r="F2877" i="11"/>
  <c r="F2893" i="11"/>
  <c r="F2909" i="11"/>
  <c r="F2925" i="11"/>
  <c r="F2941" i="11"/>
  <c r="F2957" i="11"/>
  <c r="F2973" i="11"/>
  <c r="F2989" i="11"/>
  <c r="F3005" i="11"/>
  <c r="F3021" i="11"/>
  <c r="F3037" i="11"/>
  <c r="F3053" i="11"/>
  <c r="F3069" i="11"/>
  <c r="F3085" i="11"/>
  <c r="F3101" i="11"/>
  <c r="F3117" i="11"/>
  <c r="F3133" i="11"/>
  <c r="F3149" i="11"/>
  <c r="F3165" i="11"/>
  <c r="F3181" i="11"/>
  <c r="F3197" i="11"/>
  <c r="F3213" i="11"/>
  <c r="F1799" i="11"/>
  <c r="F2182" i="11"/>
  <c r="F2438" i="11"/>
  <c r="F2678" i="11"/>
  <c r="F2870" i="11"/>
  <c r="F3110" i="11"/>
  <c r="F114" i="11"/>
  <c r="F370" i="11"/>
  <c r="F626" i="11"/>
  <c r="F882" i="11"/>
  <c r="F1138" i="11"/>
  <c r="F1394" i="11"/>
  <c r="F1575" i="11"/>
  <c r="F1658" i="11"/>
  <c r="F1720" i="11"/>
  <c r="F1770" i="11"/>
  <c r="F1818" i="11"/>
  <c r="F1863" i="11"/>
  <c r="F1904" i="11"/>
  <c r="F1942" i="11"/>
  <c r="F1974" i="11"/>
  <c r="F2006" i="11"/>
  <c r="F2030" i="11"/>
  <c r="F2046" i="11"/>
  <c r="F2062" i="11"/>
  <c r="F2078" i="11"/>
  <c r="F2094" i="11"/>
  <c r="F2110" i="11"/>
  <c r="F2126" i="11"/>
  <c r="F2142" i="11"/>
  <c r="F2158" i="11"/>
  <c r="F2174" i="11"/>
  <c r="F2190" i="11"/>
  <c r="F2206" i="11"/>
  <c r="F2222" i="11"/>
  <c r="F2238" i="11"/>
  <c r="F2254" i="11"/>
  <c r="F2270" i="11"/>
  <c r="F2286" i="11"/>
  <c r="F2302" i="11"/>
  <c r="F2318" i="11"/>
  <c r="F2334" i="11"/>
  <c r="F2350" i="11"/>
  <c r="F2366" i="11"/>
  <c r="F2382" i="11"/>
  <c r="F2398" i="11"/>
  <c r="F2414" i="11"/>
  <c r="F2430" i="11"/>
  <c r="F2446" i="11"/>
  <c r="F2462" i="11"/>
  <c r="F2478" i="11"/>
  <c r="F2494" i="11"/>
  <c r="F2510" i="11"/>
  <c r="F2526" i="11"/>
  <c r="F2542" i="11"/>
  <c r="F2558" i="11"/>
  <c r="F2574" i="11"/>
  <c r="F2590" i="11"/>
  <c r="F2606" i="11"/>
  <c r="F2622" i="11"/>
  <c r="F2638" i="11"/>
  <c r="F2654" i="11"/>
  <c r="F2670" i="11"/>
  <c r="F2686" i="11"/>
  <c r="F2702" i="11"/>
  <c r="F2718" i="11"/>
  <c r="F2734" i="11"/>
  <c r="F2750" i="11"/>
  <c r="F2766" i="11"/>
  <c r="F2782" i="11"/>
  <c r="F2798" i="11"/>
  <c r="F2814" i="11"/>
  <c r="F2830" i="11"/>
  <c r="F2846" i="11"/>
  <c r="F2862" i="11"/>
  <c r="F2878" i="11"/>
  <c r="F2894" i="11"/>
  <c r="F2910" i="11"/>
  <c r="F2926" i="11"/>
  <c r="F2942" i="11"/>
  <c r="F2958" i="11"/>
  <c r="F2974" i="11"/>
  <c r="F2990" i="11"/>
  <c r="F3006" i="11"/>
  <c r="F3022" i="11"/>
  <c r="F3038" i="11"/>
  <c r="F3054" i="11"/>
  <c r="F3070" i="11"/>
  <c r="F3086" i="11"/>
  <c r="F3102" i="11"/>
  <c r="F3118" i="11"/>
  <c r="F3134" i="11"/>
  <c r="F3150" i="11"/>
  <c r="F3166" i="11"/>
  <c r="F3182" i="11"/>
  <c r="F3198" i="11"/>
  <c r="F3214" i="11"/>
  <c r="F1266" i="11"/>
  <c r="F2534" i="11"/>
  <c r="F2982" i="11"/>
  <c r="F130" i="11"/>
  <c r="F386" i="11"/>
  <c r="F642" i="11"/>
  <c r="F898" i="11"/>
  <c r="F1154" i="11"/>
  <c r="F1410" i="11"/>
  <c r="F1578" i="11"/>
  <c r="F1666" i="11"/>
  <c r="F1722" i="11"/>
  <c r="F1775" i="11"/>
  <c r="F1823" i="11"/>
  <c r="F1864" i="11"/>
  <c r="F1906" i="11"/>
  <c r="F1943" i="11"/>
  <c r="F1975" i="11"/>
  <c r="F2007" i="11"/>
  <c r="F2031" i="11"/>
  <c r="F2047" i="11"/>
  <c r="F2063" i="11"/>
  <c r="F2079" i="11"/>
  <c r="F2095" i="11"/>
  <c r="F2111" i="11"/>
  <c r="F2127" i="11"/>
  <c r="F2143" i="11"/>
  <c r="F2159" i="11"/>
  <c r="F2175" i="11"/>
  <c r="F2191" i="11"/>
  <c r="F2207" i="11"/>
  <c r="F2223" i="11"/>
  <c r="F2239" i="11"/>
  <c r="F2255" i="11"/>
  <c r="F2271" i="11"/>
  <c r="F2287" i="11"/>
  <c r="F2303" i="11"/>
  <c r="F2319" i="11"/>
  <c r="F2335" i="11"/>
  <c r="F2351" i="11"/>
  <c r="F2367" i="11"/>
  <c r="F2383" i="11"/>
  <c r="F2399" i="11"/>
  <c r="F2415" i="11"/>
  <c r="F2431" i="11"/>
  <c r="F2447" i="11"/>
  <c r="F2463" i="11"/>
  <c r="F2479" i="11"/>
  <c r="F2495" i="11"/>
  <c r="F2511" i="11"/>
  <c r="F2527" i="11"/>
  <c r="F2543" i="11"/>
  <c r="F2559" i="11"/>
  <c r="F2575" i="11"/>
  <c r="F2591" i="11"/>
  <c r="F2607" i="11"/>
  <c r="F2623" i="11"/>
  <c r="F2639" i="11"/>
  <c r="F2655" i="11"/>
  <c r="F2671" i="11"/>
  <c r="F2687" i="11"/>
  <c r="F2703" i="11"/>
  <c r="F2719" i="11"/>
  <c r="F2735" i="11"/>
  <c r="F2751" i="11"/>
  <c r="F2767" i="11"/>
  <c r="F2783" i="11"/>
  <c r="F2799" i="11"/>
  <c r="F2815" i="11"/>
  <c r="F2831" i="11"/>
  <c r="F2847" i="11"/>
  <c r="F2863" i="11"/>
  <c r="F2879" i="11"/>
  <c r="F2895" i="11"/>
  <c r="F2911" i="11"/>
  <c r="F2927" i="11"/>
  <c r="F2943" i="11"/>
  <c r="F2959" i="11"/>
  <c r="F2975" i="11"/>
  <c r="F2991" i="11"/>
  <c r="F3007" i="11"/>
  <c r="F3023" i="11"/>
  <c r="F3039" i="11"/>
  <c r="F3055" i="11"/>
  <c r="F3071" i="11"/>
  <c r="F3087" i="11"/>
  <c r="F3103" i="11"/>
  <c r="F3119" i="11"/>
  <c r="F3135" i="11"/>
  <c r="F3151" i="11"/>
  <c r="F3167" i="11"/>
  <c r="F3183" i="11"/>
  <c r="F3199" i="11"/>
  <c r="F1746" i="11"/>
  <c r="F3174" i="11"/>
  <c r="F146" i="11"/>
  <c r="F402" i="11"/>
  <c r="F658" i="11"/>
  <c r="F914" i="11"/>
  <c r="F1170" i="11"/>
  <c r="F1426" i="11"/>
  <c r="F1586" i="11"/>
  <c r="F1671" i="11"/>
  <c r="F1727" i="11"/>
  <c r="F1778" i="11"/>
  <c r="F1824" i="11"/>
  <c r="F1866" i="11"/>
  <c r="F1911" i="11"/>
  <c r="F1944" i="11"/>
  <c r="F1976" i="11"/>
  <c r="F2008" i="11"/>
  <c r="F2032" i="11"/>
  <c r="F2048" i="11"/>
  <c r="F2064" i="11"/>
  <c r="F2080" i="11"/>
  <c r="F2096" i="11"/>
  <c r="F2112" i="11"/>
  <c r="F2128" i="11"/>
  <c r="F2144" i="11"/>
  <c r="F2160" i="11"/>
  <c r="F2176" i="11"/>
  <c r="F2192" i="11"/>
  <c r="F2208" i="11"/>
  <c r="F2224" i="11"/>
  <c r="F2240" i="11"/>
  <c r="F2256" i="11"/>
  <c r="F2272" i="11"/>
  <c r="F2288" i="11"/>
  <c r="F2304" i="11"/>
  <c r="F2320" i="11"/>
  <c r="F2336" i="11"/>
  <c r="F2352" i="11"/>
  <c r="F2368" i="11"/>
  <c r="F2384" i="11"/>
  <c r="F2400" i="11"/>
  <c r="F2416" i="11"/>
  <c r="F2432" i="11"/>
  <c r="F2448" i="11"/>
  <c r="F2464" i="11"/>
  <c r="F2480" i="11"/>
  <c r="F2496" i="11"/>
  <c r="F2512" i="11"/>
  <c r="F2528" i="11"/>
  <c r="F2544" i="11"/>
  <c r="F2560" i="11"/>
  <c r="F2576" i="11"/>
  <c r="F2592" i="11"/>
  <c r="F2608" i="11"/>
  <c r="F2624" i="11"/>
  <c r="F2640" i="11"/>
  <c r="F2656" i="11"/>
  <c r="F2672" i="11"/>
  <c r="F2688" i="11"/>
  <c r="F2704" i="11"/>
  <c r="F2720" i="11"/>
  <c r="F2736" i="11"/>
  <c r="F2752" i="11"/>
  <c r="F2768" i="11"/>
  <c r="F2784" i="11"/>
  <c r="F2800" i="11"/>
  <c r="F2816" i="11"/>
  <c r="F2832" i="11"/>
  <c r="F2848" i="11"/>
  <c r="F2864" i="11"/>
  <c r="F2880" i="11"/>
  <c r="F2896" i="11"/>
  <c r="F2912" i="11"/>
  <c r="F2928" i="11"/>
  <c r="F2944" i="11"/>
  <c r="F2960" i="11"/>
  <c r="F2976" i="11"/>
  <c r="F2992" i="11"/>
  <c r="F3008" i="11"/>
  <c r="F3024" i="11"/>
  <c r="F3040" i="11"/>
  <c r="F3056" i="11"/>
  <c r="F3072" i="11"/>
  <c r="F3088" i="11"/>
  <c r="F3104" i="11"/>
  <c r="F3120" i="11"/>
  <c r="F3136" i="11"/>
  <c r="F3152" i="11"/>
  <c r="F3168" i="11"/>
  <c r="F3184" i="11"/>
  <c r="F3200" i="11"/>
  <c r="F1010" i="11"/>
  <c r="F2054" i="11"/>
  <c r="F2246" i="11"/>
  <c r="F2406" i="11"/>
  <c r="F2566" i="11"/>
  <c r="F2726" i="11"/>
  <c r="F2918" i="11"/>
  <c r="F3094" i="11"/>
  <c r="F162" i="11"/>
  <c r="F418" i="11"/>
  <c r="F674" i="11"/>
  <c r="F930" i="11"/>
  <c r="F1186" i="11"/>
  <c r="F1442" i="11"/>
  <c r="F1591" i="11"/>
  <c r="F1674" i="11"/>
  <c r="F1730" i="11"/>
  <c r="F1783" i="11"/>
  <c r="F1826" i="11"/>
  <c r="F1871" i="11"/>
  <c r="F1912" i="11"/>
  <c r="F1946" i="11"/>
  <c r="F1978" i="11"/>
  <c r="F2010" i="11"/>
  <c r="F2033" i="11"/>
  <c r="F2049" i="11"/>
  <c r="F2065" i="11"/>
  <c r="F2081" i="11"/>
  <c r="F2097" i="11"/>
  <c r="F2113" i="11"/>
  <c r="F2129" i="11"/>
  <c r="F2145" i="11"/>
  <c r="F2161" i="11"/>
  <c r="F2177" i="11"/>
  <c r="F2193" i="11"/>
  <c r="F2209" i="11"/>
  <c r="F2225" i="11"/>
  <c r="F2241" i="11"/>
  <c r="F2257" i="11"/>
  <c r="F2273" i="11"/>
  <c r="F2289" i="11"/>
  <c r="F2305" i="11"/>
  <c r="F2321" i="11"/>
  <c r="F2337" i="11"/>
  <c r="F2353" i="11"/>
  <c r="F2369" i="11"/>
  <c r="F2385" i="11"/>
  <c r="F2401" i="11"/>
  <c r="F2417" i="11"/>
  <c r="F2433" i="11"/>
  <c r="F2449" i="11"/>
  <c r="F2465" i="11"/>
  <c r="F2481" i="11"/>
  <c r="F2497" i="11"/>
  <c r="F2513" i="11"/>
  <c r="F2529" i="11"/>
  <c r="F2545" i="11"/>
  <c r="F2561" i="11"/>
  <c r="F2577" i="11"/>
  <c r="F2593" i="11"/>
  <c r="F2609" i="11"/>
  <c r="F2625" i="11"/>
  <c r="F2641" i="11"/>
  <c r="F2657" i="11"/>
  <c r="F2673" i="11"/>
  <c r="F2689" i="11"/>
  <c r="F2705" i="11"/>
  <c r="F2721" i="11"/>
  <c r="F2737" i="11"/>
  <c r="F2753" i="11"/>
  <c r="F2769" i="11"/>
  <c r="F2785" i="11"/>
  <c r="F2801" i="11"/>
  <c r="F2817" i="11"/>
  <c r="F2833" i="11"/>
  <c r="F2849" i="11"/>
  <c r="F2865" i="11"/>
  <c r="F2881" i="11"/>
  <c r="F2897" i="11"/>
  <c r="F2913" i="11"/>
  <c r="F2929" i="11"/>
  <c r="F2945" i="11"/>
  <c r="F2961" i="11"/>
  <c r="F2977" i="11"/>
  <c r="F2993" i="11"/>
  <c r="F3009" i="11"/>
  <c r="F3025" i="11"/>
  <c r="F3041" i="11"/>
  <c r="F3057" i="11"/>
  <c r="F3073" i="11"/>
  <c r="F3089" i="11"/>
  <c r="F3105" i="11"/>
  <c r="F3121" i="11"/>
  <c r="F3137" i="11"/>
  <c r="F3153" i="11"/>
  <c r="F3169" i="11"/>
  <c r="F3185" i="11"/>
  <c r="F3201" i="11"/>
  <c r="F498" i="11"/>
  <c r="F2230" i="11"/>
  <c r="F2550" i="11"/>
  <c r="F2774" i="11"/>
  <c r="F2950" i="11"/>
  <c r="F3190" i="11"/>
  <c r="F178" i="11"/>
  <c r="F434" i="11"/>
  <c r="F690" i="11"/>
  <c r="F946" i="11"/>
  <c r="F1202" i="11"/>
  <c r="F1458" i="11"/>
  <c r="F1594" i="11"/>
  <c r="F1679" i="11"/>
  <c r="F1735" i="11"/>
  <c r="F1784" i="11"/>
  <c r="F1831" i="11"/>
  <c r="F1872" i="11"/>
  <c r="F1914" i="11"/>
  <c r="F1950" i="11"/>
  <c r="F1982" i="11"/>
  <c r="F2011" i="11"/>
  <c r="F2034" i="11"/>
  <c r="F2050" i="11"/>
  <c r="F2066" i="11"/>
  <c r="F2082" i="11"/>
  <c r="F2098" i="11"/>
  <c r="F2114" i="11"/>
  <c r="F2130" i="11"/>
  <c r="F2146" i="11"/>
  <c r="F2162" i="11"/>
  <c r="F2178" i="11"/>
  <c r="F2194" i="11"/>
  <c r="F2210" i="11"/>
  <c r="F2226" i="11"/>
  <c r="F2242" i="11"/>
  <c r="F2258" i="11"/>
  <c r="F2274" i="11"/>
  <c r="F2290" i="11"/>
  <c r="F2306" i="11"/>
  <c r="F2322" i="11"/>
  <c r="F2338" i="11"/>
  <c r="F2354" i="11"/>
  <c r="F2370" i="11"/>
  <c r="F2386" i="11"/>
  <c r="F2402" i="11"/>
  <c r="F2418" i="11"/>
  <c r="F2434" i="11"/>
  <c r="F2450" i="11"/>
  <c r="F2466" i="11"/>
  <c r="F2482" i="11"/>
  <c r="F2498" i="11"/>
  <c r="F2514" i="11"/>
  <c r="F2530" i="11"/>
  <c r="F2546" i="11"/>
  <c r="F2562" i="11"/>
  <c r="F2578" i="11"/>
  <c r="F2594" i="11"/>
  <c r="F2610" i="11"/>
  <c r="F2626" i="11"/>
  <c r="F2642" i="11"/>
  <c r="F2658" i="11"/>
  <c r="F2674" i="11"/>
  <c r="F2690" i="11"/>
  <c r="F2706" i="11"/>
  <c r="F2722" i="11"/>
  <c r="F2738" i="11"/>
  <c r="F2754" i="11"/>
  <c r="F2770" i="11"/>
  <c r="F2786" i="11"/>
  <c r="F2802" i="11"/>
  <c r="F2818" i="11"/>
  <c r="F2834" i="11"/>
  <c r="F2850" i="11"/>
  <c r="F2866" i="11"/>
  <c r="F2882" i="11"/>
  <c r="F2898" i="11"/>
  <c r="F2914" i="11"/>
  <c r="F2930" i="11"/>
  <c r="F2946" i="11"/>
  <c r="F2962" i="11"/>
  <c r="F2978" i="11"/>
  <c r="F2994" i="11"/>
  <c r="F3010" i="11"/>
  <c r="F3026" i="11"/>
  <c r="F3042" i="11"/>
  <c r="F3058" i="11"/>
  <c r="F3074" i="11"/>
  <c r="F3090" i="11"/>
  <c r="F3106" i="11"/>
  <c r="F3122" i="11"/>
  <c r="F3138" i="11"/>
  <c r="F3154" i="11"/>
  <c r="F3170" i="11"/>
  <c r="F3186" i="11"/>
  <c r="F3202" i="11"/>
  <c r="F1522" i="11"/>
  <c r="F2150" i="11"/>
  <c r="F2454" i="11"/>
  <c r="F2662" i="11"/>
  <c r="F2854" i="11"/>
  <c r="F3078" i="11"/>
  <c r="F194" i="11"/>
  <c r="F450" i="11"/>
  <c r="F706" i="11"/>
  <c r="F962" i="11"/>
  <c r="F1218" i="11"/>
  <c r="F1474" i="11"/>
  <c r="F1602" i="11"/>
  <c r="F1682" i="11"/>
  <c r="F1736" i="11"/>
  <c r="F1786" i="11"/>
  <c r="F1832" i="11"/>
  <c r="F1874" i="11"/>
  <c r="F1919" i="11"/>
  <c r="F1951" i="11"/>
  <c r="F1983" i="11"/>
  <c r="F2014" i="11"/>
  <c r="F2035" i="11"/>
  <c r="F2051" i="11"/>
  <c r="F2067" i="11"/>
  <c r="F2083" i="11"/>
  <c r="F2099" i="11"/>
  <c r="F2115" i="11"/>
  <c r="F2131" i="11"/>
  <c r="F2147" i="11"/>
  <c r="F2163" i="11"/>
  <c r="F2179" i="11"/>
  <c r="F2195" i="11"/>
  <c r="F2211" i="11"/>
  <c r="F2227" i="11"/>
  <c r="F2243" i="11"/>
  <c r="F2259" i="11"/>
  <c r="F2275" i="11"/>
  <c r="F2291" i="11"/>
  <c r="F2307" i="11"/>
  <c r="F2323" i="11"/>
  <c r="F2339" i="11"/>
  <c r="F2355" i="11"/>
  <c r="F2371" i="11"/>
  <c r="F2387" i="11"/>
  <c r="F2403" i="11"/>
  <c r="F2419" i="11"/>
  <c r="F2435" i="11"/>
  <c r="F2451" i="11"/>
  <c r="F2467" i="11"/>
  <c r="F2483" i="11"/>
  <c r="F2499" i="11"/>
  <c r="F2515" i="11"/>
  <c r="F2531" i="11"/>
  <c r="F2547" i="11"/>
  <c r="F2563" i="11"/>
  <c r="F2579" i="11"/>
  <c r="F2595" i="11"/>
  <c r="F2611" i="11"/>
  <c r="F2627" i="11"/>
  <c r="F2643" i="11"/>
  <c r="F2659" i="11"/>
  <c r="F2675" i="11"/>
  <c r="F2691" i="11"/>
  <c r="F2707" i="11"/>
  <c r="F2723" i="11"/>
  <c r="F2739" i="11"/>
  <c r="F2755" i="11"/>
  <c r="F2771" i="11"/>
  <c r="F2787" i="11"/>
  <c r="F2803" i="11"/>
  <c r="F2819" i="11"/>
  <c r="F2835" i="11"/>
  <c r="F2851" i="11"/>
  <c r="F2867" i="11"/>
  <c r="F2883" i="11"/>
  <c r="F2899" i="11"/>
  <c r="F2915" i="11"/>
  <c r="F2931" i="11"/>
  <c r="F2947" i="11"/>
  <c r="F2963" i="11"/>
  <c r="F2979" i="11"/>
  <c r="F2995" i="11"/>
  <c r="F3011" i="11"/>
  <c r="F3027" i="11"/>
  <c r="F3043" i="11"/>
  <c r="F3059" i="11"/>
  <c r="F3075" i="11"/>
  <c r="F3091" i="11"/>
  <c r="F3107" i="11"/>
  <c r="F3123" i="11"/>
  <c r="F3139" i="11"/>
  <c r="F3155" i="11"/>
  <c r="F3171" i="11"/>
  <c r="F3187" i="11"/>
  <c r="F3203" i="11"/>
  <c r="F754" i="11"/>
  <c r="F2294" i="11"/>
  <c r="F2630" i="11"/>
  <c r="F2886" i="11"/>
  <c r="F3062" i="11"/>
  <c r="F210" i="11"/>
  <c r="F466" i="11"/>
  <c r="F722" i="11"/>
  <c r="F978" i="11"/>
  <c r="F1234" i="11"/>
  <c r="F1490" i="11"/>
  <c r="F1607" i="11"/>
  <c r="F1687" i="11"/>
  <c r="F1738" i="11"/>
  <c r="F1791" i="11"/>
  <c r="F1834" i="11"/>
  <c r="F1879" i="11"/>
  <c r="F1920" i="11"/>
  <c r="F1952" i="11"/>
  <c r="F1984" i="11"/>
  <c r="F2015" i="11"/>
  <c r="F2036" i="11"/>
  <c r="F2052" i="11"/>
  <c r="F2068" i="11"/>
  <c r="F2084" i="11"/>
  <c r="F2100" i="11"/>
  <c r="F2116" i="11"/>
  <c r="F2132" i="11"/>
  <c r="F2148" i="11"/>
  <c r="F2164" i="11"/>
  <c r="F2180" i="11"/>
  <c r="F2196" i="11"/>
  <c r="F2212" i="11"/>
  <c r="F2228" i="11"/>
  <c r="F2244" i="11"/>
  <c r="F2260" i="11"/>
  <c r="F2276" i="11"/>
  <c r="F2292" i="11"/>
  <c r="F2308" i="11"/>
  <c r="F2324" i="11"/>
  <c r="F2340" i="11"/>
  <c r="F2356" i="11"/>
  <c r="F2372" i="11"/>
  <c r="F2388" i="11"/>
  <c r="F2404" i="11"/>
  <c r="F2420" i="11"/>
  <c r="F2436" i="11"/>
  <c r="F2452" i="11"/>
  <c r="F2468" i="11"/>
  <c r="F2484" i="11"/>
  <c r="F2500" i="11"/>
  <c r="F2516" i="11"/>
  <c r="F2532" i="11"/>
  <c r="F2548" i="11"/>
  <c r="F2564" i="11"/>
  <c r="F2580" i="11"/>
  <c r="F2596" i="11"/>
  <c r="F2612" i="11"/>
  <c r="F2628" i="11"/>
  <c r="F2644" i="11"/>
  <c r="F2660" i="11"/>
  <c r="F2676" i="11"/>
  <c r="F2692" i="11"/>
  <c r="F2708" i="11"/>
  <c r="F2724" i="11"/>
  <c r="F2740" i="11"/>
  <c r="F2756" i="11"/>
  <c r="F2772" i="11"/>
  <c r="F2788" i="11"/>
  <c r="F2804" i="11"/>
  <c r="F2820" i="11"/>
  <c r="F2836" i="11"/>
  <c r="F2852" i="11"/>
  <c r="F2868" i="11"/>
  <c r="F2884" i="11"/>
  <c r="F2900" i="11"/>
  <c r="F2916" i="11"/>
  <c r="F2932" i="11"/>
  <c r="F2948" i="11"/>
  <c r="F2964" i="11"/>
  <c r="F2980" i="11"/>
  <c r="F2996" i="11"/>
  <c r="F3012" i="11"/>
  <c r="F3028" i="11"/>
  <c r="F3044" i="11"/>
  <c r="F3060" i="11"/>
  <c r="F3076" i="11"/>
  <c r="F3092" i="11"/>
  <c r="F3108" i="11"/>
  <c r="F3124" i="11"/>
  <c r="F3140" i="11"/>
  <c r="F3156" i="11"/>
  <c r="F3172" i="11"/>
  <c r="F3188" i="11"/>
  <c r="F3204" i="11"/>
  <c r="F1695" i="11"/>
  <c r="F3206" i="11"/>
  <c r="F226" i="11"/>
  <c r="F482" i="11"/>
  <c r="F738" i="11"/>
  <c r="F994" i="11"/>
  <c r="F1250" i="11"/>
  <c r="F1506" i="11"/>
  <c r="F1610" i="11"/>
  <c r="F1690" i="11"/>
  <c r="F1743" i="11"/>
  <c r="F1794" i="11"/>
  <c r="F1839" i="11"/>
  <c r="F1880" i="11"/>
  <c r="F1922" i="11"/>
  <c r="F1954" i="11"/>
  <c r="F1986" i="11"/>
  <c r="F2016" i="11"/>
  <c r="F2037" i="11"/>
  <c r="F2053" i="11"/>
  <c r="F2069" i="11"/>
  <c r="F2085" i="11"/>
  <c r="F2101" i="11"/>
  <c r="F2117" i="11"/>
  <c r="F2133" i="11"/>
  <c r="F2149" i="11"/>
  <c r="F2165" i="11"/>
  <c r="F2181" i="11"/>
  <c r="F2197" i="11"/>
  <c r="F2213" i="11"/>
  <c r="F2229" i="11"/>
  <c r="F2245" i="11"/>
  <c r="F2261" i="11"/>
  <c r="F2277" i="11"/>
  <c r="F2293" i="11"/>
  <c r="F2309" i="11"/>
  <c r="F2325" i="11"/>
  <c r="F2341" i="11"/>
  <c r="F2357" i="11"/>
  <c r="F2373" i="11"/>
  <c r="F2389" i="11"/>
  <c r="F2405" i="11"/>
  <c r="F2421" i="11"/>
  <c r="F2437" i="11"/>
  <c r="F2453" i="11"/>
  <c r="F2469" i="11"/>
  <c r="F2485" i="11"/>
  <c r="F2501" i="11"/>
  <c r="F2517" i="11"/>
  <c r="F2533" i="11"/>
  <c r="F2549" i="11"/>
  <c r="F2565" i="11"/>
  <c r="F2581" i="11"/>
  <c r="F2597" i="11"/>
  <c r="F2613" i="11"/>
  <c r="F2629" i="11"/>
  <c r="F2645" i="11"/>
  <c r="F2661" i="11"/>
  <c r="F2677" i="11"/>
  <c r="F2693" i="11"/>
  <c r="F2709" i="11"/>
  <c r="F2725" i="11"/>
  <c r="F2741" i="11"/>
  <c r="F2757" i="11"/>
  <c r="F2773" i="11"/>
  <c r="F2789" i="11"/>
  <c r="F2805" i="11"/>
  <c r="F2821" i="11"/>
  <c r="F2837" i="11"/>
  <c r="F2853" i="11"/>
  <c r="F2869" i="11"/>
  <c r="F2885" i="11"/>
  <c r="F2901" i="11"/>
  <c r="F2917" i="11"/>
  <c r="F2933" i="11"/>
  <c r="F2949" i="11"/>
  <c r="F2965" i="11"/>
  <c r="F2981" i="11"/>
  <c r="F2997" i="11"/>
  <c r="F3013" i="11"/>
  <c r="F3029" i="11"/>
  <c r="F3045" i="11"/>
  <c r="F3061" i="11"/>
  <c r="F3077" i="11"/>
  <c r="F3093" i="11"/>
  <c r="F3109" i="11"/>
  <c r="F3125" i="11"/>
  <c r="F3141" i="11"/>
  <c r="F3157" i="11"/>
  <c r="F3173" i="11"/>
  <c r="F3189" i="11"/>
  <c r="F3205" i="11"/>
  <c r="F242" i="11"/>
  <c r="F2390" i="11"/>
  <c r="F2742" i="11"/>
  <c r="F2998" i="11"/>
  <c r="F258" i="11"/>
  <c r="F514" i="11"/>
  <c r="F770" i="11"/>
  <c r="F1026" i="11"/>
  <c r="F1282" i="11"/>
  <c r="F1538" i="11"/>
  <c r="F1623" i="11"/>
  <c r="F1698" i="11"/>
  <c r="F1751" i="11"/>
  <c r="F1800" i="11"/>
  <c r="F1842" i="11"/>
  <c r="F1887" i="11"/>
  <c r="F1927" i="11"/>
  <c r="F1959" i="11"/>
  <c r="F1991" i="11"/>
  <c r="F2019" i="11"/>
  <c r="F2039" i="11"/>
  <c r="F2055" i="11"/>
  <c r="F2071" i="11"/>
  <c r="F2087" i="11"/>
  <c r="F2103" i="11"/>
  <c r="F2119" i="11"/>
  <c r="F2135" i="11"/>
  <c r="F2151" i="11"/>
  <c r="F2167" i="11"/>
  <c r="F2183" i="11"/>
  <c r="F2199" i="11"/>
  <c r="F2215" i="11"/>
  <c r="F2231" i="11"/>
  <c r="F2247" i="11"/>
  <c r="F2263" i="11"/>
  <c r="F2279" i="11"/>
  <c r="F2295" i="11"/>
  <c r="F2311" i="11"/>
  <c r="F2327" i="11"/>
  <c r="F2343" i="11"/>
  <c r="F2359" i="11"/>
  <c r="F2375" i="11"/>
  <c r="F2391" i="11"/>
  <c r="F2407" i="11"/>
  <c r="F2423" i="11"/>
  <c r="F2439" i="11"/>
  <c r="F2455" i="11"/>
  <c r="F2471" i="11"/>
  <c r="F2487" i="11"/>
  <c r="F2503" i="11"/>
  <c r="F2519" i="11"/>
  <c r="F2535" i="11"/>
  <c r="F2551" i="11"/>
  <c r="F2567" i="11"/>
  <c r="F2583" i="11"/>
  <c r="F2599" i="11"/>
  <c r="F2615" i="11"/>
  <c r="F2631" i="11"/>
  <c r="F2647" i="11"/>
  <c r="F2663" i="11"/>
  <c r="F2679" i="11"/>
  <c r="F2695" i="11"/>
  <c r="F2711" i="11"/>
  <c r="F2727" i="11"/>
  <c r="F2743" i="11"/>
  <c r="F2759" i="11"/>
  <c r="F2775" i="11"/>
  <c r="F2791" i="11"/>
  <c r="F2807" i="11"/>
  <c r="F2823" i="11"/>
  <c r="F2839" i="11"/>
  <c r="F2855" i="11"/>
  <c r="F2871" i="11"/>
  <c r="F2887" i="11"/>
  <c r="F2903" i="11"/>
  <c r="F2919" i="11"/>
  <c r="F2935" i="11"/>
  <c r="F2951" i="11"/>
  <c r="F2967" i="11"/>
  <c r="F2983" i="11"/>
  <c r="F2999" i="11"/>
  <c r="F3015" i="11"/>
  <c r="F3031" i="11"/>
  <c r="F3047" i="11"/>
  <c r="F3063" i="11"/>
  <c r="F3079" i="11"/>
  <c r="F3095" i="11"/>
  <c r="F3111" i="11"/>
  <c r="F3127" i="11"/>
  <c r="F3143" i="11"/>
  <c r="F3159" i="11"/>
  <c r="F3175" i="11"/>
  <c r="F3191" i="11"/>
  <c r="F3207" i="11"/>
  <c r="F1840" i="11"/>
  <c r="F2018" i="11"/>
  <c r="F2118" i="11"/>
  <c r="F2262" i="11"/>
  <c r="F2374" i="11"/>
  <c r="F2518" i="11"/>
  <c r="F2710" i="11"/>
  <c r="F2902" i="11"/>
  <c r="F3126" i="11"/>
  <c r="F2" i="11"/>
  <c r="E3" i="11"/>
  <c r="E19" i="11"/>
  <c r="E35" i="11"/>
  <c r="E51" i="11"/>
  <c r="E67" i="11"/>
  <c r="E83" i="11"/>
  <c r="E99" i="11"/>
  <c r="E115" i="11"/>
  <c r="E131" i="11"/>
  <c r="E147" i="11"/>
  <c r="E163" i="11"/>
  <c r="E179" i="11"/>
  <c r="E195" i="11"/>
  <c r="E211" i="11"/>
  <c r="E227" i="11"/>
  <c r="E243" i="11"/>
  <c r="E259" i="11"/>
  <c r="E275" i="11"/>
  <c r="E291" i="11"/>
  <c r="E307" i="11"/>
  <c r="E323" i="11"/>
  <c r="E339" i="11"/>
  <c r="E355" i="11"/>
  <c r="E371" i="11"/>
  <c r="E387" i="11"/>
  <c r="E403" i="11"/>
  <c r="E419" i="11"/>
  <c r="E435" i="11"/>
  <c r="E451" i="11"/>
  <c r="E467" i="11"/>
  <c r="E483" i="11"/>
  <c r="E499" i="11"/>
  <c r="E515" i="11"/>
  <c r="E531" i="11"/>
  <c r="E547" i="11"/>
  <c r="E563" i="11"/>
  <c r="E579" i="11"/>
  <c r="E595" i="11"/>
  <c r="E611" i="11"/>
  <c r="E627" i="11"/>
  <c r="E643" i="11"/>
  <c r="E659" i="11"/>
  <c r="E675" i="11"/>
  <c r="E691" i="11"/>
  <c r="E707" i="11"/>
  <c r="E723" i="11"/>
  <c r="E739" i="11"/>
  <c r="E755" i="11"/>
  <c r="E771" i="11"/>
  <c r="E787" i="11"/>
  <c r="E803" i="11"/>
  <c r="E819" i="11"/>
  <c r="E835" i="11"/>
  <c r="E851" i="11"/>
  <c r="E867" i="11"/>
  <c r="E883" i="11"/>
  <c r="E899" i="11"/>
  <c r="E915" i="11"/>
  <c r="E931" i="11"/>
  <c r="E947" i="11"/>
  <c r="E963" i="11"/>
  <c r="E979" i="11"/>
  <c r="E995" i="11"/>
  <c r="E1011" i="11"/>
  <c r="E1027" i="11"/>
  <c r="E1043" i="11"/>
  <c r="E1059" i="11"/>
  <c r="E1075" i="11"/>
  <c r="E1091" i="11"/>
  <c r="E1107" i="11"/>
  <c r="E1123" i="11"/>
  <c r="E1139" i="11"/>
  <c r="E1155" i="11"/>
  <c r="E1171" i="11"/>
  <c r="E1187" i="11"/>
  <c r="E1203" i="11"/>
  <c r="E1219" i="11"/>
  <c r="E1235" i="11"/>
  <c r="E1251" i="11"/>
  <c r="E1267" i="11"/>
  <c r="E1283" i="11"/>
  <c r="E1299" i="11"/>
  <c r="E1315" i="11"/>
  <c r="E1331" i="11"/>
  <c r="E1347" i="11"/>
  <c r="E1363" i="11"/>
  <c r="E1379" i="11"/>
  <c r="E1395" i="11"/>
  <c r="E1411" i="11"/>
  <c r="E1427" i="11"/>
  <c r="E1443" i="11"/>
  <c r="E1459" i="11"/>
  <c r="E1475" i="11"/>
  <c r="E1491" i="11"/>
  <c r="E1507" i="11"/>
  <c r="E1523" i="11"/>
  <c r="E4" i="11"/>
  <c r="E20" i="11"/>
  <c r="E36" i="11"/>
  <c r="E52" i="11"/>
  <c r="E68" i="11"/>
  <c r="E84" i="11"/>
  <c r="E100" i="11"/>
  <c r="E116" i="11"/>
  <c r="E132" i="11"/>
  <c r="E148" i="11"/>
  <c r="E164" i="11"/>
  <c r="E180" i="11"/>
  <c r="E196" i="11"/>
  <c r="E212" i="11"/>
  <c r="E228" i="11"/>
  <c r="E244" i="11"/>
  <c r="E260" i="11"/>
  <c r="E276" i="11"/>
  <c r="E292" i="11"/>
  <c r="E308" i="11"/>
  <c r="E324" i="11"/>
  <c r="E340" i="11"/>
  <c r="E356" i="11"/>
  <c r="E372" i="11"/>
  <c r="E388" i="11"/>
  <c r="E404" i="11"/>
  <c r="E420" i="11"/>
  <c r="E436" i="11"/>
  <c r="E452" i="11"/>
  <c r="E468" i="11"/>
  <c r="E484" i="11"/>
  <c r="E500" i="11"/>
  <c r="E516" i="11"/>
  <c r="E532" i="11"/>
  <c r="E548" i="11"/>
  <c r="E564" i="11"/>
  <c r="E580" i="11"/>
  <c r="E596" i="11"/>
  <c r="E612" i="11"/>
  <c r="E628" i="11"/>
  <c r="E644" i="11"/>
  <c r="E660" i="11"/>
  <c r="E676" i="11"/>
  <c r="E692" i="11"/>
  <c r="E708" i="11"/>
  <c r="E724" i="11"/>
  <c r="E740" i="11"/>
  <c r="E756" i="11"/>
  <c r="E772" i="11"/>
  <c r="E788" i="11"/>
  <c r="E804" i="11"/>
  <c r="E820" i="11"/>
  <c r="E836" i="11"/>
  <c r="E852" i="11"/>
  <c r="E868" i="11"/>
  <c r="E884" i="11"/>
  <c r="E900" i="11"/>
  <c r="E916" i="11"/>
  <c r="E932" i="11"/>
  <c r="E948" i="11"/>
  <c r="E964" i="11"/>
  <c r="E980" i="11"/>
  <c r="E996" i="11"/>
  <c r="E1012" i="11"/>
  <c r="E1028" i="11"/>
  <c r="E1044" i="11"/>
  <c r="E1060" i="11"/>
  <c r="E1076" i="11"/>
  <c r="E1092" i="11"/>
  <c r="E1108" i="11"/>
  <c r="E1124" i="11"/>
  <c r="E1140" i="11"/>
  <c r="E1156" i="11"/>
  <c r="E1172" i="11"/>
  <c r="E1188" i="11"/>
  <c r="E1204" i="11"/>
  <c r="E1220" i="11"/>
  <c r="E1236" i="11"/>
  <c r="E1252" i="11"/>
  <c r="E1268" i="11"/>
  <c r="E1284" i="11"/>
  <c r="E1300" i="11"/>
  <c r="E1316" i="11"/>
  <c r="E1332" i="11"/>
  <c r="E1348" i="11"/>
  <c r="E1364" i="11"/>
  <c r="E1380" i="11"/>
  <c r="E1396" i="11"/>
  <c r="E1412" i="11"/>
  <c r="E1428" i="11"/>
  <c r="E1444" i="11"/>
  <c r="E1460" i="11"/>
  <c r="E1476" i="11"/>
  <c r="E1492" i="11"/>
  <c r="E1508" i="11"/>
  <c r="E1524" i="11"/>
  <c r="E5" i="11"/>
  <c r="E21" i="11"/>
  <c r="E37" i="11"/>
  <c r="E53" i="11"/>
  <c r="E69" i="11"/>
  <c r="E85" i="11"/>
  <c r="E101" i="11"/>
  <c r="E117" i="11"/>
  <c r="E133" i="11"/>
  <c r="E149" i="11"/>
  <c r="E165" i="11"/>
  <c r="E181" i="11"/>
  <c r="E197" i="11"/>
  <c r="E213" i="11"/>
  <c r="E229" i="11"/>
  <c r="E245" i="11"/>
  <c r="E261" i="11"/>
  <c r="E277" i="11"/>
  <c r="E293" i="11"/>
  <c r="E309" i="11"/>
  <c r="E325" i="11"/>
  <c r="E341" i="11"/>
  <c r="E357" i="11"/>
  <c r="E373" i="11"/>
  <c r="E389" i="11"/>
  <c r="E405" i="11"/>
  <c r="E421" i="11"/>
  <c r="E437" i="11"/>
  <c r="E453" i="11"/>
  <c r="E469" i="11"/>
  <c r="E485" i="11"/>
  <c r="E501" i="11"/>
  <c r="E517" i="11"/>
  <c r="E533" i="11"/>
  <c r="E549" i="11"/>
  <c r="E565" i="11"/>
  <c r="E581" i="11"/>
  <c r="E597" i="11"/>
  <c r="E613" i="11"/>
  <c r="E629" i="11"/>
  <c r="E645" i="11"/>
  <c r="E661" i="11"/>
  <c r="E677" i="11"/>
  <c r="E693" i="11"/>
  <c r="E709" i="11"/>
  <c r="E725" i="11"/>
  <c r="E741" i="11"/>
  <c r="E757" i="11"/>
  <c r="E773" i="11"/>
  <c r="E789" i="11"/>
  <c r="E805" i="11"/>
  <c r="E821" i="11"/>
  <c r="E837" i="11"/>
  <c r="E853" i="11"/>
  <c r="E869" i="11"/>
  <c r="E885" i="11"/>
  <c r="E901" i="11"/>
  <c r="E917" i="11"/>
  <c r="E933" i="11"/>
  <c r="E949" i="11"/>
  <c r="E965" i="11"/>
  <c r="E981" i="11"/>
  <c r="E997" i="11"/>
  <c r="E1013" i="11"/>
  <c r="E1029" i="11"/>
  <c r="E1045" i="11"/>
  <c r="E1061" i="11"/>
  <c r="E1077" i="11"/>
  <c r="E1093" i="11"/>
  <c r="E1109" i="11"/>
  <c r="E1125" i="11"/>
  <c r="E1141" i="11"/>
  <c r="E1157" i="11"/>
  <c r="E1173" i="11"/>
  <c r="E1189" i="11"/>
  <c r="E1205" i="11"/>
  <c r="E1221" i="11"/>
  <c r="E1237" i="11"/>
  <c r="E1253" i="11"/>
  <c r="E1269" i="11"/>
  <c r="E1285" i="11"/>
  <c r="E1301" i="11"/>
  <c r="E1317" i="11"/>
  <c r="E1333" i="11"/>
  <c r="E1349" i="11"/>
  <c r="E1365" i="11"/>
  <c r="E1381" i="11"/>
  <c r="E1397" i="11"/>
  <c r="E1413" i="11"/>
  <c r="E1429" i="11"/>
  <c r="E1445" i="11"/>
  <c r="E1461" i="11"/>
  <c r="E1477" i="11"/>
  <c r="E1493" i="11"/>
  <c r="E1509" i="11"/>
  <c r="E1525" i="11"/>
  <c r="E1541" i="11"/>
  <c r="E1557" i="11"/>
  <c r="E1573" i="11"/>
  <c r="E1589" i="11"/>
  <c r="E1605" i="11"/>
  <c r="E1621" i="11"/>
  <c r="E1637" i="11"/>
  <c r="E1653" i="11"/>
  <c r="E1669" i="11"/>
  <c r="E1685" i="11"/>
  <c r="E1701" i="11"/>
  <c r="E1717" i="11"/>
  <c r="E1733" i="11"/>
  <c r="E1749" i="11"/>
  <c r="E1765" i="11"/>
  <c r="E1781" i="11"/>
  <c r="E1797" i="11"/>
  <c r="E1813" i="11"/>
  <c r="E1829" i="11"/>
  <c r="E1845" i="11"/>
  <c r="E1861" i="11"/>
  <c r="E1877" i="11"/>
  <c r="E1893" i="11"/>
  <c r="E1909" i="11"/>
  <c r="E1925" i="11"/>
  <c r="E1941" i="11"/>
  <c r="E1957" i="11"/>
  <c r="E1973" i="11"/>
  <c r="E1989" i="11"/>
  <c r="E2005" i="11"/>
  <c r="E2021" i="11"/>
  <c r="E6" i="11"/>
  <c r="E22" i="11"/>
  <c r="E38" i="11"/>
  <c r="E54" i="11"/>
  <c r="E70" i="11"/>
  <c r="E86" i="11"/>
  <c r="E102" i="11"/>
  <c r="E118" i="11"/>
  <c r="E134" i="11"/>
  <c r="E150" i="11"/>
  <c r="E166" i="11"/>
  <c r="E182" i="11"/>
  <c r="E198" i="11"/>
  <c r="E214" i="11"/>
  <c r="E230" i="11"/>
  <c r="E246" i="11"/>
  <c r="E262" i="11"/>
  <c r="E278" i="11"/>
  <c r="E294" i="11"/>
  <c r="E310" i="11"/>
  <c r="E326" i="11"/>
  <c r="E342" i="11"/>
  <c r="E358" i="11"/>
  <c r="E374" i="11"/>
  <c r="E390" i="11"/>
  <c r="E406" i="11"/>
  <c r="E422" i="11"/>
  <c r="E438" i="11"/>
  <c r="E454" i="11"/>
  <c r="E470" i="11"/>
  <c r="E486" i="11"/>
  <c r="E502" i="11"/>
  <c r="E518" i="11"/>
  <c r="E534" i="11"/>
  <c r="E550" i="11"/>
  <c r="E566" i="11"/>
  <c r="E582" i="11"/>
  <c r="E598" i="11"/>
  <c r="E614" i="11"/>
  <c r="E630" i="11"/>
  <c r="E646" i="11"/>
  <c r="E662" i="11"/>
  <c r="E678" i="11"/>
  <c r="E694" i="11"/>
  <c r="E710" i="11"/>
  <c r="E726" i="11"/>
  <c r="E742" i="11"/>
  <c r="E758" i="11"/>
  <c r="E774" i="11"/>
  <c r="E790" i="11"/>
  <c r="E806" i="11"/>
  <c r="E822" i="11"/>
  <c r="E838" i="11"/>
  <c r="E854" i="11"/>
  <c r="E870" i="11"/>
  <c r="E886" i="11"/>
  <c r="E902" i="11"/>
  <c r="E918" i="11"/>
  <c r="E934" i="11"/>
  <c r="E950" i="11"/>
  <c r="E966" i="11"/>
  <c r="E982" i="11"/>
  <c r="E998" i="11"/>
  <c r="E1014" i="11"/>
  <c r="E1030" i="11"/>
  <c r="E1046" i="11"/>
  <c r="E1062" i="11"/>
  <c r="E1078" i="11"/>
  <c r="E1094" i="11"/>
  <c r="E1110" i="11"/>
  <c r="E1126" i="11"/>
  <c r="E1142" i="11"/>
  <c r="E1158" i="11"/>
  <c r="E1174" i="11"/>
  <c r="E1190" i="11"/>
  <c r="E1206" i="11"/>
  <c r="E1222" i="11"/>
  <c r="E1238" i="11"/>
  <c r="E1254" i="11"/>
  <c r="E1270" i="11"/>
  <c r="E1286" i="11"/>
  <c r="E1302" i="11"/>
  <c r="E1318" i="11"/>
  <c r="E1334" i="11"/>
  <c r="E1350" i="11"/>
  <c r="E7" i="11"/>
  <c r="E23" i="11"/>
  <c r="E39" i="11"/>
  <c r="E55" i="11"/>
  <c r="E71" i="11"/>
  <c r="E87" i="11"/>
  <c r="E103" i="11"/>
  <c r="E119" i="11"/>
  <c r="E135" i="11"/>
  <c r="E151" i="11"/>
  <c r="E167" i="11"/>
  <c r="E183" i="11"/>
  <c r="E199" i="11"/>
  <c r="E215" i="11"/>
  <c r="E231" i="11"/>
  <c r="E247" i="11"/>
  <c r="E263" i="11"/>
  <c r="E279" i="11"/>
  <c r="E295" i="11"/>
  <c r="E311" i="11"/>
  <c r="E327" i="11"/>
  <c r="E343" i="11"/>
  <c r="E359" i="11"/>
  <c r="E375" i="11"/>
  <c r="E391" i="11"/>
  <c r="E407" i="11"/>
  <c r="E423" i="11"/>
  <c r="E439" i="11"/>
  <c r="E455" i="11"/>
  <c r="E471" i="11"/>
  <c r="E487" i="11"/>
  <c r="E503" i="11"/>
  <c r="E519" i="11"/>
  <c r="E535" i="11"/>
  <c r="E551" i="11"/>
  <c r="E567" i="11"/>
  <c r="E583" i="11"/>
  <c r="E599" i="11"/>
  <c r="E615" i="11"/>
  <c r="E631" i="11"/>
  <c r="E647" i="11"/>
  <c r="E663" i="11"/>
  <c r="E679" i="11"/>
  <c r="E695" i="11"/>
  <c r="E711" i="11"/>
  <c r="E727" i="11"/>
  <c r="E743" i="11"/>
  <c r="E759" i="11"/>
  <c r="E775" i="11"/>
  <c r="E791" i="11"/>
  <c r="E807" i="11"/>
  <c r="E823" i="11"/>
  <c r="E839" i="11"/>
  <c r="E855" i="11"/>
  <c r="E871" i="11"/>
  <c r="E887" i="11"/>
  <c r="E903" i="11"/>
  <c r="E919" i="11"/>
  <c r="E935" i="11"/>
  <c r="E951" i="11"/>
  <c r="E967" i="11"/>
  <c r="E983" i="11"/>
  <c r="E999" i="11"/>
  <c r="E1015" i="11"/>
  <c r="E1031" i="11"/>
  <c r="E1047" i="11"/>
  <c r="E1063" i="11"/>
  <c r="E1079" i="11"/>
  <c r="E1095" i="11"/>
  <c r="E1111" i="11"/>
  <c r="E1127" i="11"/>
  <c r="E1143" i="11"/>
  <c r="E1159" i="11"/>
  <c r="E1175" i="11"/>
  <c r="E1191" i="11"/>
  <c r="E1207" i="11"/>
  <c r="E1223" i="11"/>
  <c r="E1239" i="11"/>
  <c r="E1255" i="11"/>
  <c r="E1271" i="11"/>
  <c r="E1287" i="11"/>
  <c r="E1303" i="11"/>
  <c r="E1319" i="11"/>
  <c r="E1335" i="11"/>
  <c r="E1351" i="11"/>
  <c r="E1367" i="11"/>
  <c r="E1383" i="11"/>
  <c r="E1399" i="11"/>
  <c r="E1415" i="11"/>
  <c r="E1431" i="11"/>
  <c r="E8" i="11"/>
  <c r="E24" i="11"/>
  <c r="E40" i="11"/>
  <c r="E56" i="11"/>
  <c r="E72" i="11"/>
  <c r="E88" i="11"/>
  <c r="E104" i="11"/>
  <c r="E120" i="11"/>
  <c r="E136" i="11"/>
  <c r="E152" i="11"/>
  <c r="E168" i="11"/>
  <c r="E184" i="11"/>
  <c r="E200" i="11"/>
  <c r="E216" i="11"/>
  <c r="E232" i="11"/>
  <c r="E248" i="11"/>
  <c r="E264" i="11"/>
  <c r="E280" i="11"/>
  <c r="E296" i="11"/>
  <c r="E312" i="11"/>
  <c r="E328" i="11"/>
  <c r="E344" i="11"/>
  <c r="E360" i="11"/>
  <c r="E376" i="11"/>
  <c r="E392" i="11"/>
  <c r="E408" i="11"/>
  <c r="E424" i="11"/>
  <c r="E440" i="11"/>
  <c r="E456" i="11"/>
  <c r="E472" i="11"/>
  <c r="E488" i="11"/>
  <c r="E504" i="11"/>
  <c r="E520" i="11"/>
  <c r="E536" i="11"/>
  <c r="E552" i="11"/>
  <c r="E568" i="11"/>
  <c r="E584" i="11"/>
  <c r="E600" i="11"/>
  <c r="E616" i="11"/>
  <c r="E632" i="11"/>
  <c r="E648" i="11"/>
  <c r="E664" i="11"/>
  <c r="E680" i="11"/>
  <c r="E696" i="11"/>
  <c r="E712" i="11"/>
  <c r="E728" i="11"/>
  <c r="E744" i="11"/>
  <c r="E760" i="11"/>
  <c r="E776" i="11"/>
  <c r="E792" i="11"/>
  <c r="E808" i="11"/>
  <c r="E824" i="11"/>
  <c r="E840" i="11"/>
  <c r="E856" i="11"/>
  <c r="E872" i="11"/>
  <c r="E888" i="11"/>
  <c r="E904" i="11"/>
  <c r="E920" i="11"/>
  <c r="E936" i="11"/>
  <c r="E952" i="11"/>
  <c r="E968" i="11"/>
  <c r="E984" i="11"/>
  <c r="E1000" i="11"/>
  <c r="E1016" i="11"/>
  <c r="E1032" i="11"/>
  <c r="E1048" i="11"/>
  <c r="E1064" i="11"/>
  <c r="E1080" i="11"/>
  <c r="E1096" i="11"/>
  <c r="E1112" i="11"/>
  <c r="E1128" i="11"/>
  <c r="E1144" i="11"/>
  <c r="E1160" i="11"/>
  <c r="E1176" i="11"/>
  <c r="E1192" i="11"/>
  <c r="E1208" i="11"/>
  <c r="E1224" i="11"/>
  <c r="E1240" i="11"/>
  <c r="E1256" i="11"/>
  <c r="E1272" i="11"/>
  <c r="E1288" i="11"/>
  <c r="E1304" i="11"/>
  <c r="E1320" i="11"/>
  <c r="E1336" i="11"/>
  <c r="E1352" i="11"/>
  <c r="E1368" i="11"/>
  <c r="E9" i="11"/>
  <c r="E25" i="11"/>
  <c r="E41" i="11"/>
  <c r="E57" i="11"/>
  <c r="E73" i="11"/>
  <c r="E89" i="11"/>
  <c r="E105" i="11"/>
  <c r="E121" i="11"/>
  <c r="E137" i="11"/>
  <c r="E153" i="11"/>
  <c r="E169" i="11"/>
  <c r="E185" i="11"/>
  <c r="E201" i="11"/>
  <c r="E217" i="11"/>
  <c r="E233" i="11"/>
  <c r="E249" i="11"/>
  <c r="E265" i="11"/>
  <c r="E281" i="11"/>
  <c r="E297" i="11"/>
  <c r="E313" i="11"/>
  <c r="E329" i="11"/>
  <c r="E345" i="11"/>
  <c r="E361" i="11"/>
  <c r="E377" i="11"/>
  <c r="E393" i="11"/>
  <c r="E409" i="11"/>
  <c r="E425" i="11"/>
  <c r="E441" i="11"/>
  <c r="E457" i="11"/>
  <c r="E473" i="11"/>
  <c r="E489" i="11"/>
  <c r="E505" i="11"/>
  <c r="E521" i="11"/>
  <c r="E537" i="11"/>
  <c r="E553" i="11"/>
  <c r="E569" i="11"/>
  <c r="E585" i="11"/>
  <c r="E601" i="11"/>
  <c r="E617" i="11"/>
  <c r="E633" i="11"/>
  <c r="E649" i="11"/>
  <c r="E665" i="11"/>
  <c r="E681" i="11"/>
  <c r="E697" i="11"/>
  <c r="E713" i="11"/>
  <c r="E729" i="11"/>
  <c r="E745" i="11"/>
  <c r="E761" i="11"/>
  <c r="E777" i="11"/>
  <c r="E793" i="11"/>
  <c r="E809" i="11"/>
  <c r="E825" i="11"/>
  <c r="E841" i="11"/>
  <c r="E857" i="11"/>
  <c r="E873" i="11"/>
  <c r="E889" i="11"/>
  <c r="E905" i="11"/>
  <c r="E921" i="11"/>
  <c r="E937" i="11"/>
  <c r="E953" i="11"/>
  <c r="E969" i="11"/>
  <c r="E985" i="11"/>
  <c r="E1001" i="11"/>
  <c r="E1017" i="11"/>
  <c r="E1033" i="11"/>
  <c r="E1049" i="11"/>
  <c r="E1065" i="11"/>
  <c r="E1081" i="11"/>
  <c r="E1097" i="11"/>
  <c r="E1113" i="11"/>
  <c r="E1129" i="11"/>
  <c r="E1145" i="11"/>
  <c r="E1161" i="11"/>
  <c r="E1177" i="11"/>
  <c r="E1193" i="11"/>
  <c r="E1209" i="11"/>
  <c r="E1225" i="11"/>
  <c r="E1241" i="11"/>
  <c r="E1257" i="11"/>
  <c r="E1273" i="11"/>
  <c r="E1289" i="11"/>
  <c r="E1305" i="11"/>
  <c r="E1321" i="11"/>
  <c r="E1337" i="11"/>
  <c r="E1353" i="11"/>
  <c r="E1369" i="11"/>
  <c r="E1385" i="11"/>
  <c r="E1401" i="11"/>
  <c r="E1417" i="11"/>
  <c r="E1433" i="11"/>
  <c r="E1449" i="11"/>
  <c r="E1465" i="11"/>
  <c r="E1481" i="11"/>
  <c r="E10" i="11"/>
  <c r="E26" i="11"/>
  <c r="E42" i="11"/>
  <c r="E58" i="11"/>
  <c r="E74" i="11"/>
  <c r="E90" i="11"/>
  <c r="E106" i="11"/>
  <c r="E122" i="11"/>
  <c r="E138" i="11"/>
  <c r="E154" i="11"/>
  <c r="E170" i="11"/>
  <c r="E186" i="11"/>
  <c r="E202" i="11"/>
  <c r="E218" i="11"/>
  <c r="E234" i="11"/>
  <c r="E250" i="11"/>
  <c r="E266" i="11"/>
  <c r="E282" i="11"/>
  <c r="E298" i="11"/>
  <c r="E314" i="11"/>
  <c r="E330" i="11"/>
  <c r="E346" i="11"/>
  <c r="E362" i="11"/>
  <c r="E378" i="11"/>
  <c r="E394" i="11"/>
  <c r="E410" i="11"/>
  <c r="E426" i="11"/>
  <c r="E442" i="11"/>
  <c r="E458" i="11"/>
  <c r="E474" i="11"/>
  <c r="E490" i="11"/>
  <c r="E506" i="11"/>
  <c r="E522" i="11"/>
  <c r="E538" i="11"/>
  <c r="E554" i="11"/>
  <c r="E570" i="11"/>
  <c r="E586" i="11"/>
  <c r="E602" i="11"/>
  <c r="E618" i="11"/>
  <c r="E634" i="11"/>
  <c r="E650" i="11"/>
  <c r="E666" i="11"/>
  <c r="E682" i="11"/>
  <c r="E698" i="11"/>
  <c r="E714" i="11"/>
  <c r="E730" i="11"/>
  <c r="E746" i="11"/>
  <c r="E762" i="11"/>
  <c r="E778" i="11"/>
  <c r="E794" i="11"/>
  <c r="E810" i="11"/>
  <c r="E826" i="11"/>
  <c r="E842" i="11"/>
  <c r="E858" i="11"/>
  <c r="E874" i="11"/>
  <c r="E890" i="11"/>
  <c r="E906" i="11"/>
  <c r="E922" i="11"/>
  <c r="E938" i="11"/>
  <c r="E954" i="11"/>
  <c r="E970" i="11"/>
  <c r="E986" i="11"/>
  <c r="E1002" i="11"/>
  <c r="E1018" i="11"/>
  <c r="E1034" i="11"/>
  <c r="E1050" i="11"/>
  <c r="E1066" i="11"/>
  <c r="E1082" i="11"/>
  <c r="E1098" i="11"/>
  <c r="E1114" i="11"/>
  <c r="E1130" i="11"/>
  <c r="E1146" i="11"/>
  <c r="E1162" i="11"/>
  <c r="E1178" i="11"/>
  <c r="E1194" i="11"/>
  <c r="E1210" i="11"/>
  <c r="E1226" i="11"/>
  <c r="E1242" i="11"/>
  <c r="E1258" i="11"/>
  <c r="E1274" i="11"/>
  <c r="E1290" i="11"/>
  <c r="E1306" i="11"/>
  <c r="E1322" i="11"/>
  <c r="E1338" i="11"/>
  <c r="E1354" i="11"/>
  <c r="E1370" i="11"/>
  <c r="E1386" i="11"/>
  <c r="E1402" i="11"/>
  <c r="E1418" i="11"/>
  <c r="E1434" i="11"/>
  <c r="E1450" i="11"/>
  <c r="E11" i="11"/>
  <c r="E27" i="11"/>
  <c r="E43" i="11"/>
  <c r="E59" i="11"/>
  <c r="E75" i="11"/>
  <c r="E91" i="11"/>
  <c r="E107" i="11"/>
  <c r="E123" i="11"/>
  <c r="E139" i="11"/>
  <c r="E155" i="11"/>
  <c r="E171" i="11"/>
  <c r="E187" i="11"/>
  <c r="E203" i="11"/>
  <c r="E219" i="11"/>
  <c r="E235" i="11"/>
  <c r="E251" i="11"/>
  <c r="E267" i="11"/>
  <c r="E283" i="11"/>
  <c r="E299" i="11"/>
  <c r="E315" i="11"/>
  <c r="E331" i="11"/>
  <c r="E347" i="11"/>
  <c r="E363" i="11"/>
  <c r="E379" i="11"/>
  <c r="E395" i="11"/>
  <c r="E411" i="11"/>
  <c r="E427" i="11"/>
  <c r="E443" i="11"/>
  <c r="E459" i="11"/>
  <c r="E475" i="11"/>
  <c r="E491" i="11"/>
  <c r="E507" i="11"/>
  <c r="E523" i="11"/>
  <c r="E539" i="11"/>
  <c r="E555" i="11"/>
  <c r="E571" i="11"/>
  <c r="E587" i="11"/>
  <c r="E603" i="11"/>
  <c r="E619" i="11"/>
  <c r="E635" i="11"/>
  <c r="E651" i="11"/>
  <c r="E667" i="11"/>
  <c r="E683" i="11"/>
  <c r="E699" i="11"/>
  <c r="E715" i="11"/>
  <c r="E731" i="11"/>
  <c r="E747" i="11"/>
  <c r="E763" i="11"/>
  <c r="E779" i="11"/>
  <c r="E795" i="11"/>
  <c r="E811" i="11"/>
  <c r="E827" i="11"/>
  <c r="E843" i="11"/>
  <c r="E859" i="11"/>
  <c r="E875" i="11"/>
  <c r="E891" i="11"/>
  <c r="E907" i="11"/>
  <c r="E923" i="11"/>
  <c r="E939" i="11"/>
  <c r="E955" i="11"/>
  <c r="E971" i="11"/>
  <c r="E987" i="11"/>
  <c r="E1003" i="11"/>
  <c r="E1019" i="11"/>
  <c r="E1035" i="11"/>
  <c r="E1051" i="11"/>
  <c r="E1067" i="11"/>
  <c r="E1083" i="11"/>
  <c r="E1099" i="11"/>
  <c r="E1115" i="11"/>
  <c r="E1131" i="11"/>
  <c r="E1147" i="11"/>
  <c r="E1163" i="11"/>
  <c r="E1179" i="11"/>
  <c r="E1195" i="11"/>
  <c r="E1211" i="11"/>
  <c r="E1227" i="11"/>
  <c r="E1243" i="11"/>
  <c r="E1259" i="11"/>
  <c r="E1275" i="11"/>
  <c r="E1291" i="11"/>
  <c r="E1307" i="11"/>
  <c r="E1323" i="11"/>
  <c r="E1339" i="11"/>
  <c r="E1355" i="11"/>
  <c r="E1371" i="11"/>
  <c r="E1387" i="11"/>
  <c r="E1403" i="11"/>
  <c r="E1419" i="11"/>
  <c r="E1435" i="11"/>
  <c r="E1451" i="11"/>
  <c r="E1467" i="11"/>
  <c r="E1483" i="11"/>
  <c r="E12" i="11"/>
  <c r="E28" i="11"/>
  <c r="E44" i="11"/>
  <c r="E60" i="11"/>
  <c r="E76" i="11"/>
  <c r="E92" i="11"/>
  <c r="E108" i="11"/>
  <c r="E124" i="11"/>
  <c r="E140" i="11"/>
  <c r="E156" i="11"/>
  <c r="E172" i="11"/>
  <c r="E188" i="11"/>
  <c r="E204" i="11"/>
  <c r="E220" i="11"/>
  <c r="E236" i="11"/>
  <c r="E252" i="11"/>
  <c r="E268" i="11"/>
  <c r="E284" i="11"/>
  <c r="E300" i="11"/>
  <c r="E316" i="11"/>
  <c r="E332" i="11"/>
  <c r="E348" i="11"/>
  <c r="E364" i="11"/>
  <c r="E380" i="11"/>
  <c r="E396" i="11"/>
  <c r="E412" i="11"/>
  <c r="E428" i="11"/>
  <c r="E444" i="11"/>
  <c r="E460" i="11"/>
  <c r="E476" i="11"/>
  <c r="E492" i="11"/>
  <c r="E508" i="11"/>
  <c r="E524" i="11"/>
  <c r="E540" i="11"/>
  <c r="E556" i="11"/>
  <c r="E572" i="11"/>
  <c r="E588" i="11"/>
  <c r="E604" i="11"/>
  <c r="E620" i="11"/>
  <c r="E636" i="11"/>
  <c r="E652" i="11"/>
  <c r="E668" i="11"/>
  <c r="E684" i="11"/>
  <c r="E700" i="11"/>
  <c r="E716" i="11"/>
  <c r="E732" i="11"/>
  <c r="E748" i="11"/>
  <c r="E764" i="11"/>
  <c r="E780" i="11"/>
  <c r="E796" i="11"/>
  <c r="E812" i="11"/>
  <c r="E828" i="11"/>
  <c r="E844" i="11"/>
  <c r="E860" i="11"/>
  <c r="E876" i="11"/>
  <c r="E892" i="11"/>
  <c r="E908" i="11"/>
  <c r="E924" i="11"/>
  <c r="E940" i="11"/>
  <c r="E956" i="11"/>
  <c r="E972" i="11"/>
  <c r="E988" i="11"/>
  <c r="E1004" i="11"/>
  <c r="E1020" i="11"/>
  <c r="E1036" i="11"/>
  <c r="E1052" i="11"/>
  <c r="E1068" i="11"/>
  <c r="E1084" i="11"/>
  <c r="E1100" i="11"/>
  <c r="E1116" i="11"/>
  <c r="E1132" i="11"/>
  <c r="E1148" i="11"/>
  <c r="E1164" i="11"/>
  <c r="E1180" i="11"/>
  <c r="E1196" i="11"/>
  <c r="E1212" i="11"/>
  <c r="E1228" i="11"/>
  <c r="E1244" i="11"/>
  <c r="E1260" i="11"/>
  <c r="E1276" i="11"/>
  <c r="E1292" i="11"/>
  <c r="E1308" i="11"/>
  <c r="E1324" i="11"/>
  <c r="E1340" i="11"/>
  <c r="E1356" i="11"/>
  <c r="E1372" i="11"/>
  <c r="E1388" i="11"/>
  <c r="E1404" i="11"/>
  <c r="E1420" i="11"/>
  <c r="E1436" i="11"/>
  <c r="E1452" i="11"/>
  <c r="E1468" i="11"/>
  <c r="E1484" i="11"/>
  <c r="E1500" i="11"/>
  <c r="E1516" i="11"/>
  <c r="E1532" i="11"/>
  <c r="E1548" i="11"/>
  <c r="E1564" i="11"/>
  <c r="E1580" i="11"/>
  <c r="E13" i="11"/>
  <c r="E29" i="11"/>
  <c r="E45" i="11"/>
  <c r="E61" i="11"/>
  <c r="E77" i="11"/>
  <c r="E93" i="11"/>
  <c r="E109" i="11"/>
  <c r="E125" i="11"/>
  <c r="E141" i="11"/>
  <c r="E157" i="11"/>
  <c r="E173" i="11"/>
  <c r="E189" i="11"/>
  <c r="E205" i="11"/>
  <c r="E221" i="11"/>
  <c r="E237" i="11"/>
  <c r="E253" i="11"/>
  <c r="E269" i="11"/>
  <c r="E285" i="11"/>
  <c r="E301" i="11"/>
  <c r="E317" i="11"/>
  <c r="E333" i="11"/>
  <c r="E349" i="11"/>
  <c r="E365" i="11"/>
  <c r="E381" i="11"/>
  <c r="E397" i="11"/>
  <c r="E413" i="11"/>
  <c r="E429" i="11"/>
  <c r="E445" i="11"/>
  <c r="E461" i="11"/>
  <c r="E477" i="11"/>
  <c r="E493" i="11"/>
  <c r="E509" i="11"/>
  <c r="E525" i="11"/>
  <c r="E541" i="11"/>
  <c r="E557" i="11"/>
  <c r="E573" i="11"/>
  <c r="E589" i="11"/>
  <c r="E605" i="11"/>
  <c r="E621" i="11"/>
  <c r="E637" i="11"/>
  <c r="E653" i="11"/>
  <c r="E669" i="11"/>
  <c r="E685" i="11"/>
  <c r="E701" i="11"/>
  <c r="E717" i="11"/>
  <c r="E733" i="11"/>
  <c r="E749" i="11"/>
  <c r="E765" i="11"/>
  <c r="E781" i="11"/>
  <c r="E797" i="11"/>
  <c r="E813" i="11"/>
  <c r="E829" i="11"/>
  <c r="E845" i="11"/>
  <c r="E861" i="11"/>
  <c r="E877" i="11"/>
  <c r="E893" i="11"/>
  <c r="E909" i="11"/>
  <c r="E925" i="11"/>
  <c r="E941" i="11"/>
  <c r="E957" i="11"/>
  <c r="E973" i="11"/>
  <c r="E989" i="11"/>
  <c r="E1005" i="11"/>
  <c r="E1021" i="11"/>
  <c r="E1037" i="11"/>
  <c r="E1053" i="11"/>
  <c r="E1069" i="11"/>
  <c r="E1085" i="11"/>
  <c r="E1101" i="11"/>
  <c r="E1117" i="11"/>
  <c r="E1133" i="11"/>
  <c r="E1149" i="11"/>
  <c r="E1165" i="11"/>
  <c r="E1181" i="11"/>
  <c r="E1197" i="11"/>
  <c r="E1213" i="11"/>
  <c r="E1229" i="11"/>
  <c r="E1245" i="11"/>
  <c r="E1261" i="11"/>
  <c r="E1277" i="11"/>
  <c r="E1293" i="11"/>
  <c r="E1309" i="11"/>
  <c r="E1325" i="11"/>
  <c r="E1341" i="11"/>
  <c r="E1357" i="11"/>
  <c r="E1373" i="11"/>
  <c r="E1389" i="11"/>
  <c r="E1405" i="11"/>
  <c r="E1421" i="11"/>
  <c r="E1437" i="11"/>
  <c r="E1453" i="11"/>
  <c r="E1469" i="11"/>
  <c r="E1485" i="11"/>
  <c r="E1501" i="11"/>
  <c r="E1517" i="11"/>
  <c r="E1533" i="11"/>
  <c r="E1549" i="11"/>
  <c r="E1565" i="11"/>
  <c r="E1581" i="11"/>
  <c r="E1597" i="11"/>
  <c r="E1613" i="11"/>
  <c r="E1629" i="11"/>
  <c r="E1645" i="11"/>
  <c r="E1661" i="11"/>
  <c r="E1677" i="11"/>
  <c r="E1693" i="11"/>
  <c r="E1709" i="11"/>
  <c r="E1725" i="11"/>
  <c r="E1741" i="11"/>
  <c r="E1757" i="11"/>
  <c r="E1773" i="11"/>
  <c r="E1789" i="11"/>
  <c r="E1805" i="11"/>
  <c r="E1821" i="11"/>
  <c r="E1837" i="11"/>
  <c r="E1853" i="11"/>
  <c r="E1869" i="11"/>
  <c r="E1885" i="11"/>
  <c r="E1901" i="11"/>
  <c r="E1917" i="11"/>
  <c r="E1933" i="11"/>
  <c r="E1949" i="11"/>
  <c r="E1965" i="11"/>
  <c r="E1981" i="11"/>
  <c r="E1997" i="11"/>
  <c r="E2013" i="11"/>
  <c r="E2029" i="11"/>
  <c r="E14" i="11"/>
  <c r="E30" i="11"/>
  <c r="E46" i="11"/>
  <c r="E62" i="11"/>
  <c r="E78" i="11"/>
  <c r="E94" i="11"/>
  <c r="E110" i="11"/>
  <c r="E126" i="11"/>
  <c r="E142" i="11"/>
  <c r="E158" i="11"/>
  <c r="E174" i="11"/>
  <c r="E190" i="11"/>
  <c r="E206" i="11"/>
  <c r="E222" i="11"/>
  <c r="E238" i="11"/>
  <c r="E254" i="11"/>
  <c r="E270" i="11"/>
  <c r="E286" i="11"/>
  <c r="E302" i="11"/>
  <c r="E318" i="11"/>
  <c r="E334" i="11"/>
  <c r="E350" i="11"/>
  <c r="E366" i="11"/>
  <c r="E382" i="11"/>
  <c r="E398" i="11"/>
  <c r="E414" i="11"/>
  <c r="E430" i="11"/>
  <c r="E446" i="11"/>
  <c r="E462" i="11"/>
  <c r="E478" i="11"/>
  <c r="E494" i="11"/>
  <c r="E510" i="11"/>
  <c r="E526" i="11"/>
  <c r="E542" i="11"/>
  <c r="E558" i="11"/>
  <c r="E574" i="11"/>
  <c r="E590" i="11"/>
  <c r="E606" i="11"/>
  <c r="E622" i="11"/>
  <c r="E638" i="11"/>
  <c r="E654" i="11"/>
  <c r="E670" i="11"/>
  <c r="E686" i="11"/>
  <c r="E702" i="11"/>
  <c r="E718" i="11"/>
  <c r="E734" i="11"/>
  <c r="E750" i="11"/>
  <c r="E766" i="11"/>
  <c r="E782" i="11"/>
  <c r="E798" i="11"/>
  <c r="E814" i="11"/>
  <c r="E830" i="11"/>
  <c r="E846" i="11"/>
  <c r="E862" i="11"/>
  <c r="E878" i="11"/>
  <c r="E894" i="11"/>
  <c r="E910" i="11"/>
  <c r="E926" i="11"/>
  <c r="E942" i="11"/>
  <c r="E958" i="11"/>
  <c r="E974" i="11"/>
  <c r="E990" i="11"/>
  <c r="E1006" i="11"/>
  <c r="E1022" i="11"/>
  <c r="E1038" i="11"/>
  <c r="E1054" i="11"/>
  <c r="E1070" i="11"/>
  <c r="E1086" i="11"/>
  <c r="E1102" i="11"/>
  <c r="E1118" i="11"/>
  <c r="E1134" i="11"/>
  <c r="E1150" i="11"/>
  <c r="E1166" i="11"/>
  <c r="E1182" i="11"/>
  <c r="E1198" i="11"/>
  <c r="E1214" i="11"/>
  <c r="E1230" i="11"/>
  <c r="E1246" i="11"/>
  <c r="E1262" i="11"/>
  <c r="E1278" i="11"/>
  <c r="E1294" i="11"/>
  <c r="E1310" i="11"/>
  <c r="E1326" i="11"/>
  <c r="E1342" i="11"/>
  <c r="E1358" i="11"/>
  <c r="E1374" i="11"/>
  <c r="E15" i="11"/>
  <c r="E31" i="11"/>
  <c r="E47" i="11"/>
  <c r="E63" i="11"/>
  <c r="E79" i="11"/>
  <c r="E95" i="11"/>
  <c r="E111" i="11"/>
  <c r="E127" i="11"/>
  <c r="E143" i="11"/>
  <c r="E159" i="11"/>
  <c r="E175" i="11"/>
  <c r="E191" i="11"/>
  <c r="E207" i="11"/>
  <c r="E223" i="11"/>
  <c r="E239" i="11"/>
  <c r="E255" i="11"/>
  <c r="E271" i="11"/>
  <c r="E287" i="11"/>
  <c r="E303" i="11"/>
  <c r="E319" i="11"/>
  <c r="E335" i="11"/>
  <c r="E351" i="11"/>
  <c r="E367" i="11"/>
  <c r="E383" i="11"/>
  <c r="E399" i="11"/>
  <c r="E415" i="11"/>
  <c r="E431" i="11"/>
  <c r="E447" i="11"/>
  <c r="E463" i="11"/>
  <c r="E479" i="11"/>
  <c r="E495" i="11"/>
  <c r="E511" i="11"/>
  <c r="E527" i="11"/>
  <c r="E543" i="11"/>
  <c r="E559" i="11"/>
  <c r="E575" i="11"/>
  <c r="E591" i="11"/>
  <c r="E607" i="11"/>
  <c r="E623" i="11"/>
  <c r="E639" i="11"/>
  <c r="E655" i="11"/>
  <c r="E671" i="11"/>
  <c r="E687" i="11"/>
  <c r="E703" i="11"/>
  <c r="E719" i="11"/>
  <c r="E735" i="11"/>
  <c r="E751" i="11"/>
  <c r="E767" i="11"/>
  <c r="E783" i="11"/>
  <c r="E799" i="11"/>
  <c r="E815" i="11"/>
  <c r="E831" i="11"/>
  <c r="E847" i="11"/>
  <c r="E863" i="11"/>
  <c r="E879" i="11"/>
  <c r="E895" i="11"/>
  <c r="E911" i="11"/>
  <c r="E927" i="11"/>
  <c r="E943" i="11"/>
  <c r="E959" i="11"/>
  <c r="E975" i="11"/>
  <c r="E991" i="11"/>
  <c r="E1007" i="11"/>
  <c r="E1023" i="11"/>
  <c r="E1039" i="11"/>
  <c r="E1055" i="11"/>
  <c r="E1071" i="11"/>
  <c r="E1087" i="11"/>
  <c r="E1103" i="11"/>
  <c r="E1119" i="11"/>
  <c r="E1135" i="11"/>
  <c r="E1151" i="11"/>
  <c r="E1167" i="11"/>
  <c r="E1183" i="11"/>
  <c r="E1199" i="11"/>
  <c r="E1215" i="11"/>
  <c r="E1231" i="11"/>
  <c r="E1247" i="11"/>
  <c r="E1263" i="11"/>
  <c r="E1279" i="11"/>
  <c r="E1295" i="11"/>
  <c r="E1311" i="11"/>
  <c r="E1327" i="11"/>
  <c r="E1343" i="11"/>
  <c r="E1359" i="11"/>
  <c r="E1375" i="11"/>
  <c r="E16" i="11"/>
  <c r="E32" i="11"/>
  <c r="E48" i="11"/>
  <c r="E64" i="11"/>
  <c r="E80" i="11"/>
  <c r="E96" i="11"/>
  <c r="E112" i="11"/>
  <c r="E128" i="11"/>
  <c r="E144" i="11"/>
  <c r="E160" i="11"/>
  <c r="E176" i="11"/>
  <c r="E192" i="11"/>
  <c r="E208" i="11"/>
  <c r="E224" i="11"/>
  <c r="E240" i="11"/>
  <c r="E256" i="11"/>
  <c r="E272" i="11"/>
  <c r="E288" i="11"/>
  <c r="E304" i="11"/>
  <c r="E320" i="11"/>
  <c r="E336" i="11"/>
  <c r="E352" i="11"/>
  <c r="E368" i="11"/>
  <c r="E384" i="11"/>
  <c r="E400" i="11"/>
  <c r="E416" i="11"/>
  <c r="E432" i="11"/>
  <c r="E448" i="11"/>
  <c r="E464" i="11"/>
  <c r="E480" i="11"/>
  <c r="E496" i="11"/>
  <c r="E512" i="11"/>
  <c r="E528" i="11"/>
  <c r="E544" i="11"/>
  <c r="E560" i="11"/>
  <c r="E576" i="11"/>
  <c r="E592" i="11"/>
  <c r="E608" i="11"/>
  <c r="E624" i="11"/>
  <c r="E640" i="11"/>
  <c r="E656" i="11"/>
  <c r="E672" i="11"/>
  <c r="E688" i="11"/>
  <c r="E704" i="11"/>
  <c r="E720" i="11"/>
  <c r="E736" i="11"/>
  <c r="E752" i="11"/>
  <c r="E768" i="11"/>
  <c r="E784" i="11"/>
  <c r="E800" i="11"/>
  <c r="E816" i="11"/>
  <c r="E832" i="11"/>
  <c r="E848" i="11"/>
  <c r="E864" i="11"/>
  <c r="E880" i="11"/>
  <c r="E896" i="11"/>
  <c r="E912" i="11"/>
  <c r="E928" i="11"/>
  <c r="E944" i="11"/>
  <c r="E960" i="11"/>
  <c r="E976" i="11"/>
  <c r="E992" i="11"/>
  <c r="E1008" i="11"/>
  <c r="E1024" i="11"/>
  <c r="E1040" i="11"/>
  <c r="E1056" i="11"/>
  <c r="E1072" i="11"/>
  <c r="E1088" i="11"/>
  <c r="E1104" i="11"/>
  <c r="E1120" i="11"/>
  <c r="E1136" i="11"/>
  <c r="E1152" i="11"/>
  <c r="E1168" i="11"/>
  <c r="E1184" i="11"/>
  <c r="E1200" i="11"/>
  <c r="E1216" i="11"/>
  <c r="E1232" i="11"/>
  <c r="E1248" i="11"/>
  <c r="E1264" i="11"/>
  <c r="E1280" i="11"/>
  <c r="E1296" i="11"/>
  <c r="E1312" i="11"/>
  <c r="E1328" i="11"/>
  <c r="E1344" i="11"/>
  <c r="E1360" i="11"/>
  <c r="E1376" i="11"/>
  <c r="E1392" i="11"/>
  <c r="E1408" i="11"/>
  <c r="E1424" i="11"/>
  <c r="E1440" i="11"/>
  <c r="E1456" i="11"/>
  <c r="E1472" i="11"/>
  <c r="E1488" i="11"/>
  <c r="E1504" i="11"/>
  <c r="E1520" i="11"/>
  <c r="E1536" i="11"/>
  <c r="E1552" i="11"/>
  <c r="E1568" i="11"/>
  <c r="E1584" i="11"/>
  <c r="E1600" i="11"/>
  <c r="E1616" i="11"/>
  <c r="E1632" i="11"/>
  <c r="E17" i="11"/>
  <c r="E33" i="11"/>
  <c r="E49" i="11"/>
  <c r="E65" i="11"/>
  <c r="E81" i="11"/>
  <c r="E97" i="11"/>
  <c r="E113" i="11"/>
  <c r="E129" i="11"/>
  <c r="E145" i="11"/>
  <c r="E161" i="11"/>
  <c r="E177" i="11"/>
  <c r="E193" i="11"/>
  <c r="E209" i="11"/>
  <c r="E225" i="11"/>
  <c r="E241" i="11"/>
  <c r="E257" i="11"/>
  <c r="E273" i="11"/>
  <c r="E289" i="11"/>
  <c r="E305" i="11"/>
  <c r="E321" i="11"/>
  <c r="E337" i="11"/>
  <c r="E353" i="11"/>
  <c r="E369" i="11"/>
  <c r="E385" i="11"/>
  <c r="E401" i="11"/>
  <c r="E417" i="11"/>
  <c r="E433" i="11"/>
  <c r="E449" i="11"/>
  <c r="E465" i="11"/>
  <c r="E481" i="11"/>
  <c r="E497" i="11"/>
  <c r="E513" i="11"/>
  <c r="E529" i="11"/>
  <c r="E545" i="11"/>
  <c r="E561" i="11"/>
  <c r="E577" i="11"/>
  <c r="E593" i="11"/>
  <c r="E609" i="11"/>
  <c r="E625" i="11"/>
  <c r="E641" i="11"/>
  <c r="E657" i="11"/>
  <c r="E673" i="11"/>
  <c r="E689" i="11"/>
  <c r="E705" i="11"/>
  <c r="E721" i="11"/>
  <c r="E737" i="11"/>
  <c r="E753" i="11"/>
  <c r="E769" i="11"/>
  <c r="E785" i="11"/>
  <c r="E801" i="11"/>
  <c r="E817" i="11"/>
  <c r="E833" i="11"/>
  <c r="E849" i="11"/>
  <c r="E865" i="11"/>
  <c r="E881" i="11"/>
  <c r="E897" i="11"/>
  <c r="E913" i="11"/>
  <c r="E929" i="11"/>
  <c r="E945" i="11"/>
  <c r="E961" i="11"/>
  <c r="E977" i="11"/>
  <c r="E993" i="11"/>
  <c r="E1009" i="11"/>
  <c r="E1025" i="11"/>
  <c r="E1041" i="11"/>
  <c r="E1057" i="11"/>
  <c r="E1073" i="11"/>
  <c r="E1089" i="11"/>
  <c r="E1105" i="11"/>
  <c r="E1121" i="11"/>
  <c r="E1137" i="11"/>
  <c r="E1153" i="11"/>
  <c r="E1169" i="11"/>
  <c r="E1185" i="11"/>
  <c r="E1201" i="11"/>
  <c r="E1217" i="11"/>
  <c r="E1233" i="11"/>
  <c r="E1249" i="11"/>
  <c r="E1265" i="11"/>
  <c r="E1281" i="11"/>
  <c r="E1297" i="11"/>
  <c r="E1313" i="11"/>
  <c r="E1329" i="11"/>
  <c r="E1345" i="11"/>
  <c r="E1361" i="11"/>
  <c r="E1377" i="11"/>
  <c r="E1393" i="11"/>
  <c r="E1409" i="11"/>
  <c r="E18" i="11"/>
  <c r="E274" i="11"/>
  <c r="E530" i="11"/>
  <c r="E786" i="11"/>
  <c r="E1042" i="11"/>
  <c r="E1298" i="11"/>
  <c r="E1410" i="11"/>
  <c r="E1454" i="11"/>
  <c r="E1486" i="11"/>
  <c r="E1512" i="11"/>
  <c r="E1537" i="11"/>
  <c r="E1558" i="11"/>
  <c r="E1578" i="11"/>
  <c r="E1599" i="11"/>
  <c r="E1619" i="11"/>
  <c r="E1639" i="11"/>
  <c r="E1657" i="11"/>
  <c r="E1675" i="11"/>
  <c r="E1694" i="11"/>
  <c r="E1712" i="11"/>
  <c r="E1730" i="11"/>
  <c r="E1748" i="11"/>
  <c r="E1767" i="11"/>
  <c r="E1785" i="11"/>
  <c r="E1803" i="11"/>
  <c r="E1822" i="11"/>
  <c r="E1840" i="11"/>
  <c r="E1858" i="11"/>
  <c r="E1876" i="11"/>
  <c r="E1895" i="11"/>
  <c r="E1913" i="11"/>
  <c r="E1931" i="11"/>
  <c r="E1950" i="11"/>
  <c r="E1968" i="11"/>
  <c r="E1986" i="11"/>
  <c r="E2004" i="11"/>
  <c r="E2023" i="11"/>
  <c r="E2040" i="11"/>
  <c r="E2056" i="11"/>
  <c r="E2072" i="11"/>
  <c r="E2088" i="11"/>
  <c r="E2104" i="11"/>
  <c r="E2120" i="11"/>
  <c r="E2136" i="11"/>
  <c r="E2152" i="11"/>
  <c r="E2168" i="11"/>
  <c r="E2184" i="11"/>
  <c r="E2200" i="11"/>
  <c r="E2216" i="11"/>
  <c r="E2232" i="11"/>
  <c r="E2248" i="11"/>
  <c r="E2264" i="11"/>
  <c r="E2280" i="11"/>
  <c r="E2296" i="11"/>
  <c r="E2312" i="11"/>
  <c r="E2328" i="11"/>
  <c r="E2344" i="11"/>
  <c r="E2360" i="11"/>
  <c r="E2376" i="11"/>
  <c r="E2392" i="11"/>
  <c r="E2408" i="11"/>
  <c r="E2424" i="11"/>
  <c r="E2440" i="11"/>
  <c r="E2456" i="11"/>
  <c r="E2472" i="11"/>
  <c r="E2488" i="11"/>
  <c r="E2504" i="11"/>
  <c r="E2520" i="11"/>
  <c r="E2536" i="11"/>
  <c r="E2552" i="11"/>
  <c r="E2568" i="11"/>
  <c r="E2584" i="11"/>
  <c r="E2600" i="11"/>
  <c r="E2616" i="11"/>
  <c r="E2632" i="11"/>
  <c r="E2648" i="11"/>
  <c r="E2664" i="11"/>
  <c r="E2680" i="11"/>
  <c r="E2696" i="11"/>
  <c r="E2712" i="11"/>
  <c r="E2728" i="11"/>
  <c r="E2744" i="11"/>
  <c r="E2760" i="11"/>
  <c r="E2776" i="11"/>
  <c r="E2792" i="11"/>
  <c r="E2808" i="11"/>
  <c r="E2824" i="11"/>
  <c r="E2840" i="11"/>
  <c r="E2856" i="11"/>
  <c r="E2872" i="11"/>
  <c r="E2888" i="11"/>
  <c r="E2904" i="11"/>
  <c r="E2920" i="11"/>
  <c r="E2936" i="11"/>
  <c r="E2952" i="11"/>
  <c r="E2968" i="11"/>
  <c r="E2984" i="11"/>
  <c r="E3000" i="11"/>
  <c r="E3016" i="11"/>
  <c r="E3032" i="11"/>
  <c r="E3048" i="11"/>
  <c r="E3064" i="11"/>
  <c r="E3080" i="11"/>
  <c r="E3096" i="11"/>
  <c r="E3112" i="11"/>
  <c r="E3128" i="11"/>
  <c r="E3144" i="11"/>
  <c r="E3160" i="11"/>
  <c r="E3176" i="11"/>
  <c r="E3192" i="11"/>
  <c r="E3208" i="11"/>
  <c r="E34" i="11"/>
  <c r="E290" i="11"/>
  <c r="E546" i="11"/>
  <c r="E802" i="11"/>
  <c r="E1058" i="11"/>
  <c r="E1314" i="11"/>
  <c r="E1414" i="11"/>
  <c r="E1455" i="11"/>
  <c r="E1487" i="11"/>
  <c r="E1513" i="11"/>
  <c r="E1538" i="11"/>
  <c r="E1559" i="11"/>
  <c r="E1579" i="11"/>
  <c r="E1601" i="11"/>
  <c r="E1620" i="11"/>
  <c r="E1640" i="11"/>
  <c r="E1658" i="11"/>
  <c r="E1676" i="11"/>
  <c r="E1695" i="11"/>
  <c r="E1713" i="11"/>
  <c r="E1731" i="11"/>
  <c r="E1750" i="11"/>
  <c r="E1768" i="11"/>
  <c r="E1786" i="11"/>
  <c r="E1804" i="11"/>
  <c r="E1823" i="11"/>
  <c r="E1841" i="11"/>
  <c r="E1859" i="11"/>
  <c r="E1878" i="11"/>
  <c r="E1896" i="11"/>
  <c r="E1914" i="11"/>
  <c r="E1932" i="11"/>
  <c r="E1951" i="11"/>
  <c r="E1969" i="11"/>
  <c r="E1987" i="11"/>
  <c r="E2006" i="11"/>
  <c r="E2024" i="11"/>
  <c r="E2041" i="11"/>
  <c r="E2057" i="11"/>
  <c r="E2073" i="11"/>
  <c r="E2089" i="11"/>
  <c r="E2105" i="11"/>
  <c r="E2121" i="11"/>
  <c r="E2137" i="11"/>
  <c r="E2153" i="11"/>
  <c r="E2169" i="11"/>
  <c r="E2185" i="11"/>
  <c r="E2201" i="11"/>
  <c r="E2217" i="11"/>
  <c r="E2233" i="11"/>
  <c r="E2249" i="11"/>
  <c r="E2265" i="11"/>
  <c r="E2281" i="11"/>
  <c r="E2297" i="11"/>
  <c r="E2313" i="11"/>
  <c r="E2329" i="11"/>
  <c r="E2345" i="11"/>
  <c r="E2361" i="11"/>
  <c r="E2377" i="11"/>
  <c r="E2393" i="11"/>
  <c r="E2409" i="11"/>
  <c r="E2425" i="11"/>
  <c r="E2441" i="11"/>
  <c r="E2457" i="11"/>
  <c r="E2473" i="11"/>
  <c r="E2489" i="11"/>
  <c r="E2505" i="11"/>
  <c r="E2521" i="11"/>
  <c r="E2537" i="11"/>
  <c r="E2553" i="11"/>
  <c r="E2569" i="11"/>
  <c r="E2585" i="11"/>
  <c r="E2601" i="11"/>
  <c r="E2617" i="11"/>
  <c r="E2633" i="11"/>
  <c r="E2649" i="11"/>
  <c r="E2665" i="11"/>
  <c r="E2681" i="11"/>
  <c r="E2697" i="11"/>
  <c r="E2713" i="11"/>
  <c r="E2729" i="11"/>
  <c r="E2745" i="11"/>
  <c r="E2761" i="11"/>
  <c r="E2777" i="11"/>
  <c r="E2793" i="11"/>
  <c r="E2809" i="11"/>
  <c r="E2825" i="11"/>
  <c r="E2841" i="11"/>
  <c r="E2857" i="11"/>
  <c r="E2873" i="11"/>
  <c r="E2889" i="11"/>
  <c r="E2905" i="11"/>
  <c r="E2921" i="11"/>
  <c r="E2937" i="11"/>
  <c r="E2953" i="11"/>
  <c r="E2969" i="11"/>
  <c r="E2985" i="11"/>
  <c r="E3001" i="11"/>
  <c r="E3017" i="11"/>
  <c r="E3033" i="11"/>
  <c r="E3049" i="11"/>
  <c r="E3065" i="11"/>
  <c r="E3081" i="11"/>
  <c r="E3097" i="11"/>
  <c r="E3113" i="11"/>
  <c r="E3129" i="11"/>
  <c r="E3145" i="11"/>
  <c r="E3161" i="11"/>
  <c r="E3177" i="11"/>
  <c r="E3193" i="11"/>
  <c r="E3209" i="11"/>
  <c r="E50" i="11"/>
  <c r="E306" i="11"/>
  <c r="E562" i="11"/>
  <c r="E818" i="11"/>
  <c r="E1074" i="11"/>
  <c r="E1330" i="11"/>
  <c r="E1416" i="11"/>
  <c r="E1457" i="11"/>
  <c r="E1489" i="11"/>
  <c r="E1514" i="11"/>
  <c r="E1539" i="11"/>
  <c r="E1560" i="11"/>
  <c r="E1582" i="11"/>
  <c r="E1602" i="11"/>
  <c r="E1622" i="11"/>
  <c r="E1641" i="11"/>
  <c r="E1659" i="11"/>
  <c r="E1678" i="11"/>
  <c r="E1696" i="11"/>
  <c r="E1714" i="11"/>
  <c r="E1732" i="11"/>
  <c r="E1751" i="11"/>
  <c r="E1769" i="11"/>
  <c r="E1787" i="11"/>
  <c r="E1806" i="11"/>
  <c r="E1824" i="11"/>
  <c r="E1842" i="11"/>
  <c r="E1860" i="11"/>
  <c r="E1879" i="11"/>
  <c r="E1897" i="11"/>
  <c r="E1915" i="11"/>
  <c r="E1934" i="11"/>
  <c r="E1952" i="11"/>
  <c r="E1970" i="11"/>
  <c r="E1988" i="11"/>
  <c r="E2007" i="11"/>
  <c r="E2025" i="11"/>
  <c r="E2042" i="11"/>
  <c r="E2058" i="11"/>
  <c r="E2074" i="11"/>
  <c r="E2090" i="11"/>
  <c r="E2106" i="11"/>
  <c r="E2122" i="11"/>
  <c r="E2138" i="11"/>
  <c r="E2154" i="11"/>
  <c r="E2170" i="11"/>
  <c r="E2186" i="11"/>
  <c r="E2202" i="11"/>
  <c r="E2218" i="11"/>
  <c r="E2234" i="11"/>
  <c r="E2250" i="11"/>
  <c r="E2266" i="11"/>
  <c r="E2282" i="11"/>
  <c r="E2298" i="11"/>
  <c r="E2314" i="11"/>
  <c r="E2330" i="11"/>
  <c r="E2346" i="11"/>
  <c r="E2362" i="11"/>
  <c r="E2378" i="11"/>
  <c r="E2394" i="11"/>
  <c r="E2410" i="11"/>
  <c r="E2426" i="11"/>
  <c r="E2442" i="11"/>
  <c r="E2458" i="11"/>
  <c r="E2474" i="11"/>
  <c r="E2490" i="11"/>
  <c r="E2506" i="11"/>
  <c r="E2522" i="11"/>
  <c r="E2538" i="11"/>
  <c r="E2554" i="11"/>
  <c r="E2570" i="11"/>
  <c r="E2586" i="11"/>
  <c r="E2602" i="11"/>
  <c r="E2618" i="11"/>
  <c r="E2634" i="11"/>
  <c r="E2650" i="11"/>
  <c r="E2666" i="11"/>
  <c r="E2682" i="11"/>
  <c r="E2698" i="11"/>
  <c r="E2714" i="11"/>
  <c r="E2730" i="11"/>
  <c r="E2746" i="11"/>
  <c r="E2762" i="11"/>
  <c r="E2778" i="11"/>
  <c r="E2794" i="11"/>
  <c r="E2810" i="11"/>
  <c r="E2826" i="11"/>
  <c r="E2842" i="11"/>
  <c r="E2858" i="11"/>
  <c r="E2874" i="11"/>
  <c r="E2890" i="11"/>
  <c r="E2906" i="11"/>
  <c r="E2922" i="11"/>
  <c r="E2938" i="11"/>
  <c r="E2954" i="11"/>
  <c r="E2970" i="11"/>
  <c r="E2986" i="11"/>
  <c r="E3002" i="11"/>
  <c r="E3018" i="11"/>
  <c r="E3034" i="11"/>
  <c r="E3050" i="11"/>
  <c r="E3066" i="11"/>
  <c r="E3082" i="11"/>
  <c r="E3098" i="11"/>
  <c r="E3114" i="11"/>
  <c r="E3130" i="11"/>
  <c r="E3146" i="11"/>
  <c r="E3162" i="11"/>
  <c r="E3178" i="11"/>
  <c r="E3194" i="11"/>
  <c r="E3210" i="11"/>
  <c r="E66" i="11"/>
  <c r="E322" i="11"/>
  <c r="E578" i="11"/>
  <c r="E834" i="11"/>
  <c r="E1090" i="11"/>
  <c r="E1346" i="11"/>
  <c r="E1422" i="11"/>
  <c r="E1458" i="11"/>
  <c r="E1490" i="11"/>
  <c r="E1515" i="11"/>
  <c r="E1540" i="11"/>
  <c r="E1561" i="11"/>
  <c r="E1583" i="11"/>
  <c r="E1603" i="11"/>
  <c r="E1623" i="11"/>
  <c r="E1642" i="11"/>
  <c r="E1660" i="11"/>
  <c r="E1679" i="11"/>
  <c r="E1697" i="11"/>
  <c r="E1715" i="11"/>
  <c r="E1734" i="11"/>
  <c r="E1752" i="11"/>
  <c r="E1770" i="11"/>
  <c r="E1788" i="11"/>
  <c r="E1807" i="11"/>
  <c r="E1825" i="11"/>
  <c r="E1843" i="11"/>
  <c r="E1862" i="11"/>
  <c r="E1880" i="11"/>
  <c r="E1898" i="11"/>
  <c r="E1916" i="11"/>
  <c r="E1935" i="11"/>
  <c r="E1953" i="11"/>
  <c r="E1971" i="11"/>
  <c r="E1990" i="11"/>
  <c r="E2008" i="11"/>
  <c r="E2026" i="11"/>
  <c r="E2043" i="11"/>
  <c r="E2059" i="11"/>
  <c r="E2075" i="11"/>
  <c r="E2091" i="11"/>
  <c r="E2107" i="11"/>
  <c r="E2123" i="11"/>
  <c r="E2139" i="11"/>
  <c r="E2155" i="11"/>
  <c r="E2171" i="11"/>
  <c r="E2187" i="11"/>
  <c r="E2203" i="11"/>
  <c r="E2219" i="11"/>
  <c r="E2235" i="11"/>
  <c r="E2251" i="11"/>
  <c r="E2267" i="11"/>
  <c r="E2283" i="11"/>
  <c r="E2299" i="11"/>
  <c r="E2315" i="11"/>
  <c r="E2331" i="11"/>
  <c r="E2347" i="11"/>
  <c r="E2363" i="11"/>
  <c r="E2379" i="11"/>
  <c r="E2395" i="11"/>
  <c r="E2411" i="11"/>
  <c r="E2427" i="11"/>
  <c r="E2443" i="11"/>
  <c r="E2459" i="11"/>
  <c r="E2475" i="11"/>
  <c r="E2491" i="11"/>
  <c r="E2507" i="11"/>
  <c r="E2523" i="11"/>
  <c r="E2539" i="11"/>
  <c r="E2555" i="11"/>
  <c r="E2571" i="11"/>
  <c r="E2587" i="11"/>
  <c r="E2603" i="11"/>
  <c r="E2619" i="11"/>
  <c r="E2635" i="11"/>
  <c r="E2651" i="11"/>
  <c r="E2667" i="11"/>
  <c r="E2683" i="11"/>
  <c r="E2699" i="11"/>
  <c r="E2715" i="11"/>
  <c r="E2731" i="11"/>
  <c r="E2747" i="11"/>
  <c r="E2763" i="11"/>
  <c r="E2779" i="11"/>
  <c r="E2795" i="11"/>
  <c r="E2811" i="11"/>
  <c r="E2827" i="11"/>
  <c r="E2843" i="11"/>
  <c r="E2859" i="11"/>
  <c r="E2875" i="11"/>
  <c r="E2891" i="11"/>
  <c r="E2907" i="11"/>
  <c r="E2923" i="11"/>
  <c r="E2939" i="11"/>
  <c r="E2955" i="11"/>
  <c r="E2971" i="11"/>
  <c r="E2987" i="11"/>
  <c r="E3003" i="11"/>
  <c r="E3019" i="11"/>
  <c r="E3035" i="11"/>
  <c r="E3051" i="11"/>
  <c r="E3067" i="11"/>
  <c r="E3083" i="11"/>
  <c r="E3099" i="11"/>
  <c r="E3115" i="11"/>
  <c r="E3131" i="11"/>
  <c r="E3147" i="11"/>
  <c r="E3163" i="11"/>
  <c r="E3179" i="11"/>
  <c r="E3195" i="11"/>
  <c r="E3211" i="11"/>
  <c r="E82" i="11"/>
  <c r="E338" i="11"/>
  <c r="E594" i="11"/>
  <c r="E850" i="11"/>
  <c r="E1106" i="11"/>
  <c r="E1362" i="11"/>
  <c r="E1423" i="11"/>
  <c r="E1462" i="11"/>
  <c r="E1494" i="11"/>
  <c r="E1518" i="11"/>
  <c r="E1542" i="11"/>
  <c r="E1562" i="11"/>
  <c r="E1585" i="11"/>
  <c r="E1604" i="11"/>
  <c r="E1624" i="11"/>
  <c r="E1643" i="11"/>
  <c r="E1662" i="11"/>
  <c r="E1680" i="11"/>
  <c r="E1698" i="11"/>
  <c r="E1716" i="11"/>
  <c r="E1735" i="11"/>
  <c r="E1753" i="11"/>
  <c r="E1771" i="11"/>
  <c r="E1790" i="11"/>
  <c r="E1808" i="11"/>
  <c r="E1826" i="11"/>
  <c r="E1844" i="11"/>
  <c r="E1863" i="11"/>
  <c r="E1881" i="11"/>
  <c r="E1899" i="11"/>
  <c r="E1918" i="11"/>
  <c r="E1936" i="11"/>
  <c r="E1954" i="11"/>
  <c r="E1972" i="11"/>
  <c r="E1991" i="11"/>
  <c r="E2009" i="11"/>
  <c r="E2027" i="11"/>
  <c r="E2044" i="11"/>
  <c r="E2060" i="11"/>
  <c r="E2076" i="11"/>
  <c r="E2092" i="11"/>
  <c r="E2108" i="11"/>
  <c r="E2124" i="11"/>
  <c r="E2140" i="11"/>
  <c r="E2156" i="11"/>
  <c r="E2172" i="11"/>
  <c r="E2188" i="11"/>
  <c r="E2204" i="11"/>
  <c r="E2220" i="11"/>
  <c r="E2236" i="11"/>
  <c r="E2252" i="11"/>
  <c r="E2268" i="11"/>
  <c r="E2284" i="11"/>
  <c r="E2300" i="11"/>
  <c r="E2316" i="11"/>
  <c r="E2332" i="11"/>
  <c r="E2348" i="11"/>
  <c r="E2364" i="11"/>
  <c r="E2380" i="11"/>
  <c r="E2396" i="11"/>
  <c r="E2412" i="11"/>
  <c r="E2428" i="11"/>
  <c r="E2444" i="11"/>
  <c r="E2460" i="11"/>
  <c r="E2476" i="11"/>
  <c r="E2492" i="11"/>
  <c r="E2508" i="11"/>
  <c r="E2524" i="11"/>
  <c r="E2540" i="11"/>
  <c r="E2556" i="11"/>
  <c r="E2572" i="11"/>
  <c r="E2588" i="11"/>
  <c r="E2604" i="11"/>
  <c r="E2620" i="11"/>
  <c r="E2636" i="11"/>
  <c r="E2652" i="11"/>
  <c r="E2668" i="11"/>
  <c r="E2684" i="11"/>
  <c r="E2700" i="11"/>
  <c r="E2716" i="11"/>
  <c r="E2732" i="11"/>
  <c r="E2748" i="11"/>
  <c r="E2764" i="11"/>
  <c r="E2780" i="11"/>
  <c r="E2796" i="11"/>
  <c r="E2812" i="11"/>
  <c r="E2828" i="11"/>
  <c r="E2844" i="11"/>
  <c r="E2860" i="11"/>
  <c r="E2876" i="11"/>
  <c r="E2892" i="11"/>
  <c r="E2908" i="11"/>
  <c r="E2924" i="11"/>
  <c r="E2940" i="11"/>
  <c r="E2956" i="11"/>
  <c r="E2972" i="11"/>
  <c r="E2988" i="11"/>
  <c r="E3004" i="11"/>
  <c r="E3020" i="11"/>
  <c r="E3036" i="11"/>
  <c r="E3052" i="11"/>
  <c r="E3068" i="11"/>
  <c r="E3084" i="11"/>
  <c r="E3100" i="11"/>
  <c r="E3116" i="11"/>
  <c r="E3132" i="11"/>
  <c r="E3148" i="11"/>
  <c r="E3164" i="11"/>
  <c r="E3180" i="11"/>
  <c r="E3196" i="11"/>
  <c r="E3212" i="11"/>
  <c r="E98" i="11"/>
  <c r="E354" i="11"/>
  <c r="E610" i="11"/>
  <c r="E866" i="11"/>
  <c r="E1122" i="11"/>
  <c r="E1366" i="11"/>
  <c r="E1425" i="11"/>
  <c r="E1463" i="11"/>
  <c r="E1495" i="11"/>
  <c r="E1519" i="11"/>
  <c r="E1543" i="11"/>
  <c r="E1563" i="11"/>
  <c r="E1586" i="11"/>
  <c r="E1606" i="11"/>
  <c r="E1625" i="11"/>
  <c r="E1644" i="11"/>
  <c r="E1663" i="11"/>
  <c r="E1681" i="11"/>
  <c r="E1699" i="11"/>
  <c r="E1718" i="11"/>
  <c r="E1736" i="11"/>
  <c r="E1754" i="11"/>
  <c r="E1772" i="11"/>
  <c r="E1791" i="11"/>
  <c r="E1809" i="11"/>
  <c r="E1827" i="11"/>
  <c r="E1846" i="11"/>
  <c r="E1864" i="11"/>
  <c r="E1882" i="11"/>
  <c r="E1900" i="11"/>
  <c r="E1919" i="11"/>
  <c r="E1937" i="11"/>
  <c r="E1955" i="11"/>
  <c r="E1974" i="11"/>
  <c r="E1992" i="11"/>
  <c r="E2010" i="11"/>
  <c r="E2028" i="11"/>
  <c r="E2045" i="11"/>
  <c r="E2061" i="11"/>
  <c r="E2077" i="11"/>
  <c r="E2093" i="11"/>
  <c r="E2109" i="11"/>
  <c r="E2125" i="11"/>
  <c r="E2141" i="11"/>
  <c r="E2157" i="11"/>
  <c r="E2173" i="11"/>
  <c r="E2189" i="11"/>
  <c r="E2205" i="11"/>
  <c r="E2221" i="11"/>
  <c r="E2237" i="11"/>
  <c r="E2253" i="11"/>
  <c r="E2269" i="11"/>
  <c r="E2285" i="11"/>
  <c r="E2301" i="11"/>
  <c r="E2317" i="11"/>
  <c r="E2333" i="11"/>
  <c r="E2349" i="11"/>
  <c r="E2365" i="11"/>
  <c r="E2381" i="11"/>
  <c r="E2397" i="11"/>
  <c r="E2413" i="11"/>
  <c r="E2429" i="11"/>
  <c r="E2445" i="11"/>
  <c r="E2461" i="11"/>
  <c r="E2477" i="11"/>
  <c r="E2493" i="11"/>
  <c r="E2509" i="11"/>
  <c r="E2525" i="11"/>
  <c r="E2541" i="11"/>
  <c r="E2557" i="11"/>
  <c r="E2573" i="11"/>
  <c r="E2589" i="11"/>
  <c r="E2605" i="11"/>
  <c r="E2621" i="11"/>
  <c r="E2637" i="11"/>
  <c r="E2653" i="11"/>
  <c r="E2669" i="11"/>
  <c r="E2685" i="11"/>
  <c r="E2701" i="11"/>
  <c r="E2717" i="11"/>
  <c r="E2733" i="11"/>
  <c r="E2749" i="11"/>
  <c r="E2765" i="11"/>
  <c r="E2781" i="11"/>
  <c r="E2797" i="11"/>
  <c r="E2813" i="11"/>
  <c r="E2829" i="11"/>
  <c r="E2845" i="11"/>
  <c r="E2861" i="11"/>
  <c r="E2877" i="11"/>
  <c r="E2893" i="11"/>
  <c r="E2909" i="11"/>
  <c r="E2925" i="11"/>
  <c r="E2941" i="11"/>
  <c r="E2957" i="11"/>
  <c r="E2973" i="11"/>
  <c r="E2989" i="11"/>
  <c r="E3005" i="11"/>
  <c r="E3021" i="11"/>
  <c r="E3037" i="11"/>
  <c r="E3053" i="11"/>
  <c r="E3069" i="11"/>
  <c r="E3085" i="11"/>
  <c r="E3101" i="11"/>
  <c r="E3117" i="11"/>
  <c r="E3133" i="11"/>
  <c r="E3149" i="11"/>
  <c r="E3165" i="11"/>
  <c r="E3181" i="11"/>
  <c r="E3197" i="11"/>
  <c r="E3213" i="11"/>
  <c r="E114" i="11"/>
  <c r="E370" i="11"/>
  <c r="E626" i="11"/>
  <c r="E882" i="11"/>
  <c r="E1138" i="11"/>
  <c r="E1378" i="11"/>
  <c r="E1426" i="11"/>
  <c r="E1464" i="11"/>
  <c r="E1496" i="11"/>
  <c r="E1521" i="11"/>
  <c r="E1544" i="11"/>
  <c r="E1566" i="11"/>
  <c r="E1587" i="11"/>
  <c r="E1607" i="11"/>
  <c r="E1626" i="11"/>
  <c r="E1646" i="11"/>
  <c r="E1664" i="11"/>
  <c r="E1682" i="11"/>
  <c r="E1700" i="11"/>
  <c r="E1719" i="11"/>
  <c r="E1737" i="11"/>
  <c r="E1755" i="11"/>
  <c r="E1774" i="11"/>
  <c r="E1792" i="11"/>
  <c r="E1810" i="11"/>
  <c r="E1828" i="11"/>
  <c r="E1847" i="11"/>
  <c r="E1865" i="11"/>
  <c r="E1883" i="11"/>
  <c r="E1902" i="11"/>
  <c r="E1920" i="11"/>
  <c r="E1938" i="11"/>
  <c r="E1956" i="11"/>
  <c r="E1975" i="11"/>
  <c r="E1993" i="11"/>
  <c r="E2011" i="11"/>
  <c r="E2030" i="11"/>
  <c r="E2046" i="11"/>
  <c r="E2062" i="11"/>
  <c r="E2078" i="11"/>
  <c r="E2094" i="11"/>
  <c r="E2110" i="11"/>
  <c r="E2126" i="11"/>
  <c r="E2142" i="11"/>
  <c r="E2158" i="11"/>
  <c r="E2174" i="11"/>
  <c r="E2190" i="11"/>
  <c r="E2206" i="11"/>
  <c r="E2222" i="11"/>
  <c r="E2238" i="11"/>
  <c r="E2254" i="11"/>
  <c r="E2270" i="11"/>
  <c r="E2286" i="11"/>
  <c r="E2302" i="11"/>
  <c r="E2318" i="11"/>
  <c r="E2334" i="11"/>
  <c r="E2350" i="11"/>
  <c r="E2366" i="11"/>
  <c r="E2382" i="11"/>
  <c r="E2398" i="11"/>
  <c r="E2414" i="11"/>
  <c r="E2430" i="11"/>
  <c r="E2446" i="11"/>
  <c r="E2462" i="11"/>
  <c r="E2478" i="11"/>
  <c r="E2494" i="11"/>
  <c r="E2510" i="11"/>
  <c r="E2526" i="11"/>
  <c r="E2542" i="11"/>
  <c r="E2558" i="11"/>
  <c r="E2574" i="11"/>
  <c r="E2590" i="11"/>
  <c r="E2606" i="11"/>
  <c r="E2622" i="11"/>
  <c r="E2638" i="11"/>
  <c r="E2654" i="11"/>
  <c r="E2670" i="11"/>
  <c r="E2686" i="11"/>
  <c r="E2702" i="11"/>
  <c r="E2718" i="11"/>
  <c r="E2734" i="11"/>
  <c r="E2750" i="11"/>
  <c r="E2766" i="11"/>
  <c r="E2782" i="11"/>
  <c r="E2798" i="11"/>
  <c r="E2814" i="11"/>
  <c r="E2830" i="11"/>
  <c r="E2846" i="11"/>
  <c r="E2862" i="11"/>
  <c r="E2878" i="11"/>
  <c r="E2894" i="11"/>
  <c r="E2910" i="11"/>
  <c r="E2926" i="11"/>
  <c r="E2942" i="11"/>
  <c r="E2958" i="11"/>
  <c r="E2974" i="11"/>
  <c r="E2990" i="11"/>
  <c r="E3006" i="11"/>
  <c r="E3022" i="11"/>
  <c r="E3038" i="11"/>
  <c r="E3054" i="11"/>
  <c r="E3070" i="11"/>
  <c r="E3086" i="11"/>
  <c r="E3102" i="11"/>
  <c r="E3118" i="11"/>
  <c r="E3134" i="11"/>
  <c r="E3150" i="11"/>
  <c r="E3166" i="11"/>
  <c r="E3182" i="11"/>
  <c r="E3198" i="11"/>
  <c r="E3214" i="11"/>
  <c r="E130" i="11"/>
  <c r="E386" i="11"/>
  <c r="E642" i="11"/>
  <c r="E898" i="11"/>
  <c r="E1154" i="11"/>
  <c r="E1382" i="11"/>
  <c r="E1430" i="11"/>
  <c r="E1466" i="11"/>
  <c r="E1497" i="11"/>
  <c r="E1522" i="11"/>
  <c r="E1545" i="11"/>
  <c r="E1567" i="11"/>
  <c r="E1588" i="11"/>
  <c r="E1608" i="11"/>
  <c r="E1627" i="11"/>
  <c r="E1647" i="11"/>
  <c r="E1665" i="11"/>
  <c r="E1683" i="11"/>
  <c r="E1702" i="11"/>
  <c r="E1720" i="11"/>
  <c r="E1738" i="11"/>
  <c r="E1756" i="11"/>
  <c r="E1775" i="11"/>
  <c r="E1793" i="11"/>
  <c r="E1811" i="11"/>
  <c r="E1830" i="11"/>
  <c r="E1848" i="11"/>
  <c r="E1866" i="11"/>
  <c r="E1884" i="11"/>
  <c r="E1903" i="11"/>
  <c r="E1921" i="11"/>
  <c r="E1939" i="11"/>
  <c r="E1958" i="11"/>
  <c r="E1976" i="11"/>
  <c r="E1994" i="11"/>
  <c r="E2012" i="11"/>
  <c r="E2031" i="11"/>
  <c r="E2047" i="11"/>
  <c r="E2063" i="11"/>
  <c r="E2079" i="11"/>
  <c r="E2095" i="11"/>
  <c r="E2111" i="11"/>
  <c r="E2127" i="11"/>
  <c r="E2143" i="11"/>
  <c r="E2159" i="11"/>
  <c r="E2175" i="11"/>
  <c r="E2191" i="11"/>
  <c r="E2207" i="11"/>
  <c r="E2223" i="11"/>
  <c r="E2239" i="11"/>
  <c r="E2255" i="11"/>
  <c r="E2271" i="11"/>
  <c r="E2287" i="11"/>
  <c r="E2303" i="11"/>
  <c r="E2319" i="11"/>
  <c r="E2335" i="11"/>
  <c r="E2351" i="11"/>
  <c r="E2367" i="11"/>
  <c r="E2383" i="11"/>
  <c r="E2399" i="11"/>
  <c r="E2415" i="11"/>
  <c r="E2431" i="11"/>
  <c r="E2447" i="11"/>
  <c r="E2463" i="11"/>
  <c r="E2479" i="11"/>
  <c r="E2495" i="11"/>
  <c r="E2511" i="11"/>
  <c r="E2527" i="11"/>
  <c r="E2543" i="11"/>
  <c r="E2559" i="11"/>
  <c r="E2575" i="11"/>
  <c r="E2591" i="11"/>
  <c r="E2607" i="11"/>
  <c r="E2623" i="11"/>
  <c r="E2639" i="11"/>
  <c r="E2655" i="11"/>
  <c r="E2671" i="11"/>
  <c r="E2687" i="11"/>
  <c r="E2703" i="11"/>
  <c r="E2719" i="11"/>
  <c r="E2735" i="11"/>
  <c r="E2751" i="11"/>
  <c r="E2767" i="11"/>
  <c r="E2783" i="11"/>
  <c r="E2799" i="11"/>
  <c r="E2815" i="11"/>
  <c r="E2831" i="11"/>
  <c r="E2847" i="11"/>
  <c r="E2863" i="11"/>
  <c r="E2879" i="11"/>
  <c r="E2895" i="11"/>
  <c r="E2911" i="11"/>
  <c r="E2927" i="11"/>
  <c r="E2943" i="11"/>
  <c r="E2959" i="11"/>
  <c r="E2975" i="11"/>
  <c r="E2991" i="11"/>
  <c r="E3007" i="11"/>
  <c r="E3023" i="11"/>
  <c r="E3039" i="11"/>
  <c r="E3055" i="11"/>
  <c r="E3071" i="11"/>
  <c r="E3087" i="11"/>
  <c r="E3103" i="11"/>
  <c r="E3119" i="11"/>
  <c r="E3135" i="11"/>
  <c r="E3151" i="11"/>
  <c r="E3167" i="11"/>
  <c r="E3183" i="11"/>
  <c r="E3199" i="11"/>
  <c r="E146" i="11"/>
  <c r="E402" i="11"/>
  <c r="E658" i="11"/>
  <c r="E914" i="11"/>
  <c r="E1170" i="11"/>
  <c r="E1384" i="11"/>
  <c r="E1432" i="11"/>
  <c r="E1470" i="11"/>
  <c r="E1498" i="11"/>
  <c r="E1526" i="11"/>
  <c r="E1546" i="11"/>
  <c r="E1569" i="11"/>
  <c r="E1590" i="11"/>
  <c r="E1609" i="11"/>
  <c r="E1628" i="11"/>
  <c r="E1648" i="11"/>
  <c r="E1666" i="11"/>
  <c r="E1684" i="11"/>
  <c r="E1703" i="11"/>
  <c r="E1721" i="11"/>
  <c r="E1739" i="11"/>
  <c r="E1758" i="11"/>
  <c r="E1776" i="11"/>
  <c r="E1794" i="11"/>
  <c r="E1812" i="11"/>
  <c r="E1831" i="11"/>
  <c r="E1849" i="11"/>
  <c r="E1867" i="11"/>
  <c r="E1886" i="11"/>
  <c r="E1904" i="11"/>
  <c r="E1922" i="11"/>
  <c r="E1940" i="11"/>
  <c r="E1959" i="11"/>
  <c r="E1977" i="11"/>
  <c r="E1995" i="11"/>
  <c r="E2014" i="11"/>
  <c r="E2032" i="11"/>
  <c r="E2048" i="11"/>
  <c r="E2064" i="11"/>
  <c r="E2080" i="11"/>
  <c r="E2096" i="11"/>
  <c r="E2112" i="11"/>
  <c r="E2128" i="11"/>
  <c r="E2144" i="11"/>
  <c r="E2160" i="11"/>
  <c r="E2176" i="11"/>
  <c r="E2192" i="11"/>
  <c r="E2208" i="11"/>
  <c r="E2224" i="11"/>
  <c r="E2240" i="11"/>
  <c r="E2256" i="11"/>
  <c r="E2272" i="11"/>
  <c r="E2288" i="11"/>
  <c r="E2304" i="11"/>
  <c r="E2320" i="11"/>
  <c r="E2336" i="11"/>
  <c r="E2352" i="11"/>
  <c r="E2368" i="11"/>
  <c r="E2384" i="11"/>
  <c r="E2400" i="11"/>
  <c r="E2416" i="11"/>
  <c r="E2432" i="11"/>
  <c r="E2448" i="11"/>
  <c r="E2464" i="11"/>
  <c r="E2480" i="11"/>
  <c r="E2496" i="11"/>
  <c r="E2512" i="11"/>
  <c r="E2528" i="11"/>
  <c r="E2544" i="11"/>
  <c r="E2560" i="11"/>
  <c r="E2576" i="11"/>
  <c r="E2592" i="11"/>
  <c r="E2608" i="11"/>
  <c r="E2624" i="11"/>
  <c r="E2640" i="11"/>
  <c r="E2656" i="11"/>
  <c r="E2672" i="11"/>
  <c r="E2688" i="11"/>
  <c r="E2704" i="11"/>
  <c r="E2720" i="11"/>
  <c r="E2736" i="11"/>
  <c r="E2752" i="11"/>
  <c r="E2768" i="11"/>
  <c r="E2784" i="11"/>
  <c r="E2800" i="11"/>
  <c r="E2816" i="11"/>
  <c r="E2832" i="11"/>
  <c r="E2848" i="11"/>
  <c r="E2864" i="11"/>
  <c r="E2880" i="11"/>
  <c r="E2896" i="11"/>
  <c r="E2912" i="11"/>
  <c r="E2928" i="11"/>
  <c r="E2944" i="11"/>
  <c r="E2960" i="11"/>
  <c r="E2976" i="11"/>
  <c r="E2992" i="11"/>
  <c r="E3008" i="11"/>
  <c r="E3024" i="11"/>
  <c r="E3040" i="11"/>
  <c r="E3056" i="11"/>
  <c r="E3072" i="11"/>
  <c r="E3088" i="11"/>
  <c r="E3104" i="11"/>
  <c r="E3120" i="11"/>
  <c r="E3136" i="11"/>
  <c r="E3152" i="11"/>
  <c r="E3168" i="11"/>
  <c r="E3184" i="11"/>
  <c r="E3200" i="11"/>
  <c r="E162" i="11"/>
  <c r="E418" i="11"/>
  <c r="E674" i="11"/>
  <c r="E930" i="11"/>
  <c r="E1186" i="11"/>
  <c r="E1390" i="11"/>
  <c r="E1438" i="11"/>
  <c r="E1471" i="11"/>
  <c r="E1499" i="11"/>
  <c r="E1527" i="11"/>
  <c r="E1547" i="11"/>
  <c r="E1570" i="11"/>
  <c r="E1591" i="11"/>
  <c r="E1610" i="11"/>
  <c r="E1630" i="11"/>
  <c r="E1649" i="11"/>
  <c r="E1667" i="11"/>
  <c r="E1686" i="11"/>
  <c r="E1704" i="11"/>
  <c r="E1722" i="11"/>
  <c r="E1740" i="11"/>
  <c r="E1759" i="11"/>
  <c r="E1777" i="11"/>
  <c r="E1795" i="11"/>
  <c r="E1814" i="11"/>
  <c r="E1832" i="11"/>
  <c r="E1850" i="11"/>
  <c r="E1868" i="11"/>
  <c r="E1887" i="11"/>
  <c r="E1905" i="11"/>
  <c r="E1923" i="11"/>
  <c r="E1942" i="11"/>
  <c r="E1960" i="11"/>
  <c r="E1978" i="11"/>
  <c r="E1996" i="11"/>
  <c r="E2015" i="11"/>
  <c r="E2033" i="11"/>
  <c r="E2049" i="11"/>
  <c r="E2065" i="11"/>
  <c r="E2081" i="11"/>
  <c r="E2097" i="11"/>
  <c r="E2113" i="11"/>
  <c r="E2129" i="11"/>
  <c r="E2145" i="11"/>
  <c r="E2161" i="11"/>
  <c r="E2177" i="11"/>
  <c r="E2193" i="11"/>
  <c r="E2209" i="11"/>
  <c r="E2225" i="11"/>
  <c r="E2241" i="11"/>
  <c r="E2257" i="11"/>
  <c r="E2273" i="11"/>
  <c r="E2289" i="11"/>
  <c r="E2305" i="11"/>
  <c r="E2321" i="11"/>
  <c r="E2337" i="11"/>
  <c r="E2353" i="11"/>
  <c r="E2369" i="11"/>
  <c r="E2385" i="11"/>
  <c r="E2401" i="11"/>
  <c r="E2417" i="11"/>
  <c r="E2433" i="11"/>
  <c r="E2449" i="11"/>
  <c r="E2465" i="11"/>
  <c r="E2481" i="11"/>
  <c r="E2497" i="11"/>
  <c r="E2513" i="11"/>
  <c r="E2529" i="11"/>
  <c r="E2545" i="11"/>
  <c r="E2561" i="11"/>
  <c r="E2577" i="11"/>
  <c r="E2593" i="11"/>
  <c r="E2609" i="11"/>
  <c r="E2625" i="11"/>
  <c r="E2641" i="11"/>
  <c r="E2657" i="11"/>
  <c r="E2673" i="11"/>
  <c r="E2689" i="11"/>
  <c r="E2705" i="11"/>
  <c r="E2721" i="11"/>
  <c r="E2737" i="11"/>
  <c r="E2753" i="11"/>
  <c r="E2769" i="11"/>
  <c r="E2785" i="11"/>
  <c r="E2801" i="11"/>
  <c r="E2817" i="11"/>
  <c r="E2833" i="11"/>
  <c r="E2849" i="11"/>
  <c r="E2865" i="11"/>
  <c r="E2881" i="11"/>
  <c r="E2897" i="11"/>
  <c r="E2913" i="11"/>
  <c r="E2929" i="11"/>
  <c r="E2945" i="11"/>
  <c r="E2961" i="11"/>
  <c r="E2977" i="11"/>
  <c r="E2993" i="11"/>
  <c r="E3009" i="11"/>
  <c r="E3025" i="11"/>
  <c r="E3041" i="11"/>
  <c r="E3057" i="11"/>
  <c r="E3073" i="11"/>
  <c r="E3089" i="11"/>
  <c r="E3105" i="11"/>
  <c r="E3121" i="11"/>
  <c r="E3137" i="11"/>
  <c r="E3153" i="11"/>
  <c r="E3169" i="11"/>
  <c r="E3185" i="11"/>
  <c r="E3201" i="11"/>
  <c r="E178" i="11"/>
  <c r="E434" i="11"/>
  <c r="E690" i="11"/>
  <c r="E946" i="11"/>
  <c r="E1202" i="11"/>
  <c r="E1391" i="11"/>
  <c r="E1439" i="11"/>
  <c r="E1473" i="11"/>
  <c r="E1502" i="11"/>
  <c r="E1528" i="11"/>
  <c r="E1550" i="11"/>
  <c r="E1571" i="11"/>
  <c r="E1592" i="11"/>
  <c r="E1611" i="11"/>
  <c r="E1631" i="11"/>
  <c r="E1650" i="11"/>
  <c r="E1668" i="11"/>
  <c r="E1687" i="11"/>
  <c r="E1705" i="11"/>
  <c r="E1723" i="11"/>
  <c r="E1742" i="11"/>
  <c r="E1760" i="11"/>
  <c r="E1778" i="11"/>
  <c r="E1796" i="11"/>
  <c r="E1815" i="11"/>
  <c r="E1833" i="11"/>
  <c r="E1851" i="11"/>
  <c r="E1870" i="11"/>
  <c r="E1888" i="11"/>
  <c r="E1906" i="11"/>
  <c r="E1924" i="11"/>
  <c r="E1943" i="11"/>
  <c r="E1961" i="11"/>
  <c r="E1979" i="11"/>
  <c r="E1998" i="11"/>
  <c r="E2016" i="11"/>
  <c r="E2034" i="11"/>
  <c r="E2050" i="11"/>
  <c r="E2066" i="11"/>
  <c r="E2082" i="11"/>
  <c r="E2098" i="11"/>
  <c r="E2114" i="11"/>
  <c r="E2130" i="11"/>
  <c r="E2146" i="11"/>
  <c r="E2162" i="11"/>
  <c r="E2178" i="11"/>
  <c r="E2194" i="11"/>
  <c r="E2210" i="11"/>
  <c r="E2226" i="11"/>
  <c r="E2242" i="11"/>
  <c r="E2258" i="11"/>
  <c r="E2274" i="11"/>
  <c r="E2290" i="11"/>
  <c r="E2306" i="11"/>
  <c r="E2322" i="11"/>
  <c r="E2338" i="11"/>
  <c r="E2354" i="11"/>
  <c r="E2370" i="11"/>
  <c r="E2386" i="11"/>
  <c r="E2402" i="11"/>
  <c r="E2418" i="11"/>
  <c r="E2434" i="11"/>
  <c r="E2450" i="11"/>
  <c r="E2466" i="11"/>
  <c r="E2482" i="11"/>
  <c r="E2498" i="11"/>
  <c r="E2514" i="11"/>
  <c r="E2530" i="11"/>
  <c r="E2546" i="11"/>
  <c r="E2562" i="11"/>
  <c r="E2578" i="11"/>
  <c r="E2594" i="11"/>
  <c r="E2610" i="11"/>
  <c r="E2626" i="11"/>
  <c r="E2642" i="11"/>
  <c r="E2658" i="11"/>
  <c r="E2674" i="11"/>
  <c r="E2690" i="11"/>
  <c r="E2706" i="11"/>
  <c r="E2722" i="11"/>
  <c r="E2738" i="11"/>
  <c r="E2754" i="11"/>
  <c r="E2770" i="11"/>
  <c r="E2786" i="11"/>
  <c r="E2802" i="11"/>
  <c r="E2818" i="11"/>
  <c r="E2834" i="11"/>
  <c r="E2850" i="11"/>
  <c r="E2866" i="11"/>
  <c r="E2882" i="11"/>
  <c r="E2898" i="11"/>
  <c r="E2914" i="11"/>
  <c r="E2930" i="11"/>
  <c r="E2946" i="11"/>
  <c r="E2962" i="11"/>
  <c r="E2978" i="11"/>
  <c r="E2994" i="11"/>
  <c r="E3010" i="11"/>
  <c r="E3026" i="11"/>
  <c r="E3042" i="11"/>
  <c r="E3058" i="11"/>
  <c r="E3074" i="11"/>
  <c r="E3090" i="11"/>
  <c r="E3106" i="11"/>
  <c r="E3122" i="11"/>
  <c r="E3138" i="11"/>
  <c r="E3154" i="11"/>
  <c r="E3170" i="11"/>
  <c r="E3186" i="11"/>
  <c r="E3202" i="11"/>
  <c r="E514" i="11"/>
  <c r="E1448" i="11"/>
  <c r="E1511" i="11"/>
  <c r="E1556" i="11"/>
  <c r="E1598" i="11"/>
  <c r="E1638" i="11"/>
  <c r="E1674" i="11"/>
  <c r="E1692" i="11"/>
  <c r="E1729" i="11"/>
  <c r="E1784" i="11"/>
  <c r="E1820" i="11"/>
  <c r="E1857" i="11"/>
  <c r="E1894" i="11"/>
  <c r="E1930" i="11"/>
  <c r="E1967" i="11"/>
  <c r="E2003" i="11"/>
  <c r="E2039" i="11"/>
  <c r="E194" i="11"/>
  <c r="E450" i="11"/>
  <c r="E706" i="11"/>
  <c r="E962" i="11"/>
  <c r="E1218" i="11"/>
  <c r="E1394" i="11"/>
  <c r="E1441" i="11"/>
  <c r="E1474" i="11"/>
  <c r="E1503" i="11"/>
  <c r="E1529" i="11"/>
  <c r="E1551" i="11"/>
  <c r="E1572" i="11"/>
  <c r="E1593" i="11"/>
  <c r="E1612" i="11"/>
  <c r="E1633" i="11"/>
  <c r="E1651" i="11"/>
  <c r="E1670" i="11"/>
  <c r="E1688" i="11"/>
  <c r="E1706" i="11"/>
  <c r="E1724" i="11"/>
  <c r="E1743" i="11"/>
  <c r="E1761" i="11"/>
  <c r="E1779" i="11"/>
  <c r="E1798" i="11"/>
  <c r="E1816" i="11"/>
  <c r="E1834" i="11"/>
  <c r="E1852" i="11"/>
  <c r="E1871" i="11"/>
  <c r="E1889" i="11"/>
  <c r="E1907" i="11"/>
  <c r="E1926" i="11"/>
  <c r="E1944" i="11"/>
  <c r="E1962" i="11"/>
  <c r="E1980" i="11"/>
  <c r="E1999" i="11"/>
  <c r="E2017" i="11"/>
  <c r="E2035" i="11"/>
  <c r="E2051" i="11"/>
  <c r="E2067" i="11"/>
  <c r="E2083" i="11"/>
  <c r="E2099" i="11"/>
  <c r="E2115" i="11"/>
  <c r="E2131" i="11"/>
  <c r="E2147" i="11"/>
  <c r="E2163" i="11"/>
  <c r="E2179" i="11"/>
  <c r="E2195" i="11"/>
  <c r="E2211" i="11"/>
  <c r="E2227" i="11"/>
  <c r="E2243" i="11"/>
  <c r="E2259" i="11"/>
  <c r="E2275" i="11"/>
  <c r="E2291" i="11"/>
  <c r="E2307" i="11"/>
  <c r="E2323" i="11"/>
  <c r="E2339" i="11"/>
  <c r="E2355" i="11"/>
  <c r="E2371" i="11"/>
  <c r="E2387" i="11"/>
  <c r="E2403" i="11"/>
  <c r="E2419" i="11"/>
  <c r="E2435" i="11"/>
  <c r="E2451" i="11"/>
  <c r="E2467" i="11"/>
  <c r="E2483" i="11"/>
  <c r="E2499" i="11"/>
  <c r="E2515" i="11"/>
  <c r="E2531" i="11"/>
  <c r="E2547" i="11"/>
  <c r="E2563" i="11"/>
  <c r="E2579" i="11"/>
  <c r="E2595" i="11"/>
  <c r="E2611" i="11"/>
  <c r="E2627" i="11"/>
  <c r="E2643" i="11"/>
  <c r="E2659" i="11"/>
  <c r="E2675" i="11"/>
  <c r="E2691" i="11"/>
  <c r="E2707" i="11"/>
  <c r="E2723" i="11"/>
  <c r="E2739" i="11"/>
  <c r="E2755" i="11"/>
  <c r="E2771" i="11"/>
  <c r="E2787" i="11"/>
  <c r="E2803" i="11"/>
  <c r="E2819" i="11"/>
  <c r="E2835" i="11"/>
  <c r="E2851" i="11"/>
  <c r="E2867" i="11"/>
  <c r="E2883" i="11"/>
  <c r="E2899" i="11"/>
  <c r="E2915" i="11"/>
  <c r="E2931" i="11"/>
  <c r="E2947" i="11"/>
  <c r="E2963" i="11"/>
  <c r="E2979" i="11"/>
  <c r="E2995" i="11"/>
  <c r="E3011" i="11"/>
  <c r="E3027" i="11"/>
  <c r="E3043" i="11"/>
  <c r="E3059" i="11"/>
  <c r="E3075" i="11"/>
  <c r="E3091" i="11"/>
  <c r="E3107" i="11"/>
  <c r="E3123" i="11"/>
  <c r="E3139" i="11"/>
  <c r="E3155" i="11"/>
  <c r="E3171" i="11"/>
  <c r="E3187" i="11"/>
  <c r="E3203" i="11"/>
  <c r="E1282" i="11"/>
  <c r="E210" i="11"/>
  <c r="E466" i="11"/>
  <c r="E722" i="11"/>
  <c r="E978" i="11"/>
  <c r="E1234" i="11"/>
  <c r="E1398" i="11"/>
  <c r="E1442" i="11"/>
  <c r="E1478" i="11"/>
  <c r="E1505" i="11"/>
  <c r="E1530" i="11"/>
  <c r="E1553" i="11"/>
  <c r="E1574" i="11"/>
  <c r="E1594" i="11"/>
  <c r="E1614" i="11"/>
  <c r="E1634" i="11"/>
  <c r="E1652" i="11"/>
  <c r="E1671" i="11"/>
  <c r="E1689" i="11"/>
  <c r="E1707" i="11"/>
  <c r="E1726" i="11"/>
  <c r="E1744" i="11"/>
  <c r="E1762" i="11"/>
  <c r="E1780" i="11"/>
  <c r="E1799" i="11"/>
  <c r="E1817" i="11"/>
  <c r="E1835" i="11"/>
  <c r="E1854" i="11"/>
  <c r="E1872" i="11"/>
  <c r="E1890" i="11"/>
  <c r="E1908" i="11"/>
  <c r="E1927" i="11"/>
  <c r="E1945" i="11"/>
  <c r="E1963" i="11"/>
  <c r="E1982" i="11"/>
  <c r="E2000" i="11"/>
  <c r="E2018" i="11"/>
  <c r="E2036" i="11"/>
  <c r="E2052" i="11"/>
  <c r="E2068" i="11"/>
  <c r="E2084" i="11"/>
  <c r="E2100" i="11"/>
  <c r="E2116" i="11"/>
  <c r="E2132" i="11"/>
  <c r="E2148" i="11"/>
  <c r="E2164" i="11"/>
  <c r="E2180" i="11"/>
  <c r="E2196" i="11"/>
  <c r="E2212" i="11"/>
  <c r="E2228" i="11"/>
  <c r="E2244" i="11"/>
  <c r="E2260" i="11"/>
  <c r="E2276" i="11"/>
  <c r="E2292" i="11"/>
  <c r="E2308" i="11"/>
  <c r="E2324" i="11"/>
  <c r="E2340" i="11"/>
  <c r="E2356" i="11"/>
  <c r="E2372" i="11"/>
  <c r="E2388" i="11"/>
  <c r="E2404" i="11"/>
  <c r="E2420" i="11"/>
  <c r="E2436" i="11"/>
  <c r="E2452" i="11"/>
  <c r="E2468" i="11"/>
  <c r="E2484" i="11"/>
  <c r="E2500" i="11"/>
  <c r="E2516" i="11"/>
  <c r="E2532" i="11"/>
  <c r="E2548" i="11"/>
  <c r="E2564" i="11"/>
  <c r="E2580" i="11"/>
  <c r="E2596" i="11"/>
  <c r="E2612" i="11"/>
  <c r="E2628" i="11"/>
  <c r="E2644" i="11"/>
  <c r="E2660" i="11"/>
  <c r="E2676" i="11"/>
  <c r="E2692" i="11"/>
  <c r="E2708" i="11"/>
  <c r="E2724" i="11"/>
  <c r="E2740" i="11"/>
  <c r="E2756" i="11"/>
  <c r="E2772" i="11"/>
  <c r="E2788" i="11"/>
  <c r="E2804" i="11"/>
  <c r="E2820" i="11"/>
  <c r="E2836" i="11"/>
  <c r="E2852" i="11"/>
  <c r="E2868" i="11"/>
  <c r="E2884" i="11"/>
  <c r="E2900" i="11"/>
  <c r="E2916" i="11"/>
  <c r="E2932" i="11"/>
  <c r="E2948" i="11"/>
  <c r="E2964" i="11"/>
  <c r="E2980" i="11"/>
  <c r="E2996" i="11"/>
  <c r="E3012" i="11"/>
  <c r="E3028" i="11"/>
  <c r="E3044" i="11"/>
  <c r="E3060" i="11"/>
  <c r="E3076" i="11"/>
  <c r="E3092" i="11"/>
  <c r="E3108" i="11"/>
  <c r="E3124" i="11"/>
  <c r="E3140" i="11"/>
  <c r="E3156" i="11"/>
  <c r="E3172" i="11"/>
  <c r="E3188" i="11"/>
  <c r="E3204" i="11"/>
  <c r="E1026" i="11"/>
  <c r="E226" i="11"/>
  <c r="E482" i="11"/>
  <c r="E738" i="11"/>
  <c r="E994" i="11"/>
  <c r="E1250" i="11"/>
  <c r="E1400" i="11"/>
  <c r="E1446" i="11"/>
  <c r="E1479" i="11"/>
  <c r="E1506" i="11"/>
  <c r="E1531" i="11"/>
  <c r="E1554" i="11"/>
  <c r="E1575" i="11"/>
  <c r="E1595" i="11"/>
  <c r="E1615" i="11"/>
  <c r="E1635" i="11"/>
  <c r="E1654" i="11"/>
  <c r="E1672" i="11"/>
  <c r="E1690" i="11"/>
  <c r="E1708" i="11"/>
  <c r="E1727" i="11"/>
  <c r="E1745" i="11"/>
  <c r="E1763" i="11"/>
  <c r="E1782" i="11"/>
  <c r="E1800" i="11"/>
  <c r="E1818" i="11"/>
  <c r="E1836" i="11"/>
  <c r="E1855" i="11"/>
  <c r="E1873" i="11"/>
  <c r="E1891" i="11"/>
  <c r="E1910" i="11"/>
  <c r="E1928" i="11"/>
  <c r="E1946" i="11"/>
  <c r="E1964" i="11"/>
  <c r="E1983" i="11"/>
  <c r="E2001" i="11"/>
  <c r="E2019" i="11"/>
  <c r="E2037" i="11"/>
  <c r="E2053" i="11"/>
  <c r="E2069" i="11"/>
  <c r="E2085" i="11"/>
  <c r="E2101" i="11"/>
  <c r="E2117" i="11"/>
  <c r="E2133" i="11"/>
  <c r="E2149" i="11"/>
  <c r="E2165" i="11"/>
  <c r="E2181" i="11"/>
  <c r="E2197" i="11"/>
  <c r="E2213" i="11"/>
  <c r="E2229" i="11"/>
  <c r="E2245" i="11"/>
  <c r="E2261" i="11"/>
  <c r="E2277" i="11"/>
  <c r="E2293" i="11"/>
  <c r="E2309" i="11"/>
  <c r="E2325" i="11"/>
  <c r="E2341" i="11"/>
  <c r="E2357" i="11"/>
  <c r="E2373" i="11"/>
  <c r="E2389" i="11"/>
  <c r="E2405" i="11"/>
  <c r="E2421" i="11"/>
  <c r="E2437" i="11"/>
  <c r="E2453" i="11"/>
  <c r="E2469" i="11"/>
  <c r="E2485" i="11"/>
  <c r="E2501" i="11"/>
  <c r="E2517" i="11"/>
  <c r="E2533" i="11"/>
  <c r="E2549" i="11"/>
  <c r="E2565" i="11"/>
  <c r="E2581" i="11"/>
  <c r="E2597" i="11"/>
  <c r="E2613" i="11"/>
  <c r="E2629" i="11"/>
  <c r="E2645" i="11"/>
  <c r="E2661" i="11"/>
  <c r="E2677" i="11"/>
  <c r="E2693" i="11"/>
  <c r="E2709" i="11"/>
  <c r="E2725" i="11"/>
  <c r="E2741" i="11"/>
  <c r="E2757" i="11"/>
  <c r="E2773" i="11"/>
  <c r="E2789" i="11"/>
  <c r="E2805" i="11"/>
  <c r="E2821" i="11"/>
  <c r="E2837" i="11"/>
  <c r="E2853" i="11"/>
  <c r="E2869" i="11"/>
  <c r="E2885" i="11"/>
  <c r="E2901" i="11"/>
  <c r="E2917" i="11"/>
  <c r="E2933" i="11"/>
  <c r="E2949" i="11"/>
  <c r="E2965" i="11"/>
  <c r="E2981" i="11"/>
  <c r="E2997" i="11"/>
  <c r="E3013" i="11"/>
  <c r="E3029" i="11"/>
  <c r="E3045" i="11"/>
  <c r="E3061" i="11"/>
  <c r="E3077" i="11"/>
  <c r="E3093" i="11"/>
  <c r="E3109" i="11"/>
  <c r="E3125" i="11"/>
  <c r="E3141" i="11"/>
  <c r="E3157" i="11"/>
  <c r="E3173" i="11"/>
  <c r="E3189" i="11"/>
  <c r="E3205" i="11"/>
  <c r="E770" i="11"/>
  <c r="E242" i="11"/>
  <c r="E498" i="11"/>
  <c r="E754" i="11"/>
  <c r="E1010" i="11"/>
  <c r="E1266" i="11"/>
  <c r="E1406" i="11"/>
  <c r="E1447" i="11"/>
  <c r="E1480" i="11"/>
  <c r="E1510" i="11"/>
  <c r="E1534" i="11"/>
  <c r="E1555" i="11"/>
  <c r="E1576" i="11"/>
  <c r="E1596" i="11"/>
  <c r="E1617" i="11"/>
  <c r="E1636" i="11"/>
  <c r="E1655" i="11"/>
  <c r="E1673" i="11"/>
  <c r="E1691" i="11"/>
  <c r="E1710" i="11"/>
  <c r="E1728" i="11"/>
  <c r="E1746" i="11"/>
  <c r="E1764" i="11"/>
  <c r="E1783" i="11"/>
  <c r="E1801" i="11"/>
  <c r="E1819" i="11"/>
  <c r="E1838" i="11"/>
  <c r="E1856" i="11"/>
  <c r="E1874" i="11"/>
  <c r="E1892" i="11"/>
  <c r="E1911" i="11"/>
  <c r="E1929" i="11"/>
  <c r="E1947" i="11"/>
  <c r="E1966" i="11"/>
  <c r="E1984" i="11"/>
  <c r="E2002" i="11"/>
  <c r="E2020" i="11"/>
  <c r="E2038" i="11"/>
  <c r="E2054" i="11"/>
  <c r="E2070" i="11"/>
  <c r="E2086" i="11"/>
  <c r="E2102" i="11"/>
  <c r="E2118" i="11"/>
  <c r="E2134" i="11"/>
  <c r="E2150" i="11"/>
  <c r="E2166" i="11"/>
  <c r="E2182" i="11"/>
  <c r="E2198" i="11"/>
  <c r="E2214" i="11"/>
  <c r="E2230" i="11"/>
  <c r="E2246" i="11"/>
  <c r="E2262" i="11"/>
  <c r="E2278" i="11"/>
  <c r="E2294" i="11"/>
  <c r="E2310" i="11"/>
  <c r="E2326" i="11"/>
  <c r="E2342" i="11"/>
  <c r="E2358" i="11"/>
  <c r="E2374" i="11"/>
  <c r="E2390" i="11"/>
  <c r="E2406" i="11"/>
  <c r="E2422" i="11"/>
  <c r="E2438" i="11"/>
  <c r="E2454" i="11"/>
  <c r="E2470" i="11"/>
  <c r="E2486" i="11"/>
  <c r="E2502" i="11"/>
  <c r="E2518" i="11"/>
  <c r="E2534" i="11"/>
  <c r="E2550" i="11"/>
  <c r="E2566" i="11"/>
  <c r="E2582" i="11"/>
  <c r="E2598" i="11"/>
  <c r="E2614" i="11"/>
  <c r="E2630" i="11"/>
  <c r="E2646" i="11"/>
  <c r="E2662" i="11"/>
  <c r="E2678" i="11"/>
  <c r="E2694" i="11"/>
  <c r="E2710" i="11"/>
  <c r="E2726" i="11"/>
  <c r="E2742" i="11"/>
  <c r="E2758" i="11"/>
  <c r="E2774" i="11"/>
  <c r="E2790" i="11"/>
  <c r="E2806" i="11"/>
  <c r="E2822" i="11"/>
  <c r="E2838" i="11"/>
  <c r="E2854" i="11"/>
  <c r="E2870" i="11"/>
  <c r="E2886" i="11"/>
  <c r="E2902" i="11"/>
  <c r="E2918" i="11"/>
  <c r="E2934" i="11"/>
  <c r="E2950" i="11"/>
  <c r="E2966" i="11"/>
  <c r="E2982" i="11"/>
  <c r="E2998" i="11"/>
  <c r="E3014" i="11"/>
  <c r="E3030" i="11"/>
  <c r="E3046" i="11"/>
  <c r="E3062" i="11"/>
  <c r="E3078" i="11"/>
  <c r="E3094" i="11"/>
  <c r="E3110" i="11"/>
  <c r="E3126" i="11"/>
  <c r="E3142" i="11"/>
  <c r="E3158" i="11"/>
  <c r="E3174" i="11"/>
  <c r="E3190" i="11"/>
  <c r="E3206" i="11"/>
  <c r="E258" i="11"/>
  <c r="E1407" i="11"/>
  <c r="E1482" i="11"/>
  <c r="E1535" i="11"/>
  <c r="E1577" i="11"/>
  <c r="E1618" i="11"/>
  <c r="E1656" i="11"/>
  <c r="E1711" i="11"/>
  <c r="E1747" i="11"/>
  <c r="E1766" i="11"/>
  <c r="E1802" i="11"/>
  <c r="E1839" i="11"/>
  <c r="E1875" i="11"/>
  <c r="E1912" i="11"/>
  <c r="E1948" i="11"/>
  <c r="E1985" i="11"/>
  <c r="E2022" i="11"/>
  <c r="E2055" i="11"/>
  <c r="E2311" i="11"/>
  <c r="E2567" i="11"/>
  <c r="E2823" i="11"/>
  <c r="E3079" i="11"/>
  <c r="E2071" i="11"/>
  <c r="E2327" i="11"/>
  <c r="E2583" i="11"/>
  <c r="E2839" i="11"/>
  <c r="E3095" i="11"/>
  <c r="E2087" i="11"/>
  <c r="E2343" i="11"/>
  <c r="E2599" i="11"/>
  <c r="E2855" i="11"/>
  <c r="E3111" i="11"/>
  <c r="E2103" i="11"/>
  <c r="E2359" i="11"/>
  <c r="E2615" i="11"/>
  <c r="E2871" i="11"/>
  <c r="E3127" i="11"/>
  <c r="E2119" i="11"/>
  <c r="E2375" i="11"/>
  <c r="E2631" i="11"/>
  <c r="E2887" i="11"/>
  <c r="E3143" i="11"/>
  <c r="E2135" i="11"/>
  <c r="E2391" i="11"/>
  <c r="E2647" i="11"/>
  <c r="E2903" i="11"/>
  <c r="E3159" i="11"/>
  <c r="E2151" i="11"/>
  <c r="E2407" i="11"/>
  <c r="E2663" i="11"/>
  <c r="E2919" i="11"/>
  <c r="E3175" i="11"/>
  <c r="E2167" i="11"/>
  <c r="E2423" i="11"/>
  <c r="E2679" i="11"/>
  <c r="E2935" i="11"/>
  <c r="E3191" i="11"/>
  <c r="E2183" i="11"/>
  <c r="E2439" i="11"/>
  <c r="E2695" i="11"/>
  <c r="E2951" i="11"/>
  <c r="E3207" i="11"/>
  <c r="E2199" i="11"/>
  <c r="E2455" i="11"/>
  <c r="E2711" i="11"/>
  <c r="E2967" i="11"/>
  <c r="E2215" i="11"/>
  <c r="E2471" i="11"/>
  <c r="E2727" i="11"/>
  <c r="E2983" i="11"/>
  <c r="E2231" i="11"/>
  <c r="E2487" i="11"/>
  <c r="E2743" i="11"/>
  <c r="E2999" i="11"/>
  <c r="E2247" i="11"/>
  <c r="E2503" i="11"/>
  <c r="E2759" i="11"/>
  <c r="E3015" i="11"/>
  <c r="E2263" i="11"/>
  <c r="E2519" i="11"/>
  <c r="E2775" i="11"/>
  <c r="E3031" i="11"/>
  <c r="E2279" i="11"/>
  <c r="E2535" i="11"/>
  <c r="E2791" i="11"/>
  <c r="E3047" i="11"/>
  <c r="E2295" i="11"/>
  <c r="E2551" i="11"/>
  <c r="E2807" i="11"/>
  <c r="E3063" i="11"/>
  <c r="E2" i="11"/>
  <c r="P11" i="13"/>
  <c r="P10" i="13"/>
  <c r="L14" i="13"/>
  <c r="L13" i="13"/>
  <c r="L11" i="13"/>
  <c r="L10" i="13"/>
  <c r="C2" i="4" l="1"/>
  <c r="D5" i="4"/>
  <c r="C5" i="4"/>
  <c r="D4" i="4"/>
  <c r="C4" i="4"/>
  <c r="D3" i="4"/>
  <c r="C3" i="4"/>
  <c r="D2" i="4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094" i="1" l="1"/>
  <c r="D2094" i="1"/>
  <c r="E268" i="1"/>
  <c r="D268" i="1"/>
  <c r="E157" i="1"/>
  <c r="D157" i="1"/>
  <c r="E381" i="1"/>
  <c r="D381" i="1"/>
  <c r="E573" i="1"/>
  <c r="D573" i="1"/>
  <c r="E717" i="1"/>
  <c r="D717" i="1"/>
  <c r="E893" i="1"/>
  <c r="D893" i="1"/>
  <c r="E1101" i="1"/>
  <c r="D1101" i="1"/>
  <c r="E1309" i="1"/>
  <c r="D1309" i="1"/>
  <c r="E1485" i="1"/>
  <c r="D1485" i="1"/>
  <c r="E1629" i="1"/>
  <c r="D1629" i="1"/>
  <c r="E1821" i="1"/>
  <c r="D1821" i="1"/>
  <c r="E1965" i="1"/>
  <c r="D1965" i="1"/>
  <c r="E46" i="1"/>
  <c r="D46" i="1"/>
  <c r="E190" i="1"/>
  <c r="D190" i="1"/>
  <c r="E350" i="1"/>
  <c r="D350" i="1"/>
  <c r="E430" i="1"/>
  <c r="D430" i="1"/>
  <c r="E494" i="1"/>
  <c r="D494" i="1"/>
  <c r="E638" i="1"/>
  <c r="D638" i="1"/>
  <c r="E670" i="1"/>
  <c r="D670" i="1"/>
  <c r="E702" i="1"/>
  <c r="D702" i="1"/>
  <c r="E734" i="1"/>
  <c r="D734" i="1"/>
  <c r="E766" i="1"/>
  <c r="D766" i="1"/>
  <c r="E798" i="1"/>
  <c r="D798" i="1"/>
  <c r="E830" i="1"/>
  <c r="D830" i="1"/>
  <c r="E862" i="1"/>
  <c r="D862" i="1"/>
  <c r="E894" i="1"/>
  <c r="D894" i="1"/>
  <c r="E926" i="1"/>
  <c r="D926" i="1"/>
  <c r="E958" i="1"/>
  <c r="D958" i="1"/>
  <c r="E974" i="1"/>
  <c r="D974" i="1"/>
  <c r="E990" i="1"/>
  <c r="D990" i="1"/>
  <c r="E1022" i="1"/>
  <c r="D1022" i="1"/>
  <c r="E1038" i="1"/>
  <c r="D1038" i="1"/>
  <c r="E1070" i="1"/>
  <c r="D1070" i="1"/>
  <c r="E1086" i="1"/>
  <c r="D1086" i="1"/>
  <c r="E1118" i="1"/>
  <c r="D1118" i="1"/>
  <c r="E1134" i="1"/>
  <c r="D1134" i="1"/>
  <c r="E1150" i="1"/>
  <c r="D1150" i="1"/>
  <c r="E1166" i="1"/>
  <c r="D1166" i="1"/>
  <c r="E1182" i="1"/>
  <c r="D1182" i="1"/>
  <c r="E1214" i="1"/>
  <c r="D1214" i="1"/>
  <c r="E1230" i="1"/>
  <c r="D1230" i="1"/>
  <c r="E1246" i="1"/>
  <c r="D1246" i="1"/>
  <c r="E1262" i="1"/>
  <c r="D1262" i="1"/>
  <c r="E1278" i="1"/>
  <c r="D1278" i="1"/>
  <c r="E1294" i="1"/>
  <c r="D1294" i="1"/>
  <c r="E1310" i="1"/>
  <c r="D1310" i="1"/>
  <c r="E1326" i="1"/>
  <c r="D1326" i="1"/>
  <c r="E1342" i="1"/>
  <c r="D1342" i="1"/>
  <c r="E1358" i="1"/>
  <c r="D1358" i="1"/>
  <c r="E1374" i="1"/>
  <c r="D1374" i="1"/>
  <c r="E1390" i="1"/>
  <c r="D1390" i="1"/>
  <c r="E1406" i="1"/>
  <c r="D1406" i="1"/>
  <c r="E1422" i="1"/>
  <c r="D1422" i="1"/>
  <c r="E1438" i="1"/>
  <c r="D1438" i="1"/>
  <c r="E1454" i="1"/>
  <c r="D1454" i="1"/>
  <c r="E1470" i="1"/>
  <c r="D1470" i="1"/>
  <c r="E1486" i="1"/>
  <c r="D1486" i="1"/>
  <c r="E1502" i="1"/>
  <c r="D1502" i="1"/>
  <c r="E1518" i="1"/>
  <c r="D1518" i="1"/>
  <c r="E1534" i="1"/>
  <c r="D1534" i="1"/>
  <c r="E1550" i="1"/>
  <c r="D1550" i="1"/>
  <c r="E1566" i="1"/>
  <c r="D1566" i="1"/>
  <c r="E1582" i="1"/>
  <c r="D1582" i="1"/>
  <c r="E1598" i="1"/>
  <c r="D1598" i="1"/>
  <c r="E1614" i="1"/>
  <c r="D1614" i="1"/>
  <c r="E1630" i="1"/>
  <c r="D1630" i="1"/>
  <c r="E1646" i="1"/>
  <c r="D1646" i="1"/>
  <c r="E1662" i="1"/>
  <c r="D1662" i="1"/>
  <c r="E1678" i="1"/>
  <c r="D1678" i="1"/>
  <c r="E1694" i="1"/>
  <c r="D1694" i="1"/>
  <c r="E1710" i="1"/>
  <c r="D1710" i="1"/>
  <c r="E1726" i="1"/>
  <c r="D1726" i="1"/>
  <c r="E1742" i="1"/>
  <c r="D1742" i="1"/>
  <c r="E1758" i="1"/>
  <c r="D1758" i="1"/>
  <c r="E1774" i="1"/>
  <c r="D1774" i="1"/>
  <c r="E1790" i="1"/>
  <c r="D1790" i="1"/>
  <c r="E1806" i="1"/>
  <c r="D1806" i="1"/>
  <c r="E1822" i="1"/>
  <c r="D1822" i="1"/>
  <c r="E1838" i="1"/>
  <c r="D1838" i="1"/>
  <c r="E1854" i="1"/>
  <c r="D1854" i="1"/>
  <c r="E1870" i="1"/>
  <c r="D1870" i="1"/>
  <c r="E1886" i="1"/>
  <c r="D1886" i="1"/>
  <c r="E1902" i="1"/>
  <c r="D1902" i="1"/>
  <c r="E1918" i="1"/>
  <c r="D1918" i="1"/>
  <c r="E1934" i="1"/>
  <c r="D1934" i="1"/>
  <c r="E1950" i="1"/>
  <c r="D1950" i="1"/>
  <c r="E1966" i="1"/>
  <c r="D1966" i="1"/>
  <c r="E1982" i="1"/>
  <c r="D1982" i="1"/>
  <c r="E1998" i="1"/>
  <c r="D1998" i="1"/>
  <c r="E2014" i="1"/>
  <c r="D2014" i="1"/>
  <c r="E2030" i="1"/>
  <c r="D2030" i="1"/>
  <c r="E2046" i="1"/>
  <c r="D2046" i="1"/>
  <c r="E2062" i="1"/>
  <c r="D2062" i="1"/>
  <c r="E2078" i="1"/>
  <c r="D2078" i="1"/>
  <c r="E15" i="1"/>
  <c r="D15" i="1"/>
  <c r="E31" i="1"/>
  <c r="D31" i="1"/>
  <c r="E47" i="1"/>
  <c r="D47" i="1"/>
  <c r="E63" i="1"/>
  <c r="D63" i="1"/>
  <c r="E79" i="1"/>
  <c r="D79" i="1"/>
  <c r="E95" i="1"/>
  <c r="D95" i="1"/>
  <c r="E111" i="1"/>
  <c r="D111" i="1"/>
  <c r="E127" i="1"/>
  <c r="D127" i="1"/>
  <c r="E143" i="1"/>
  <c r="D143" i="1"/>
  <c r="E159" i="1"/>
  <c r="D159" i="1"/>
  <c r="E175" i="1"/>
  <c r="D175" i="1"/>
  <c r="E191" i="1"/>
  <c r="D191" i="1"/>
  <c r="E207" i="1"/>
  <c r="D207" i="1"/>
  <c r="E223" i="1"/>
  <c r="D223" i="1"/>
  <c r="E239" i="1"/>
  <c r="D239" i="1"/>
  <c r="E255" i="1"/>
  <c r="D255" i="1"/>
  <c r="E271" i="1"/>
  <c r="D271" i="1"/>
  <c r="E287" i="1"/>
  <c r="D287" i="1"/>
  <c r="E303" i="1"/>
  <c r="D303" i="1"/>
  <c r="E319" i="1"/>
  <c r="D319" i="1"/>
  <c r="E335" i="1"/>
  <c r="D335" i="1"/>
  <c r="E351" i="1"/>
  <c r="D351" i="1"/>
  <c r="E367" i="1"/>
  <c r="D367" i="1"/>
  <c r="E383" i="1"/>
  <c r="D383" i="1"/>
  <c r="E399" i="1"/>
  <c r="D399" i="1"/>
  <c r="E415" i="1"/>
  <c r="D415" i="1"/>
  <c r="E431" i="1"/>
  <c r="D431" i="1"/>
  <c r="E447" i="1"/>
  <c r="D447" i="1"/>
  <c r="E463" i="1"/>
  <c r="D463" i="1"/>
  <c r="E479" i="1"/>
  <c r="D479" i="1"/>
  <c r="E495" i="1"/>
  <c r="D495" i="1"/>
  <c r="E511" i="1"/>
  <c r="D511" i="1"/>
  <c r="E527" i="1"/>
  <c r="D527" i="1"/>
  <c r="E543" i="1"/>
  <c r="D543" i="1"/>
  <c r="E559" i="1"/>
  <c r="D559" i="1"/>
  <c r="E575" i="1"/>
  <c r="D575" i="1"/>
  <c r="E591" i="1"/>
  <c r="D591" i="1"/>
  <c r="E607" i="1"/>
  <c r="D607" i="1"/>
  <c r="E623" i="1"/>
  <c r="D623" i="1"/>
  <c r="E639" i="1"/>
  <c r="D639" i="1"/>
  <c r="E655" i="1"/>
  <c r="D655" i="1"/>
  <c r="E671" i="1"/>
  <c r="D671" i="1"/>
  <c r="E687" i="1"/>
  <c r="D687" i="1"/>
  <c r="E703" i="1"/>
  <c r="D703" i="1"/>
  <c r="E719" i="1"/>
  <c r="D719" i="1"/>
  <c r="E735" i="1"/>
  <c r="D735" i="1"/>
  <c r="E751" i="1"/>
  <c r="D751" i="1"/>
  <c r="E767" i="1"/>
  <c r="D767" i="1"/>
  <c r="E783" i="1"/>
  <c r="D783" i="1"/>
  <c r="E799" i="1"/>
  <c r="D799" i="1"/>
  <c r="E815" i="1"/>
  <c r="D815" i="1"/>
  <c r="E831" i="1"/>
  <c r="D831" i="1"/>
  <c r="E847" i="1"/>
  <c r="D847" i="1"/>
  <c r="E863" i="1"/>
  <c r="D863" i="1"/>
  <c r="E879" i="1"/>
  <c r="D879" i="1"/>
  <c r="E895" i="1"/>
  <c r="D895" i="1"/>
  <c r="E911" i="1"/>
  <c r="D911" i="1"/>
  <c r="E927" i="1"/>
  <c r="D927" i="1"/>
  <c r="E943" i="1"/>
  <c r="D943" i="1"/>
  <c r="E959" i="1"/>
  <c r="D959" i="1"/>
  <c r="E975" i="1"/>
  <c r="D975" i="1"/>
  <c r="E991" i="1"/>
  <c r="D991" i="1"/>
  <c r="E1007" i="1"/>
  <c r="D1007" i="1"/>
  <c r="E1023" i="1"/>
  <c r="D1023" i="1"/>
  <c r="E1039" i="1"/>
  <c r="D1039" i="1"/>
  <c r="E1055" i="1"/>
  <c r="D1055" i="1"/>
  <c r="E1071" i="1"/>
  <c r="D1071" i="1"/>
  <c r="E1087" i="1"/>
  <c r="D1087" i="1"/>
  <c r="E1103" i="1"/>
  <c r="D1103" i="1"/>
  <c r="E1119" i="1"/>
  <c r="D1119" i="1"/>
  <c r="E1135" i="1"/>
  <c r="D1135" i="1"/>
  <c r="E1151" i="1"/>
  <c r="D1151" i="1"/>
  <c r="E1167" i="1"/>
  <c r="D1167" i="1"/>
  <c r="E1183" i="1"/>
  <c r="D1183" i="1"/>
  <c r="E1199" i="1"/>
  <c r="D1199" i="1"/>
  <c r="E1215" i="1"/>
  <c r="D1215" i="1"/>
  <c r="E1231" i="1"/>
  <c r="D1231" i="1"/>
  <c r="E1247" i="1"/>
  <c r="D1247" i="1"/>
  <c r="E1263" i="1"/>
  <c r="D1263" i="1"/>
  <c r="E1279" i="1"/>
  <c r="D1279" i="1"/>
  <c r="E1295" i="1"/>
  <c r="D1295" i="1"/>
  <c r="E1311" i="1"/>
  <c r="D1311" i="1"/>
  <c r="E1327" i="1"/>
  <c r="D1327" i="1"/>
  <c r="E1343" i="1"/>
  <c r="D1343" i="1"/>
  <c r="E1359" i="1"/>
  <c r="D1359" i="1"/>
  <c r="E1375" i="1"/>
  <c r="D1375" i="1"/>
  <c r="E1391" i="1"/>
  <c r="D1391" i="1"/>
  <c r="E1407" i="1"/>
  <c r="D1407" i="1"/>
  <c r="E1423" i="1"/>
  <c r="D1423" i="1"/>
  <c r="E1439" i="1"/>
  <c r="D1439" i="1"/>
  <c r="E1455" i="1"/>
  <c r="D1455" i="1"/>
  <c r="E1471" i="1"/>
  <c r="D1471" i="1"/>
  <c r="E1487" i="1"/>
  <c r="D1487" i="1"/>
  <c r="E1503" i="1"/>
  <c r="D1503" i="1"/>
  <c r="E1519" i="1"/>
  <c r="D1519" i="1"/>
  <c r="E1535" i="1"/>
  <c r="D1535" i="1"/>
  <c r="E1551" i="1"/>
  <c r="D1551" i="1"/>
  <c r="E1567" i="1"/>
  <c r="D1567" i="1"/>
  <c r="E1583" i="1"/>
  <c r="D1583" i="1"/>
  <c r="E1599" i="1"/>
  <c r="D1599" i="1"/>
  <c r="E1615" i="1"/>
  <c r="D1615" i="1"/>
  <c r="E1631" i="1"/>
  <c r="D1631" i="1"/>
  <c r="E1647" i="1"/>
  <c r="D1647" i="1"/>
  <c r="E1663" i="1"/>
  <c r="D1663" i="1"/>
  <c r="E1679" i="1"/>
  <c r="D1679" i="1"/>
  <c r="E1695" i="1"/>
  <c r="D1695" i="1"/>
  <c r="E1711" i="1"/>
  <c r="D1711" i="1"/>
  <c r="E1727" i="1"/>
  <c r="D1727" i="1"/>
  <c r="E1743" i="1"/>
  <c r="D1743" i="1"/>
  <c r="E1759" i="1"/>
  <c r="D1759" i="1"/>
  <c r="E1775" i="1"/>
  <c r="D1775" i="1"/>
  <c r="E1791" i="1"/>
  <c r="D1791" i="1"/>
  <c r="E1807" i="1"/>
  <c r="D1807" i="1"/>
  <c r="E1823" i="1"/>
  <c r="D1823" i="1"/>
  <c r="E1839" i="1"/>
  <c r="D1839" i="1"/>
  <c r="E1855" i="1"/>
  <c r="D1855" i="1"/>
  <c r="E1871" i="1"/>
  <c r="D1871" i="1"/>
  <c r="E1887" i="1"/>
  <c r="D1887" i="1"/>
  <c r="E1903" i="1"/>
  <c r="D1903" i="1"/>
  <c r="E1919" i="1"/>
  <c r="D1919" i="1"/>
  <c r="E1935" i="1"/>
  <c r="D1935" i="1"/>
  <c r="E1951" i="1"/>
  <c r="D1951" i="1"/>
  <c r="E1967" i="1"/>
  <c r="D1967" i="1"/>
  <c r="E1983" i="1"/>
  <c r="D1983" i="1"/>
  <c r="E1999" i="1"/>
  <c r="D1999" i="1"/>
  <c r="E2015" i="1"/>
  <c r="D2015" i="1"/>
  <c r="E2031" i="1"/>
  <c r="D2031" i="1"/>
  <c r="E2047" i="1"/>
  <c r="D2047" i="1"/>
  <c r="E2063" i="1"/>
  <c r="D2063" i="1"/>
  <c r="E2079" i="1"/>
  <c r="D2079" i="1"/>
  <c r="E2095" i="1"/>
  <c r="D2095" i="1"/>
  <c r="E156" i="1"/>
  <c r="D156" i="1"/>
  <c r="E29" i="1"/>
  <c r="D29" i="1"/>
  <c r="E173" i="1"/>
  <c r="D173" i="1"/>
  <c r="E333" i="1"/>
  <c r="D333" i="1"/>
  <c r="E541" i="1"/>
  <c r="D541" i="1"/>
  <c r="E765" i="1"/>
  <c r="D765" i="1"/>
  <c r="E989" i="1"/>
  <c r="D989" i="1"/>
  <c r="E1245" i="1"/>
  <c r="D1245" i="1"/>
  <c r="E1645" i="1"/>
  <c r="D1645" i="1"/>
  <c r="E1997" i="1"/>
  <c r="D1997" i="1"/>
  <c r="E94" i="1"/>
  <c r="D94" i="1"/>
  <c r="E206" i="1"/>
  <c r="D206" i="1"/>
  <c r="E334" i="1"/>
  <c r="D334" i="1"/>
  <c r="E414" i="1"/>
  <c r="D414" i="1"/>
  <c r="E462" i="1"/>
  <c r="D462" i="1"/>
  <c r="E622" i="1"/>
  <c r="D622" i="1"/>
  <c r="E654" i="1"/>
  <c r="D654" i="1"/>
  <c r="E686" i="1"/>
  <c r="D686" i="1"/>
  <c r="E718" i="1"/>
  <c r="D718" i="1"/>
  <c r="E750" i="1"/>
  <c r="D750" i="1"/>
  <c r="E782" i="1"/>
  <c r="D782" i="1"/>
  <c r="E814" i="1"/>
  <c r="D814" i="1"/>
  <c r="E846" i="1"/>
  <c r="D846" i="1"/>
  <c r="E878" i="1"/>
  <c r="D878" i="1"/>
  <c r="E910" i="1"/>
  <c r="D910" i="1"/>
  <c r="E942" i="1"/>
  <c r="D942" i="1"/>
  <c r="E1006" i="1"/>
  <c r="D1006" i="1"/>
  <c r="E1054" i="1"/>
  <c r="D1054" i="1"/>
  <c r="E1102" i="1"/>
  <c r="D1102" i="1"/>
  <c r="E1198" i="1"/>
  <c r="D1198" i="1"/>
  <c r="E16" i="1"/>
  <c r="D16" i="1"/>
  <c r="E32" i="1"/>
  <c r="D32" i="1"/>
  <c r="E48" i="1"/>
  <c r="D48" i="1"/>
  <c r="E64" i="1"/>
  <c r="D64" i="1"/>
  <c r="E80" i="1"/>
  <c r="D80" i="1"/>
  <c r="E96" i="1"/>
  <c r="D96" i="1"/>
  <c r="E112" i="1"/>
  <c r="D112" i="1"/>
  <c r="E128" i="1"/>
  <c r="D128" i="1"/>
  <c r="E144" i="1"/>
  <c r="D144" i="1"/>
  <c r="E160" i="1"/>
  <c r="D160" i="1"/>
  <c r="E176" i="1"/>
  <c r="D176" i="1"/>
  <c r="E192" i="1"/>
  <c r="D192" i="1"/>
  <c r="E208" i="1"/>
  <c r="D208" i="1"/>
  <c r="E224" i="1"/>
  <c r="D224" i="1"/>
  <c r="E240" i="1"/>
  <c r="D240" i="1"/>
  <c r="E256" i="1"/>
  <c r="D256" i="1"/>
  <c r="E272" i="1"/>
  <c r="D272" i="1"/>
  <c r="E288" i="1"/>
  <c r="D288" i="1"/>
  <c r="E304" i="1"/>
  <c r="D304" i="1"/>
  <c r="E320" i="1"/>
  <c r="D320" i="1"/>
  <c r="E336" i="1"/>
  <c r="D336" i="1"/>
  <c r="E352" i="1"/>
  <c r="D352" i="1"/>
  <c r="E368" i="1"/>
  <c r="D368" i="1"/>
  <c r="E384" i="1"/>
  <c r="D384" i="1"/>
  <c r="E400" i="1"/>
  <c r="D400" i="1"/>
  <c r="E416" i="1"/>
  <c r="D416" i="1"/>
  <c r="E432" i="1"/>
  <c r="D432" i="1"/>
  <c r="E448" i="1"/>
  <c r="D448" i="1"/>
  <c r="E464" i="1"/>
  <c r="D464" i="1"/>
  <c r="E480" i="1"/>
  <c r="D480" i="1"/>
  <c r="E496" i="1"/>
  <c r="D496" i="1"/>
  <c r="E512" i="1"/>
  <c r="D512" i="1"/>
  <c r="E528" i="1"/>
  <c r="D528" i="1"/>
  <c r="E544" i="1"/>
  <c r="D544" i="1"/>
  <c r="E560" i="1"/>
  <c r="D560" i="1"/>
  <c r="E576" i="1"/>
  <c r="D576" i="1"/>
  <c r="E592" i="1"/>
  <c r="D592" i="1"/>
  <c r="E608" i="1"/>
  <c r="D608" i="1"/>
  <c r="E624" i="1"/>
  <c r="D624" i="1"/>
  <c r="E640" i="1"/>
  <c r="D640" i="1"/>
  <c r="E656" i="1"/>
  <c r="D656" i="1"/>
  <c r="E672" i="1"/>
  <c r="D672" i="1"/>
  <c r="E688" i="1"/>
  <c r="D688" i="1"/>
  <c r="E704" i="1"/>
  <c r="D704" i="1"/>
  <c r="E720" i="1"/>
  <c r="D720" i="1"/>
  <c r="E736" i="1"/>
  <c r="D736" i="1"/>
  <c r="E752" i="1"/>
  <c r="D752" i="1"/>
  <c r="E768" i="1"/>
  <c r="D768" i="1"/>
  <c r="E784" i="1"/>
  <c r="D784" i="1"/>
  <c r="E800" i="1"/>
  <c r="D800" i="1"/>
  <c r="E816" i="1"/>
  <c r="D816" i="1"/>
  <c r="E832" i="1"/>
  <c r="D832" i="1"/>
  <c r="E848" i="1"/>
  <c r="D848" i="1"/>
  <c r="E864" i="1"/>
  <c r="D864" i="1"/>
  <c r="E880" i="1"/>
  <c r="D880" i="1"/>
  <c r="E896" i="1"/>
  <c r="D896" i="1"/>
  <c r="E912" i="1"/>
  <c r="D912" i="1"/>
  <c r="E928" i="1"/>
  <c r="D928" i="1"/>
  <c r="E944" i="1"/>
  <c r="D944" i="1"/>
  <c r="E960" i="1"/>
  <c r="D960" i="1"/>
  <c r="E976" i="1"/>
  <c r="D976" i="1"/>
  <c r="E992" i="1"/>
  <c r="D992" i="1"/>
  <c r="E1008" i="1"/>
  <c r="D1008" i="1"/>
  <c r="E1024" i="1"/>
  <c r="D1024" i="1"/>
  <c r="E1040" i="1"/>
  <c r="D1040" i="1"/>
  <c r="E1056" i="1"/>
  <c r="D1056" i="1"/>
  <c r="E1072" i="1"/>
  <c r="D1072" i="1"/>
  <c r="E1088" i="1"/>
  <c r="D1088" i="1"/>
  <c r="E1104" i="1"/>
  <c r="D1104" i="1"/>
  <c r="E1120" i="1"/>
  <c r="D1120" i="1"/>
  <c r="E1136" i="1"/>
  <c r="D1136" i="1"/>
  <c r="E1152" i="1"/>
  <c r="D1152" i="1"/>
  <c r="E1168" i="1"/>
  <c r="D1168" i="1"/>
  <c r="E1184" i="1"/>
  <c r="D1184" i="1"/>
  <c r="E1200" i="1"/>
  <c r="D1200" i="1"/>
  <c r="E1216" i="1"/>
  <c r="D1216" i="1"/>
  <c r="E1232" i="1"/>
  <c r="D1232" i="1"/>
  <c r="E1248" i="1"/>
  <c r="D1248" i="1"/>
  <c r="E1264" i="1"/>
  <c r="D1264" i="1"/>
  <c r="E1280" i="1"/>
  <c r="D1280" i="1"/>
  <c r="E1296" i="1"/>
  <c r="D1296" i="1"/>
  <c r="E1312" i="1"/>
  <c r="D1312" i="1"/>
  <c r="E1328" i="1"/>
  <c r="D1328" i="1"/>
  <c r="E1344" i="1"/>
  <c r="D1344" i="1"/>
  <c r="E1360" i="1"/>
  <c r="D1360" i="1"/>
  <c r="E1376" i="1"/>
  <c r="D1376" i="1"/>
  <c r="E1392" i="1"/>
  <c r="D1392" i="1"/>
  <c r="E1408" i="1"/>
  <c r="D1408" i="1"/>
  <c r="E1424" i="1"/>
  <c r="D1424" i="1"/>
  <c r="E1440" i="1"/>
  <c r="D1440" i="1"/>
  <c r="E1456" i="1"/>
  <c r="D1456" i="1"/>
  <c r="E1472" i="1"/>
  <c r="D1472" i="1"/>
  <c r="E1488" i="1"/>
  <c r="D1488" i="1"/>
  <c r="E1504" i="1"/>
  <c r="D1504" i="1"/>
  <c r="E1520" i="1"/>
  <c r="D1520" i="1"/>
  <c r="E1536" i="1"/>
  <c r="D1536" i="1"/>
  <c r="E1552" i="1"/>
  <c r="D1552" i="1"/>
  <c r="E1568" i="1"/>
  <c r="D1568" i="1"/>
  <c r="E1584" i="1"/>
  <c r="D1584" i="1"/>
  <c r="E1600" i="1"/>
  <c r="D1600" i="1"/>
  <c r="E1616" i="1"/>
  <c r="D1616" i="1"/>
  <c r="E1632" i="1"/>
  <c r="D1632" i="1"/>
  <c r="E1648" i="1"/>
  <c r="D1648" i="1"/>
  <c r="E1664" i="1"/>
  <c r="D1664" i="1"/>
  <c r="E1680" i="1"/>
  <c r="D1680" i="1"/>
  <c r="E1696" i="1"/>
  <c r="D1696" i="1"/>
  <c r="E1712" i="1"/>
  <c r="D1712" i="1"/>
  <c r="E1728" i="1"/>
  <c r="D1728" i="1"/>
  <c r="E1744" i="1"/>
  <c r="D1744" i="1"/>
  <c r="E1760" i="1"/>
  <c r="D1760" i="1"/>
  <c r="E1776" i="1"/>
  <c r="D1776" i="1"/>
  <c r="E1792" i="1"/>
  <c r="D1792" i="1"/>
  <c r="E1808" i="1"/>
  <c r="D1808" i="1"/>
  <c r="E1824" i="1"/>
  <c r="D1824" i="1"/>
  <c r="E1840" i="1"/>
  <c r="D1840" i="1"/>
  <c r="E1856" i="1"/>
  <c r="D1856" i="1"/>
  <c r="E1872" i="1"/>
  <c r="D1872" i="1"/>
  <c r="E1888" i="1"/>
  <c r="D1888" i="1"/>
  <c r="E1904" i="1"/>
  <c r="D1904" i="1"/>
  <c r="E1920" i="1"/>
  <c r="D1920" i="1"/>
  <c r="E1936" i="1"/>
  <c r="D1936" i="1"/>
  <c r="E1952" i="1"/>
  <c r="D1952" i="1"/>
  <c r="E1968" i="1"/>
  <c r="D1968" i="1"/>
  <c r="E1984" i="1"/>
  <c r="D1984" i="1"/>
  <c r="E2000" i="1"/>
  <c r="D2000" i="1"/>
  <c r="E2016" i="1"/>
  <c r="D2016" i="1"/>
  <c r="E2032" i="1"/>
  <c r="D2032" i="1"/>
  <c r="E2048" i="1"/>
  <c r="D2048" i="1"/>
  <c r="E2064" i="1"/>
  <c r="D2064" i="1"/>
  <c r="E2080" i="1"/>
  <c r="D2080" i="1"/>
  <c r="E2096" i="1"/>
  <c r="D2096" i="1"/>
  <c r="E108" i="1"/>
  <c r="D108" i="1"/>
  <c r="E45" i="1"/>
  <c r="D45" i="1"/>
  <c r="E237" i="1"/>
  <c r="D237" i="1"/>
  <c r="E445" i="1"/>
  <c r="D445" i="1"/>
  <c r="E637" i="1"/>
  <c r="D637" i="1"/>
  <c r="E861" i="1"/>
  <c r="D861" i="1"/>
  <c r="E1053" i="1"/>
  <c r="D1053" i="1"/>
  <c r="E1229" i="1"/>
  <c r="D1229" i="1"/>
  <c r="E1437" i="1"/>
  <c r="D1437" i="1"/>
  <c r="E1581" i="1"/>
  <c r="D1581" i="1"/>
  <c r="E1757" i="1"/>
  <c r="D1757" i="1"/>
  <c r="E1885" i="1"/>
  <c r="D1885" i="1"/>
  <c r="E14" i="1"/>
  <c r="D14" i="1"/>
  <c r="E222" i="1"/>
  <c r="D222" i="1"/>
  <c r="E446" i="1"/>
  <c r="D446" i="1"/>
  <c r="E49" i="1"/>
  <c r="D49" i="1"/>
  <c r="E273" i="1"/>
  <c r="D273" i="1"/>
  <c r="E449" i="1"/>
  <c r="D449" i="1"/>
  <c r="E641" i="1"/>
  <c r="D641" i="1"/>
  <c r="E769" i="1"/>
  <c r="D769" i="1"/>
  <c r="E785" i="1"/>
  <c r="D785" i="1"/>
  <c r="E801" i="1"/>
  <c r="D801" i="1"/>
  <c r="E929" i="1"/>
  <c r="D929" i="1"/>
  <c r="E961" i="1"/>
  <c r="D961" i="1"/>
  <c r="E977" i="1"/>
  <c r="D977" i="1"/>
  <c r="E993" i="1"/>
  <c r="D993" i="1"/>
  <c r="E1009" i="1"/>
  <c r="D1009" i="1"/>
  <c r="E1025" i="1"/>
  <c r="D1025" i="1"/>
  <c r="E1041" i="1"/>
  <c r="D1041" i="1"/>
  <c r="E1057" i="1"/>
  <c r="D1057" i="1"/>
  <c r="E1073" i="1"/>
  <c r="D1073" i="1"/>
  <c r="E1089" i="1"/>
  <c r="D1089" i="1"/>
  <c r="E1105" i="1"/>
  <c r="D1105" i="1"/>
  <c r="E1121" i="1"/>
  <c r="D1121" i="1"/>
  <c r="E1137" i="1"/>
  <c r="D1137" i="1"/>
  <c r="E1153" i="1"/>
  <c r="D1153" i="1"/>
  <c r="E1169" i="1"/>
  <c r="D1169" i="1"/>
  <c r="E1185" i="1"/>
  <c r="D1185" i="1"/>
  <c r="E1201" i="1"/>
  <c r="D1201" i="1"/>
  <c r="E1217" i="1"/>
  <c r="D1217" i="1"/>
  <c r="E1233" i="1"/>
  <c r="D1233" i="1"/>
  <c r="E1249" i="1"/>
  <c r="D1249" i="1"/>
  <c r="E1265" i="1"/>
  <c r="D1265" i="1"/>
  <c r="E1281" i="1"/>
  <c r="D1281" i="1"/>
  <c r="E1297" i="1"/>
  <c r="D1297" i="1"/>
  <c r="E1313" i="1"/>
  <c r="D1313" i="1"/>
  <c r="E1329" i="1"/>
  <c r="D1329" i="1"/>
  <c r="E1345" i="1"/>
  <c r="D1345" i="1"/>
  <c r="E1361" i="1"/>
  <c r="D1361" i="1"/>
  <c r="E1377" i="1"/>
  <c r="D1377" i="1"/>
  <c r="E1393" i="1"/>
  <c r="D1393" i="1"/>
  <c r="E1409" i="1"/>
  <c r="D1409" i="1"/>
  <c r="E1425" i="1"/>
  <c r="D1425" i="1"/>
  <c r="E1441" i="1"/>
  <c r="D1441" i="1"/>
  <c r="E1457" i="1"/>
  <c r="D1457" i="1"/>
  <c r="E1473" i="1"/>
  <c r="D1473" i="1"/>
  <c r="E1489" i="1"/>
  <c r="D1489" i="1"/>
  <c r="E1505" i="1"/>
  <c r="D1505" i="1"/>
  <c r="E1521" i="1"/>
  <c r="D1521" i="1"/>
  <c r="E1537" i="1"/>
  <c r="D1537" i="1"/>
  <c r="E1553" i="1"/>
  <c r="D1553" i="1"/>
  <c r="E1569" i="1"/>
  <c r="D1569" i="1"/>
  <c r="E1585" i="1"/>
  <c r="D1585" i="1"/>
  <c r="E1601" i="1"/>
  <c r="D1601" i="1"/>
  <c r="E1617" i="1"/>
  <c r="D1617" i="1"/>
  <c r="E1633" i="1"/>
  <c r="D1633" i="1"/>
  <c r="E1649" i="1"/>
  <c r="D1649" i="1"/>
  <c r="E1665" i="1"/>
  <c r="D1665" i="1"/>
  <c r="E1681" i="1"/>
  <c r="D1681" i="1"/>
  <c r="E1697" i="1"/>
  <c r="D1697" i="1"/>
  <c r="E1713" i="1"/>
  <c r="D1713" i="1"/>
  <c r="E1729" i="1"/>
  <c r="D1729" i="1"/>
  <c r="E1745" i="1"/>
  <c r="D1745" i="1"/>
  <c r="E1761" i="1"/>
  <c r="D1761" i="1"/>
  <c r="E1777" i="1"/>
  <c r="D1777" i="1"/>
  <c r="E1793" i="1"/>
  <c r="D1793" i="1"/>
  <c r="E1809" i="1"/>
  <c r="D1809" i="1"/>
  <c r="E1825" i="1"/>
  <c r="D1825" i="1"/>
  <c r="E1841" i="1"/>
  <c r="D1841" i="1"/>
  <c r="E1857" i="1"/>
  <c r="D1857" i="1"/>
  <c r="E1873" i="1"/>
  <c r="D1873" i="1"/>
  <c r="E1889" i="1"/>
  <c r="D1889" i="1"/>
  <c r="E1905" i="1"/>
  <c r="D1905" i="1"/>
  <c r="E1921" i="1"/>
  <c r="D1921" i="1"/>
  <c r="E1937" i="1"/>
  <c r="D1937" i="1"/>
  <c r="E1953" i="1"/>
  <c r="D1953" i="1"/>
  <c r="E1969" i="1"/>
  <c r="D1969" i="1"/>
  <c r="E1985" i="1"/>
  <c r="D1985" i="1"/>
  <c r="E2001" i="1"/>
  <c r="D2001" i="1"/>
  <c r="E2017" i="1"/>
  <c r="D2017" i="1"/>
  <c r="E2033" i="1"/>
  <c r="D2033" i="1"/>
  <c r="E2049" i="1"/>
  <c r="D2049" i="1"/>
  <c r="E2065" i="1"/>
  <c r="D2065" i="1"/>
  <c r="E2081" i="1"/>
  <c r="D2081" i="1"/>
  <c r="E2097" i="1"/>
  <c r="D2097" i="1"/>
  <c r="E44" i="1"/>
  <c r="D44" i="1"/>
  <c r="E252" i="1"/>
  <c r="D252" i="1"/>
  <c r="E77" i="1"/>
  <c r="D77" i="1"/>
  <c r="E285" i="1"/>
  <c r="D285" i="1"/>
  <c r="E477" i="1"/>
  <c r="D477" i="1"/>
  <c r="E685" i="1"/>
  <c r="D685" i="1"/>
  <c r="E909" i="1"/>
  <c r="D909" i="1"/>
  <c r="E1149" i="1"/>
  <c r="D1149" i="1"/>
  <c r="E1341" i="1"/>
  <c r="D1341" i="1"/>
  <c r="E1501" i="1"/>
  <c r="D1501" i="1"/>
  <c r="E1677" i="1"/>
  <c r="D1677" i="1"/>
  <c r="E1869" i="1"/>
  <c r="D1869" i="1"/>
  <c r="E2061" i="1"/>
  <c r="D2061" i="1"/>
  <c r="E158" i="1"/>
  <c r="D158" i="1"/>
  <c r="E366" i="1"/>
  <c r="D366" i="1"/>
  <c r="E606" i="1"/>
  <c r="D606" i="1"/>
  <c r="D145" i="1"/>
  <c r="E145" i="1"/>
  <c r="E289" i="1"/>
  <c r="D289" i="1"/>
  <c r="E417" i="1"/>
  <c r="D417" i="1"/>
  <c r="E529" i="1"/>
  <c r="D529" i="1"/>
  <c r="E625" i="1"/>
  <c r="D625" i="1"/>
  <c r="E817" i="1"/>
  <c r="D817" i="1"/>
  <c r="E2" i="1"/>
  <c r="D2" i="1"/>
  <c r="D146" i="1"/>
  <c r="E146" i="1"/>
  <c r="E306" i="1"/>
  <c r="D306" i="1"/>
  <c r="E434" i="1"/>
  <c r="D434" i="1"/>
  <c r="E578" i="1"/>
  <c r="D578" i="1"/>
  <c r="E738" i="1"/>
  <c r="D738" i="1"/>
  <c r="E754" i="1"/>
  <c r="D754" i="1"/>
  <c r="E802" i="1"/>
  <c r="D802" i="1"/>
  <c r="E866" i="1"/>
  <c r="D866" i="1"/>
  <c r="E914" i="1"/>
  <c r="D914" i="1"/>
  <c r="E930" i="1"/>
  <c r="D930" i="1"/>
  <c r="E946" i="1"/>
  <c r="D946" i="1"/>
  <c r="E962" i="1"/>
  <c r="D962" i="1"/>
  <c r="E978" i="1"/>
  <c r="D978" i="1"/>
  <c r="E994" i="1"/>
  <c r="D994" i="1"/>
  <c r="E1010" i="1"/>
  <c r="D1010" i="1"/>
  <c r="E1026" i="1"/>
  <c r="D1026" i="1"/>
  <c r="E1042" i="1"/>
  <c r="D1042" i="1"/>
  <c r="E1058" i="1"/>
  <c r="D1058" i="1"/>
  <c r="E1074" i="1"/>
  <c r="D1074" i="1"/>
  <c r="E1090" i="1"/>
  <c r="D1090" i="1"/>
  <c r="E1106" i="1"/>
  <c r="D1106" i="1"/>
  <c r="E1122" i="1"/>
  <c r="D1122" i="1"/>
  <c r="E1138" i="1"/>
  <c r="D1138" i="1"/>
  <c r="E1154" i="1"/>
  <c r="D1154" i="1"/>
  <c r="E1170" i="1"/>
  <c r="D1170" i="1"/>
  <c r="E1186" i="1"/>
  <c r="D1186" i="1"/>
  <c r="E1202" i="1"/>
  <c r="D1202" i="1"/>
  <c r="E1218" i="1"/>
  <c r="D1218" i="1"/>
  <c r="E1234" i="1"/>
  <c r="D1234" i="1"/>
  <c r="E1250" i="1"/>
  <c r="D1250" i="1"/>
  <c r="E1266" i="1"/>
  <c r="D1266" i="1"/>
  <c r="E1282" i="1"/>
  <c r="D1282" i="1"/>
  <c r="E1298" i="1"/>
  <c r="D1298" i="1"/>
  <c r="E1314" i="1"/>
  <c r="D1314" i="1"/>
  <c r="E1330" i="1"/>
  <c r="D1330" i="1"/>
  <c r="E1346" i="1"/>
  <c r="D1346" i="1"/>
  <c r="E1362" i="1"/>
  <c r="D1362" i="1"/>
  <c r="E1378" i="1"/>
  <c r="D1378" i="1"/>
  <c r="E1394" i="1"/>
  <c r="D1394" i="1"/>
  <c r="E1410" i="1"/>
  <c r="D1410" i="1"/>
  <c r="E1426" i="1"/>
  <c r="D1426" i="1"/>
  <c r="E1442" i="1"/>
  <c r="D1442" i="1"/>
  <c r="E1458" i="1"/>
  <c r="D1458" i="1"/>
  <c r="E1474" i="1"/>
  <c r="D1474" i="1"/>
  <c r="E1490" i="1"/>
  <c r="D1490" i="1"/>
  <c r="E1506" i="1"/>
  <c r="D1506" i="1"/>
  <c r="E1522" i="1"/>
  <c r="D1522" i="1"/>
  <c r="E1538" i="1"/>
  <c r="D1538" i="1"/>
  <c r="E1554" i="1"/>
  <c r="D1554" i="1"/>
  <c r="E1570" i="1"/>
  <c r="D1570" i="1"/>
  <c r="D1586" i="1"/>
  <c r="E1586" i="1"/>
  <c r="E1602" i="1"/>
  <c r="D1602" i="1"/>
  <c r="E1618" i="1"/>
  <c r="D1618" i="1"/>
  <c r="E1634" i="1"/>
  <c r="D1634" i="1"/>
  <c r="E1650" i="1"/>
  <c r="D1650" i="1"/>
  <c r="E1666" i="1"/>
  <c r="D1666" i="1"/>
  <c r="E1682" i="1"/>
  <c r="D1682" i="1"/>
  <c r="E1698" i="1"/>
  <c r="D1698" i="1"/>
  <c r="E1714" i="1"/>
  <c r="D1714" i="1"/>
  <c r="E1730" i="1"/>
  <c r="D1730" i="1"/>
  <c r="E1746" i="1"/>
  <c r="D1746" i="1"/>
  <c r="E1762" i="1"/>
  <c r="D1762" i="1"/>
  <c r="E1778" i="1"/>
  <c r="D1778" i="1"/>
  <c r="E1794" i="1"/>
  <c r="D1794" i="1"/>
  <c r="E1810" i="1"/>
  <c r="D1810" i="1"/>
  <c r="E1826" i="1"/>
  <c r="D1826" i="1"/>
  <c r="E1842" i="1"/>
  <c r="D1842" i="1"/>
  <c r="E1858" i="1"/>
  <c r="D1858" i="1"/>
  <c r="E1874" i="1"/>
  <c r="D1874" i="1"/>
  <c r="E1890" i="1"/>
  <c r="D1890" i="1"/>
  <c r="E1906" i="1"/>
  <c r="D1906" i="1"/>
  <c r="E1922" i="1"/>
  <c r="D1922" i="1"/>
  <c r="E1938" i="1"/>
  <c r="D1938" i="1"/>
  <c r="E1954" i="1"/>
  <c r="D1954" i="1"/>
  <c r="E1970" i="1"/>
  <c r="D1970" i="1"/>
  <c r="E1986" i="1"/>
  <c r="D1986" i="1"/>
  <c r="E2002" i="1"/>
  <c r="D2002" i="1"/>
  <c r="E2018" i="1"/>
  <c r="D2018" i="1"/>
  <c r="E2034" i="1"/>
  <c r="D2034" i="1"/>
  <c r="E2050" i="1"/>
  <c r="D2050" i="1"/>
  <c r="E2066" i="1"/>
  <c r="D2066" i="1"/>
  <c r="E2082" i="1"/>
  <c r="D2082" i="1"/>
  <c r="E2098" i="1"/>
  <c r="D2098" i="1"/>
  <c r="E140" i="1"/>
  <c r="D140" i="1"/>
  <c r="E61" i="1"/>
  <c r="D61" i="1"/>
  <c r="E397" i="1"/>
  <c r="D397" i="1"/>
  <c r="E653" i="1"/>
  <c r="D653" i="1"/>
  <c r="E845" i="1"/>
  <c r="D845" i="1"/>
  <c r="E1021" i="1"/>
  <c r="D1021" i="1"/>
  <c r="E1197" i="1"/>
  <c r="D1197" i="1"/>
  <c r="E1357" i="1"/>
  <c r="D1357" i="1"/>
  <c r="E1549" i="1"/>
  <c r="D1549" i="1"/>
  <c r="E1741" i="1"/>
  <c r="D1741" i="1"/>
  <c r="E2013" i="1"/>
  <c r="D2013" i="1"/>
  <c r="E126" i="1"/>
  <c r="D126" i="1"/>
  <c r="E318" i="1"/>
  <c r="D318" i="1"/>
  <c r="E590" i="1"/>
  <c r="D590" i="1"/>
  <c r="E129" i="1"/>
  <c r="D129" i="1"/>
  <c r="E257" i="1"/>
  <c r="D257" i="1"/>
  <c r="E401" i="1"/>
  <c r="D401" i="1"/>
  <c r="E561" i="1"/>
  <c r="D561" i="1"/>
  <c r="E689" i="1"/>
  <c r="D689" i="1"/>
  <c r="E833" i="1"/>
  <c r="D833" i="1"/>
  <c r="E18" i="1"/>
  <c r="D18" i="1"/>
  <c r="E130" i="1"/>
  <c r="D130" i="1"/>
  <c r="E258" i="1"/>
  <c r="D258" i="1"/>
  <c r="E386" i="1"/>
  <c r="D386" i="1"/>
  <c r="E514" i="1"/>
  <c r="D514" i="1"/>
  <c r="E658" i="1"/>
  <c r="D658" i="1"/>
  <c r="E834" i="1"/>
  <c r="D834" i="1"/>
  <c r="E83" i="1"/>
  <c r="D83" i="1"/>
  <c r="E147" i="1"/>
  <c r="D147" i="1"/>
  <c r="E163" i="1"/>
  <c r="D163" i="1"/>
  <c r="E179" i="1"/>
  <c r="D179" i="1"/>
  <c r="E195" i="1"/>
  <c r="D195" i="1"/>
  <c r="E211" i="1"/>
  <c r="D211" i="1"/>
  <c r="E227" i="1"/>
  <c r="D227" i="1"/>
  <c r="E243" i="1"/>
  <c r="D243" i="1"/>
  <c r="E259" i="1"/>
  <c r="D259" i="1"/>
  <c r="E275" i="1"/>
  <c r="D275" i="1"/>
  <c r="E291" i="1"/>
  <c r="D291" i="1"/>
  <c r="E307" i="1"/>
  <c r="D307" i="1"/>
  <c r="E323" i="1"/>
  <c r="D323" i="1"/>
  <c r="E339" i="1"/>
  <c r="D339" i="1"/>
  <c r="E355" i="1"/>
  <c r="D355" i="1"/>
  <c r="E371" i="1"/>
  <c r="D371" i="1"/>
  <c r="E387" i="1"/>
  <c r="D387" i="1"/>
  <c r="E403" i="1"/>
  <c r="D403" i="1"/>
  <c r="E419" i="1"/>
  <c r="D419" i="1"/>
  <c r="E435" i="1"/>
  <c r="D435" i="1"/>
  <c r="E451" i="1"/>
  <c r="D451" i="1"/>
  <c r="E467" i="1"/>
  <c r="D467" i="1"/>
  <c r="E483" i="1"/>
  <c r="D483" i="1"/>
  <c r="E499" i="1"/>
  <c r="D499" i="1"/>
  <c r="E515" i="1"/>
  <c r="D515" i="1"/>
  <c r="E531" i="1"/>
  <c r="D531" i="1"/>
  <c r="E547" i="1"/>
  <c r="D547" i="1"/>
  <c r="E563" i="1"/>
  <c r="D563" i="1"/>
  <c r="E579" i="1"/>
  <c r="D579" i="1"/>
  <c r="E595" i="1"/>
  <c r="D595" i="1"/>
  <c r="E611" i="1"/>
  <c r="D611" i="1"/>
  <c r="E627" i="1"/>
  <c r="D627" i="1"/>
  <c r="E643" i="1"/>
  <c r="D643" i="1"/>
  <c r="E659" i="1"/>
  <c r="D659" i="1"/>
  <c r="E675" i="1"/>
  <c r="D675" i="1"/>
  <c r="E691" i="1"/>
  <c r="D691" i="1"/>
  <c r="E707" i="1"/>
  <c r="D707" i="1"/>
  <c r="E723" i="1"/>
  <c r="D723" i="1"/>
  <c r="E739" i="1"/>
  <c r="D739" i="1"/>
  <c r="E755" i="1"/>
  <c r="D755" i="1"/>
  <c r="E771" i="1"/>
  <c r="D771" i="1"/>
  <c r="E787" i="1"/>
  <c r="D787" i="1"/>
  <c r="E803" i="1"/>
  <c r="D803" i="1"/>
  <c r="E819" i="1"/>
  <c r="D819" i="1"/>
  <c r="E835" i="1"/>
  <c r="D835" i="1"/>
  <c r="E851" i="1"/>
  <c r="D851" i="1"/>
  <c r="E867" i="1"/>
  <c r="D867" i="1"/>
  <c r="E883" i="1"/>
  <c r="D883" i="1"/>
  <c r="E899" i="1"/>
  <c r="D899" i="1"/>
  <c r="E915" i="1"/>
  <c r="D915" i="1"/>
  <c r="E931" i="1"/>
  <c r="D931" i="1"/>
  <c r="E947" i="1"/>
  <c r="D947" i="1"/>
  <c r="E963" i="1"/>
  <c r="D963" i="1"/>
  <c r="E979" i="1"/>
  <c r="D979" i="1"/>
  <c r="E995" i="1"/>
  <c r="D995" i="1"/>
  <c r="E1011" i="1"/>
  <c r="D1011" i="1"/>
  <c r="E1027" i="1"/>
  <c r="D1027" i="1"/>
  <c r="E1043" i="1"/>
  <c r="D1043" i="1"/>
  <c r="E1059" i="1"/>
  <c r="D1059" i="1"/>
  <c r="E1075" i="1"/>
  <c r="D1075" i="1"/>
  <c r="E1091" i="1"/>
  <c r="D1091" i="1"/>
  <c r="E1107" i="1"/>
  <c r="D1107" i="1"/>
  <c r="E1123" i="1"/>
  <c r="D1123" i="1"/>
  <c r="E1139" i="1"/>
  <c r="D1139" i="1"/>
  <c r="E1155" i="1"/>
  <c r="D1155" i="1"/>
  <c r="E1171" i="1"/>
  <c r="D1171" i="1"/>
  <c r="E1187" i="1"/>
  <c r="D1187" i="1"/>
  <c r="E1203" i="1"/>
  <c r="D1203" i="1"/>
  <c r="E1219" i="1"/>
  <c r="D1219" i="1"/>
  <c r="E1235" i="1"/>
  <c r="D1235" i="1"/>
  <c r="E1251" i="1"/>
  <c r="D1251" i="1"/>
  <c r="E1267" i="1"/>
  <c r="D1267" i="1"/>
  <c r="E1283" i="1"/>
  <c r="D1283" i="1"/>
  <c r="E1299" i="1"/>
  <c r="D1299" i="1"/>
  <c r="E1315" i="1"/>
  <c r="D1315" i="1"/>
  <c r="E1331" i="1"/>
  <c r="D1331" i="1"/>
  <c r="E1347" i="1"/>
  <c r="D1347" i="1"/>
  <c r="E1363" i="1"/>
  <c r="D1363" i="1"/>
  <c r="E1379" i="1"/>
  <c r="D1379" i="1"/>
  <c r="E1395" i="1"/>
  <c r="D1395" i="1"/>
  <c r="E1411" i="1"/>
  <c r="D1411" i="1"/>
  <c r="E1427" i="1"/>
  <c r="D1427" i="1"/>
  <c r="E1443" i="1"/>
  <c r="D1443" i="1"/>
  <c r="E1459" i="1"/>
  <c r="D1459" i="1"/>
  <c r="E1475" i="1"/>
  <c r="D1475" i="1"/>
  <c r="E1491" i="1"/>
  <c r="D1491" i="1"/>
  <c r="E1507" i="1"/>
  <c r="D1507" i="1"/>
  <c r="E1523" i="1"/>
  <c r="D1523" i="1"/>
  <c r="E1539" i="1"/>
  <c r="D1539" i="1"/>
  <c r="E1555" i="1"/>
  <c r="D1555" i="1"/>
  <c r="E1571" i="1"/>
  <c r="D1571" i="1"/>
  <c r="E1587" i="1"/>
  <c r="D1587" i="1"/>
  <c r="E1603" i="1"/>
  <c r="D1603" i="1"/>
  <c r="E1619" i="1"/>
  <c r="D1619" i="1"/>
  <c r="E1635" i="1"/>
  <c r="D1635" i="1"/>
  <c r="E1651" i="1"/>
  <c r="D1651" i="1"/>
  <c r="E1667" i="1"/>
  <c r="D1667" i="1"/>
  <c r="E1683" i="1"/>
  <c r="D1683" i="1"/>
  <c r="E1699" i="1"/>
  <c r="D1699" i="1"/>
  <c r="E1715" i="1"/>
  <c r="D1715" i="1"/>
  <c r="E1731" i="1"/>
  <c r="D1731" i="1"/>
  <c r="E1747" i="1"/>
  <c r="D1747" i="1"/>
  <c r="E1763" i="1"/>
  <c r="D1763" i="1"/>
  <c r="E1779" i="1"/>
  <c r="D1779" i="1"/>
  <c r="E1795" i="1"/>
  <c r="D1795" i="1"/>
  <c r="E1811" i="1"/>
  <c r="D1811" i="1"/>
  <c r="E1827" i="1"/>
  <c r="D1827" i="1"/>
  <c r="E1843" i="1"/>
  <c r="D1843" i="1"/>
  <c r="E1859" i="1"/>
  <c r="D1859" i="1"/>
  <c r="E1875" i="1"/>
  <c r="D1875" i="1"/>
  <c r="E1891" i="1"/>
  <c r="D1891" i="1"/>
  <c r="E1907" i="1"/>
  <c r="D1907" i="1"/>
  <c r="E1923" i="1"/>
  <c r="D1923" i="1"/>
  <c r="E1939" i="1"/>
  <c r="D1939" i="1"/>
  <c r="E1955" i="1"/>
  <c r="D1955" i="1"/>
  <c r="E1971" i="1"/>
  <c r="D1971" i="1"/>
  <c r="E1987" i="1"/>
  <c r="D1987" i="1"/>
  <c r="E2003" i="1"/>
  <c r="D2003" i="1"/>
  <c r="E2019" i="1"/>
  <c r="D2019" i="1"/>
  <c r="E2035" i="1"/>
  <c r="D2035" i="1"/>
  <c r="E2051" i="1"/>
  <c r="D2051" i="1"/>
  <c r="E2067" i="1"/>
  <c r="D2067" i="1"/>
  <c r="E2083" i="1"/>
  <c r="D2083" i="1"/>
  <c r="E2099" i="1"/>
  <c r="D2099" i="1"/>
  <c r="E92" i="1"/>
  <c r="D92" i="1"/>
  <c r="E316" i="1"/>
  <c r="D316" i="1"/>
  <c r="E141" i="1"/>
  <c r="D141" i="1"/>
  <c r="E221" i="1"/>
  <c r="D221" i="1"/>
  <c r="E429" i="1"/>
  <c r="D429" i="1"/>
  <c r="E605" i="1"/>
  <c r="D605" i="1"/>
  <c r="E781" i="1"/>
  <c r="D781" i="1"/>
  <c r="E957" i="1"/>
  <c r="D957" i="1"/>
  <c r="E1181" i="1"/>
  <c r="D1181" i="1"/>
  <c r="E1405" i="1"/>
  <c r="D1405" i="1"/>
  <c r="E1773" i="1"/>
  <c r="D1773" i="1"/>
  <c r="E1981" i="1"/>
  <c r="D1981" i="1"/>
  <c r="E110" i="1"/>
  <c r="D110" i="1"/>
  <c r="E286" i="1"/>
  <c r="D286" i="1"/>
  <c r="E542" i="1"/>
  <c r="D542" i="1"/>
  <c r="E65" i="1"/>
  <c r="D65" i="1"/>
  <c r="E193" i="1"/>
  <c r="D193" i="1"/>
  <c r="E321" i="1"/>
  <c r="D321" i="1"/>
  <c r="E465" i="1"/>
  <c r="D465" i="1"/>
  <c r="E593" i="1"/>
  <c r="D593" i="1"/>
  <c r="E721" i="1"/>
  <c r="D721" i="1"/>
  <c r="E849" i="1"/>
  <c r="D849" i="1"/>
  <c r="E34" i="1"/>
  <c r="D34" i="1"/>
  <c r="E162" i="1"/>
  <c r="D162" i="1"/>
  <c r="E290" i="1"/>
  <c r="D290" i="1"/>
  <c r="E418" i="1"/>
  <c r="D418" i="1"/>
  <c r="E546" i="1"/>
  <c r="D546" i="1"/>
  <c r="E642" i="1"/>
  <c r="D642" i="1"/>
  <c r="E722" i="1"/>
  <c r="D722" i="1"/>
  <c r="E898" i="1"/>
  <c r="D898" i="1"/>
  <c r="E100" i="1"/>
  <c r="D100" i="1"/>
  <c r="E612" i="1"/>
  <c r="D612" i="1"/>
  <c r="E2100" i="1"/>
  <c r="D2100" i="1"/>
  <c r="E236" i="1"/>
  <c r="D236" i="1"/>
  <c r="E301" i="1"/>
  <c r="D301" i="1"/>
  <c r="E493" i="1"/>
  <c r="D493" i="1"/>
  <c r="E669" i="1"/>
  <c r="D669" i="1"/>
  <c r="E877" i="1"/>
  <c r="D877" i="1"/>
  <c r="E1069" i="1"/>
  <c r="D1069" i="1"/>
  <c r="E1277" i="1"/>
  <c r="D1277" i="1"/>
  <c r="E1421" i="1"/>
  <c r="D1421" i="1"/>
  <c r="E1661" i="1"/>
  <c r="D1661" i="1"/>
  <c r="E1853" i="1"/>
  <c r="D1853" i="1"/>
  <c r="E2077" i="1"/>
  <c r="D2077" i="1"/>
  <c r="E174" i="1"/>
  <c r="D174" i="1"/>
  <c r="E382" i="1"/>
  <c r="D382" i="1"/>
  <c r="E558" i="1"/>
  <c r="D558" i="1"/>
  <c r="E81" i="1"/>
  <c r="D81" i="1"/>
  <c r="E209" i="1"/>
  <c r="D209" i="1"/>
  <c r="E353" i="1"/>
  <c r="D353" i="1"/>
  <c r="E545" i="1"/>
  <c r="D545" i="1"/>
  <c r="E705" i="1"/>
  <c r="D705" i="1"/>
  <c r="E897" i="1"/>
  <c r="D897" i="1"/>
  <c r="E50" i="1"/>
  <c r="D50" i="1"/>
  <c r="E178" i="1"/>
  <c r="D178" i="1"/>
  <c r="E274" i="1"/>
  <c r="D274" i="1"/>
  <c r="E402" i="1"/>
  <c r="D402" i="1"/>
  <c r="E530" i="1"/>
  <c r="D530" i="1"/>
  <c r="E674" i="1"/>
  <c r="D674" i="1"/>
  <c r="E850" i="1"/>
  <c r="D850" i="1"/>
  <c r="E51" i="1"/>
  <c r="D51" i="1"/>
  <c r="E36" i="1"/>
  <c r="D36" i="1"/>
  <c r="E196" i="1"/>
  <c r="D196" i="1"/>
  <c r="E276" i="1"/>
  <c r="D276" i="1"/>
  <c r="E340" i="1"/>
  <c r="D340" i="1"/>
  <c r="E452" i="1"/>
  <c r="D452" i="1"/>
  <c r="E532" i="1"/>
  <c r="D532" i="1"/>
  <c r="E660" i="1"/>
  <c r="D660" i="1"/>
  <c r="E772" i="1"/>
  <c r="D772" i="1"/>
  <c r="E884" i="1"/>
  <c r="D884" i="1"/>
  <c r="E980" i="1"/>
  <c r="D980" i="1"/>
  <c r="E1124" i="1"/>
  <c r="D1124" i="1"/>
  <c r="E1252" i="1"/>
  <c r="D1252" i="1"/>
  <c r="E1364" i="1"/>
  <c r="D1364" i="1"/>
  <c r="E1476" i="1"/>
  <c r="D1476" i="1"/>
  <c r="E1540" i="1"/>
  <c r="D1540" i="1"/>
  <c r="E1620" i="1"/>
  <c r="D1620" i="1"/>
  <c r="E1732" i="1"/>
  <c r="D1732" i="1"/>
  <c r="E1876" i="1"/>
  <c r="D1876" i="1"/>
  <c r="E1940" i="1"/>
  <c r="D1940" i="1"/>
  <c r="E2052" i="1"/>
  <c r="D2052" i="1"/>
  <c r="E5" i="1"/>
  <c r="D5" i="1"/>
  <c r="E53" i="1"/>
  <c r="D53" i="1"/>
  <c r="E101" i="1"/>
  <c r="D101" i="1"/>
  <c r="E165" i="1"/>
  <c r="D165" i="1"/>
  <c r="E229" i="1"/>
  <c r="D229" i="1"/>
  <c r="E277" i="1"/>
  <c r="D277" i="1"/>
  <c r="E325" i="1"/>
  <c r="D325" i="1"/>
  <c r="E421" i="1"/>
  <c r="D421" i="1"/>
  <c r="E501" i="1"/>
  <c r="D501" i="1"/>
  <c r="E597" i="1"/>
  <c r="D597" i="1"/>
  <c r="E677" i="1"/>
  <c r="D677" i="1"/>
  <c r="E757" i="1"/>
  <c r="D757" i="1"/>
  <c r="E789" i="1"/>
  <c r="D789" i="1"/>
  <c r="E805" i="1"/>
  <c r="D805" i="1"/>
  <c r="E853" i="1"/>
  <c r="D853" i="1"/>
  <c r="E869" i="1"/>
  <c r="D869" i="1"/>
  <c r="E885" i="1"/>
  <c r="D885" i="1"/>
  <c r="E901" i="1"/>
  <c r="D901" i="1"/>
  <c r="E917" i="1"/>
  <c r="D917" i="1"/>
  <c r="E933" i="1"/>
  <c r="D933" i="1"/>
  <c r="E949" i="1"/>
  <c r="D949" i="1"/>
  <c r="E965" i="1"/>
  <c r="D965" i="1"/>
  <c r="E981" i="1"/>
  <c r="D981" i="1"/>
  <c r="E997" i="1"/>
  <c r="D997" i="1"/>
  <c r="E1013" i="1"/>
  <c r="D1013" i="1"/>
  <c r="E1029" i="1"/>
  <c r="D1029" i="1"/>
  <c r="E1045" i="1"/>
  <c r="D1045" i="1"/>
  <c r="E1061" i="1"/>
  <c r="D1061" i="1"/>
  <c r="E1077" i="1"/>
  <c r="D1077" i="1"/>
  <c r="E1093" i="1"/>
  <c r="D1093" i="1"/>
  <c r="E1109" i="1"/>
  <c r="D1109" i="1"/>
  <c r="E1125" i="1"/>
  <c r="D1125" i="1"/>
  <c r="E1141" i="1"/>
  <c r="D1141" i="1"/>
  <c r="E1157" i="1"/>
  <c r="D1157" i="1"/>
  <c r="E1173" i="1"/>
  <c r="D1173" i="1"/>
  <c r="E1189" i="1"/>
  <c r="D1189" i="1"/>
  <c r="E1205" i="1"/>
  <c r="D1205" i="1"/>
  <c r="E1221" i="1"/>
  <c r="D1221" i="1"/>
  <c r="E1237" i="1"/>
  <c r="D1237" i="1"/>
  <c r="E1253" i="1"/>
  <c r="D1253" i="1"/>
  <c r="E1269" i="1"/>
  <c r="D1269" i="1"/>
  <c r="E1285" i="1"/>
  <c r="D1285" i="1"/>
  <c r="E1301" i="1"/>
  <c r="D1301" i="1"/>
  <c r="E1317" i="1"/>
  <c r="D1317" i="1"/>
  <c r="E1333" i="1"/>
  <c r="D1333" i="1"/>
  <c r="E1349" i="1"/>
  <c r="D1349" i="1"/>
  <c r="E1365" i="1"/>
  <c r="D1365" i="1"/>
  <c r="E1381" i="1"/>
  <c r="D1381" i="1"/>
  <c r="E1397" i="1"/>
  <c r="D1397" i="1"/>
  <c r="E1413" i="1"/>
  <c r="D1413" i="1"/>
  <c r="E1429" i="1"/>
  <c r="D1429" i="1"/>
  <c r="E1445" i="1"/>
  <c r="D1445" i="1"/>
  <c r="E1461" i="1"/>
  <c r="D1461" i="1"/>
  <c r="E1477" i="1"/>
  <c r="D1477" i="1"/>
  <c r="E1493" i="1"/>
  <c r="D1493" i="1"/>
  <c r="E1509" i="1"/>
  <c r="D1509" i="1"/>
  <c r="E1525" i="1"/>
  <c r="D1525" i="1"/>
  <c r="E1541" i="1"/>
  <c r="D1541" i="1"/>
  <c r="E1557" i="1"/>
  <c r="D1557" i="1"/>
  <c r="E1573" i="1"/>
  <c r="D1573" i="1"/>
  <c r="D1589" i="1"/>
  <c r="E1589" i="1"/>
  <c r="E1605" i="1"/>
  <c r="D1605" i="1"/>
  <c r="E1621" i="1"/>
  <c r="D1621" i="1"/>
  <c r="E1637" i="1"/>
  <c r="D1637" i="1"/>
  <c r="E1653" i="1"/>
  <c r="D1653" i="1"/>
  <c r="E1669" i="1"/>
  <c r="D1669" i="1"/>
  <c r="E1685" i="1"/>
  <c r="D1685" i="1"/>
  <c r="E1701" i="1"/>
  <c r="D1701" i="1"/>
  <c r="E1717" i="1"/>
  <c r="D1717" i="1"/>
  <c r="E1733" i="1"/>
  <c r="D1733" i="1"/>
  <c r="E1749" i="1"/>
  <c r="D1749" i="1"/>
  <c r="E1765" i="1"/>
  <c r="D1765" i="1"/>
  <c r="E1781" i="1"/>
  <c r="D1781" i="1"/>
  <c r="E1797" i="1"/>
  <c r="D1797" i="1"/>
  <c r="E1813" i="1"/>
  <c r="D1813" i="1"/>
  <c r="E1829" i="1"/>
  <c r="D1829" i="1"/>
  <c r="E1845" i="1"/>
  <c r="D1845" i="1"/>
  <c r="E1861" i="1"/>
  <c r="D1861" i="1"/>
  <c r="E1877" i="1"/>
  <c r="D1877" i="1"/>
  <c r="E1893" i="1"/>
  <c r="D1893" i="1"/>
  <c r="E1909" i="1"/>
  <c r="D1909" i="1"/>
  <c r="E1925" i="1"/>
  <c r="D1925" i="1"/>
  <c r="E1941" i="1"/>
  <c r="D1941" i="1"/>
  <c r="E1957" i="1"/>
  <c r="D1957" i="1"/>
  <c r="E1973" i="1"/>
  <c r="D1973" i="1"/>
  <c r="E1989" i="1"/>
  <c r="D1989" i="1"/>
  <c r="E2005" i="1"/>
  <c r="D2005" i="1"/>
  <c r="E2021" i="1"/>
  <c r="D2021" i="1"/>
  <c r="E2037" i="1"/>
  <c r="D2037" i="1"/>
  <c r="E2053" i="1"/>
  <c r="D2053" i="1"/>
  <c r="E2069" i="1"/>
  <c r="D2069" i="1"/>
  <c r="E2085" i="1"/>
  <c r="D2085" i="1"/>
  <c r="E2101" i="1"/>
  <c r="D2101" i="1"/>
  <c r="E220" i="1"/>
  <c r="D220" i="1"/>
  <c r="E93" i="1"/>
  <c r="D93" i="1"/>
  <c r="E349" i="1"/>
  <c r="D349" i="1"/>
  <c r="E589" i="1"/>
  <c r="D589" i="1"/>
  <c r="E829" i="1"/>
  <c r="D829" i="1"/>
  <c r="E1037" i="1"/>
  <c r="D1037" i="1"/>
  <c r="E1261" i="1"/>
  <c r="D1261" i="1"/>
  <c r="E1517" i="1"/>
  <c r="D1517" i="1"/>
  <c r="E1693" i="1"/>
  <c r="D1693" i="1"/>
  <c r="E1901" i="1"/>
  <c r="D1901" i="1"/>
  <c r="E62" i="1"/>
  <c r="D62" i="1"/>
  <c r="E270" i="1"/>
  <c r="D270" i="1"/>
  <c r="E526" i="1"/>
  <c r="D526" i="1"/>
  <c r="E113" i="1"/>
  <c r="D113" i="1"/>
  <c r="E225" i="1"/>
  <c r="D225" i="1"/>
  <c r="E369" i="1"/>
  <c r="D369" i="1"/>
  <c r="E481" i="1"/>
  <c r="D481" i="1"/>
  <c r="E609" i="1"/>
  <c r="D609" i="1"/>
  <c r="E753" i="1"/>
  <c r="D753" i="1"/>
  <c r="E945" i="1"/>
  <c r="D945" i="1"/>
  <c r="E114" i="1"/>
  <c r="D114" i="1"/>
  <c r="E242" i="1"/>
  <c r="D242" i="1"/>
  <c r="E370" i="1"/>
  <c r="D370" i="1"/>
  <c r="E498" i="1"/>
  <c r="D498" i="1"/>
  <c r="E610" i="1"/>
  <c r="D610" i="1"/>
  <c r="E770" i="1"/>
  <c r="D770" i="1"/>
  <c r="E3" i="1"/>
  <c r="D3" i="1"/>
  <c r="E99" i="1"/>
  <c r="D99" i="1"/>
  <c r="E20" i="1"/>
  <c r="D20" i="1"/>
  <c r="E116" i="1"/>
  <c r="D116" i="1"/>
  <c r="E180" i="1"/>
  <c r="D180" i="1"/>
  <c r="E260" i="1"/>
  <c r="D260" i="1"/>
  <c r="E324" i="1"/>
  <c r="D324" i="1"/>
  <c r="E404" i="1"/>
  <c r="D404" i="1"/>
  <c r="E500" i="1"/>
  <c r="D500" i="1"/>
  <c r="E580" i="1"/>
  <c r="D580" i="1"/>
  <c r="E676" i="1"/>
  <c r="D676" i="1"/>
  <c r="E740" i="1"/>
  <c r="D740" i="1"/>
  <c r="E820" i="1"/>
  <c r="D820" i="1"/>
  <c r="E900" i="1"/>
  <c r="D900" i="1"/>
  <c r="E964" i="1"/>
  <c r="D964" i="1"/>
  <c r="E1044" i="1"/>
  <c r="D1044" i="1"/>
  <c r="E1108" i="1"/>
  <c r="D1108" i="1"/>
  <c r="E1188" i="1"/>
  <c r="D1188" i="1"/>
  <c r="E1268" i="1"/>
  <c r="D1268" i="1"/>
  <c r="E1332" i="1"/>
  <c r="D1332" i="1"/>
  <c r="E1412" i="1"/>
  <c r="D1412" i="1"/>
  <c r="E1460" i="1"/>
  <c r="D1460" i="1"/>
  <c r="E1508" i="1"/>
  <c r="D1508" i="1"/>
  <c r="E1556" i="1"/>
  <c r="D1556" i="1"/>
  <c r="E1588" i="1"/>
  <c r="D1588" i="1"/>
  <c r="E1636" i="1"/>
  <c r="D1636" i="1"/>
  <c r="E1700" i="1"/>
  <c r="D1700" i="1"/>
  <c r="E1748" i="1"/>
  <c r="D1748" i="1"/>
  <c r="E1780" i="1"/>
  <c r="D1780" i="1"/>
  <c r="E1812" i="1"/>
  <c r="D1812" i="1"/>
  <c r="E1844" i="1"/>
  <c r="D1844" i="1"/>
  <c r="E1892" i="1"/>
  <c r="D1892" i="1"/>
  <c r="E1924" i="1"/>
  <c r="D1924" i="1"/>
  <c r="E1972" i="1"/>
  <c r="D1972" i="1"/>
  <c r="E2020" i="1"/>
  <c r="D2020" i="1"/>
  <c r="E2068" i="1"/>
  <c r="D2068" i="1"/>
  <c r="E37" i="1"/>
  <c r="D37" i="1"/>
  <c r="E85" i="1"/>
  <c r="D85" i="1"/>
  <c r="E133" i="1"/>
  <c r="D133" i="1"/>
  <c r="E181" i="1"/>
  <c r="D181" i="1"/>
  <c r="E213" i="1"/>
  <c r="D213" i="1"/>
  <c r="E261" i="1"/>
  <c r="D261" i="1"/>
  <c r="E293" i="1"/>
  <c r="D293" i="1"/>
  <c r="E357" i="1"/>
  <c r="D357" i="1"/>
  <c r="E389" i="1"/>
  <c r="D389" i="1"/>
  <c r="E453" i="1"/>
  <c r="D453" i="1"/>
  <c r="E517" i="1"/>
  <c r="D517" i="1"/>
  <c r="E581" i="1"/>
  <c r="D581" i="1"/>
  <c r="E629" i="1"/>
  <c r="D629" i="1"/>
  <c r="E661" i="1"/>
  <c r="D661" i="1"/>
  <c r="E725" i="1"/>
  <c r="D725" i="1"/>
  <c r="E821" i="1"/>
  <c r="D821" i="1"/>
  <c r="E38" i="1"/>
  <c r="D38" i="1"/>
  <c r="E86" i="1"/>
  <c r="D86" i="1"/>
  <c r="E150" i="1"/>
  <c r="D150" i="1"/>
  <c r="E214" i="1"/>
  <c r="D214" i="1"/>
  <c r="E278" i="1"/>
  <c r="D278" i="1"/>
  <c r="E326" i="1"/>
  <c r="D326" i="1"/>
  <c r="E422" i="1"/>
  <c r="D422" i="1"/>
  <c r="E470" i="1"/>
  <c r="D470" i="1"/>
  <c r="E518" i="1"/>
  <c r="D518" i="1"/>
  <c r="E566" i="1"/>
  <c r="D566" i="1"/>
  <c r="E614" i="1"/>
  <c r="D614" i="1"/>
  <c r="E662" i="1"/>
  <c r="D662" i="1"/>
  <c r="E710" i="1"/>
  <c r="D710" i="1"/>
  <c r="E758" i="1"/>
  <c r="D758" i="1"/>
  <c r="E774" i="1"/>
  <c r="D774" i="1"/>
  <c r="E790" i="1"/>
  <c r="D790" i="1"/>
  <c r="E822" i="1"/>
  <c r="D822" i="1"/>
  <c r="E838" i="1"/>
  <c r="D838" i="1"/>
  <c r="E854" i="1"/>
  <c r="D854" i="1"/>
  <c r="E870" i="1"/>
  <c r="D870" i="1"/>
  <c r="E886" i="1"/>
  <c r="D886" i="1"/>
  <c r="E902" i="1"/>
  <c r="D902" i="1"/>
  <c r="E918" i="1"/>
  <c r="D918" i="1"/>
  <c r="E934" i="1"/>
  <c r="D934" i="1"/>
  <c r="E950" i="1"/>
  <c r="D950" i="1"/>
  <c r="E966" i="1"/>
  <c r="D966" i="1"/>
  <c r="E982" i="1"/>
  <c r="D982" i="1"/>
  <c r="E998" i="1"/>
  <c r="D998" i="1"/>
  <c r="E1014" i="1"/>
  <c r="D1014" i="1"/>
  <c r="E1030" i="1"/>
  <c r="D1030" i="1"/>
  <c r="E1046" i="1"/>
  <c r="D1046" i="1"/>
  <c r="E1062" i="1"/>
  <c r="D1062" i="1"/>
  <c r="E1078" i="1"/>
  <c r="D1078" i="1"/>
  <c r="E1094" i="1"/>
  <c r="D1094" i="1"/>
  <c r="E1110" i="1"/>
  <c r="D1110" i="1"/>
  <c r="E1126" i="1"/>
  <c r="D1126" i="1"/>
  <c r="E1142" i="1"/>
  <c r="D1142" i="1"/>
  <c r="E1158" i="1"/>
  <c r="D1158" i="1"/>
  <c r="E1174" i="1"/>
  <c r="D1174" i="1"/>
  <c r="E1190" i="1"/>
  <c r="D1190" i="1"/>
  <c r="E1206" i="1"/>
  <c r="D1206" i="1"/>
  <c r="E1222" i="1"/>
  <c r="D1222" i="1"/>
  <c r="E1238" i="1"/>
  <c r="D1238" i="1"/>
  <c r="E1254" i="1"/>
  <c r="D1254" i="1"/>
  <c r="E1270" i="1"/>
  <c r="D1270" i="1"/>
  <c r="E1286" i="1"/>
  <c r="D1286" i="1"/>
  <c r="E1302" i="1"/>
  <c r="D1302" i="1"/>
  <c r="E1318" i="1"/>
  <c r="D1318" i="1"/>
  <c r="E1334" i="1"/>
  <c r="D1334" i="1"/>
  <c r="E1350" i="1"/>
  <c r="D1350" i="1"/>
  <c r="E1366" i="1"/>
  <c r="D1366" i="1"/>
  <c r="E1382" i="1"/>
  <c r="D1382" i="1"/>
  <c r="E1398" i="1"/>
  <c r="D1398" i="1"/>
  <c r="E1414" i="1"/>
  <c r="D1414" i="1"/>
  <c r="E1430" i="1"/>
  <c r="D1430" i="1"/>
  <c r="E1446" i="1"/>
  <c r="D1446" i="1"/>
  <c r="E1462" i="1"/>
  <c r="D1462" i="1"/>
  <c r="E1478" i="1"/>
  <c r="D1478" i="1"/>
  <c r="E1494" i="1"/>
  <c r="D1494" i="1"/>
  <c r="E1510" i="1"/>
  <c r="D1510" i="1"/>
  <c r="D1526" i="1"/>
  <c r="E1526" i="1"/>
  <c r="E1542" i="1"/>
  <c r="D1542" i="1"/>
  <c r="D1558" i="1"/>
  <c r="E1558" i="1"/>
  <c r="E1574" i="1"/>
  <c r="D1574" i="1"/>
  <c r="E1590" i="1"/>
  <c r="D1590" i="1"/>
  <c r="E1606" i="1"/>
  <c r="D1606" i="1"/>
  <c r="E1622" i="1"/>
  <c r="D1622" i="1"/>
  <c r="E1638" i="1"/>
  <c r="D1638" i="1"/>
  <c r="E1654" i="1"/>
  <c r="D1654" i="1"/>
  <c r="E1670" i="1"/>
  <c r="D1670" i="1"/>
  <c r="E1686" i="1"/>
  <c r="D1686" i="1"/>
  <c r="E1702" i="1"/>
  <c r="D1702" i="1"/>
  <c r="E1718" i="1"/>
  <c r="D1718" i="1"/>
  <c r="E1734" i="1"/>
  <c r="D1734" i="1"/>
  <c r="E1750" i="1"/>
  <c r="D1750" i="1"/>
  <c r="E1766" i="1"/>
  <c r="D1766" i="1"/>
  <c r="E1782" i="1"/>
  <c r="D1782" i="1"/>
  <c r="E1798" i="1"/>
  <c r="D1798" i="1"/>
  <c r="E1814" i="1"/>
  <c r="D1814" i="1"/>
  <c r="E1830" i="1"/>
  <c r="D1830" i="1"/>
  <c r="E1846" i="1"/>
  <c r="D1846" i="1"/>
  <c r="E1862" i="1"/>
  <c r="D1862" i="1"/>
  <c r="E1878" i="1"/>
  <c r="D1878" i="1"/>
  <c r="E1894" i="1"/>
  <c r="D1894" i="1"/>
  <c r="E1910" i="1"/>
  <c r="D1910" i="1"/>
  <c r="E1926" i="1"/>
  <c r="D1926" i="1"/>
  <c r="E1942" i="1"/>
  <c r="D1942" i="1"/>
  <c r="E1958" i="1"/>
  <c r="D1958" i="1"/>
  <c r="E1974" i="1"/>
  <c r="D1974" i="1"/>
  <c r="E1990" i="1"/>
  <c r="D1990" i="1"/>
  <c r="E2006" i="1"/>
  <c r="D2006" i="1"/>
  <c r="E2022" i="1"/>
  <c r="D2022" i="1"/>
  <c r="E2038" i="1"/>
  <c r="D2038" i="1"/>
  <c r="E2054" i="1"/>
  <c r="D2054" i="1"/>
  <c r="E2070" i="1"/>
  <c r="D2070" i="1"/>
  <c r="E2086" i="1"/>
  <c r="D2086" i="1"/>
  <c r="E12" i="1"/>
  <c r="D12" i="1"/>
  <c r="E300" i="1"/>
  <c r="D300" i="1"/>
  <c r="E125" i="1"/>
  <c r="D125" i="1"/>
  <c r="E205" i="1"/>
  <c r="D205" i="1"/>
  <c r="E365" i="1"/>
  <c r="D365" i="1"/>
  <c r="E557" i="1"/>
  <c r="D557" i="1"/>
  <c r="E749" i="1"/>
  <c r="D749" i="1"/>
  <c r="E941" i="1"/>
  <c r="D941" i="1"/>
  <c r="E1133" i="1"/>
  <c r="D1133" i="1"/>
  <c r="E1325" i="1"/>
  <c r="D1325" i="1"/>
  <c r="E1533" i="1"/>
  <c r="D1533" i="1"/>
  <c r="E1725" i="1"/>
  <c r="D1725" i="1"/>
  <c r="E2029" i="1"/>
  <c r="D2029" i="1"/>
  <c r="E142" i="1"/>
  <c r="D142" i="1"/>
  <c r="E302" i="1"/>
  <c r="D302" i="1"/>
  <c r="E510" i="1"/>
  <c r="D510" i="1"/>
  <c r="E33" i="1"/>
  <c r="D33" i="1"/>
  <c r="E177" i="1"/>
  <c r="D177" i="1"/>
  <c r="E337" i="1"/>
  <c r="D337" i="1"/>
  <c r="E497" i="1"/>
  <c r="D497" i="1"/>
  <c r="E673" i="1"/>
  <c r="D673" i="1"/>
  <c r="E881" i="1"/>
  <c r="D881" i="1"/>
  <c r="E82" i="1"/>
  <c r="D82" i="1"/>
  <c r="D226" i="1"/>
  <c r="E226" i="1"/>
  <c r="E354" i="1"/>
  <c r="D354" i="1"/>
  <c r="E482" i="1"/>
  <c r="D482" i="1"/>
  <c r="E626" i="1"/>
  <c r="D626" i="1"/>
  <c r="E786" i="1"/>
  <c r="D786" i="1"/>
  <c r="E19" i="1"/>
  <c r="D19" i="1"/>
  <c r="E131" i="1"/>
  <c r="D131" i="1"/>
  <c r="E84" i="1"/>
  <c r="D84" i="1"/>
  <c r="E164" i="1"/>
  <c r="D164" i="1"/>
  <c r="E244" i="1"/>
  <c r="D244" i="1"/>
  <c r="E308" i="1"/>
  <c r="D308" i="1"/>
  <c r="E372" i="1"/>
  <c r="D372" i="1"/>
  <c r="E420" i="1"/>
  <c r="D420" i="1"/>
  <c r="E484" i="1"/>
  <c r="D484" i="1"/>
  <c r="E564" i="1"/>
  <c r="D564" i="1"/>
  <c r="E644" i="1"/>
  <c r="D644" i="1"/>
  <c r="E724" i="1"/>
  <c r="D724" i="1"/>
  <c r="E804" i="1"/>
  <c r="D804" i="1"/>
  <c r="E868" i="1"/>
  <c r="D868" i="1"/>
  <c r="E948" i="1"/>
  <c r="D948" i="1"/>
  <c r="E1028" i="1"/>
  <c r="D1028" i="1"/>
  <c r="E1092" i="1"/>
  <c r="D1092" i="1"/>
  <c r="E1172" i="1"/>
  <c r="D1172" i="1"/>
  <c r="E1236" i="1"/>
  <c r="D1236" i="1"/>
  <c r="E1316" i="1"/>
  <c r="D1316" i="1"/>
  <c r="E1348" i="1"/>
  <c r="D1348" i="1"/>
  <c r="E1428" i="1"/>
  <c r="D1428" i="1"/>
  <c r="E1444" i="1"/>
  <c r="D1444" i="1"/>
  <c r="E1492" i="1"/>
  <c r="D1492" i="1"/>
  <c r="E1524" i="1"/>
  <c r="D1524" i="1"/>
  <c r="E1572" i="1"/>
  <c r="D1572" i="1"/>
  <c r="E1604" i="1"/>
  <c r="D1604" i="1"/>
  <c r="E1652" i="1"/>
  <c r="D1652" i="1"/>
  <c r="E1716" i="1"/>
  <c r="D1716" i="1"/>
  <c r="E1764" i="1"/>
  <c r="D1764" i="1"/>
  <c r="E1796" i="1"/>
  <c r="D1796" i="1"/>
  <c r="E1828" i="1"/>
  <c r="D1828" i="1"/>
  <c r="E1860" i="1"/>
  <c r="D1860" i="1"/>
  <c r="E1908" i="1"/>
  <c r="D1908" i="1"/>
  <c r="E1956" i="1"/>
  <c r="D1956" i="1"/>
  <c r="E1988" i="1"/>
  <c r="D1988" i="1"/>
  <c r="E2004" i="1"/>
  <c r="D2004" i="1"/>
  <c r="E2036" i="1"/>
  <c r="D2036" i="1"/>
  <c r="E2084" i="1"/>
  <c r="D2084" i="1"/>
  <c r="E21" i="1"/>
  <c r="D21" i="1"/>
  <c r="E69" i="1"/>
  <c r="D69" i="1"/>
  <c r="E117" i="1"/>
  <c r="D117" i="1"/>
  <c r="E149" i="1"/>
  <c r="D149" i="1"/>
  <c r="E197" i="1"/>
  <c r="D197" i="1"/>
  <c r="E245" i="1"/>
  <c r="D245" i="1"/>
  <c r="E309" i="1"/>
  <c r="D309" i="1"/>
  <c r="E341" i="1"/>
  <c r="D341" i="1"/>
  <c r="E373" i="1"/>
  <c r="D373" i="1"/>
  <c r="E405" i="1"/>
  <c r="D405" i="1"/>
  <c r="E437" i="1"/>
  <c r="D437" i="1"/>
  <c r="E469" i="1"/>
  <c r="D469" i="1"/>
  <c r="E485" i="1"/>
  <c r="D485" i="1"/>
  <c r="E533" i="1"/>
  <c r="D533" i="1"/>
  <c r="E549" i="1"/>
  <c r="D549" i="1"/>
  <c r="E565" i="1"/>
  <c r="D565" i="1"/>
  <c r="E613" i="1"/>
  <c r="D613" i="1"/>
  <c r="E645" i="1"/>
  <c r="D645" i="1"/>
  <c r="E693" i="1"/>
  <c r="D693" i="1"/>
  <c r="E709" i="1"/>
  <c r="D709" i="1"/>
  <c r="E741" i="1"/>
  <c r="D741" i="1"/>
  <c r="E773" i="1"/>
  <c r="D773" i="1"/>
  <c r="E837" i="1"/>
  <c r="D837" i="1"/>
  <c r="E6" i="1"/>
  <c r="D6" i="1"/>
  <c r="E22" i="1"/>
  <c r="D22" i="1"/>
  <c r="E54" i="1"/>
  <c r="D54" i="1"/>
  <c r="E70" i="1"/>
  <c r="D70" i="1"/>
  <c r="E102" i="1"/>
  <c r="D102" i="1"/>
  <c r="E118" i="1"/>
  <c r="D118" i="1"/>
  <c r="E134" i="1"/>
  <c r="D134" i="1"/>
  <c r="E166" i="1"/>
  <c r="D166" i="1"/>
  <c r="E182" i="1"/>
  <c r="D182" i="1"/>
  <c r="E198" i="1"/>
  <c r="D198" i="1"/>
  <c r="E230" i="1"/>
  <c r="D230" i="1"/>
  <c r="E246" i="1"/>
  <c r="D246" i="1"/>
  <c r="E262" i="1"/>
  <c r="D262" i="1"/>
  <c r="E294" i="1"/>
  <c r="D294" i="1"/>
  <c r="E310" i="1"/>
  <c r="D310" i="1"/>
  <c r="E342" i="1"/>
  <c r="D342" i="1"/>
  <c r="E358" i="1"/>
  <c r="D358" i="1"/>
  <c r="E374" i="1"/>
  <c r="D374" i="1"/>
  <c r="E390" i="1"/>
  <c r="D390" i="1"/>
  <c r="E406" i="1"/>
  <c r="D406" i="1"/>
  <c r="E438" i="1"/>
  <c r="D438" i="1"/>
  <c r="E454" i="1"/>
  <c r="D454" i="1"/>
  <c r="E486" i="1"/>
  <c r="D486" i="1"/>
  <c r="E502" i="1"/>
  <c r="D502" i="1"/>
  <c r="E534" i="1"/>
  <c r="D534" i="1"/>
  <c r="E550" i="1"/>
  <c r="D550" i="1"/>
  <c r="E582" i="1"/>
  <c r="D582" i="1"/>
  <c r="E598" i="1"/>
  <c r="D598" i="1"/>
  <c r="E630" i="1"/>
  <c r="D630" i="1"/>
  <c r="E646" i="1"/>
  <c r="D646" i="1"/>
  <c r="E678" i="1"/>
  <c r="D678" i="1"/>
  <c r="E694" i="1"/>
  <c r="D694" i="1"/>
  <c r="E726" i="1"/>
  <c r="D726" i="1"/>
  <c r="E742" i="1"/>
  <c r="D742" i="1"/>
  <c r="E806" i="1"/>
  <c r="D806" i="1"/>
  <c r="E7" i="1"/>
  <c r="D7" i="1"/>
  <c r="E23" i="1"/>
  <c r="D23" i="1"/>
  <c r="E39" i="1"/>
  <c r="D39" i="1"/>
  <c r="E55" i="1"/>
  <c r="D55" i="1"/>
  <c r="E71" i="1"/>
  <c r="D71" i="1"/>
  <c r="E87" i="1"/>
  <c r="D87" i="1"/>
  <c r="E103" i="1"/>
  <c r="D103" i="1"/>
  <c r="E119" i="1"/>
  <c r="D119" i="1"/>
  <c r="E135" i="1"/>
  <c r="D135" i="1"/>
  <c r="E151" i="1"/>
  <c r="D151" i="1"/>
  <c r="E167" i="1"/>
  <c r="D167" i="1"/>
  <c r="E183" i="1"/>
  <c r="D183" i="1"/>
  <c r="E199" i="1"/>
  <c r="D199" i="1"/>
  <c r="E215" i="1"/>
  <c r="D215" i="1"/>
  <c r="E231" i="1"/>
  <c r="D231" i="1"/>
  <c r="E247" i="1"/>
  <c r="D247" i="1"/>
  <c r="E263" i="1"/>
  <c r="D263" i="1"/>
  <c r="E279" i="1"/>
  <c r="D279" i="1"/>
  <c r="E295" i="1"/>
  <c r="D295" i="1"/>
  <c r="E311" i="1"/>
  <c r="D311" i="1"/>
  <c r="E327" i="1"/>
  <c r="D327" i="1"/>
  <c r="E343" i="1"/>
  <c r="D343" i="1"/>
  <c r="E359" i="1"/>
  <c r="D359" i="1"/>
  <c r="E375" i="1"/>
  <c r="D375" i="1"/>
  <c r="E391" i="1"/>
  <c r="D391" i="1"/>
  <c r="E407" i="1"/>
  <c r="D407" i="1"/>
  <c r="E423" i="1"/>
  <c r="D423" i="1"/>
  <c r="E439" i="1"/>
  <c r="D439" i="1"/>
  <c r="E455" i="1"/>
  <c r="D455" i="1"/>
  <c r="E471" i="1"/>
  <c r="D471" i="1"/>
  <c r="E487" i="1"/>
  <c r="D487" i="1"/>
  <c r="E503" i="1"/>
  <c r="D503" i="1"/>
  <c r="E519" i="1"/>
  <c r="D519" i="1"/>
  <c r="E535" i="1"/>
  <c r="D535" i="1"/>
  <c r="E551" i="1"/>
  <c r="D551" i="1"/>
  <c r="E567" i="1"/>
  <c r="D567" i="1"/>
  <c r="E583" i="1"/>
  <c r="D583" i="1"/>
  <c r="E599" i="1"/>
  <c r="D599" i="1"/>
  <c r="E615" i="1"/>
  <c r="D615" i="1"/>
  <c r="E631" i="1"/>
  <c r="D631" i="1"/>
  <c r="E647" i="1"/>
  <c r="D647" i="1"/>
  <c r="E663" i="1"/>
  <c r="D663" i="1"/>
  <c r="E679" i="1"/>
  <c r="D679" i="1"/>
  <c r="E695" i="1"/>
  <c r="D695" i="1"/>
  <c r="E711" i="1"/>
  <c r="D711" i="1"/>
  <c r="E727" i="1"/>
  <c r="D727" i="1"/>
  <c r="E743" i="1"/>
  <c r="D743" i="1"/>
  <c r="E759" i="1"/>
  <c r="D759" i="1"/>
  <c r="E775" i="1"/>
  <c r="D775" i="1"/>
  <c r="E791" i="1"/>
  <c r="D791" i="1"/>
  <c r="E807" i="1"/>
  <c r="D807" i="1"/>
  <c r="E823" i="1"/>
  <c r="D823" i="1"/>
  <c r="E839" i="1"/>
  <c r="D839" i="1"/>
  <c r="E855" i="1"/>
  <c r="D855" i="1"/>
  <c r="E871" i="1"/>
  <c r="D871" i="1"/>
  <c r="E887" i="1"/>
  <c r="D887" i="1"/>
  <c r="E903" i="1"/>
  <c r="D903" i="1"/>
  <c r="E919" i="1"/>
  <c r="D919" i="1"/>
  <c r="E935" i="1"/>
  <c r="D935" i="1"/>
  <c r="E951" i="1"/>
  <c r="D951" i="1"/>
  <c r="E967" i="1"/>
  <c r="D967" i="1"/>
  <c r="E983" i="1"/>
  <c r="D983" i="1"/>
  <c r="E999" i="1"/>
  <c r="D999" i="1"/>
  <c r="E1015" i="1"/>
  <c r="D1015" i="1"/>
  <c r="E1031" i="1"/>
  <c r="D1031" i="1"/>
  <c r="E1047" i="1"/>
  <c r="D1047" i="1"/>
  <c r="E1063" i="1"/>
  <c r="D1063" i="1"/>
  <c r="E1079" i="1"/>
  <c r="D1079" i="1"/>
  <c r="E1095" i="1"/>
  <c r="D1095" i="1"/>
  <c r="E1111" i="1"/>
  <c r="D1111" i="1"/>
  <c r="E1127" i="1"/>
  <c r="D1127" i="1"/>
  <c r="E1143" i="1"/>
  <c r="D1143" i="1"/>
  <c r="E1159" i="1"/>
  <c r="D1159" i="1"/>
  <c r="E1175" i="1"/>
  <c r="D1175" i="1"/>
  <c r="E1191" i="1"/>
  <c r="D1191" i="1"/>
  <c r="E1207" i="1"/>
  <c r="D1207" i="1"/>
  <c r="E1223" i="1"/>
  <c r="D1223" i="1"/>
  <c r="E1239" i="1"/>
  <c r="D1239" i="1"/>
  <c r="E1255" i="1"/>
  <c r="D1255" i="1"/>
  <c r="E1271" i="1"/>
  <c r="D1271" i="1"/>
  <c r="E1287" i="1"/>
  <c r="D1287" i="1"/>
  <c r="E1303" i="1"/>
  <c r="D1303" i="1"/>
  <c r="E1319" i="1"/>
  <c r="D1319" i="1"/>
  <c r="E1335" i="1"/>
  <c r="D1335" i="1"/>
  <c r="E1351" i="1"/>
  <c r="D1351" i="1"/>
  <c r="E1367" i="1"/>
  <c r="D1367" i="1"/>
  <c r="E1383" i="1"/>
  <c r="D1383" i="1"/>
  <c r="E1399" i="1"/>
  <c r="D1399" i="1"/>
  <c r="E1415" i="1"/>
  <c r="D1415" i="1"/>
  <c r="E1431" i="1"/>
  <c r="D1431" i="1"/>
  <c r="E1447" i="1"/>
  <c r="D1447" i="1"/>
  <c r="E1463" i="1"/>
  <c r="D1463" i="1"/>
  <c r="E1479" i="1"/>
  <c r="D1479" i="1"/>
  <c r="E1495" i="1"/>
  <c r="D1495" i="1"/>
  <c r="E1511" i="1"/>
  <c r="D1511" i="1"/>
  <c r="D1527" i="1"/>
  <c r="E1527" i="1"/>
  <c r="E1543" i="1"/>
  <c r="D1543" i="1"/>
  <c r="D1559" i="1"/>
  <c r="E1559" i="1"/>
  <c r="E1575" i="1"/>
  <c r="D1575" i="1"/>
  <c r="E1591" i="1"/>
  <c r="D1591" i="1"/>
  <c r="D1607" i="1"/>
  <c r="E1607" i="1"/>
  <c r="D1623" i="1"/>
  <c r="E1623" i="1"/>
  <c r="D1639" i="1"/>
  <c r="E1639" i="1"/>
  <c r="E1655" i="1"/>
  <c r="D1655" i="1"/>
  <c r="E1671" i="1"/>
  <c r="D1671" i="1"/>
  <c r="E1687" i="1"/>
  <c r="D1687" i="1"/>
  <c r="D1703" i="1"/>
  <c r="E1703" i="1"/>
  <c r="D1719" i="1"/>
  <c r="E1719" i="1"/>
  <c r="D1735" i="1"/>
  <c r="E1735" i="1"/>
  <c r="D1751" i="1"/>
  <c r="E1751" i="1"/>
  <c r="D1767" i="1"/>
  <c r="E1767" i="1"/>
  <c r="E1783" i="1"/>
  <c r="D1783" i="1"/>
  <c r="E1799" i="1"/>
  <c r="D1799" i="1"/>
  <c r="E1815" i="1"/>
  <c r="D1815" i="1"/>
  <c r="D1831" i="1"/>
  <c r="E1831" i="1"/>
  <c r="D1847" i="1"/>
  <c r="E1847" i="1"/>
  <c r="D1863" i="1"/>
  <c r="E1863" i="1"/>
  <c r="D1879" i="1"/>
  <c r="E1879" i="1"/>
  <c r="D1895" i="1"/>
  <c r="E1895" i="1"/>
  <c r="E1911" i="1"/>
  <c r="D1911" i="1"/>
  <c r="E1927" i="1"/>
  <c r="D1927" i="1"/>
  <c r="E1943" i="1"/>
  <c r="D1943" i="1"/>
  <c r="D1959" i="1"/>
  <c r="E1959" i="1"/>
  <c r="D1975" i="1"/>
  <c r="E1975" i="1"/>
  <c r="D1991" i="1"/>
  <c r="E1991" i="1"/>
  <c r="D2007" i="1"/>
  <c r="E2007" i="1"/>
  <c r="D2023" i="1"/>
  <c r="E2023" i="1"/>
  <c r="E2039" i="1"/>
  <c r="D2039" i="1"/>
  <c r="E2055" i="1"/>
  <c r="D2055" i="1"/>
  <c r="E2071" i="1"/>
  <c r="D2071" i="1"/>
  <c r="D2087" i="1"/>
  <c r="E2087" i="1"/>
  <c r="E124" i="1"/>
  <c r="D124" i="1"/>
  <c r="E13" i="1"/>
  <c r="D13" i="1"/>
  <c r="E269" i="1"/>
  <c r="D269" i="1"/>
  <c r="E509" i="1"/>
  <c r="D509" i="1"/>
  <c r="E797" i="1"/>
  <c r="D797" i="1"/>
  <c r="E1085" i="1"/>
  <c r="D1085" i="1"/>
  <c r="E1389" i="1"/>
  <c r="D1389" i="1"/>
  <c r="E1597" i="1"/>
  <c r="D1597" i="1"/>
  <c r="E1837" i="1"/>
  <c r="D1837" i="1"/>
  <c r="E1949" i="1"/>
  <c r="D1949" i="1"/>
  <c r="E78" i="1"/>
  <c r="D78" i="1"/>
  <c r="E238" i="1"/>
  <c r="D238" i="1"/>
  <c r="E398" i="1"/>
  <c r="D398" i="1"/>
  <c r="E478" i="1"/>
  <c r="D478" i="1"/>
  <c r="E17" i="1"/>
  <c r="D17" i="1"/>
  <c r="E161" i="1"/>
  <c r="D161" i="1"/>
  <c r="E305" i="1"/>
  <c r="D305" i="1"/>
  <c r="E433" i="1"/>
  <c r="D433" i="1"/>
  <c r="E577" i="1"/>
  <c r="D577" i="1"/>
  <c r="E737" i="1"/>
  <c r="D737" i="1"/>
  <c r="E865" i="1"/>
  <c r="D865" i="1"/>
  <c r="E66" i="1"/>
  <c r="D66" i="1"/>
  <c r="E194" i="1"/>
  <c r="D194" i="1"/>
  <c r="E338" i="1"/>
  <c r="D338" i="1"/>
  <c r="E466" i="1"/>
  <c r="D466" i="1"/>
  <c r="E594" i="1"/>
  <c r="D594" i="1"/>
  <c r="E690" i="1"/>
  <c r="D690" i="1"/>
  <c r="E818" i="1"/>
  <c r="D818" i="1"/>
  <c r="E35" i="1"/>
  <c r="D35" i="1"/>
  <c r="E115" i="1"/>
  <c r="D115" i="1"/>
  <c r="E52" i="1"/>
  <c r="D52" i="1"/>
  <c r="E132" i="1"/>
  <c r="D132" i="1"/>
  <c r="E212" i="1"/>
  <c r="D212" i="1"/>
  <c r="E388" i="1"/>
  <c r="D388" i="1"/>
  <c r="E468" i="1"/>
  <c r="D468" i="1"/>
  <c r="E516" i="1"/>
  <c r="D516" i="1"/>
  <c r="E596" i="1"/>
  <c r="D596" i="1"/>
  <c r="E692" i="1"/>
  <c r="D692" i="1"/>
  <c r="E756" i="1"/>
  <c r="D756" i="1"/>
  <c r="E836" i="1"/>
  <c r="D836" i="1"/>
  <c r="E916" i="1"/>
  <c r="D916" i="1"/>
  <c r="E996" i="1"/>
  <c r="D996" i="1"/>
  <c r="E1076" i="1"/>
  <c r="D1076" i="1"/>
  <c r="E1156" i="1"/>
  <c r="D1156" i="1"/>
  <c r="E1220" i="1"/>
  <c r="D1220" i="1"/>
  <c r="E1284" i="1"/>
  <c r="D1284" i="1"/>
  <c r="E1396" i="1"/>
  <c r="D1396" i="1"/>
  <c r="E1684" i="1"/>
  <c r="D1684" i="1"/>
  <c r="E24" i="1"/>
  <c r="D24" i="1"/>
  <c r="E56" i="1"/>
  <c r="D56" i="1"/>
  <c r="E88" i="1"/>
  <c r="D88" i="1"/>
  <c r="E120" i="1"/>
  <c r="D120" i="1"/>
  <c r="E152" i="1"/>
  <c r="D152" i="1"/>
  <c r="E184" i="1"/>
  <c r="D184" i="1"/>
  <c r="E232" i="1"/>
  <c r="D232" i="1"/>
  <c r="E264" i="1"/>
  <c r="D264" i="1"/>
  <c r="E296" i="1"/>
  <c r="D296" i="1"/>
  <c r="E328" i="1"/>
  <c r="D328" i="1"/>
  <c r="E360" i="1"/>
  <c r="D360" i="1"/>
  <c r="E392" i="1"/>
  <c r="D392" i="1"/>
  <c r="E456" i="1"/>
  <c r="D456" i="1"/>
  <c r="E488" i="1"/>
  <c r="D488" i="1"/>
  <c r="E520" i="1"/>
  <c r="D520" i="1"/>
  <c r="E536" i="1"/>
  <c r="D536" i="1"/>
  <c r="E568" i="1"/>
  <c r="D568" i="1"/>
  <c r="E600" i="1"/>
  <c r="D600" i="1"/>
  <c r="E632" i="1"/>
  <c r="D632" i="1"/>
  <c r="E664" i="1"/>
  <c r="D664" i="1"/>
  <c r="E696" i="1"/>
  <c r="D696" i="1"/>
  <c r="E728" i="1"/>
  <c r="D728" i="1"/>
  <c r="E760" i="1"/>
  <c r="D760" i="1"/>
  <c r="E808" i="1"/>
  <c r="D808" i="1"/>
  <c r="E840" i="1"/>
  <c r="D840" i="1"/>
  <c r="E872" i="1"/>
  <c r="D872" i="1"/>
  <c r="E904" i="1"/>
  <c r="D904" i="1"/>
  <c r="E936" i="1"/>
  <c r="D936" i="1"/>
  <c r="E968" i="1"/>
  <c r="D968" i="1"/>
  <c r="E1000" i="1"/>
  <c r="D1000" i="1"/>
  <c r="E1048" i="1"/>
  <c r="D1048" i="1"/>
  <c r="E1080" i="1"/>
  <c r="D1080" i="1"/>
  <c r="E1112" i="1"/>
  <c r="D1112" i="1"/>
  <c r="E1144" i="1"/>
  <c r="D1144" i="1"/>
  <c r="E1176" i="1"/>
  <c r="D1176" i="1"/>
  <c r="E1208" i="1"/>
  <c r="D1208" i="1"/>
  <c r="E1240" i="1"/>
  <c r="D1240" i="1"/>
  <c r="E1272" i="1"/>
  <c r="D1272" i="1"/>
  <c r="E1320" i="1"/>
  <c r="D1320" i="1"/>
  <c r="E1400" i="1"/>
  <c r="D1400" i="1"/>
  <c r="E1448" i="1"/>
  <c r="D1448" i="1"/>
  <c r="E1480" i="1"/>
  <c r="D1480" i="1"/>
  <c r="E1512" i="1"/>
  <c r="D1512" i="1"/>
  <c r="E1544" i="1"/>
  <c r="D1544" i="1"/>
  <c r="E1592" i="1"/>
  <c r="D1592" i="1"/>
  <c r="D1624" i="1"/>
  <c r="E1624" i="1"/>
  <c r="E1656" i="1"/>
  <c r="D1656" i="1"/>
  <c r="D1704" i="1"/>
  <c r="E1704" i="1"/>
  <c r="D1736" i="1"/>
  <c r="E1736" i="1"/>
  <c r="E1768" i="1"/>
  <c r="D1768" i="1"/>
  <c r="E1800" i="1"/>
  <c r="D1800" i="1"/>
  <c r="D1832" i="1"/>
  <c r="E1832" i="1"/>
  <c r="D1864" i="1"/>
  <c r="E1864" i="1"/>
  <c r="E1896" i="1"/>
  <c r="D1896" i="1"/>
  <c r="E1928" i="1"/>
  <c r="D1928" i="1"/>
  <c r="E1944" i="1"/>
  <c r="D1944" i="1"/>
  <c r="E1960" i="1"/>
  <c r="D1960" i="1"/>
  <c r="E1976" i="1"/>
  <c r="D1976" i="1"/>
  <c r="E1992" i="1"/>
  <c r="D1992" i="1"/>
  <c r="E2008" i="1"/>
  <c r="D2008" i="1"/>
  <c r="E2024" i="1"/>
  <c r="D2024" i="1"/>
  <c r="E2040" i="1"/>
  <c r="D2040" i="1"/>
  <c r="E2056" i="1"/>
  <c r="D2056" i="1"/>
  <c r="E2088" i="1"/>
  <c r="D2088" i="1"/>
  <c r="E28" i="1"/>
  <c r="D28" i="1"/>
  <c r="E172" i="1"/>
  <c r="D172" i="1"/>
  <c r="E109" i="1"/>
  <c r="D109" i="1"/>
  <c r="E317" i="1"/>
  <c r="D317" i="1"/>
  <c r="E525" i="1"/>
  <c r="D525" i="1"/>
  <c r="E733" i="1"/>
  <c r="D733" i="1"/>
  <c r="E925" i="1"/>
  <c r="D925" i="1"/>
  <c r="E1117" i="1"/>
  <c r="D1117" i="1"/>
  <c r="E1293" i="1"/>
  <c r="D1293" i="1"/>
  <c r="E1453" i="1"/>
  <c r="D1453" i="1"/>
  <c r="E1613" i="1"/>
  <c r="D1613" i="1"/>
  <c r="E1805" i="1"/>
  <c r="D1805" i="1"/>
  <c r="E1917" i="1"/>
  <c r="D1917" i="1"/>
  <c r="E30" i="1"/>
  <c r="D30" i="1"/>
  <c r="E254" i="1"/>
  <c r="D254" i="1"/>
  <c r="E574" i="1"/>
  <c r="D574" i="1"/>
  <c r="E97" i="1"/>
  <c r="D97" i="1"/>
  <c r="E241" i="1"/>
  <c r="D241" i="1"/>
  <c r="E385" i="1"/>
  <c r="D385" i="1"/>
  <c r="E513" i="1"/>
  <c r="D513" i="1"/>
  <c r="E657" i="1"/>
  <c r="D657" i="1"/>
  <c r="E913" i="1"/>
  <c r="D913" i="1"/>
  <c r="E98" i="1"/>
  <c r="D98" i="1"/>
  <c r="E210" i="1"/>
  <c r="D210" i="1"/>
  <c r="E322" i="1"/>
  <c r="D322" i="1"/>
  <c r="E450" i="1"/>
  <c r="D450" i="1"/>
  <c r="E562" i="1"/>
  <c r="D562" i="1"/>
  <c r="E706" i="1"/>
  <c r="D706" i="1"/>
  <c r="E882" i="1"/>
  <c r="D882" i="1"/>
  <c r="E67" i="1"/>
  <c r="D67" i="1"/>
  <c r="E4" i="1"/>
  <c r="D4" i="1"/>
  <c r="E68" i="1"/>
  <c r="D68" i="1"/>
  <c r="E148" i="1"/>
  <c r="D148" i="1"/>
  <c r="E228" i="1"/>
  <c r="D228" i="1"/>
  <c r="E292" i="1"/>
  <c r="D292" i="1"/>
  <c r="E356" i="1"/>
  <c r="D356" i="1"/>
  <c r="E436" i="1"/>
  <c r="D436" i="1"/>
  <c r="E548" i="1"/>
  <c r="D548" i="1"/>
  <c r="E628" i="1"/>
  <c r="D628" i="1"/>
  <c r="E708" i="1"/>
  <c r="D708" i="1"/>
  <c r="E788" i="1"/>
  <c r="D788" i="1"/>
  <c r="E852" i="1"/>
  <c r="D852" i="1"/>
  <c r="E932" i="1"/>
  <c r="D932" i="1"/>
  <c r="E1012" i="1"/>
  <c r="D1012" i="1"/>
  <c r="E1060" i="1"/>
  <c r="D1060" i="1"/>
  <c r="E1140" i="1"/>
  <c r="D1140" i="1"/>
  <c r="E1204" i="1"/>
  <c r="D1204" i="1"/>
  <c r="E1300" i="1"/>
  <c r="D1300" i="1"/>
  <c r="E1380" i="1"/>
  <c r="D1380" i="1"/>
  <c r="E1668" i="1"/>
  <c r="D1668" i="1"/>
  <c r="E8" i="1"/>
  <c r="D8" i="1"/>
  <c r="E40" i="1"/>
  <c r="D40" i="1"/>
  <c r="E72" i="1"/>
  <c r="D72" i="1"/>
  <c r="E104" i="1"/>
  <c r="D104" i="1"/>
  <c r="E136" i="1"/>
  <c r="D136" i="1"/>
  <c r="E168" i="1"/>
  <c r="D168" i="1"/>
  <c r="E200" i="1"/>
  <c r="D200" i="1"/>
  <c r="E216" i="1"/>
  <c r="D216" i="1"/>
  <c r="E248" i="1"/>
  <c r="D248" i="1"/>
  <c r="E280" i="1"/>
  <c r="D280" i="1"/>
  <c r="E312" i="1"/>
  <c r="D312" i="1"/>
  <c r="E344" i="1"/>
  <c r="D344" i="1"/>
  <c r="E376" i="1"/>
  <c r="D376" i="1"/>
  <c r="E408" i="1"/>
  <c r="D408" i="1"/>
  <c r="E424" i="1"/>
  <c r="D424" i="1"/>
  <c r="D440" i="1"/>
  <c r="E440" i="1"/>
  <c r="E472" i="1"/>
  <c r="D472" i="1"/>
  <c r="E504" i="1"/>
  <c r="D504" i="1"/>
  <c r="E552" i="1"/>
  <c r="D552" i="1"/>
  <c r="E584" i="1"/>
  <c r="D584" i="1"/>
  <c r="E616" i="1"/>
  <c r="D616" i="1"/>
  <c r="E648" i="1"/>
  <c r="D648" i="1"/>
  <c r="E680" i="1"/>
  <c r="D680" i="1"/>
  <c r="E712" i="1"/>
  <c r="D712" i="1"/>
  <c r="E744" i="1"/>
  <c r="D744" i="1"/>
  <c r="E776" i="1"/>
  <c r="D776" i="1"/>
  <c r="E792" i="1"/>
  <c r="D792" i="1"/>
  <c r="E824" i="1"/>
  <c r="D824" i="1"/>
  <c r="E856" i="1"/>
  <c r="D856" i="1"/>
  <c r="E888" i="1"/>
  <c r="D888" i="1"/>
  <c r="E920" i="1"/>
  <c r="D920" i="1"/>
  <c r="E952" i="1"/>
  <c r="D952" i="1"/>
  <c r="E984" i="1"/>
  <c r="D984" i="1"/>
  <c r="E1016" i="1"/>
  <c r="D1016" i="1"/>
  <c r="E1032" i="1"/>
  <c r="D1032" i="1"/>
  <c r="E1064" i="1"/>
  <c r="D1064" i="1"/>
  <c r="E1096" i="1"/>
  <c r="D1096" i="1"/>
  <c r="E1128" i="1"/>
  <c r="D1128" i="1"/>
  <c r="E1160" i="1"/>
  <c r="D1160" i="1"/>
  <c r="E1192" i="1"/>
  <c r="D1192" i="1"/>
  <c r="E1224" i="1"/>
  <c r="D1224" i="1"/>
  <c r="E1256" i="1"/>
  <c r="D1256" i="1"/>
  <c r="E1288" i="1"/>
  <c r="D1288" i="1"/>
  <c r="E1304" i="1"/>
  <c r="D1304" i="1"/>
  <c r="E1336" i="1"/>
  <c r="D1336" i="1"/>
  <c r="E1352" i="1"/>
  <c r="D1352" i="1"/>
  <c r="E1368" i="1"/>
  <c r="D1368" i="1"/>
  <c r="E1384" i="1"/>
  <c r="D1384" i="1"/>
  <c r="E1416" i="1"/>
  <c r="D1416" i="1"/>
  <c r="E1432" i="1"/>
  <c r="D1432" i="1"/>
  <c r="E1464" i="1"/>
  <c r="D1464" i="1"/>
  <c r="E1496" i="1"/>
  <c r="D1496" i="1"/>
  <c r="E1528" i="1"/>
  <c r="D1528" i="1"/>
  <c r="E1560" i="1"/>
  <c r="D1560" i="1"/>
  <c r="E1576" i="1"/>
  <c r="D1576" i="1"/>
  <c r="D1608" i="1"/>
  <c r="E1608" i="1"/>
  <c r="E1640" i="1"/>
  <c r="D1640" i="1"/>
  <c r="E1672" i="1"/>
  <c r="D1672" i="1"/>
  <c r="E1688" i="1"/>
  <c r="D1688" i="1"/>
  <c r="D1720" i="1"/>
  <c r="E1720" i="1"/>
  <c r="D1752" i="1"/>
  <c r="E1752" i="1"/>
  <c r="E1784" i="1"/>
  <c r="D1784" i="1"/>
  <c r="E1816" i="1"/>
  <c r="D1816" i="1"/>
  <c r="D1848" i="1"/>
  <c r="E1848" i="1"/>
  <c r="D1880" i="1"/>
  <c r="E1880" i="1"/>
  <c r="E1912" i="1"/>
  <c r="D1912" i="1"/>
  <c r="E2072" i="1"/>
  <c r="D2072" i="1"/>
  <c r="E9" i="1"/>
  <c r="D9" i="1"/>
  <c r="E25" i="1"/>
  <c r="D25" i="1"/>
  <c r="E41" i="1"/>
  <c r="D41" i="1"/>
  <c r="E57" i="1"/>
  <c r="D57" i="1"/>
  <c r="E73" i="1"/>
  <c r="D73" i="1"/>
  <c r="E89" i="1"/>
  <c r="D89" i="1"/>
  <c r="E105" i="1"/>
  <c r="D105" i="1"/>
  <c r="E121" i="1"/>
  <c r="D121" i="1"/>
  <c r="E137" i="1"/>
  <c r="D137" i="1"/>
  <c r="E153" i="1"/>
  <c r="D153" i="1"/>
  <c r="E169" i="1"/>
  <c r="D169" i="1"/>
  <c r="E185" i="1"/>
  <c r="D185" i="1"/>
  <c r="E201" i="1"/>
  <c r="D201" i="1"/>
  <c r="E217" i="1"/>
  <c r="D217" i="1"/>
  <c r="E233" i="1"/>
  <c r="D233" i="1"/>
  <c r="E249" i="1"/>
  <c r="D249" i="1"/>
  <c r="E265" i="1"/>
  <c r="D265" i="1"/>
  <c r="E281" i="1"/>
  <c r="D281" i="1"/>
  <c r="E297" i="1"/>
  <c r="D297" i="1"/>
  <c r="E313" i="1"/>
  <c r="D313" i="1"/>
  <c r="E329" i="1"/>
  <c r="D329" i="1"/>
  <c r="E345" i="1"/>
  <c r="D345" i="1"/>
  <c r="E361" i="1"/>
  <c r="D361" i="1"/>
  <c r="E377" i="1"/>
  <c r="D377" i="1"/>
  <c r="E393" i="1"/>
  <c r="D393" i="1"/>
  <c r="E409" i="1"/>
  <c r="D409" i="1"/>
  <c r="E425" i="1"/>
  <c r="D425" i="1"/>
  <c r="E441" i="1"/>
  <c r="D441" i="1"/>
  <c r="E457" i="1"/>
  <c r="D457" i="1"/>
  <c r="E473" i="1"/>
  <c r="D473" i="1"/>
  <c r="E489" i="1"/>
  <c r="D489" i="1"/>
  <c r="E505" i="1"/>
  <c r="D505" i="1"/>
  <c r="E521" i="1"/>
  <c r="D521" i="1"/>
  <c r="E537" i="1"/>
  <c r="D537" i="1"/>
  <c r="E553" i="1"/>
  <c r="D553" i="1"/>
  <c r="E569" i="1"/>
  <c r="D569" i="1"/>
  <c r="E585" i="1"/>
  <c r="D585" i="1"/>
  <c r="E601" i="1"/>
  <c r="D601" i="1"/>
  <c r="E617" i="1"/>
  <c r="D617" i="1"/>
  <c r="E633" i="1"/>
  <c r="D633" i="1"/>
  <c r="E649" i="1"/>
  <c r="D649" i="1"/>
  <c r="E665" i="1"/>
  <c r="D665" i="1"/>
  <c r="E681" i="1"/>
  <c r="D681" i="1"/>
  <c r="E697" i="1"/>
  <c r="D697" i="1"/>
  <c r="E713" i="1"/>
  <c r="D713" i="1"/>
  <c r="E729" i="1"/>
  <c r="D729" i="1"/>
  <c r="E745" i="1"/>
  <c r="D745" i="1"/>
  <c r="E761" i="1"/>
  <c r="D761" i="1"/>
  <c r="E777" i="1"/>
  <c r="D777" i="1"/>
  <c r="E793" i="1"/>
  <c r="D793" i="1"/>
  <c r="E809" i="1"/>
  <c r="D809" i="1"/>
  <c r="E825" i="1"/>
  <c r="D825" i="1"/>
  <c r="E841" i="1"/>
  <c r="D841" i="1"/>
  <c r="E857" i="1"/>
  <c r="D857" i="1"/>
  <c r="E873" i="1"/>
  <c r="D873" i="1"/>
  <c r="E889" i="1"/>
  <c r="D889" i="1"/>
  <c r="E905" i="1"/>
  <c r="D905" i="1"/>
  <c r="E921" i="1"/>
  <c r="D921" i="1"/>
  <c r="E937" i="1"/>
  <c r="D937" i="1"/>
  <c r="E953" i="1"/>
  <c r="D953" i="1"/>
  <c r="E969" i="1"/>
  <c r="D969" i="1"/>
  <c r="E985" i="1"/>
  <c r="D985" i="1"/>
  <c r="E1001" i="1"/>
  <c r="D1001" i="1"/>
  <c r="E1017" i="1"/>
  <c r="D1017" i="1"/>
  <c r="E1033" i="1"/>
  <c r="D1033" i="1"/>
  <c r="E1049" i="1"/>
  <c r="D1049" i="1"/>
  <c r="E1065" i="1"/>
  <c r="D1065" i="1"/>
  <c r="E1081" i="1"/>
  <c r="D1081" i="1"/>
  <c r="E1097" i="1"/>
  <c r="D1097" i="1"/>
  <c r="E1113" i="1"/>
  <c r="D1113" i="1"/>
  <c r="E1129" i="1"/>
  <c r="D1129" i="1"/>
  <c r="E1145" i="1"/>
  <c r="D1145" i="1"/>
  <c r="E1161" i="1"/>
  <c r="D1161" i="1"/>
  <c r="E1177" i="1"/>
  <c r="D1177" i="1"/>
  <c r="E1193" i="1"/>
  <c r="D1193" i="1"/>
  <c r="E1209" i="1"/>
  <c r="D1209" i="1"/>
  <c r="E1225" i="1"/>
  <c r="D1225" i="1"/>
  <c r="E1241" i="1"/>
  <c r="D1241" i="1"/>
  <c r="E1257" i="1"/>
  <c r="D1257" i="1"/>
  <c r="E1273" i="1"/>
  <c r="D1273" i="1"/>
  <c r="E1289" i="1"/>
  <c r="D1289" i="1"/>
  <c r="E1305" i="1"/>
  <c r="D1305" i="1"/>
  <c r="E1321" i="1"/>
  <c r="D1321" i="1"/>
  <c r="E1337" i="1"/>
  <c r="D1337" i="1"/>
  <c r="D1353" i="1"/>
  <c r="E1353" i="1"/>
  <c r="E1369" i="1"/>
  <c r="D1369" i="1"/>
  <c r="E1385" i="1"/>
  <c r="D1385" i="1"/>
  <c r="E1401" i="1"/>
  <c r="D1401" i="1"/>
  <c r="E1417" i="1"/>
  <c r="D1417" i="1"/>
  <c r="E1433" i="1"/>
  <c r="D1433" i="1"/>
  <c r="E1449" i="1"/>
  <c r="D1449" i="1"/>
  <c r="E1465" i="1"/>
  <c r="D1465" i="1"/>
  <c r="E1481" i="1"/>
  <c r="D1481" i="1"/>
  <c r="E1497" i="1"/>
  <c r="D1497" i="1"/>
  <c r="E1513" i="1"/>
  <c r="D1513" i="1"/>
  <c r="E1529" i="1"/>
  <c r="D1529" i="1"/>
  <c r="E1545" i="1"/>
  <c r="D1545" i="1"/>
  <c r="E1561" i="1"/>
  <c r="D1561" i="1"/>
  <c r="E1577" i="1"/>
  <c r="D1577" i="1"/>
  <c r="E1593" i="1"/>
  <c r="D1593" i="1"/>
  <c r="E1609" i="1"/>
  <c r="D1609" i="1"/>
  <c r="E1625" i="1"/>
  <c r="D1625" i="1"/>
  <c r="E1641" i="1"/>
  <c r="D1641" i="1"/>
  <c r="E1657" i="1"/>
  <c r="D1657" i="1"/>
  <c r="E1673" i="1"/>
  <c r="D1673" i="1"/>
  <c r="E1689" i="1"/>
  <c r="D1689" i="1"/>
  <c r="E1705" i="1"/>
  <c r="D1705" i="1"/>
  <c r="E1721" i="1"/>
  <c r="D1721" i="1"/>
  <c r="E1737" i="1"/>
  <c r="D1737" i="1"/>
  <c r="E1753" i="1"/>
  <c r="D1753" i="1"/>
  <c r="E1769" i="1"/>
  <c r="D1769" i="1"/>
  <c r="E1785" i="1"/>
  <c r="D1785" i="1"/>
  <c r="E1801" i="1"/>
  <c r="D1801" i="1"/>
  <c r="E1817" i="1"/>
  <c r="D1817" i="1"/>
  <c r="E1833" i="1"/>
  <c r="D1833" i="1"/>
  <c r="E1849" i="1"/>
  <c r="D1849" i="1"/>
  <c r="E1865" i="1"/>
  <c r="D1865" i="1"/>
  <c r="E1881" i="1"/>
  <c r="D1881" i="1"/>
  <c r="E1897" i="1"/>
  <c r="D1897" i="1"/>
  <c r="E1913" i="1"/>
  <c r="D1913" i="1"/>
  <c r="E1929" i="1"/>
  <c r="D1929" i="1"/>
  <c r="E1945" i="1"/>
  <c r="D1945" i="1"/>
  <c r="E1961" i="1"/>
  <c r="D1961" i="1"/>
  <c r="E1977" i="1"/>
  <c r="D1977" i="1"/>
  <c r="E1993" i="1"/>
  <c r="D1993" i="1"/>
  <c r="E2009" i="1"/>
  <c r="D2009" i="1"/>
  <c r="E2025" i="1"/>
  <c r="D2025" i="1"/>
  <c r="E2041" i="1"/>
  <c r="D2041" i="1"/>
  <c r="E2057" i="1"/>
  <c r="D2057" i="1"/>
  <c r="E2073" i="1"/>
  <c r="D2073" i="1"/>
  <c r="E2089" i="1"/>
  <c r="D2089" i="1"/>
  <c r="D60" i="1"/>
  <c r="E60" i="1"/>
  <c r="E284" i="1"/>
  <c r="D284" i="1"/>
  <c r="E253" i="1"/>
  <c r="D253" i="1"/>
  <c r="E461" i="1"/>
  <c r="D461" i="1"/>
  <c r="E701" i="1"/>
  <c r="D701" i="1"/>
  <c r="E1005" i="1"/>
  <c r="D1005" i="1"/>
  <c r="E1213" i="1"/>
  <c r="D1213" i="1"/>
  <c r="E1469" i="1"/>
  <c r="D1469" i="1"/>
  <c r="E1709" i="1"/>
  <c r="D1709" i="1"/>
  <c r="E2045" i="1"/>
  <c r="D2045" i="1"/>
  <c r="E42" i="1"/>
  <c r="D42" i="1"/>
  <c r="E74" i="1"/>
  <c r="D74" i="1"/>
  <c r="E106" i="1"/>
  <c r="D106" i="1"/>
  <c r="E138" i="1"/>
  <c r="D138" i="1"/>
  <c r="E170" i="1"/>
  <c r="D170" i="1"/>
  <c r="E234" i="1"/>
  <c r="D234" i="1"/>
  <c r="E266" i="1"/>
  <c r="D266" i="1"/>
  <c r="E298" i="1"/>
  <c r="D298" i="1"/>
  <c r="E330" i="1"/>
  <c r="D330" i="1"/>
  <c r="E362" i="1"/>
  <c r="D362" i="1"/>
  <c r="E394" i="1"/>
  <c r="D394" i="1"/>
  <c r="E426" i="1"/>
  <c r="D426" i="1"/>
  <c r="E458" i="1"/>
  <c r="D458" i="1"/>
  <c r="E490" i="1"/>
  <c r="D490" i="1"/>
  <c r="E506" i="1"/>
  <c r="D506" i="1"/>
  <c r="E522" i="1"/>
  <c r="D522" i="1"/>
  <c r="E538" i="1"/>
  <c r="D538" i="1"/>
  <c r="E570" i="1"/>
  <c r="D570" i="1"/>
  <c r="E602" i="1"/>
  <c r="D602" i="1"/>
  <c r="E634" i="1"/>
  <c r="D634" i="1"/>
  <c r="E666" i="1"/>
  <c r="D666" i="1"/>
  <c r="E698" i="1"/>
  <c r="D698" i="1"/>
  <c r="E730" i="1"/>
  <c r="D730" i="1"/>
  <c r="E762" i="1"/>
  <c r="D762" i="1"/>
  <c r="E794" i="1"/>
  <c r="D794" i="1"/>
  <c r="E826" i="1"/>
  <c r="D826" i="1"/>
  <c r="E858" i="1"/>
  <c r="D858" i="1"/>
  <c r="E906" i="1"/>
  <c r="D906" i="1"/>
  <c r="E938" i="1"/>
  <c r="D938" i="1"/>
  <c r="E970" i="1"/>
  <c r="D970" i="1"/>
  <c r="E1002" i="1"/>
  <c r="D1002" i="1"/>
  <c r="E1034" i="1"/>
  <c r="D1034" i="1"/>
  <c r="E1066" i="1"/>
  <c r="D1066" i="1"/>
  <c r="E1098" i="1"/>
  <c r="D1098" i="1"/>
  <c r="E1130" i="1"/>
  <c r="D1130" i="1"/>
  <c r="E1162" i="1"/>
  <c r="D1162" i="1"/>
  <c r="E1178" i="1"/>
  <c r="D1178" i="1"/>
  <c r="E1210" i="1"/>
  <c r="D1210" i="1"/>
  <c r="E1242" i="1"/>
  <c r="D1242" i="1"/>
  <c r="E1274" i="1"/>
  <c r="D1274" i="1"/>
  <c r="E1306" i="1"/>
  <c r="D1306" i="1"/>
  <c r="E1338" i="1"/>
  <c r="D1338" i="1"/>
  <c r="E1354" i="1"/>
  <c r="D1354" i="1"/>
  <c r="E1370" i="1"/>
  <c r="D1370" i="1"/>
  <c r="E1386" i="1"/>
  <c r="D1386" i="1"/>
  <c r="E1402" i="1"/>
  <c r="D1402" i="1"/>
  <c r="E1418" i="1"/>
  <c r="D1418" i="1"/>
  <c r="E1434" i="1"/>
  <c r="D1434" i="1"/>
  <c r="E1466" i="1"/>
  <c r="D1466" i="1"/>
  <c r="E1482" i="1"/>
  <c r="D1482" i="1"/>
  <c r="E1498" i="1"/>
  <c r="D1498" i="1"/>
  <c r="E1514" i="1"/>
  <c r="D1514" i="1"/>
  <c r="E1530" i="1"/>
  <c r="D1530" i="1"/>
  <c r="E1546" i="1"/>
  <c r="D1546" i="1"/>
  <c r="E1562" i="1"/>
  <c r="D1562" i="1"/>
  <c r="E1578" i="1"/>
  <c r="D1578" i="1"/>
  <c r="E1594" i="1"/>
  <c r="D1594" i="1"/>
  <c r="E1610" i="1"/>
  <c r="D1610" i="1"/>
  <c r="E1626" i="1"/>
  <c r="D1626" i="1"/>
  <c r="E1642" i="1"/>
  <c r="D1642" i="1"/>
  <c r="E1658" i="1"/>
  <c r="D1658" i="1"/>
  <c r="E1674" i="1"/>
  <c r="D1674" i="1"/>
  <c r="E1690" i="1"/>
  <c r="D1690" i="1"/>
  <c r="E1706" i="1"/>
  <c r="D1706" i="1"/>
  <c r="E1722" i="1"/>
  <c r="D1722" i="1"/>
  <c r="E1738" i="1"/>
  <c r="D1738" i="1"/>
  <c r="E1754" i="1"/>
  <c r="D1754" i="1"/>
  <c r="E1770" i="1"/>
  <c r="D1770" i="1"/>
  <c r="E1786" i="1"/>
  <c r="D1786" i="1"/>
  <c r="E1802" i="1"/>
  <c r="D1802" i="1"/>
  <c r="E1818" i="1"/>
  <c r="D1818" i="1"/>
  <c r="E1834" i="1"/>
  <c r="D1834" i="1"/>
  <c r="E1850" i="1"/>
  <c r="D1850" i="1"/>
  <c r="E1866" i="1"/>
  <c r="D1866" i="1"/>
  <c r="E1882" i="1"/>
  <c r="D1882" i="1"/>
  <c r="E1898" i="1"/>
  <c r="D1898" i="1"/>
  <c r="E1914" i="1"/>
  <c r="D1914" i="1"/>
  <c r="E1930" i="1"/>
  <c r="D1930" i="1"/>
  <c r="E1946" i="1"/>
  <c r="D1946" i="1"/>
  <c r="E1962" i="1"/>
  <c r="D1962" i="1"/>
  <c r="E1978" i="1"/>
  <c r="D1978" i="1"/>
  <c r="E1994" i="1"/>
  <c r="D1994" i="1"/>
  <c r="E2010" i="1"/>
  <c r="D2010" i="1"/>
  <c r="E2026" i="1"/>
  <c r="D2026" i="1"/>
  <c r="E2042" i="1"/>
  <c r="D2042" i="1"/>
  <c r="E2058" i="1"/>
  <c r="D2058" i="1"/>
  <c r="E2074" i="1"/>
  <c r="D2074" i="1"/>
  <c r="E2090" i="1"/>
  <c r="D2090" i="1"/>
  <c r="E76" i="1"/>
  <c r="D76" i="1"/>
  <c r="E204" i="1"/>
  <c r="D204" i="1"/>
  <c r="E189" i="1"/>
  <c r="D189" i="1"/>
  <c r="E413" i="1"/>
  <c r="D413" i="1"/>
  <c r="E621" i="1"/>
  <c r="D621" i="1"/>
  <c r="E813" i="1"/>
  <c r="D813" i="1"/>
  <c r="E973" i="1"/>
  <c r="D973" i="1"/>
  <c r="E1165" i="1"/>
  <c r="D1165" i="1"/>
  <c r="E1373" i="1"/>
  <c r="D1373" i="1"/>
  <c r="E1565" i="1"/>
  <c r="D1565" i="1"/>
  <c r="E1789" i="1"/>
  <c r="D1789" i="1"/>
  <c r="E1933" i="1"/>
  <c r="D1933" i="1"/>
  <c r="E10" i="1"/>
  <c r="D10" i="1"/>
  <c r="E26" i="1"/>
  <c r="D26" i="1"/>
  <c r="E58" i="1"/>
  <c r="D58" i="1"/>
  <c r="E90" i="1"/>
  <c r="D90" i="1"/>
  <c r="E122" i="1"/>
  <c r="D122" i="1"/>
  <c r="E154" i="1"/>
  <c r="D154" i="1"/>
  <c r="E186" i="1"/>
  <c r="D186" i="1"/>
  <c r="E202" i="1"/>
  <c r="D202" i="1"/>
  <c r="E218" i="1"/>
  <c r="D218" i="1"/>
  <c r="E250" i="1"/>
  <c r="D250" i="1"/>
  <c r="E282" i="1"/>
  <c r="D282" i="1"/>
  <c r="E314" i="1"/>
  <c r="D314" i="1"/>
  <c r="E346" i="1"/>
  <c r="D346" i="1"/>
  <c r="E378" i="1"/>
  <c r="D378" i="1"/>
  <c r="E410" i="1"/>
  <c r="D410" i="1"/>
  <c r="E442" i="1"/>
  <c r="D442" i="1"/>
  <c r="E474" i="1"/>
  <c r="D474" i="1"/>
  <c r="E554" i="1"/>
  <c r="D554" i="1"/>
  <c r="E586" i="1"/>
  <c r="D586" i="1"/>
  <c r="E618" i="1"/>
  <c r="D618" i="1"/>
  <c r="E650" i="1"/>
  <c r="D650" i="1"/>
  <c r="E682" i="1"/>
  <c r="D682" i="1"/>
  <c r="E714" i="1"/>
  <c r="D714" i="1"/>
  <c r="E746" i="1"/>
  <c r="D746" i="1"/>
  <c r="E778" i="1"/>
  <c r="D778" i="1"/>
  <c r="E810" i="1"/>
  <c r="D810" i="1"/>
  <c r="E842" i="1"/>
  <c r="D842" i="1"/>
  <c r="E874" i="1"/>
  <c r="D874" i="1"/>
  <c r="E890" i="1"/>
  <c r="D890" i="1"/>
  <c r="E922" i="1"/>
  <c r="D922" i="1"/>
  <c r="E954" i="1"/>
  <c r="D954" i="1"/>
  <c r="E986" i="1"/>
  <c r="D986" i="1"/>
  <c r="E1018" i="1"/>
  <c r="D1018" i="1"/>
  <c r="E1050" i="1"/>
  <c r="D1050" i="1"/>
  <c r="E1082" i="1"/>
  <c r="D1082" i="1"/>
  <c r="E1114" i="1"/>
  <c r="D1114" i="1"/>
  <c r="E1146" i="1"/>
  <c r="D1146" i="1"/>
  <c r="E1194" i="1"/>
  <c r="D1194" i="1"/>
  <c r="E1226" i="1"/>
  <c r="D1226" i="1"/>
  <c r="E1258" i="1"/>
  <c r="D1258" i="1"/>
  <c r="E1290" i="1"/>
  <c r="D1290" i="1"/>
  <c r="E1322" i="1"/>
  <c r="D1322" i="1"/>
  <c r="E1450" i="1"/>
  <c r="D1450" i="1"/>
  <c r="E11" i="1"/>
  <c r="D11" i="1"/>
  <c r="E27" i="1"/>
  <c r="D27" i="1"/>
  <c r="E43" i="1"/>
  <c r="D43" i="1"/>
  <c r="E59" i="1"/>
  <c r="D59" i="1"/>
  <c r="E75" i="1"/>
  <c r="D75" i="1"/>
  <c r="E91" i="1"/>
  <c r="D91" i="1"/>
  <c r="E107" i="1"/>
  <c r="D107" i="1"/>
  <c r="E123" i="1"/>
  <c r="D123" i="1"/>
  <c r="E139" i="1"/>
  <c r="D139" i="1"/>
  <c r="E155" i="1"/>
  <c r="D155" i="1"/>
  <c r="E171" i="1"/>
  <c r="D171" i="1"/>
  <c r="E187" i="1"/>
  <c r="D187" i="1"/>
  <c r="E203" i="1"/>
  <c r="D203" i="1"/>
  <c r="E219" i="1"/>
  <c r="D219" i="1"/>
  <c r="E235" i="1"/>
  <c r="D235" i="1"/>
  <c r="E251" i="1"/>
  <c r="D251" i="1"/>
  <c r="E267" i="1"/>
  <c r="D267" i="1"/>
  <c r="E283" i="1"/>
  <c r="D283" i="1"/>
  <c r="E299" i="1"/>
  <c r="D299" i="1"/>
  <c r="E315" i="1"/>
  <c r="D315" i="1"/>
  <c r="E331" i="1"/>
  <c r="D331" i="1"/>
  <c r="E347" i="1"/>
  <c r="D347" i="1"/>
  <c r="E363" i="1"/>
  <c r="D363" i="1"/>
  <c r="E379" i="1"/>
  <c r="D379" i="1"/>
  <c r="E395" i="1"/>
  <c r="D395" i="1"/>
  <c r="E411" i="1"/>
  <c r="D411" i="1"/>
  <c r="E427" i="1"/>
  <c r="D427" i="1"/>
  <c r="E443" i="1"/>
  <c r="D443" i="1"/>
  <c r="D459" i="1"/>
  <c r="E459" i="1"/>
  <c r="D475" i="1"/>
  <c r="E475" i="1"/>
  <c r="D491" i="1"/>
  <c r="E491" i="1"/>
  <c r="D507" i="1"/>
  <c r="E507" i="1"/>
  <c r="D523" i="1"/>
  <c r="E523" i="1"/>
  <c r="E539" i="1"/>
  <c r="D539" i="1"/>
  <c r="E555" i="1"/>
  <c r="D555" i="1"/>
  <c r="E571" i="1"/>
  <c r="D571" i="1"/>
  <c r="D587" i="1"/>
  <c r="E587" i="1"/>
  <c r="D603" i="1"/>
  <c r="E603" i="1"/>
  <c r="D619" i="1"/>
  <c r="E619" i="1"/>
  <c r="D635" i="1"/>
  <c r="E635" i="1"/>
  <c r="D651" i="1"/>
  <c r="E651" i="1"/>
  <c r="E667" i="1"/>
  <c r="D667" i="1"/>
  <c r="E683" i="1"/>
  <c r="D683" i="1"/>
  <c r="E699" i="1"/>
  <c r="D699" i="1"/>
  <c r="D715" i="1"/>
  <c r="E715" i="1"/>
  <c r="D731" i="1"/>
  <c r="E731" i="1"/>
  <c r="D747" i="1"/>
  <c r="E747" i="1"/>
  <c r="D763" i="1"/>
  <c r="E763" i="1"/>
  <c r="D779" i="1"/>
  <c r="E779" i="1"/>
  <c r="E795" i="1"/>
  <c r="D795" i="1"/>
  <c r="E811" i="1"/>
  <c r="D811" i="1"/>
  <c r="E827" i="1"/>
  <c r="D827" i="1"/>
  <c r="E843" i="1"/>
  <c r="D843" i="1"/>
  <c r="E859" i="1"/>
  <c r="D859" i="1"/>
  <c r="E875" i="1"/>
  <c r="D875" i="1"/>
  <c r="E891" i="1"/>
  <c r="D891" i="1"/>
  <c r="E907" i="1"/>
  <c r="D907" i="1"/>
  <c r="E923" i="1"/>
  <c r="D923" i="1"/>
  <c r="E939" i="1"/>
  <c r="D939" i="1"/>
  <c r="E955" i="1"/>
  <c r="D955" i="1"/>
  <c r="E971" i="1"/>
  <c r="D971" i="1"/>
  <c r="E987" i="1"/>
  <c r="D987" i="1"/>
  <c r="E1003" i="1"/>
  <c r="D1003" i="1"/>
  <c r="E1019" i="1"/>
  <c r="D1019" i="1"/>
  <c r="E1035" i="1"/>
  <c r="D1035" i="1"/>
  <c r="E1051" i="1"/>
  <c r="D1051" i="1"/>
  <c r="E1067" i="1"/>
  <c r="D1067" i="1"/>
  <c r="E1083" i="1"/>
  <c r="D1083" i="1"/>
  <c r="E1099" i="1"/>
  <c r="D1099" i="1"/>
  <c r="E1115" i="1"/>
  <c r="D1115" i="1"/>
  <c r="E1131" i="1"/>
  <c r="D1131" i="1"/>
  <c r="E1147" i="1"/>
  <c r="D1147" i="1"/>
  <c r="E1163" i="1"/>
  <c r="D1163" i="1"/>
  <c r="E1179" i="1"/>
  <c r="D1179" i="1"/>
  <c r="E1195" i="1"/>
  <c r="D1195" i="1"/>
  <c r="E1211" i="1"/>
  <c r="D1211" i="1"/>
  <c r="E1227" i="1"/>
  <c r="D1227" i="1"/>
  <c r="E1243" i="1"/>
  <c r="D1243" i="1"/>
  <c r="E1259" i="1"/>
  <c r="D1259" i="1"/>
  <c r="E1275" i="1"/>
  <c r="D1275" i="1"/>
  <c r="E1291" i="1"/>
  <c r="D1291" i="1"/>
  <c r="E1307" i="1"/>
  <c r="D1307" i="1"/>
  <c r="E1323" i="1"/>
  <c r="D1323" i="1"/>
  <c r="E1339" i="1"/>
  <c r="D1339" i="1"/>
  <c r="E1355" i="1"/>
  <c r="D1355" i="1"/>
  <c r="E1371" i="1"/>
  <c r="D1371" i="1"/>
  <c r="E1387" i="1"/>
  <c r="D1387" i="1"/>
  <c r="E1403" i="1"/>
  <c r="D1403" i="1"/>
  <c r="E1419" i="1"/>
  <c r="D1419" i="1"/>
  <c r="E1435" i="1"/>
  <c r="D1435" i="1"/>
  <c r="E1451" i="1"/>
  <c r="D1451" i="1"/>
  <c r="E1467" i="1"/>
  <c r="D1467" i="1"/>
  <c r="E1483" i="1"/>
  <c r="D1483" i="1"/>
  <c r="E1499" i="1"/>
  <c r="D1499" i="1"/>
  <c r="E1515" i="1"/>
  <c r="D1515" i="1"/>
  <c r="E1531" i="1"/>
  <c r="D1531" i="1"/>
  <c r="E1547" i="1"/>
  <c r="D1547" i="1"/>
  <c r="E1563" i="1"/>
  <c r="D1563" i="1"/>
  <c r="E1579" i="1"/>
  <c r="D1579" i="1"/>
  <c r="E1595" i="1"/>
  <c r="D1595" i="1"/>
  <c r="E1611" i="1"/>
  <c r="D1611" i="1"/>
  <c r="E1627" i="1"/>
  <c r="D1627" i="1"/>
  <c r="E1643" i="1"/>
  <c r="D1643" i="1"/>
  <c r="E1659" i="1"/>
  <c r="D1659" i="1"/>
  <c r="E1675" i="1"/>
  <c r="D1675" i="1"/>
  <c r="E1691" i="1"/>
  <c r="D1691" i="1"/>
  <c r="E1707" i="1"/>
  <c r="D1707" i="1"/>
  <c r="E1723" i="1"/>
  <c r="D1723" i="1"/>
  <c r="E1739" i="1"/>
  <c r="D1739" i="1"/>
  <c r="E1755" i="1"/>
  <c r="D1755" i="1"/>
  <c r="E1771" i="1"/>
  <c r="D1771" i="1"/>
  <c r="E1787" i="1"/>
  <c r="D1787" i="1"/>
  <c r="E1803" i="1"/>
  <c r="D1803" i="1"/>
  <c r="E1819" i="1"/>
  <c r="D1819" i="1"/>
  <c r="E1835" i="1"/>
  <c r="D1835" i="1"/>
  <c r="E1851" i="1"/>
  <c r="D1851" i="1"/>
  <c r="E1867" i="1"/>
  <c r="D1867" i="1"/>
  <c r="E1883" i="1"/>
  <c r="D1883" i="1"/>
  <c r="E1899" i="1"/>
  <c r="D1899" i="1"/>
  <c r="E1915" i="1"/>
  <c r="D1915" i="1"/>
  <c r="E1931" i="1"/>
  <c r="D1931" i="1"/>
  <c r="E1947" i="1"/>
  <c r="D1947" i="1"/>
  <c r="E1963" i="1"/>
  <c r="D1963" i="1"/>
  <c r="E1979" i="1"/>
  <c r="D1979" i="1"/>
  <c r="E1995" i="1"/>
  <c r="D1995" i="1"/>
  <c r="E2011" i="1"/>
  <c r="D2011" i="1"/>
  <c r="E2027" i="1"/>
  <c r="D2027" i="1"/>
  <c r="E2043" i="1"/>
  <c r="D2043" i="1"/>
  <c r="E2059" i="1"/>
  <c r="D2059" i="1"/>
  <c r="E2075" i="1"/>
  <c r="D2075" i="1"/>
  <c r="E2091" i="1"/>
  <c r="D2091" i="1"/>
  <c r="E188" i="1"/>
  <c r="D188" i="1"/>
  <c r="E332" i="1"/>
  <c r="D332" i="1"/>
  <c r="E348" i="1"/>
  <c r="D348" i="1"/>
  <c r="E364" i="1"/>
  <c r="D364" i="1"/>
  <c r="E380" i="1"/>
  <c r="D380" i="1"/>
  <c r="E396" i="1"/>
  <c r="D396" i="1"/>
  <c r="E412" i="1"/>
  <c r="D412" i="1"/>
  <c r="E428" i="1"/>
  <c r="D428" i="1"/>
  <c r="E444" i="1"/>
  <c r="D444" i="1"/>
  <c r="D460" i="1"/>
  <c r="E460" i="1"/>
  <c r="D476" i="1"/>
  <c r="E476" i="1"/>
  <c r="D492" i="1"/>
  <c r="E492" i="1"/>
  <c r="D508" i="1"/>
  <c r="E508" i="1"/>
  <c r="E524" i="1"/>
  <c r="D524" i="1"/>
  <c r="E540" i="1"/>
  <c r="D540" i="1"/>
  <c r="E556" i="1"/>
  <c r="D556" i="1"/>
  <c r="E572" i="1"/>
  <c r="D572" i="1"/>
  <c r="D588" i="1"/>
  <c r="E588" i="1"/>
  <c r="D604" i="1"/>
  <c r="E604" i="1"/>
  <c r="D620" i="1"/>
  <c r="E620" i="1"/>
  <c r="D636" i="1"/>
  <c r="E636" i="1"/>
  <c r="E652" i="1"/>
  <c r="D652" i="1"/>
  <c r="E668" i="1"/>
  <c r="D668" i="1"/>
  <c r="E684" i="1"/>
  <c r="D684" i="1"/>
  <c r="E700" i="1"/>
  <c r="D700" i="1"/>
  <c r="D716" i="1"/>
  <c r="E716" i="1"/>
  <c r="D732" i="1"/>
  <c r="E732" i="1"/>
  <c r="D748" i="1"/>
  <c r="E748" i="1"/>
  <c r="D764" i="1"/>
  <c r="E764" i="1"/>
  <c r="E780" i="1"/>
  <c r="D780" i="1"/>
  <c r="E796" i="1"/>
  <c r="D796" i="1"/>
  <c r="E812" i="1"/>
  <c r="D812" i="1"/>
  <c r="E828" i="1"/>
  <c r="D828" i="1"/>
  <c r="D844" i="1"/>
  <c r="E844" i="1"/>
  <c r="D860" i="1"/>
  <c r="E860" i="1"/>
  <c r="D876" i="1"/>
  <c r="E876" i="1"/>
  <c r="E892" i="1"/>
  <c r="D892" i="1"/>
  <c r="E908" i="1"/>
  <c r="D908" i="1"/>
  <c r="E924" i="1"/>
  <c r="D924" i="1"/>
  <c r="E940" i="1"/>
  <c r="D940" i="1"/>
  <c r="E956" i="1"/>
  <c r="D956" i="1"/>
  <c r="E972" i="1"/>
  <c r="D972" i="1"/>
  <c r="E988" i="1"/>
  <c r="D988" i="1"/>
  <c r="E1004" i="1"/>
  <c r="D1004" i="1"/>
  <c r="E1020" i="1"/>
  <c r="D1020" i="1"/>
  <c r="E1036" i="1"/>
  <c r="D1036" i="1"/>
  <c r="E1052" i="1"/>
  <c r="D1052" i="1"/>
  <c r="E1068" i="1"/>
  <c r="D1068" i="1"/>
  <c r="E1084" i="1"/>
  <c r="D1084" i="1"/>
  <c r="E1100" i="1"/>
  <c r="D1100" i="1"/>
  <c r="E1116" i="1"/>
  <c r="D1116" i="1"/>
  <c r="E1132" i="1"/>
  <c r="D1132" i="1"/>
  <c r="E1148" i="1"/>
  <c r="D1148" i="1"/>
  <c r="E1164" i="1"/>
  <c r="D1164" i="1"/>
  <c r="E1180" i="1"/>
  <c r="D1180" i="1"/>
  <c r="E1196" i="1"/>
  <c r="D1196" i="1"/>
  <c r="E1212" i="1"/>
  <c r="D1212" i="1"/>
  <c r="E1228" i="1"/>
  <c r="D1228" i="1"/>
  <c r="E1244" i="1"/>
  <c r="D1244" i="1"/>
  <c r="E1260" i="1"/>
  <c r="D1260" i="1"/>
  <c r="D1276" i="1"/>
  <c r="E1276" i="1"/>
  <c r="E1292" i="1"/>
  <c r="D1292" i="1"/>
  <c r="E1308" i="1"/>
  <c r="D1308" i="1"/>
  <c r="E1324" i="1"/>
  <c r="D1324" i="1"/>
  <c r="D1340" i="1"/>
  <c r="E1340" i="1"/>
  <c r="E1356" i="1"/>
  <c r="D1356" i="1"/>
  <c r="E1372" i="1"/>
  <c r="D1372" i="1"/>
  <c r="E1388" i="1"/>
  <c r="D1388" i="1"/>
  <c r="D1404" i="1"/>
  <c r="E1404" i="1"/>
  <c r="E1420" i="1"/>
  <c r="D1420" i="1"/>
  <c r="E1436" i="1"/>
  <c r="D1436" i="1"/>
  <c r="E1452" i="1"/>
  <c r="D1452" i="1"/>
  <c r="E1468" i="1"/>
  <c r="D1468" i="1"/>
  <c r="E1484" i="1"/>
  <c r="D1484" i="1"/>
  <c r="E1500" i="1"/>
  <c r="D1500" i="1"/>
  <c r="E1516" i="1"/>
  <c r="D1516" i="1"/>
  <c r="E1532" i="1"/>
  <c r="D1532" i="1"/>
  <c r="E1548" i="1"/>
  <c r="D1548" i="1"/>
  <c r="E1564" i="1"/>
  <c r="D1564" i="1"/>
  <c r="E1580" i="1"/>
  <c r="D1580" i="1"/>
  <c r="E1596" i="1"/>
  <c r="D1596" i="1"/>
  <c r="E1612" i="1"/>
  <c r="D1612" i="1"/>
  <c r="E1628" i="1"/>
  <c r="D1628" i="1"/>
  <c r="E1644" i="1"/>
  <c r="D1644" i="1"/>
  <c r="E1660" i="1"/>
  <c r="D1660" i="1"/>
  <c r="E1676" i="1"/>
  <c r="D1676" i="1"/>
  <c r="E1692" i="1"/>
  <c r="D1692" i="1"/>
  <c r="E1708" i="1"/>
  <c r="D1708" i="1"/>
  <c r="E1724" i="1"/>
  <c r="D1724" i="1"/>
  <c r="E1740" i="1"/>
  <c r="D1740" i="1"/>
  <c r="E1756" i="1"/>
  <c r="D1756" i="1"/>
  <c r="E1772" i="1"/>
  <c r="D1772" i="1"/>
  <c r="E1788" i="1"/>
  <c r="D1788" i="1"/>
  <c r="E1804" i="1"/>
  <c r="D1804" i="1"/>
  <c r="E1820" i="1"/>
  <c r="D1820" i="1"/>
  <c r="E1836" i="1"/>
  <c r="D1836" i="1"/>
  <c r="E1852" i="1"/>
  <c r="D1852" i="1"/>
  <c r="E1868" i="1"/>
  <c r="D1868" i="1"/>
  <c r="E1884" i="1"/>
  <c r="D1884" i="1"/>
  <c r="E1900" i="1"/>
  <c r="D1900" i="1"/>
  <c r="E1916" i="1"/>
  <c r="D1916" i="1"/>
  <c r="E1932" i="1"/>
  <c r="D1932" i="1"/>
  <c r="E1948" i="1"/>
  <c r="D1948" i="1"/>
  <c r="E1964" i="1"/>
  <c r="D1964" i="1"/>
  <c r="E1980" i="1"/>
  <c r="D1980" i="1"/>
  <c r="E1996" i="1"/>
  <c r="D1996" i="1"/>
  <c r="E2012" i="1"/>
  <c r="D2012" i="1"/>
  <c r="E2028" i="1"/>
  <c r="D2028" i="1"/>
  <c r="E2044" i="1"/>
  <c r="D2044" i="1"/>
  <c r="E2060" i="1"/>
  <c r="D2060" i="1"/>
  <c r="E2076" i="1"/>
  <c r="D2076" i="1"/>
  <c r="E2092" i="1"/>
  <c r="D2092" i="1"/>
  <c r="E2093" i="1"/>
  <c r="D2093" i="1"/>
  <c r="E2" i="4"/>
  <c r="E3" i="4"/>
  <c r="E4" i="4"/>
  <c r="E5" i="4"/>
  <c r="G2094" i="1"/>
  <c r="G1309" i="1"/>
  <c r="G430" i="1"/>
  <c r="G830" i="1"/>
  <c r="G1038" i="1"/>
  <c r="G1214" i="1"/>
  <c r="G1342" i="1"/>
  <c r="G1470" i="1"/>
  <c r="G1598" i="1"/>
  <c r="G1726" i="1"/>
  <c r="G1854" i="1"/>
  <c r="G1982" i="1"/>
  <c r="G31" i="1"/>
  <c r="G159" i="1"/>
  <c r="G287" i="1"/>
  <c r="G415" i="1"/>
  <c r="G543" i="1"/>
  <c r="G671" i="1"/>
  <c r="G799" i="1"/>
  <c r="G927" i="1"/>
  <c r="G1055" i="1"/>
  <c r="G1183" i="1"/>
  <c r="G1311" i="1"/>
  <c r="G1439" i="1"/>
  <c r="G1567" i="1"/>
  <c r="G1695" i="1"/>
  <c r="G1823" i="1"/>
  <c r="G1951" i="1"/>
  <c r="G2079" i="1"/>
  <c r="G989" i="1"/>
  <c r="G462" i="1"/>
  <c r="G846" i="1"/>
  <c r="G16" i="1"/>
  <c r="G144" i="1"/>
  <c r="G272" i="1"/>
  <c r="G400" i="1"/>
  <c r="G528" i="1"/>
  <c r="G656" i="1"/>
  <c r="G784" i="1"/>
  <c r="G912" i="1"/>
  <c r="G1040" i="1"/>
  <c r="G1168" i="1"/>
  <c r="G1296" i="1"/>
  <c r="G1424" i="1"/>
  <c r="G1552" i="1"/>
  <c r="G1680" i="1"/>
  <c r="G1808" i="1"/>
  <c r="G1936" i="1"/>
  <c r="G2064" i="1"/>
  <c r="G861" i="1"/>
  <c r="G222" i="1"/>
  <c r="G801" i="1"/>
  <c r="G1057" i="1"/>
  <c r="G1185" i="1"/>
  <c r="G1313" i="1"/>
  <c r="G1441" i="1"/>
  <c r="G1569" i="1"/>
  <c r="G1697" i="1"/>
  <c r="G1825" i="1"/>
  <c r="G1953" i="1"/>
  <c r="G2081" i="1"/>
  <c r="G909" i="1"/>
  <c r="G366" i="1"/>
  <c r="G2" i="1"/>
  <c r="G866" i="1"/>
  <c r="G1026" i="1"/>
  <c r="G1154" i="1"/>
  <c r="G1282" i="1"/>
  <c r="G1410" i="1"/>
  <c r="G1538" i="1"/>
  <c r="G1666" i="1"/>
  <c r="G1794" i="1"/>
  <c r="G1922" i="1"/>
  <c r="G2050" i="1"/>
  <c r="G845" i="1"/>
  <c r="G318" i="1"/>
  <c r="G18" i="1"/>
  <c r="G147" i="1"/>
  <c r="G275" i="1"/>
  <c r="G403" i="1"/>
  <c r="G531" i="1"/>
  <c r="G659" i="1"/>
  <c r="G787" i="1"/>
  <c r="G915" i="1"/>
  <c r="G1043" i="1"/>
  <c r="G1171" i="1"/>
  <c r="G1299" i="1"/>
  <c r="G1427" i="1"/>
  <c r="G1555" i="1"/>
  <c r="G1683" i="1"/>
  <c r="G1811" i="1"/>
  <c r="G1939" i="1"/>
  <c r="G2067" i="1"/>
  <c r="G605" i="1"/>
  <c r="G286" i="1"/>
  <c r="G849" i="1"/>
  <c r="G898" i="1"/>
  <c r="G877" i="1"/>
  <c r="G382" i="1"/>
  <c r="G50" i="1"/>
  <c r="G36" i="1"/>
  <c r="G884" i="1"/>
  <c r="G1732" i="1"/>
  <c r="G229" i="1"/>
  <c r="G789" i="1"/>
  <c r="G949" i="1"/>
  <c r="G1077" i="1"/>
  <c r="G1205" i="1"/>
  <c r="G1333" i="1"/>
  <c r="G1461" i="1"/>
  <c r="F1589" i="1"/>
  <c r="G1717" i="1"/>
  <c r="G1845" i="1"/>
  <c r="G1973" i="1"/>
  <c r="G2101" i="1"/>
  <c r="G1517" i="1"/>
  <c r="G369" i="1"/>
  <c r="G498" i="1"/>
  <c r="G260" i="1"/>
  <c r="G900" i="1"/>
  <c r="G1460" i="1"/>
  <c r="G1812" i="1"/>
  <c r="G85" i="1"/>
  <c r="G453" i="1"/>
  <c r="G86" i="1"/>
  <c r="G566" i="1"/>
  <c r="G838" i="1"/>
  <c r="G966" i="1"/>
  <c r="G1094" i="1"/>
  <c r="G1222" i="1"/>
  <c r="G1350" i="1"/>
  <c r="G1478" i="1"/>
  <c r="G1606" i="1"/>
  <c r="G1734" i="1"/>
  <c r="G1862" i="1"/>
  <c r="G1990" i="1"/>
  <c r="G300" i="1"/>
  <c r="G1325" i="1"/>
  <c r="G177" i="1"/>
  <c r="G482" i="1"/>
  <c r="G308" i="1"/>
  <c r="G868" i="1"/>
  <c r="G1428" i="1"/>
  <c r="G1764" i="1"/>
  <c r="G2036" i="1"/>
  <c r="G309" i="1"/>
  <c r="G549" i="1"/>
  <c r="G837" i="1"/>
  <c r="G166" i="1"/>
  <c r="G342" i="1"/>
  <c r="G502" i="1"/>
  <c r="G694" i="1"/>
  <c r="G71" i="1"/>
  <c r="G199" i="1"/>
  <c r="G327" i="1"/>
  <c r="G455" i="1"/>
  <c r="G583" i="1"/>
  <c r="G711" i="1"/>
  <c r="G839" i="1"/>
  <c r="G967" i="1"/>
  <c r="G1095" i="1"/>
  <c r="G1223" i="1"/>
  <c r="G1351" i="1"/>
  <c r="G1479" i="1"/>
  <c r="F1607" i="1"/>
  <c r="F1735" i="1"/>
  <c r="F1863" i="1"/>
  <c r="F1991" i="1"/>
  <c r="G13" i="1"/>
  <c r="G1949" i="1"/>
  <c r="G433" i="1"/>
  <c r="G594" i="1"/>
  <c r="G388" i="1"/>
  <c r="G996" i="1"/>
  <c r="G56" i="1"/>
  <c r="G328" i="1"/>
  <c r="G600" i="1"/>
  <c r="G872" i="1"/>
  <c r="G1144" i="1"/>
  <c r="G1480" i="1"/>
  <c r="G1768" i="1"/>
  <c r="G1976" i="1"/>
  <c r="G172" i="1"/>
  <c r="G1453" i="1"/>
  <c r="G241" i="1"/>
  <c r="G450" i="1"/>
  <c r="G228" i="1"/>
  <c r="G852" i="1"/>
  <c r="G1668" i="1"/>
  <c r="G216" i="1"/>
  <c r="F440" i="1"/>
  <c r="G712" i="1"/>
  <c r="G952" i="1"/>
  <c r="G1192" i="1"/>
  <c r="G1384" i="1"/>
  <c r="F1608" i="1"/>
  <c r="F1848" i="1"/>
  <c r="G73" i="1"/>
  <c r="G201" i="1"/>
  <c r="G329" i="1"/>
  <c r="G457" i="1"/>
  <c r="G585" i="1"/>
  <c r="G713" i="1"/>
  <c r="G841" i="1"/>
  <c r="G969" i="1"/>
  <c r="G1097" i="1"/>
  <c r="G1225" i="1"/>
  <c r="F1353" i="1"/>
  <c r="G1481" i="1"/>
  <c r="G1609" i="1"/>
  <c r="G1737" i="1"/>
  <c r="G1865" i="1"/>
  <c r="G1993" i="1"/>
  <c r="G284" i="1"/>
  <c r="G2045" i="1"/>
  <c r="G298" i="1"/>
  <c r="G522" i="1"/>
  <c r="G762" i="1"/>
  <c r="G1034" i="1"/>
  <c r="G1274" i="1"/>
  <c r="G1434" i="1"/>
  <c r="G1578" i="1"/>
  <c r="G1706" i="1"/>
  <c r="G1834" i="1"/>
  <c r="G1962" i="1"/>
  <c r="G2090" i="1"/>
  <c r="G1165" i="1"/>
  <c r="G90" i="1"/>
  <c r="G314" i="1"/>
  <c r="G618" i="1"/>
  <c r="G874" i="1"/>
  <c r="G1114" i="1"/>
  <c r="G11" i="1"/>
  <c r="G139" i="1"/>
  <c r="G267" i="1"/>
  <c r="G395" i="1"/>
  <c r="F2094" i="1"/>
  <c r="F1309" i="1"/>
  <c r="F430" i="1"/>
  <c r="F830" i="1"/>
  <c r="F1038" i="1"/>
  <c r="F1214" i="1"/>
  <c r="F1342" i="1"/>
  <c r="F1470" i="1"/>
  <c r="F1598" i="1"/>
  <c r="F1726" i="1"/>
  <c r="F1854" i="1"/>
  <c r="F1982" i="1"/>
  <c r="F31" i="1"/>
  <c r="F159" i="1"/>
  <c r="F287" i="1"/>
  <c r="F415" i="1"/>
  <c r="F543" i="1"/>
  <c r="F671" i="1"/>
  <c r="F799" i="1"/>
  <c r="F927" i="1"/>
  <c r="F1055" i="1"/>
  <c r="F1183" i="1"/>
  <c r="F1311" i="1"/>
  <c r="F1439" i="1"/>
  <c r="F1567" i="1"/>
  <c r="F1695" i="1"/>
  <c r="F1823" i="1"/>
  <c r="F1951" i="1"/>
  <c r="F2079" i="1"/>
  <c r="F989" i="1"/>
  <c r="F462" i="1"/>
  <c r="F846" i="1"/>
  <c r="F16" i="1"/>
  <c r="F144" i="1"/>
  <c r="F272" i="1"/>
  <c r="F400" i="1"/>
  <c r="F528" i="1"/>
  <c r="F656" i="1"/>
  <c r="F784" i="1"/>
  <c r="F912" i="1"/>
  <c r="F1040" i="1"/>
  <c r="F1168" i="1"/>
  <c r="F1296" i="1"/>
  <c r="F1424" i="1"/>
  <c r="F1552" i="1"/>
  <c r="F1680" i="1"/>
  <c r="F1808" i="1"/>
  <c r="F1936" i="1"/>
  <c r="F2064" i="1"/>
  <c r="F861" i="1"/>
  <c r="F222" i="1"/>
  <c r="F801" i="1"/>
  <c r="F1057" i="1"/>
  <c r="F1185" i="1"/>
  <c r="F1313" i="1"/>
  <c r="F1441" i="1"/>
  <c r="F1569" i="1"/>
  <c r="F1697" i="1"/>
  <c r="F1825" i="1"/>
  <c r="F1953" i="1"/>
  <c r="F2081" i="1"/>
  <c r="F909" i="1"/>
  <c r="F366" i="1"/>
  <c r="F2" i="1"/>
  <c r="F866" i="1"/>
  <c r="F1026" i="1"/>
  <c r="F1154" i="1"/>
  <c r="F1282" i="1"/>
  <c r="F1410" i="1"/>
  <c r="F1538" i="1"/>
  <c r="F1666" i="1"/>
  <c r="F1794" i="1"/>
  <c r="F1922" i="1"/>
  <c r="F2050" i="1"/>
  <c r="F845" i="1"/>
  <c r="F318" i="1"/>
  <c r="F18" i="1"/>
  <c r="F147" i="1"/>
  <c r="F275" i="1"/>
  <c r="F403" i="1"/>
  <c r="F531" i="1"/>
  <c r="F659" i="1"/>
  <c r="F787" i="1"/>
  <c r="F915" i="1"/>
  <c r="F1043" i="1"/>
  <c r="F1171" i="1"/>
  <c r="F1299" i="1"/>
  <c r="F1427" i="1"/>
  <c r="F1555" i="1"/>
  <c r="F1683" i="1"/>
  <c r="F1811" i="1"/>
  <c r="F1939" i="1"/>
  <c r="F2067" i="1"/>
  <c r="F605" i="1"/>
  <c r="F286" i="1"/>
  <c r="F849" i="1"/>
  <c r="F898" i="1"/>
  <c r="F877" i="1"/>
  <c r="F382" i="1"/>
  <c r="F50" i="1"/>
  <c r="F36" i="1"/>
  <c r="F884" i="1"/>
  <c r="F1732" i="1"/>
  <c r="F229" i="1"/>
  <c r="F789" i="1"/>
  <c r="F949" i="1"/>
  <c r="F1077" i="1"/>
  <c r="F1205" i="1"/>
  <c r="F1333" i="1"/>
  <c r="F1461" i="1"/>
  <c r="G1589" i="1"/>
  <c r="F1717" i="1"/>
  <c r="F1845" i="1"/>
  <c r="F1973" i="1"/>
  <c r="F2101" i="1"/>
  <c r="F1517" i="1"/>
  <c r="F369" i="1"/>
  <c r="F498" i="1"/>
  <c r="F260" i="1"/>
  <c r="F900" i="1"/>
  <c r="F1460" i="1"/>
  <c r="F1812" i="1"/>
  <c r="F85" i="1"/>
  <c r="F453" i="1"/>
  <c r="F86" i="1"/>
  <c r="F566" i="1"/>
  <c r="F838" i="1"/>
  <c r="F966" i="1"/>
  <c r="F1094" i="1"/>
  <c r="F1222" i="1"/>
  <c r="F1350" i="1"/>
  <c r="F1478" i="1"/>
  <c r="F1606" i="1"/>
  <c r="F1734" i="1"/>
  <c r="F1862" i="1"/>
  <c r="F1990" i="1"/>
  <c r="F300" i="1"/>
  <c r="F1325" i="1"/>
  <c r="F177" i="1"/>
  <c r="F482" i="1"/>
  <c r="F308" i="1"/>
  <c r="F868" i="1"/>
  <c r="F1428" i="1"/>
  <c r="F1764" i="1"/>
  <c r="F2036" i="1"/>
  <c r="F309" i="1"/>
  <c r="F549" i="1"/>
  <c r="F837" i="1"/>
  <c r="F166" i="1"/>
  <c r="F342" i="1"/>
  <c r="F502" i="1"/>
  <c r="F694" i="1"/>
  <c r="F71" i="1"/>
  <c r="F199" i="1"/>
  <c r="F327" i="1"/>
  <c r="F455" i="1"/>
  <c r="F583" i="1"/>
  <c r="F711" i="1"/>
  <c r="F839" i="1"/>
  <c r="F967" i="1"/>
  <c r="F1095" i="1"/>
  <c r="F1223" i="1"/>
  <c r="F1351" i="1"/>
  <c r="F1479" i="1"/>
  <c r="G1607" i="1"/>
  <c r="G1735" i="1"/>
  <c r="G1863" i="1"/>
  <c r="G1991" i="1"/>
  <c r="F13" i="1"/>
  <c r="F1949" i="1"/>
  <c r="F433" i="1"/>
  <c r="F594" i="1"/>
  <c r="F388" i="1"/>
  <c r="F996" i="1"/>
  <c r="F56" i="1"/>
  <c r="F328" i="1"/>
  <c r="F600" i="1"/>
  <c r="F872" i="1"/>
  <c r="F1144" i="1"/>
  <c r="F1480" i="1"/>
  <c r="F1768" i="1"/>
  <c r="F1976" i="1"/>
  <c r="F172" i="1"/>
  <c r="F1453" i="1"/>
  <c r="F241" i="1"/>
  <c r="F450" i="1"/>
  <c r="F228" i="1"/>
  <c r="F852" i="1"/>
  <c r="F1668" i="1"/>
  <c r="F216" i="1"/>
  <c r="G440" i="1"/>
  <c r="F712" i="1"/>
  <c r="F952" i="1"/>
  <c r="F1192" i="1"/>
  <c r="F1384" i="1"/>
  <c r="G1608" i="1"/>
  <c r="G1848" i="1"/>
  <c r="F73" i="1"/>
  <c r="F201" i="1"/>
  <c r="F329" i="1"/>
  <c r="F457" i="1"/>
  <c r="F585" i="1"/>
  <c r="F713" i="1"/>
  <c r="F841" i="1"/>
  <c r="F969" i="1"/>
  <c r="F1097" i="1"/>
  <c r="F1225" i="1"/>
  <c r="G1353" i="1"/>
  <c r="F1481" i="1"/>
  <c r="F1609" i="1"/>
  <c r="F1737" i="1"/>
  <c r="F1865" i="1"/>
  <c r="F1993" i="1"/>
  <c r="F284" i="1"/>
  <c r="F2045" i="1"/>
  <c r="F298" i="1"/>
  <c r="F522" i="1"/>
  <c r="F762" i="1"/>
  <c r="F1034" i="1"/>
  <c r="F1274" i="1"/>
  <c r="F1434" i="1"/>
  <c r="F1578" i="1"/>
  <c r="F1706" i="1"/>
  <c r="F1834" i="1"/>
  <c r="F1962" i="1"/>
  <c r="F2090" i="1"/>
  <c r="F1165" i="1"/>
  <c r="F90" i="1"/>
  <c r="F314" i="1"/>
  <c r="F618" i="1"/>
  <c r="F874" i="1"/>
  <c r="F1114" i="1"/>
  <c r="F11" i="1"/>
  <c r="F139" i="1"/>
  <c r="F267" i="1"/>
  <c r="F395" i="1"/>
  <c r="G523" i="1"/>
  <c r="G651" i="1"/>
  <c r="G779" i="1"/>
  <c r="F907" i="1"/>
  <c r="F1035" i="1"/>
  <c r="F1163" i="1"/>
  <c r="F1291" i="1"/>
  <c r="F1419" i="1"/>
  <c r="F1547" i="1"/>
  <c r="F1675" i="1"/>
  <c r="F1803" i="1"/>
  <c r="F1931" i="1"/>
  <c r="F2059" i="1"/>
  <c r="F396" i="1"/>
  <c r="F524" i="1"/>
  <c r="G268" i="1"/>
  <c r="F268" i="1"/>
  <c r="F1485" i="1"/>
  <c r="F494" i="1"/>
  <c r="F862" i="1"/>
  <c r="F1070" i="1"/>
  <c r="F1230" i="1"/>
  <c r="F1358" i="1"/>
  <c r="F1486" i="1"/>
  <c r="F1614" i="1"/>
  <c r="F1742" i="1"/>
  <c r="F1870" i="1"/>
  <c r="F1998" i="1"/>
  <c r="F47" i="1"/>
  <c r="F175" i="1"/>
  <c r="F303" i="1"/>
  <c r="F431" i="1"/>
  <c r="F559" i="1"/>
  <c r="F687" i="1"/>
  <c r="F815" i="1"/>
  <c r="F943" i="1"/>
  <c r="F1071" i="1"/>
  <c r="F1199" i="1"/>
  <c r="F1327" i="1"/>
  <c r="F1455" i="1"/>
  <c r="F1583" i="1"/>
  <c r="F1711" i="1"/>
  <c r="F1839" i="1"/>
  <c r="F1967" i="1"/>
  <c r="F2095" i="1"/>
  <c r="F1245" i="1"/>
  <c r="F622" i="1"/>
  <c r="F878" i="1"/>
  <c r="F32" i="1"/>
  <c r="F160" i="1"/>
  <c r="F288" i="1"/>
  <c r="F416" i="1"/>
  <c r="F544" i="1"/>
  <c r="F672" i="1"/>
  <c r="F800" i="1"/>
  <c r="F928" i="1"/>
  <c r="F1056" i="1"/>
  <c r="F1184" i="1"/>
  <c r="F1312" i="1"/>
  <c r="F1440" i="1"/>
  <c r="F1568" i="1"/>
  <c r="F1696" i="1"/>
  <c r="F1824" i="1"/>
  <c r="F1952" i="1"/>
  <c r="F2080" i="1"/>
  <c r="F1053" i="1"/>
  <c r="F446" i="1"/>
  <c r="F929" i="1"/>
  <c r="F1073" i="1"/>
  <c r="F1201" i="1"/>
  <c r="F1329" i="1"/>
  <c r="F1457" i="1"/>
  <c r="F1585" i="1"/>
  <c r="F1713" i="1"/>
  <c r="F1841" i="1"/>
  <c r="F1969" i="1"/>
  <c r="F2097" i="1"/>
  <c r="F1149" i="1"/>
  <c r="F606" i="1"/>
  <c r="G146" i="1"/>
  <c r="F914" i="1"/>
  <c r="F1042" i="1"/>
  <c r="F1170" i="1"/>
  <c r="F1298" i="1"/>
  <c r="F1426" i="1"/>
  <c r="F1554" i="1"/>
  <c r="F1682" i="1"/>
  <c r="F1810" i="1"/>
  <c r="F1938" i="1"/>
  <c r="F2066" i="1"/>
  <c r="F1021" i="1"/>
  <c r="F590" i="1"/>
  <c r="F130" i="1"/>
  <c r="F163" i="1"/>
  <c r="F291" i="1"/>
  <c r="F419" i="1"/>
  <c r="F547" i="1"/>
  <c r="F675" i="1"/>
  <c r="F803" i="1"/>
  <c r="F931" i="1"/>
  <c r="F1059" i="1"/>
  <c r="F1187" i="1"/>
  <c r="F1315" i="1"/>
  <c r="F1443" i="1"/>
  <c r="F1571" i="1"/>
  <c r="F1699" i="1"/>
  <c r="F1827" i="1"/>
  <c r="F1955" i="1"/>
  <c r="F2083" i="1"/>
  <c r="F781" i="1"/>
  <c r="F542" i="1"/>
  <c r="F34" i="1"/>
  <c r="F100" i="1"/>
  <c r="F1069" i="1"/>
  <c r="F558" i="1"/>
  <c r="F178" i="1"/>
  <c r="F196" i="1"/>
  <c r="F980" i="1"/>
  <c r="F1876" i="1"/>
  <c r="F277" i="1"/>
  <c r="F805" i="1"/>
  <c r="F965" i="1"/>
  <c r="F1093" i="1"/>
  <c r="F1221" i="1"/>
  <c r="F1349" i="1"/>
  <c r="F1477" i="1"/>
  <c r="F1605" i="1"/>
  <c r="F1733" i="1"/>
  <c r="F1861" i="1"/>
  <c r="F1989" i="1"/>
  <c r="F220" i="1"/>
  <c r="F1693" i="1"/>
  <c r="F481" i="1"/>
  <c r="F610" i="1"/>
  <c r="F324" i="1"/>
  <c r="F964" i="1"/>
  <c r="F1508" i="1"/>
  <c r="F1844" i="1"/>
  <c r="F133" i="1"/>
  <c r="F517" i="1"/>
  <c r="F150" i="1"/>
  <c r="F614" i="1"/>
  <c r="F854" i="1"/>
  <c r="F982" i="1"/>
  <c r="F1110" i="1"/>
  <c r="F1238" i="1"/>
  <c r="F1366" i="1"/>
  <c r="F1494" i="1"/>
  <c r="F1622" i="1"/>
  <c r="F1750" i="1"/>
  <c r="F1878" i="1"/>
  <c r="F2006" i="1"/>
  <c r="F125" i="1"/>
  <c r="F1533" i="1"/>
  <c r="F337" i="1"/>
  <c r="F626" i="1"/>
  <c r="F372" i="1"/>
  <c r="F948" i="1"/>
  <c r="F1444" i="1"/>
  <c r="F1796" i="1"/>
  <c r="F2084" i="1"/>
  <c r="F341" i="1"/>
  <c r="F565" i="1"/>
  <c r="F6" i="1"/>
  <c r="F182" i="1"/>
  <c r="F358" i="1"/>
  <c r="F534" i="1"/>
  <c r="F726" i="1"/>
  <c r="F87" i="1"/>
  <c r="F215" i="1"/>
  <c r="F343" i="1"/>
  <c r="F471" i="1"/>
  <c r="F599" i="1"/>
  <c r="F727" i="1"/>
  <c r="F855" i="1"/>
  <c r="F983" i="1"/>
  <c r="F1111" i="1"/>
  <c r="F1239" i="1"/>
  <c r="F1367" i="1"/>
  <c r="F1495" i="1"/>
  <c r="G1623" i="1"/>
  <c r="G1751" i="1"/>
  <c r="G1879" i="1"/>
  <c r="G2007" i="1"/>
  <c r="F269" i="1"/>
  <c r="F78" i="1"/>
  <c r="F577" i="1"/>
  <c r="F690" i="1"/>
  <c r="F468" i="1"/>
  <c r="F1076" i="1"/>
  <c r="F88" i="1"/>
  <c r="F360" i="1"/>
  <c r="F632" i="1"/>
  <c r="F904" i="1"/>
  <c r="F1176" i="1"/>
  <c r="F1512" i="1"/>
  <c r="F1800" i="1"/>
  <c r="F1992" i="1"/>
  <c r="F109" i="1"/>
  <c r="F1613" i="1"/>
  <c r="F385" i="1"/>
  <c r="F562" i="1"/>
  <c r="F292" i="1"/>
  <c r="F932" i="1"/>
  <c r="F8" i="1"/>
  <c r="F248" i="1"/>
  <c r="F472" i="1"/>
  <c r="F744" i="1"/>
  <c r="F984" i="1"/>
  <c r="F1224" i="1"/>
  <c r="F1416" i="1"/>
  <c r="F1640" i="1"/>
  <c r="G1880" i="1"/>
  <c r="F89" i="1"/>
  <c r="F217" i="1"/>
  <c r="F345" i="1"/>
  <c r="F473" i="1"/>
  <c r="F601" i="1"/>
  <c r="F729" i="1"/>
  <c r="F857" i="1"/>
  <c r="F985" i="1"/>
  <c r="F1113" i="1"/>
  <c r="F1241" i="1"/>
  <c r="F1369" i="1"/>
  <c r="F1497" i="1"/>
  <c r="F1625" i="1"/>
  <c r="F1753" i="1"/>
  <c r="F1881" i="1"/>
  <c r="F2009" i="1"/>
  <c r="F253" i="1"/>
  <c r="F42" i="1"/>
  <c r="F330" i="1"/>
  <c r="F538" i="1"/>
  <c r="F794" i="1"/>
  <c r="F1066" i="1"/>
  <c r="F1306" i="1"/>
  <c r="F1466" i="1"/>
  <c r="F1594" i="1"/>
  <c r="F1722" i="1"/>
  <c r="F1850" i="1"/>
  <c r="F1978" i="1"/>
  <c r="F76" i="1"/>
  <c r="F1373" i="1"/>
  <c r="F122" i="1"/>
  <c r="F346" i="1"/>
  <c r="F650" i="1"/>
  <c r="F890" i="1"/>
  <c r="F1146" i="1"/>
  <c r="F27" i="1"/>
  <c r="F155" i="1"/>
  <c r="F283" i="1"/>
  <c r="F411" i="1"/>
  <c r="F539" i="1"/>
  <c r="F667" i="1"/>
  <c r="F795" i="1"/>
  <c r="F923" i="1"/>
  <c r="F1051" i="1"/>
  <c r="F1179" i="1"/>
  <c r="F1307" i="1"/>
  <c r="F1435" i="1"/>
  <c r="F1563" i="1"/>
  <c r="F1691" i="1"/>
  <c r="G157" i="1"/>
  <c r="G1629" i="1"/>
  <c r="G638" i="1"/>
  <c r="G894" i="1"/>
  <c r="G1086" i="1"/>
  <c r="G1246" i="1"/>
  <c r="G1374" i="1"/>
  <c r="G1502" i="1"/>
  <c r="G1630" i="1"/>
  <c r="G1758" i="1"/>
  <c r="G1886" i="1"/>
  <c r="G2014" i="1"/>
  <c r="G63" i="1"/>
  <c r="G191" i="1"/>
  <c r="G319" i="1"/>
  <c r="G447" i="1"/>
  <c r="G575" i="1"/>
  <c r="G703" i="1"/>
  <c r="G831" i="1"/>
  <c r="G959" i="1"/>
  <c r="G1087" i="1"/>
  <c r="G1215" i="1"/>
  <c r="G1343" i="1"/>
  <c r="G1471" i="1"/>
  <c r="G1599" i="1"/>
  <c r="G1727" i="1"/>
  <c r="G1855" i="1"/>
  <c r="G1983" i="1"/>
  <c r="G156" i="1"/>
  <c r="G1645" i="1"/>
  <c r="G654" i="1"/>
  <c r="G910" i="1"/>
  <c r="G48" i="1"/>
  <c r="G176" i="1"/>
  <c r="G304" i="1"/>
  <c r="G432" i="1"/>
  <c r="G560" i="1"/>
  <c r="G688" i="1"/>
  <c r="G816" i="1"/>
  <c r="G944" i="1"/>
  <c r="G1072" i="1"/>
  <c r="G1200" i="1"/>
  <c r="G1328" i="1"/>
  <c r="G1456" i="1"/>
  <c r="G1584" i="1"/>
  <c r="G1712" i="1"/>
  <c r="G1840" i="1"/>
  <c r="G1968" i="1"/>
  <c r="G2096" i="1"/>
  <c r="G1229" i="1"/>
  <c r="G49" i="1"/>
  <c r="G961" i="1"/>
  <c r="G1089" i="1"/>
  <c r="G1217" i="1"/>
  <c r="G1345" i="1"/>
  <c r="G1473" i="1"/>
  <c r="G1601" i="1"/>
  <c r="G1729" i="1"/>
  <c r="G1857" i="1"/>
  <c r="G1985" i="1"/>
  <c r="G44" i="1"/>
  <c r="G1341" i="1"/>
  <c r="F145" i="1"/>
  <c r="G306" i="1"/>
  <c r="G930" i="1"/>
  <c r="G1058" i="1"/>
  <c r="G1186" i="1"/>
  <c r="G1314" i="1"/>
  <c r="G1442" i="1"/>
  <c r="G1570" i="1"/>
  <c r="G1698" i="1"/>
  <c r="G1826" i="1"/>
  <c r="G1954" i="1"/>
  <c r="G2082" i="1"/>
  <c r="G1197" i="1"/>
  <c r="G129" i="1"/>
  <c r="G258" i="1"/>
  <c r="G179" i="1"/>
  <c r="G307" i="1"/>
  <c r="G435" i="1"/>
  <c r="G563" i="1"/>
  <c r="G691" i="1"/>
  <c r="G819" i="1"/>
  <c r="G947" i="1"/>
  <c r="G1075" i="1"/>
  <c r="G1203" i="1"/>
  <c r="G1331" i="1"/>
  <c r="G1459" i="1"/>
  <c r="G1587" i="1"/>
  <c r="G1715" i="1"/>
  <c r="G1843" i="1"/>
  <c r="G1971" i="1"/>
  <c r="G2099" i="1"/>
  <c r="G957" i="1"/>
  <c r="G65" i="1"/>
  <c r="G162" i="1"/>
  <c r="G612" i="1"/>
  <c r="G1277" i="1"/>
  <c r="G81" i="1"/>
  <c r="G274" i="1"/>
  <c r="G276" i="1"/>
  <c r="G1124" i="1"/>
  <c r="G1940" i="1"/>
  <c r="G325" i="1"/>
  <c r="G853" i="1"/>
  <c r="G981" i="1"/>
  <c r="G1109" i="1"/>
  <c r="G1237" i="1"/>
  <c r="G1365" i="1"/>
  <c r="G1493" i="1"/>
  <c r="G1621" i="1"/>
  <c r="G1749" i="1"/>
  <c r="G1877" i="1"/>
  <c r="G2005" i="1"/>
  <c r="G93" i="1"/>
  <c r="G1901" i="1"/>
  <c r="G609" i="1"/>
  <c r="G770" i="1"/>
  <c r="G404" i="1"/>
  <c r="G1044" i="1"/>
  <c r="G1556" i="1"/>
  <c r="G1892" i="1"/>
  <c r="G181" i="1"/>
  <c r="G581" i="1"/>
  <c r="G214" i="1"/>
  <c r="G662" i="1"/>
  <c r="G870" i="1"/>
  <c r="G998" i="1"/>
  <c r="G1126" i="1"/>
  <c r="G1254" i="1"/>
  <c r="G1382" i="1"/>
  <c r="G1510" i="1"/>
  <c r="G1638" i="1"/>
  <c r="G1766" i="1"/>
  <c r="G1894" i="1"/>
  <c r="G2022" i="1"/>
  <c r="G205" i="1"/>
  <c r="G1725" i="1"/>
  <c r="G497" i="1"/>
  <c r="G786" i="1"/>
  <c r="G420" i="1"/>
  <c r="G1028" i="1"/>
  <c r="G1492" i="1"/>
  <c r="G1828" i="1"/>
  <c r="G21" i="1"/>
  <c r="G373" i="1"/>
  <c r="G613" i="1"/>
  <c r="G22" i="1"/>
  <c r="G198" i="1"/>
  <c r="G374" i="1"/>
  <c r="G550" i="1"/>
  <c r="G742" i="1"/>
  <c r="G103" i="1"/>
  <c r="G231" i="1"/>
  <c r="G359" i="1"/>
  <c r="G487" i="1"/>
  <c r="G615" i="1"/>
  <c r="G743" i="1"/>
  <c r="G871" i="1"/>
  <c r="G999" i="1"/>
  <c r="G1127" i="1"/>
  <c r="G1255" i="1"/>
  <c r="G1383" i="1"/>
  <c r="G1511" i="1"/>
  <c r="F1639" i="1"/>
  <c r="F1767" i="1"/>
  <c r="F1895" i="1"/>
  <c r="F2023" i="1"/>
  <c r="G509" i="1"/>
  <c r="G238" i="1"/>
  <c r="G737" i="1"/>
  <c r="G818" i="1"/>
  <c r="G516" i="1"/>
  <c r="G1156" i="1"/>
  <c r="G120" i="1"/>
  <c r="G392" i="1"/>
  <c r="G664" i="1"/>
  <c r="G936" i="1"/>
  <c r="G1208" i="1"/>
  <c r="G1544" i="1"/>
  <c r="F1832" i="1"/>
  <c r="G2008" i="1"/>
  <c r="G317" i="1"/>
  <c r="G1805" i="1"/>
  <c r="G513" i="1"/>
  <c r="G706" i="1"/>
  <c r="G356" i="1"/>
  <c r="G1012" i="1"/>
  <c r="G40" i="1"/>
  <c r="G280" i="1"/>
  <c r="G504" i="1"/>
  <c r="G776" i="1"/>
  <c r="G1016" i="1"/>
  <c r="G1256" i="1"/>
  <c r="G1432" i="1"/>
  <c r="G1672" i="1"/>
  <c r="G1912" i="1"/>
  <c r="G105" i="1"/>
  <c r="G233" i="1"/>
  <c r="G361" i="1"/>
  <c r="G489" i="1"/>
  <c r="G617" i="1"/>
  <c r="G745" i="1"/>
  <c r="G873" i="1"/>
  <c r="G1001" i="1"/>
  <c r="G1129" i="1"/>
  <c r="G1257" i="1"/>
  <c r="G1385" i="1"/>
  <c r="G1513" i="1"/>
  <c r="G1641" i="1"/>
  <c r="G1769" i="1"/>
  <c r="G1897" i="1"/>
  <c r="G2025" i="1"/>
  <c r="G461" i="1"/>
  <c r="G74" i="1"/>
  <c r="G362" i="1"/>
  <c r="G570" i="1"/>
  <c r="G826" i="1"/>
  <c r="G1098" i="1"/>
  <c r="G1338" i="1"/>
  <c r="G1482" i="1"/>
  <c r="G1610" i="1"/>
  <c r="G1738" i="1"/>
  <c r="G1866" i="1"/>
  <c r="G1994" i="1"/>
  <c r="G204" i="1"/>
  <c r="G1565" i="1"/>
  <c r="G154" i="1"/>
  <c r="G378" i="1"/>
  <c r="G682" i="1"/>
  <c r="G922" i="1"/>
  <c r="G1194" i="1"/>
  <c r="G43" i="1"/>
  <c r="G171" i="1"/>
  <c r="G299" i="1"/>
  <c r="G427" i="1"/>
  <c r="G555" i="1"/>
  <c r="G683" i="1"/>
  <c r="G811" i="1"/>
  <c r="G939" i="1"/>
  <c r="G1067" i="1"/>
  <c r="G1195" i="1"/>
  <c r="F157" i="1"/>
  <c r="F1629" i="1"/>
  <c r="F638" i="1"/>
  <c r="F894" i="1"/>
  <c r="F1086" i="1"/>
  <c r="F1246" i="1"/>
  <c r="F1374" i="1"/>
  <c r="F1502" i="1"/>
  <c r="F1630" i="1"/>
  <c r="F1758" i="1"/>
  <c r="F1886" i="1"/>
  <c r="F2014" i="1"/>
  <c r="F63" i="1"/>
  <c r="F191" i="1"/>
  <c r="F319" i="1"/>
  <c r="F447" i="1"/>
  <c r="F575" i="1"/>
  <c r="F703" i="1"/>
  <c r="F831" i="1"/>
  <c r="F959" i="1"/>
  <c r="F1087" i="1"/>
  <c r="F1215" i="1"/>
  <c r="F1343" i="1"/>
  <c r="F1471" i="1"/>
  <c r="F1599" i="1"/>
  <c r="F1727" i="1"/>
  <c r="F1855" i="1"/>
  <c r="F1983" i="1"/>
  <c r="F156" i="1"/>
  <c r="F1645" i="1"/>
  <c r="F654" i="1"/>
  <c r="F910" i="1"/>
  <c r="F48" i="1"/>
  <c r="F176" i="1"/>
  <c r="F304" i="1"/>
  <c r="F432" i="1"/>
  <c r="F560" i="1"/>
  <c r="F688" i="1"/>
  <c r="F816" i="1"/>
  <c r="F944" i="1"/>
  <c r="F1072" i="1"/>
  <c r="F1200" i="1"/>
  <c r="F1328" i="1"/>
  <c r="F1456" i="1"/>
  <c r="F1584" i="1"/>
  <c r="F1712" i="1"/>
  <c r="F1840" i="1"/>
  <c r="F1968" i="1"/>
  <c r="F2096" i="1"/>
  <c r="F1229" i="1"/>
  <c r="F49" i="1"/>
  <c r="F961" i="1"/>
  <c r="F1089" i="1"/>
  <c r="F1217" i="1"/>
  <c r="F1345" i="1"/>
  <c r="F1473" i="1"/>
  <c r="F1601" i="1"/>
  <c r="F1729" i="1"/>
  <c r="F1857" i="1"/>
  <c r="F1985" i="1"/>
  <c r="F44" i="1"/>
  <c r="F1341" i="1"/>
  <c r="G145" i="1"/>
  <c r="F306" i="1"/>
  <c r="F930" i="1"/>
  <c r="F1058" i="1"/>
  <c r="F1186" i="1"/>
  <c r="F1314" i="1"/>
  <c r="F1442" i="1"/>
  <c r="F1570" i="1"/>
  <c r="F1698" i="1"/>
  <c r="F1826" i="1"/>
  <c r="F1954" i="1"/>
  <c r="F2082" i="1"/>
  <c r="F1197" i="1"/>
  <c r="F129" i="1"/>
  <c r="F258" i="1"/>
  <c r="F179" i="1"/>
  <c r="F307" i="1"/>
  <c r="F435" i="1"/>
  <c r="F563" i="1"/>
  <c r="F691" i="1"/>
  <c r="F819" i="1"/>
  <c r="F947" i="1"/>
  <c r="F1075" i="1"/>
  <c r="F1203" i="1"/>
  <c r="F1331" i="1"/>
  <c r="F1459" i="1"/>
  <c r="F1587" i="1"/>
  <c r="F1715" i="1"/>
  <c r="F1843" i="1"/>
  <c r="F1971" i="1"/>
  <c r="F2099" i="1"/>
  <c r="F957" i="1"/>
  <c r="F65" i="1"/>
  <c r="F162" i="1"/>
  <c r="F612" i="1"/>
  <c r="F1277" i="1"/>
  <c r="F81" i="1"/>
  <c r="F274" i="1"/>
  <c r="F276" i="1"/>
  <c r="F1124" i="1"/>
  <c r="F1940" i="1"/>
  <c r="F325" i="1"/>
  <c r="F853" i="1"/>
  <c r="F981" i="1"/>
  <c r="F1109" i="1"/>
  <c r="F1237" i="1"/>
  <c r="F1365" i="1"/>
  <c r="F1493" i="1"/>
  <c r="F1621" i="1"/>
  <c r="F1749" i="1"/>
  <c r="F1877" i="1"/>
  <c r="F2005" i="1"/>
  <c r="F93" i="1"/>
  <c r="F1901" i="1"/>
  <c r="F609" i="1"/>
  <c r="F770" i="1"/>
  <c r="F404" i="1"/>
  <c r="F1044" i="1"/>
  <c r="F1556" i="1"/>
  <c r="F1892" i="1"/>
  <c r="F181" i="1"/>
  <c r="F581" i="1"/>
  <c r="F214" i="1"/>
  <c r="F662" i="1"/>
  <c r="F870" i="1"/>
  <c r="F998" i="1"/>
  <c r="F1126" i="1"/>
  <c r="F1254" i="1"/>
  <c r="F1382" i="1"/>
  <c r="F1510" i="1"/>
  <c r="F1638" i="1"/>
  <c r="F1766" i="1"/>
  <c r="F1894" i="1"/>
  <c r="F2022" i="1"/>
  <c r="F205" i="1"/>
  <c r="F1725" i="1"/>
  <c r="F497" i="1"/>
  <c r="F786" i="1"/>
  <c r="F420" i="1"/>
  <c r="F1028" i="1"/>
  <c r="F1492" i="1"/>
  <c r="F1828" i="1"/>
  <c r="F21" i="1"/>
  <c r="F373" i="1"/>
  <c r="F613" i="1"/>
  <c r="F22" i="1"/>
  <c r="F198" i="1"/>
  <c r="F374" i="1"/>
  <c r="F550" i="1"/>
  <c r="F742" i="1"/>
  <c r="F103" i="1"/>
  <c r="F231" i="1"/>
  <c r="F359" i="1"/>
  <c r="F487" i="1"/>
  <c r="F615" i="1"/>
  <c r="F743" i="1"/>
  <c r="F871" i="1"/>
  <c r="F999" i="1"/>
  <c r="F1127" i="1"/>
  <c r="F1255" i="1"/>
  <c r="F1383" i="1"/>
  <c r="F1511" i="1"/>
  <c r="G1639" i="1"/>
  <c r="G1767" i="1"/>
  <c r="G1895" i="1"/>
  <c r="G2023" i="1"/>
  <c r="F509" i="1"/>
  <c r="F238" i="1"/>
  <c r="F737" i="1"/>
  <c r="F818" i="1"/>
  <c r="F516" i="1"/>
  <c r="F1156" i="1"/>
  <c r="F120" i="1"/>
  <c r="F392" i="1"/>
  <c r="F664" i="1"/>
  <c r="F936" i="1"/>
  <c r="F1208" i="1"/>
  <c r="F1544" i="1"/>
  <c r="G1832" i="1"/>
  <c r="F2008" i="1"/>
  <c r="F317" i="1"/>
  <c r="F1805" i="1"/>
  <c r="F513" i="1"/>
  <c r="F706" i="1"/>
  <c r="F356" i="1"/>
  <c r="F1012" i="1"/>
  <c r="F40" i="1"/>
  <c r="F280" i="1"/>
  <c r="F504" i="1"/>
  <c r="F776" i="1"/>
  <c r="F1016" i="1"/>
  <c r="F1256" i="1"/>
  <c r="F1432" i="1"/>
  <c r="F1672" i="1"/>
  <c r="F1912" i="1"/>
  <c r="F105" i="1"/>
  <c r="F233" i="1"/>
  <c r="F361" i="1"/>
  <c r="F489" i="1"/>
  <c r="F617" i="1"/>
  <c r="F745" i="1"/>
  <c r="F873" i="1"/>
  <c r="F1001" i="1"/>
  <c r="F1129" i="1"/>
  <c r="F1257" i="1"/>
  <c r="F1385" i="1"/>
  <c r="F1513" i="1"/>
  <c r="F1641" i="1"/>
  <c r="F1769" i="1"/>
  <c r="F1897" i="1"/>
  <c r="F2025" i="1"/>
  <c r="F461" i="1"/>
  <c r="F74" i="1"/>
  <c r="F362" i="1"/>
  <c r="F570" i="1"/>
  <c r="F826" i="1"/>
  <c r="F1098" i="1"/>
  <c r="F1338" i="1"/>
  <c r="F1482" i="1"/>
  <c r="F1610" i="1"/>
  <c r="F1738" i="1"/>
  <c r="F1866" i="1"/>
  <c r="F1994" i="1"/>
  <c r="F204" i="1"/>
  <c r="F1565" i="1"/>
  <c r="F154" i="1"/>
  <c r="F378" i="1"/>
  <c r="F682" i="1"/>
  <c r="F922" i="1"/>
  <c r="F1194" i="1"/>
  <c r="F43" i="1"/>
  <c r="F171" i="1"/>
  <c r="F299" i="1"/>
  <c r="F427" i="1"/>
  <c r="F555" i="1"/>
  <c r="F683" i="1"/>
  <c r="F811" i="1"/>
  <c r="G381" i="1"/>
  <c r="G1821" i="1"/>
  <c r="G670" i="1"/>
  <c r="G926" i="1"/>
  <c r="G1118" i="1"/>
  <c r="G1262" i="1"/>
  <c r="G1390" i="1"/>
  <c r="G1518" i="1"/>
  <c r="G1646" i="1"/>
  <c r="G1774" i="1"/>
  <c r="G1902" i="1"/>
  <c r="G2030" i="1"/>
  <c r="G79" i="1"/>
  <c r="G207" i="1"/>
  <c r="G335" i="1"/>
  <c r="G463" i="1"/>
  <c r="G591" i="1"/>
  <c r="G719" i="1"/>
  <c r="G847" i="1"/>
  <c r="G975" i="1"/>
  <c r="G1103" i="1"/>
  <c r="G1231" i="1"/>
  <c r="G1359" i="1"/>
  <c r="G1487" i="1"/>
  <c r="G1615" i="1"/>
  <c r="G1743" i="1"/>
  <c r="G1871" i="1"/>
  <c r="G1999" i="1"/>
  <c r="G29" i="1"/>
  <c r="G1997" i="1"/>
  <c r="G686" i="1"/>
  <c r="G942" i="1"/>
  <c r="G64" i="1"/>
  <c r="G192" i="1"/>
  <c r="G320" i="1"/>
  <c r="G448" i="1"/>
  <c r="G576" i="1"/>
  <c r="G704" i="1"/>
  <c r="G832" i="1"/>
  <c r="G960" i="1"/>
  <c r="G1088" i="1"/>
  <c r="G1216" i="1"/>
  <c r="G1344" i="1"/>
  <c r="G1472" i="1"/>
  <c r="G1600" i="1"/>
  <c r="G1728" i="1"/>
  <c r="G1856" i="1"/>
  <c r="G1984" i="1"/>
  <c r="G108" i="1"/>
  <c r="G1437" i="1"/>
  <c r="G273" i="1"/>
  <c r="G977" i="1"/>
  <c r="G1105" i="1"/>
  <c r="G1233" i="1"/>
  <c r="G1361" i="1"/>
  <c r="G1489" i="1"/>
  <c r="G1617" i="1"/>
  <c r="G1745" i="1"/>
  <c r="G1873" i="1"/>
  <c r="G2001" i="1"/>
  <c r="G252" i="1"/>
  <c r="G1501" i="1"/>
  <c r="G289" i="1"/>
  <c r="G434" i="1"/>
  <c r="G946" i="1"/>
  <c r="G1074" i="1"/>
  <c r="G1202" i="1"/>
  <c r="G1330" i="1"/>
  <c r="G1458" i="1"/>
  <c r="F1586" i="1"/>
  <c r="G1714" i="1"/>
  <c r="G1842" i="1"/>
  <c r="G1970" i="1"/>
  <c r="G2098" i="1"/>
  <c r="G1357" i="1"/>
  <c r="G257" i="1"/>
  <c r="G386" i="1"/>
  <c r="G195" i="1"/>
  <c r="G323" i="1"/>
  <c r="G451" i="1"/>
  <c r="G579" i="1"/>
  <c r="G707" i="1"/>
  <c r="G835" i="1"/>
  <c r="G963" i="1"/>
  <c r="G1091" i="1"/>
  <c r="G1219" i="1"/>
  <c r="G1347" i="1"/>
  <c r="G1475" i="1"/>
  <c r="G1603" i="1"/>
  <c r="G1731" i="1"/>
  <c r="G1859" i="1"/>
  <c r="G1987" i="1"/>
  <c r="G92" i="1"/>
  <c r="G1181" i="1"/>
  <c r="G193" i="1"/>
  <c r="G290" i="1"/>
  <c r="G2100" i="1"/>
  <c r="G1421" i="1"/>
  <c r="G209" i="1"/>
  <c r="G402" i="1"/>
  <c r="G340" i="1"/>
  <c r="G1252" i="1"/>
  <c r="G2052" i="1"/>
  <c r="G421" i="1"/>
  <c r="G869" i="1"/>
  <c r="G997" i="1"/>
  <c r="G1125" i="1"/>
  <c r="G1253" i="1"/>
  <c r="G1381" i="1"/>
  <c r="G1509" i="1"/>
  <c r="G1637" i="1"/>
  <c r="G1765" i="1"/>
  <c r="G1893" i="1"/>
  <c r="G2021" i="1"/>
  <c r="G349" i="1"/>
  <c r="G62" i="1"/>
  <c r="G753" i="1"/>
  <c r="G3" i="1"/>
  <c r="G500" i="1"/>
  <c r="G1108" i="1"/>
  <c r="G1588" i="1"/>
  <c r="G1924" i="1"/>
  <c r="G213" i="1"/>
  <c r="G629" i="1"/>
  <c r="G278" i="1"/>
  <c r="G710" i="1"/>
  <c r="G886" i="1"/>
  <c r="G1014" i="1"/>
  <c r="G1142" i="1"/>
  <c r="G1270" i="1"/>
  <c r="G1398" i="1"/>
  <c r="F1526" i="1"/>
  <c r="G1654" i="1"/>
  <c r="G1782" i="1"/>
  <c r="G1910" i="1"/>
  <c r="G2038" i="1"/>
  <c r="G365" i="1"/>
  <c r="G2029" i="1"/>
  <c r="G673" i="1"/>
  <c r="G19" i="1"/>
  <c r="G484" i="1"/>
  <c r="G1092" i="1"/>
  <c r="G1524" i="1"/>
  <c r="G1860" i="1"/>
  <c r="G69" i="1"/>
  <c r="G405" i="1"/>
  <c r="G645" i="1"/>
  <c r="G54" i="1"/>
  <c r="G230" i="1"/>
  <c r="G390" i="1"/>
  <c r="G582" i="1"/>
  <c r="G806" i="1"/>
  <c r="G119" i="1"/>
  <c r="G247" i="1"/>
  <c r="G375" i="1"/>
  <c r="G503" i="1"/>
  <c r="G631" i="1"/>
  <c r="G759" i="1"/>
  <c r="G887" i="1"/>
  <c r="G1015" i="1"/>
  <c r="G1143" i="1"/>
  <c r="G1271" i="1"/>
  <c r="G1399" i="1"/>
  <c r="F1527" i="1"/>
  <c r="G1655" i="1"/>
  <c r="G1783" i="1"/>
  <c r="G1911" i="1"/>
  <c r="G2039" i="1"/>
  <c r="G797" i="1"/>
  <c r="G398" i="1"/>
  <c r="G865" i="1"/>
  <c r="G35" i="1"/>
  <c r="G596" i="1"/>
  <c r="G1220" i="1"/>
  <c r="G152" i="1"/>
  <c r="G456" i="1"/>
  <c r="G696" i="1"/>
  <c r="G968" i="1"/>
  <c r="G1240" i="1"/>
  <c r="G1592" i="1"/>
  <c r="F1864" i="1"/>
  <c r="G2024" i="1"/>
  <c r="G525" i="1"/>
  <c r="G1917" i="1"/>
  <c r="G657" i="1"/>
  <c r="G882" i="1"/>
  <c r="G436" i="1"/>
  <c r="G1060" i="1"/>
  <c r="G72" i="1"/>
  <c r="G312" i="1"/>
  <c r="G552" i="1"/>
  <c r="G792" i="1"/>
  <c r="G1032" i="1"/>
  <c r="G1288" i="1"/>
  <c r="G1464" i="1"/>
  <c r="G1688" i="1"/>
  <c r="G2072" i="1"/>
  <c r="G121" i="1"/>
  <c r="G249" i="1"/>
  <c r="G377" i="1"/>
  <c r="G505" i="1"/>
  <c r="F381" i="1"/>
  <c r="F1821" i="1"/>
  <c r="F670" i="1"/>
  <c r="F926" i="1"/>
  <c r="F1118" i="1"/>
  <c r="F1262" i="1"/>
  <c r="F1390" i="1"/>
  <c r="F1518" i="1"/>
  <c r="F1646" i="1"/>
  <c r="F1774" i="1"/>
  <c r="F1902" i="1"/>
  <c r="F2030" i="1"/>
  <c r="F79" i="1"/>
  <c r="F207" i="1"/>
  <c r="F335" i="1"/>
  <c r="F463" i="1"/>
  <c r="F591" i="1"/>
  <c r="F719" i="1"/>
  <c r="F847" i="1"/>
  <c r="F975" i="1"/>
  <c r="F1103" i="1"/>
  <c r="F1231" i="1"/>
  <c r="F1359" i="1"/>
  <c r="F1487" i="1"/>
  <c r="F1615" i="1"/>
  <c r="F1743" i="1"/>
  <c r="F1871" i="1"/>
  <c r="F1999" i="1"/>
  <c r="F29" i="1"/>
  <c r="F1997" i="1"/>
  <c r="F686" i="1"/>
  <c r="F942" i="1"/>
  <c r="F64" i="1"/>
  <c r="F192" i="1"/>
  <c r="F320" i="1"/>
  <c r="F448" i="1"/>
  <c r="F576" i="1"/>
  <c r="F704" i="1"/>
  <c r="F832" i="1"/>
  <c r="F960" i="1"/>
  <c r="F1088" i="1"/>
  <c r="F1216" i="1"/>
  <c r="F1344" i="1"/>
  <c r="F1472" i="1"/>
  <c r="F1600" i="1"/>
  <c r="F1728" i="1"/>
  <c r="F1856" i="1"/>
  <c r="F1984" i="1"/>
  <c r="F108" i="1"/>
  <c r="F1437" i="1"/>
  <c r="F273" i="1"/>
  <c r="F977" i="1"/>
  <c r="F1105" i="1"/>
  <c r="F1233" i="1"/>
  <c r="F1361" i="1"/>
  <c r="F1489" i="1"/>
  <c r="F1617" i="1"/>
  <c r="F1745" i="1"/>
  <c r="F1873" i="1"/>
  <c r="F2001" i="1"/>
  <c r="F252" i="1"/>
  <c r="F1501" i="1"/>
  <c r="F289" i="1"/>
  <c r="F434" i="1"/>
  <c r="F946" i="1"/>
  <c r="F1074" i="1"/>
  <c r="F1202" i="1"/>
  <c r="F1330" i="1"/>
  <c r="F1458" i="1"/>
  <c r="G1586" i="1"/>
  <c r="F1714" i="1"/>
  <c r="F1842" i="1"/>
  <c r="F1970" i="1"/>
  <c r="F2098" i="1"/>
  <c r="F1357" i="1"/>
  <c r="F257" i="1"/>
  <c r="F386" i="1"/>
  <c r="F195" i="1"/>
  <c r="F323" i="1"/>
  <c r="F451" i="1"/>
  <c r="F579" i="1"/>
  <c r="F707" i="1"/>
  <c r="F835" i="1"/>
  <c r="F963" i="1"/>
  <c r="F1091" i="1"/>
  <c r="F1219" i="1"/>
  <c r="F1347" i="1"/>
  <c r="F1475" i="1"/>
  <c r="F1603" i="1"/>
  <c r="F1731" i="1"/>
  <c r="F1859" i="1"/>
  <c r="F1987" i="1"/>
  <c r="F92" i="1"/>
  <c r="F1181" i="1"/>
  <c r="F193" i="1"/>
  <c r="F290" i="1"/>
  <c r="F2100" i="1"/>
  <c r="F1421" i="1"/>
  <c r="F209" i="1"/>
  <c r="F402" i="1"/>
  <c r="F340" i="1"/>
  <c r="F1252" i="1"/>
  <c r="F2052" i="1"/>
  <c r="F421" i="1"/>
  <c r="F869" i="1"/>
  <c r="F997" i="1"/>
  <c r="F1125" i="1"/>
  <c r="F1253" i="1"/>
  <c r="F1381" i="1"/>
  <c r="F1509" i="1"/>
  <c r="F1637" i="1"/>
  <c r="F1765" i="1"/>
  <c r="F1893" i="1"/>
  <c r="F2021" i="1"/>
  <c r="F349" i="1"/>
  <c r="F62" i="1"/>
  <c r="F753" i="1"/>
  <c r="F3" i="1"/>
  <c r="F500" i="1"/>
  <c r="F1108" i="1"/>
  <c r="F1588" i="1"/>
  <c r="F1924" i="1"/>
  <c r="F213" i="1"/>
  <c r="F629" i="1"/>
  <c r="F278" i="1"/>
  <c r="F710" i="1"/>
  <c r="F886" i="1"/>
  <c r="F1014" i="1"/>
  <c r="F1142" i="1"/>
  <c r="F1270" i="1"/>
  <c r="F1398" i="1"/>
  <c r="G1526" i="1"/>
  <c r="F1654" i="1"/>
  <c r="F1782" i="1"/>
  <c r="F1910" i="1"/>
  <c r="F2038" i="1"/>
  <c r="F365" i="1"/>
  <c r="F2029" i="1"/>
  <c r="F673" i="1"/>
  <c r="F19" i="1"/>
  <c r="F484" i="1"/>
  <c r="F1092" i="1"/>
  <c r="F1524" i="1"/>
  <c r="F1860" i="1"/>
  <c r="F69" i="1"/>
  <c r="F405" i="1"/>
  <c r="F645" i="1"/>
  <c r="F54" i="1"/>
  <c r="F230" i="1"/>
  <c r="F390" i="1"/>
  <c r="F582" i="1"/>
  <c r="F806" i="1"/>
  <c r="F119" i="1"/>
  <c r="F247" i="1"/>
  <c r="F375" i="1"/>
  <c r="F503" i="1"/>
  <c r="F631" i="1"/>
  <c r="F759" i="1"/>
  <c r="F887" i="1"/>
  <c r="F1015" i="1"/>
  <c r="F1143" i="1"/>
  <c r="F1271" i="1"/>
  <c r="F1399" i="1"/>
  <c r="G1527" i="1"/>
  <c r="F1655" i="1"/>
  <c r="F1783" i="1"/>
  <c r="F1911" i="1"/>
  <c r="F2039" i="1"/>
  <c r="F797" i="1"/>
  <c r="F398" i="1"/>
  <c r="F865" i="1"/>
  <c r="F35" i="1"/>
  <c r="F596" i="1"/>
  <c r="F1220" i="1"/>
  <c r="F152" i="1"/>
  <c r="F456" i="1"/>
  <c r="F696" i="1"/>
  <c r="F968" i="1"/>
  <c r="F1240" i="1"/>
  <c r="F1592" i="1"/>
  <c r="G1864" i="1"/>
  <c r="F2024" i="1"/>
  <c r="F525" i="1"/>
  <c r="F1917" i="1"/>
  <c r="F657" i="1"/>
  <c r="F882" i="1"/>
  <c r="F436" i="1"/>
  <c r="F1060" i="1"/>
  <c r="F72" i="1"/>
  <c r="F312" i="1"/>
  <c r="F552" i="1"/>
  <c r="F792" i="1"/>
  <c r="F1032" i="1"/>
  <c r="F1288" i="1"/>
  <c r="F1464" i="1"/>
  <c r="F1688" i="1"/>
  <c r="F2072" i="1"/>
  <c r="F121" i="1"/>
  <c r="F249" i="1"/>
  <c r="F377" i="1"/>
  <c r="F505" i="1"/>
  <c r="F633" i="1"/>
  <c r="F761" i="1"/>
  <c r="F889" i="1"/>
  <c r="F1017" i="1"/>
  <c r="F1145" i="1"/>
  <c r="F1273" i="1"/>
  <c r="F1401" i="1"/>
  <c r="F1529" i="1"/>
  <c r="F1657" i="1"/>
  <c r="F1785" i="1"/>
  <c r="F1913" i="1"/>
  <c r="F2041" i="1"/>
  <c r="F701" i="1"/>
  <c r="F106" i="1"/>
  <c r="F394" i="1"/>
  <c r="F602" i="1"/>
  <c r="F858" i="1"/>
  <c r="F1130" i="1"/>
  <c r="F1354" i="1"/>
  <c r="F1498" i="1"/>
  <c r="F1626" i="1"/>
  <c r="F1754" i="1"/>
  <c r="F1882" i="1"/>
  <c r="F2010" i="1"/>
  <c r="F189" i="1"/>
  <c r="F1789" i="1"/>
  <c r="F186" i="1"/>
  <c r="F410" i="1"/>
  <c r="F714" i="1"/>
  <c r="F954" i="1"/>
  <c r="F1226" i="1"/>
  <c r="F59" i="1"/>
  <c r="F187" i="1"/>
  <c r="F315" i="1"/>
  <c r="F443" i="1"/>
  <c r="F571" i="1"/>
  <c r="F699" i="1"/>
  <c r="F827" i="1"/>
  <c r="F955" i="1"/>
  <c r="F1083" i="1"/>
  <c r="F1211" i="1"/>
  <c r="F1339" i="1"/>
  <c r="F1467" i="1"/>
  <c r="F1595" i="1"/>
  <c r="F1723" i="1"/>
  <c r="G573" i="1"/>
  <c r="F573" i="1"/>
  <c r="F1965" i="1"/>
  <c r="F702" i="1"/>
  <c r="F958" i="1"/>
  <c r="F1134" i="1"/>
  <c r="F1278" i="1"/>
  <c r="F1406" i="1"/>
  <c r="F1534" i="1"/>
  <c r="F1662" i="1"/>
  <c r="F1790" i="1"/>
  <c r="F1918" i="1"/>
  <c r="F2046" i="1"/>
  <c r="F95" i="1"/>
  <c r="F223" i="1"/>
  <c r="F351" i="1"/>
  <c r="F479" i="1"/>
  <c r="F607" i="1"/>
  <c r="F735" i="1"/>
  <c r="F863" i="1"/>
  <c r="F991" i="1"/>
  <c r="F1119" i="1"/>
  <c r="F1247" i="1"/>
  <c r="F1375" i="1"/>
  <c r="F1503" i="1"/>
  <c r="F1631" i="1"/>
  <c r="F1759" i="1"/>
  <c r="F1887" i="1"/>
  <c r="F2015" i="1"/>
  <c r="F173" i="1"/>
  <c r="F94" i="1"/>
  <c r="F718" i="1"/>
  <c r="F1006" i="1"/>
  <c r="F80" i="1"/>
  <c r="F208" i="1"/>
  <c r="F336" i="1"/>
  <c r="F464" i="1"/>
  <c r="F592" i="1"/>
  <c r="F720" i="1"/>
  <c r="F848" i="1"/>
  <c r="F976" i="1"/>
  <c r="F1104" i="1"/>
  <c r="F1232" i="1"/>
  <c r="F1360" i="1"/>
  <c r="F1488" i="1"/>
  <c r="F1616" i="1"/>
  <c r="F1744" i="1"/>
  <c r="F1872" i="1"/>
  <c r="F2000" i="1"/>
  <c r="F45" i="1"/>
  <c r="F1581" i="1"/>
  <c r="F449" i="1"/>
  <c r="F993" i="1"/>
  <c r="F1121" i="1"/>
  <c r="F1249" i="1"/>
  <c r="F1377" i="1"/>
  <c r="F1505" i="1"/>
  <c r="F1633" i="1"/>
  <c r="F1761" i="1"/>
  <c r="F1889" i="1"/>
  <c r="F2017" i="1"/>
  <c r="F77" i="1"/>
  <c r="F1677" i="1"/>
  <c r="F417" i="1"/>
  <c r="F578" i="1"/>
  <c r="F962" i="1"/>
  <c r="F1090" i="1"/>
  <c r="F1218" i="1"/>
  <c r="F1346" i="1"/>
  <c r="F1474" i="1"/>
  <c r="F1602" i="1"/>
  <c r="F1730" i="1"/>
  <c r="F1858" i="1"/>
  <c r="F1986" i="1"/>
  <c r="F140" i="1"/>
  <c r="F1549" i="1"/>
  <c r="F401" i="1"/>
  <c r="F514" i="1"/>
  <c r="F211" i="1"/>
  <c r="F339" i="1"/>
  <c r="F467" i="1"/>
  <c r="F595" i="1"/>
  <c r="F723" i="1"/>
  <c r="F851" i="1"/>
  <c r="F979" i="1"/>
  <c r="F1107" i="1"/>
  <c r="F1235" i="1"/>
  <c r="F1363" i="1"/>
  <c r="F1491" i="1"/>
  <c r="F1619" i="1"/>
  <c r="F1747" i="1"/>
  <c r="F1875" i="1"/>
  <c r="F2003" i="1"/>
  <c r="F316" i="1"/>
  <c r="F1405" i="1"/>
  <c r="F321" i="1"/>
  <c r="F418" i="1"/>
  <c r="F236" i="1"/>
  <c r="F1661" i="1"/>
  <c r="F353" i="1"/>
  <c r="F530" i="1"/>
  <c r="F452" i="1"/>
  <c r="F1364" i="1"/>
  <c r="F5" i="1"/>
  <c r="F501" i="1"/>
  <c r="F885" i="1"/>
  <c r="F1013" i="1"/>
  <c r="F1141" i="1"/>
  <c r="F1269" i="1"/>
  <c r="F1397" i="1"/>
  <c r="F1525" i="1"/>
  <c r="F1653" i="1"/>
  <c r="F1781" i="1"/>
  <c r="F1909" i="1"/>
  <c r="F2037" i="1"/>
  <c r="F589" i="1"/>
  <c r="F270" i="1"/>
  <c r="F945" i="1"/>
  <c r="F99" i="1"/>
  <c r="F580" i="1"/>
  <c r="F1188" i="1"/>
  <c r="F1636" i="1"/>
  <c r="F1972" i="1"/>
  <c r="F261" i="1"/>
  <c r="F661" i="1"/>
  <c r="F326" i="1"/>
  <c r="F758" i="1"/>
  <c r="F902" i="1"/>
  <c r="F1030" i="1"/>
  <c r="F1158" i="1"/>
  <c r="F1286" i="1"/>
  <c r="F1414" i="1"/>
  <c r="F1542" i="1"/>
  <c r="F1670" i="1"/>
  <c r="F1798" i="1"/>
  <c r="F1926" i="1"/>
  <c r="F2054" i="1"/>
  <c r="F557" i="1"/>
  <c r="F142" i="1"/>
  <c r="F881" i="1"/>
  <c r="F131" i="1"/>
  <c r="F564" i="1"/>
  <c r="F1172" i="1"/>
  <c r="F1572" i="1"/>
  <c r="F1908" i="1"/>
  <c r="F117" i="1"/>
  <c r="F437" i="1"/>
  <c r="F693" i="1"/>
  <c r="F70" i="1"/>
  <c r="F246" i="1"/>
  <c r="F406" i="1"/>
  <c r="F598" i="1"/>
  <c r="F7" i="1"/>
  <c r="F135" i="1"/>
  <c r="F263" i="1"/>
  <c r="F391" i="1"/>
  <c r="F519" i="1"/>
  <c r="F647" i="1"/>
  <c r="F775" i="1"/>
  <c r="F903" i="1"/>
  <c r="F1031" i="1"/>
  <c r="F1159" i="1"/>
  <c r="F1287" i="1"/>
  <c r="F1415" i="1"/>
  <c r="F1543" i="1"/>
  <c r="F1671" i="1"/>
  <c r="F1799" i="1"/>
  <c r="F1927" i="1"/>
  <c r="F2055" i="1"/>
  <c r="F1085" i="1"/>
  <c r="F478" i="1"/>
  <c r="F66" i="1"/>
  <c r="F115" i="1"/>
  <c r="F692" i="1"/>
  <c r="F1284" i="1"/>
  <c r="F184" i="1"/>
  <c r="F488" i="1"/>
  <c r="F728" i="1"/>
  <c r="F1000" i="1"/>
  <c r="F1272" i="1"/>
  <c r="G1624" i="1"/>
  <c r="F1896" i="1"/>
  <c r="F2040" i="1"/>
  <c r="F733" i="1"/>
  <c r="F30" i="1"/>
  <c r="F913" i="1"/>
  <c r="F67" i="1"/>
  <c r="F548" i="1"/>
  <c r="F1140" i="1"/>
  <c r="F104" i="1"/>
  <c r="F344" i="1"/>
  <c r="F584" i="1"/>
  <c r="F824" i="1"/>
  <c r="F1064" i="1"/>
  <c r="F1304" i="1"/>
  <c r="F1496" i="1"/>
  <c r="G1720" i="1"/>
  <c r="F9" i="1"/>
  <c r="F137" i="1"/>
  <c r="F265" i="1"/>
  <c r="F393" i="1"/>
  <c r="F521" i="1"/>
  <c r="G717" i="1"/>
  <c r="G46" i="1"/>
  <c r="G734" i="1"/>
  <c r="G974" i="1"/>
  <c r="G1150" i="1"/>
  <c r="G1294" i="1"/>
  <c r="G1422" i="1"/>
  <c r="G1550" i="1"/>
  <c r="G1678" i="1"/>
  <c r="G1806" i="1"/>
  <c r="G1934" i="1"/>
  <c r="G2062" i="1"/>
  <c r="G111" i="1"/>
  <c r="G239" i="1"/>
  <c r="G367" i="1"/>
  <c r="G495" i="1"/>
  <c r="G623" i="1"/>
  <c r="G751" i="1"/>
  <c r="G879" i="1"/>
  <c r="G1007" i="1"/>
  <c r="G1135" i="1"/>
  <c r="G1263" i="1"/>
  <c r="G1391" i="1"/>
  <c r="G1519" i="1"/>
  <c r="G1647" i="1"/>
  <c r="G1775" i="1"/>
  <c r="G1903" i="1"/>
  <c r="G2031" i="1"/>
  <c r="G333" i="1"/>
  <c r="G206" i="1"/>
  <c r="G750" i="1"/>
  <c r="G1054" i="1"/>
  <c r="G96" i="1"/>
  <c r="G224" i="1"/>
  <c r="G352" i="1"/>
  <c r="G480" i="1"/>
  <c r="G608" i="1"/>
  <c r="G736" i="1"/>
  <c r="G864" i="1"/>
  <c r="G992" i="1"/>
  <c r="G1120" i="1"/>
  <c r="G1248" i="1"/>
  <c r="G1376" i="1"/>
  <c r="G1504" i="1"/>
  <c r="G1632" i="1"/>
  <c r="G1760" i="1"/>
  <c r="G1888" i="1"/>
  <c r="G2016" i="1"/>
  <c r="G237" i="1"/>
  <c r="G1757" i="1"/>
  <c r="G641" i="1"/>
  <c r="G1009" i="1"/>
  <c r="G1137" i="1"/>
  <c r="G1265" i="1"/>
  <c r="G1393" i="1"/>
  <c r="G1521" i="1"/>
  <c r="G1649" i="1"/>
  <c r="G1777" i="1"/>
  <c r="G1905" i="1"/>
  <c r="G2033" i="1"/>
  <c r="G285" i="1"/>
  <c r="G1869" i="1"/>
  <c r="G529" i="1"/>
  <c r="G738" i="1"/>
  <c r="G978" i="1"/>
  <c r="G1106" i="1"/>
  <c r="G1234" i="1"/>
  <c r="G1362" i="1"/>
  <c r="G1490" i="1"/>
  <c r="G1618" i="1"/>
  <c r="G1746" i="1"/>
  <c r="G1874" i="1"/>
  <c r="G2002" i="1"/>
  <c r="G61" i="1"/>
  <c r="G1741" i="1"/>
  <c r="G561" i="1"/>
  <c r="G658" i="1"/>
  <c r="G227" i="1"/>
  <c r="G355" i="1"/>
  <c r="G483" i="1"/>
  <c r="G611" i="1"/>
  <c r="G739" i="1"/>
  <c r="G867" i="1"/>
  <c r="G995" i="1"/>
  <c r="G1123" i="1"/>
  <c r="G1251" i="1"/>
  <c r="G1379" i="1"/>
  <c r="G1507" i="1"/>
  <c r="G1635" i="1"/>
  <c r="G1763" i="1"/>
  <c r="G1891" i="1"/>
  <c r="G2019" i="1"/>
  <c r="G141" i="1"/>
  <c r="G1773" i="1"/>
  <c r="G465" i="1"/>
  <c r="G546" i="1"/>
  <c r="G301" i="1"/>
  <c r="G1853" i="1"/>
  <c r="G545" i="1"/>
  <c r="G674" i="1"/>
  <c r="G532" i="1"/>
  <c r="G1476" i="1"/>
  <c r="G53" i="1"/>
  <c r="G597" i="1"/>
  <c r="G901" i="1"/>
  <c r="G1029" i="1"/>
  <c r="G1157" i="1"/>
  <c r="G1285" i="1"/>
  <c r="G1413" i="1"/>
  <c r="G1541" i="1"/>
  <c r="G1669" i="1"/>
  <c r="G1797" i="1"/>
  <c r="G1925" i="1"/>
  <c r="G2053" i="1"/>
  <c r="G829" i="1"/>
  <c r="G526" i="1"/>
  <c r="G114" i="1"/>
  <c r="G20" i="1"/>
  <c r="G676" i="1"/>
  <c r="G1268" i="1"/>
  <c r="G1700" i="1"/>
  <c r="G2020" i="1"/>
  <c r="G293" i="1"/>
  <c r="G725" i="1"/>
  <c r="G422" i="1"/>
  <c r="G774" i="1"/>
  <c r="G918" i="1"/>
  <c r="G1046" i="1"/>
  <c r="G1174" i="1"/>
  <c r="G1302" i="1"/>
  <c r="G1430" i="1"/>
  <c r="F1558" i="1"/>
  <c r="G1686" i="1"/>
  <c r="G1814" i="1"/>
  <c r="G1942" i="1"/>
  <c r="G2070" i="1"/>
  <c r="G749" i="1"/>
  <c r="G302" i="1"/>
  <c r="G82" i="1"/>
  <c r="G84" i="1"/>
  <c r="G644" i="1"/>
  <c r="G1236" i="1"/>
  <c r="G1604" i="1"/>
  <c r="G1956" i="1"/>
  <c r="G149" i="1"/>
  <c r="G469" i="1"/>
  <c r="G709" i="1"/>
  <c r="G102" i="1"/>
  <c r="G262" i="1"/>
  <c r="G438" i="1"/>
  <c r="G630" i="1"/>
  <c r="G23" i="1"/>
  <c r="G151" i="1"/>
  <c r="G279" i="1"/>
  <c r="G407" i="1"/>
  <c r="G535" i="1"/>
  <c r="G663" i="1"/>
  <c r="G791" i="1"/>
  <c r="G919" i="1"/>
  <c r="G1047" i="1"/>
  <c r="G1175" i="1"/>
  <c r="G1303" i="1"/>
  <c r="G1431" i="1"/>
  <c r="F1559" i="1"/>
  <c r="G1687" i="1"/>
  <c r="G1815" i="1"/>
  <c r="G1943" i="1"/>
  <c r="G2071" i="1"/>
  <c r="G1389" i="1"/>
  <c r="G17" i="1"/>
  <c r="G194" i="1"/>
  <c r="G52" i="1"/>
  <c r="G756" i="1"/>
  <c r="G1396" i="1"/>
  <c r="G232" i="1"/>
  <c r="G520" i="1"/>
  <c r="G760" i="1"/>
  <c r="G1048" i="1"/>
  <c r="G1320" i="1"/>
  <c r="G1656" i="1"/>
  <c r="G1928" i="1"/>
  <c r="G2056" i="1"/>
  <c r="G925" i="1"/>
  <c r="G254" i="1"/>
  <c r="G98" i="1"/>
  <c r="G4" i="1"/>
  <c r="G628" i="1"/>
  <c r="G1204" i="1"/>
  <c r="G136" i="1"/>
  <c r="G376" i="1"/>
  <c r="G616" i="1"/>
  <c r="G856" i="1"/>
  <c r="G1096" i="1"/>
  <c r="G1336" i="1"/>
  <c r="G1528" i="1"/>
  <c r="F1752" i="1"/>
  <c r="G25" i="1"/>
  <c r="G153" i="1"/>
  <c r="G281" i="1"/>
  <c r="G409" i="1"/>
  <c r="G537" i="1"/>
  <c r="G665" i="1"/>
  <c r="G793" i="1"/>
  <c r="G921" i="1"/>
  <c r="G1049" i="1"/>
  <c r="G1177" i="1"/>
  <c r="G1305" i="1"/>
  <c r="G1433" i="1"/>
  <c r="G1561" i="1"/>
  <c r="G1689" i="1"/>
  <c r="G1817" i="1"/>
  <c r="G1945" i="1"/>
  <c r="G2073" i="1"/>
  <c r="G1213" i="1"/>
  <c r="G170" i="1"/>
  <c r="G458" i="1"/>
  <c r="G666" i="1"/>
  <c r="G938" i="1"/>
  <c r="G1178" i="1"/>
  <c r="G1386" i="1"/>
  <c r="G1530" i="1"/>
  <c r="G1658" i="1"/>
  <c r="G1786" i="1"/>
  <c r="G1914" i="1"/>
  <c r="G2042" i="1"/>
  <c r="G621" i="1"/>
  <c r="G10" i="1"/>
  <c r="G218" i="1"/>
  <c r="G474" i="1"/>
  <c r="G778" i="1"/>
  <c r="G1018" i="1"/>
  <c r="G1290" i="1"/>
  <c r="G91" i="1"/>
  <c r="G219" i="1"/>
  <c r="G347" i="1"/>
  <c r="F475" i="1"/>
  <c r="F603" i="1"/>
  <c r="F731" i="1"/>
  <c r="G859" i="1"/>
  <c r="G987" i="1"/>
  <c r="G1115" i="1"/>
  <c r="F717" i="1"/>
  <c r="F46" i="1"/>
  <c r="F734" i="1"/>
  <c r="F974" i="1"/>
  <c r="F1150" i="1"/>
  <c r="F1294" i="1"/>
  <c r="F1422" i="1"/>
  <c r="F1550" i="1"/>
  <c r="F1678" i="1"/>
  <c r="F1806" i="1"/>
  <c r="F1934" i="1"/>
  <c r="F2062" i="1"/>
  <c r="F111" i="1"/>
  <c r="F239" i="1"/>
  <c r="F367" i="1"/>
  <c r="F495" i="1"/>
  <c r="F623" i="1"/>
  <c r="F751" i="1"/>
  <c r="F879" i="1"/>
  <c r="F1007" i="1"/>
  <c r="F1135" i="1"/>
  <c r="F1263" i="1"/>
  <c r="F1391" i="1"/>
  <c r="F1519" i="1"/>
  <c r="F1647" i="1"/>
  <c r="F1775" i="1"/>
  <c r="F1903" i="1"/>
  <c r="F2031" i="1"/>
  <c r="F333" i="1"/>
  <c r="F206" i="1"/>
  <c r="F750" i="1"/>
  <c r="F1054" i="1"/>
  <c r="F96" i="1"/>
  <c r="F224" i="1"/>
  <c r="F352" i="1"/>
  <c r="F480" i="1"/>
  <c r="F608" i="1"/>
  <c r="F736" i="1"/>
  <c r="F864" i="1"/>
  <c r="F992" i="1"/>
  <c r="F1120" i="1"/>
  <c r="F1248" i="1"/>
  <c r="F1376" i="1"/>
  <c r="F1504" i="1"/>
  <c r="F1632" i="1"/>
  <c r="F1760" i="1"/>
  <c r="F1888" i="1"/>
  <c r="F2016" i="1"/>
  <c r="F237" i="1"/>
  <c r="F1757" i="1"/>
  <c r="F641" i="1"/>
  <c r="F1009" i="1"/>
  <c r="F1137" i="1"/>
  <c r="F1265" i="1"/>
  <c r="F1393" i="1"/>
  <c r="F1521" i="1"/>
  <c r="F1649" i="1"/>
  <c r="F1777" i="1"/>
  <c r="F1905" i="1"/>
  <c r="F2033" i="1"/>
  <c r="F285" i="1"/>
  <c r="F1869" i="1"/>
  <c r="F529" i="1"/>
  <c r="F738" i="1"/>
  <c r="F978" i="1"/>
  <c r="F1106" i="1"/>
  <c r="F1234" i="1"/>
  <c r="F1362" i="1"/>
  <c r="F1490" i="1"/>
  <c r="F1618" i="1"/>
  <c r="F1746" i="1"/>
  <c r="F1874" i="1"/>
  <c r="F2002" i="1"/>
  <c r="F61" i="1"/>
  <c r="F1741" i="1"/>
  <c r="F561" i="1"/>
  <c r="F658" i="1"/>
  <c r="F227" i="1"/>
  <c r="F355" i="1"/>
  <c r="F483" i="1"/>
  <c r="F611" i="1"/>
  <c r="F739" i="1"/>
  <c r="F867" i="1"/>
  <c r="F995" i="1"/>
  <c r="F1123" i="1"/>
  <c r="F1251" i="1"/>
  <c r="F1379" i="1"/>
  <c r="F1507" i="1"/>
  <c r="F1635" i="1"/>
  <c r="F1763" i="1"/>
  <c r="F1891" i="1"/>
  <c r="F2019" i="1"/>
  <c r="F141" i="1"/>
  <c r="F1773" i="1"/>
  <c r="F465" i="1"/>
  <c r="F546" i="1"/>
  <c r="F301" i="1"/>
  <c r="F1853" i="1"/>
  <c r="F545" i="1"/>
  <c r="F674" i="1"/>
  <c r="F532" i="1"/>
  <c r="F1476" i="1"/>
  <c r="F53" i="1"/>
  <c r="F597" i="1"/>
  <c r="F901" i="1"/>
  <c r="F1029" i="1"/>
  <c r="F1157" i="1"/>
  <c r="F1285" i="1"/>
  <c r="F1413" i="1"/>
  <c r="F1541" i="1"/>
  <c r="F1669" i="1"/>
  <c r="F1797" i="1"/>
  <c r="F1925" i="1"/>
  <c r="F2053" i="1"/>
  <c r="F829" i="1"/>
  <c r="F526" i="1"/>
  <c r="F114" i="1"/>
  <c r="F20" i="1"/>
  <c r="F676" i="1"/>
  <c r="F1268" i="1"/>
  <c r="F1700" i="1"/>
  <c r="F2020" i="1"/>
  <c r="F293" i="1"/>
  <c r="F725" i="1"/>
  <c r="F422" i="1"/>
  <c r="F774" i="1"/>
  <c r="F918" i="1"/>
  <c r="F1046" i="1"/>
  <c r="F1174" i="1"/>
  <c r="F1302" i="1"/>
  <c r="F1430" i="1"/>
  <c r="G1558" i="1"/>
  <c r="F1686" i="1"/>
  <c r="F1814" i="1"/>
  <c r="F1942" i="1"/>
  <c r="F2070" i="1"/>
  <c r="F749" i="1"/>
  <c r="F302" i="1"/>
  <c r="F82" i="1"/>
  <c r="F84" i="1"/>
  <c r="F644" i="1"/>
  <c r="F1236" i="1"/>
  <c r="F1604" i="1"/>
  <c r="F1956" i="1"/>
  <c r="F149" i="1"/>
  <c r="F469" i="1"/>
  <c r="F709" i="1"/>
  <c r="F102" i="1"/>
  <c r="F262" i="1"/>
  <c r="F438" i="1"/>
  <c r="F630" i="1"/>
  <c r="F23" i="1"/>
  <c r="F151" i="1"/>
  <c r="F279" i="1"/>
  <c r="F407" i="1"/>
  <c r="F535" i="1"/>
  <c r="F663" i="1"/>
  <c r="F791" i="1"/>
  <c r="F919" i="1"/>
  <c r="F1047" i="1"/>
  <c r="F1175" i="1"/>
  <c r="F1303" i="1"/>
  <c r="F1431" i="1"/>
  <c r="G1559" i="1"/>
  <c r="F1687" i="1"/>
  <c r="F1815" i="1"/>
  <c r="F1943" i="1"/>
  <c r="F2071" i="1"/>
  <c r="F1389" i="1"/>
  <c r="F17" i="1"/>
  <c r="F194" i="1"/>
  <c r="F52" i="1"/>
  <c r="F756" i="1"/>
  <c r="F1396" i="1"/>
  <c r="F232" i="1"/>
  <c r="F520" i="1"/>
  <c r="F760" i="1"/>
  <c r="F1048" i="1"/>
  <c r="F1320" i="1"/>
  <c r="F1656" i="1"/>
  <c r="F1928" i="1"/>
  <c r="F2056" i="1"/>
  <c r="F925" i="1"/>
  <c r="F254" i="1"/>
  <c r="F98" i="1"/>
  <c r="F4" i="1"/>
  <c r="F628" i="1"/>
  <c r="F1204" i="1"/>
  <c r="F136" i="1"/>
  <c r="F376" i="1"/>
  <c r="F616" i="1"/>
  <c r="F856" i="1"/>
  <c r="F1096" i="1"/>
  <c r="F1336" i="1"/>
  <c r="F1528" i="1"/>
  <c r="G1752" i="1"/>
  <c r="F25" i="1"/>
  <c r="F153" i="1"/>
  <c r="F281" i="1"/>
  <c r="F409" i="1"/>
  <c r="F537" i="1"/>
  <c r="F665" i="1"/>
  <c r="F793" i="1"/>
  <c r="F921" i="1"/>
  <c r="F1049" i="1"/>
  <c r="F1177" i="1"/>
  <c r="F1305" i="1"/>
  <c r="F1433" i="1"/>
  <c r="F1561" i="1"/>
  <c r="F1689" i="1"/>
  <c r="F1817" i="1"/>
  <c r="F1945" i="1"/>
  <c r="F2073" i="1"/>
  <c r="F1213" i="1"/>
  <c r="F170" i="1"/>
  <c r="F458" i="1"/>
  <c r="F666" i="1"/>
  <c r="F938" i="1"/>
  <c r="F1178" i="1"/>
  <c r="F1386" i="1"/>
  <c r="F1530" i="1"/>
  <c r="F1658" i="1"/>
  <c r="F1786" i="1"/>
  <c r="F1914" i="1"/>
  <c r="F2042" i="1"/>
  <c r="F621" i="1"/>
  <c r="F10" i="1"/>
  <c r="F218" i="1"/>
  <c r="F474" i="1"/>
  <c r="F778" i="1"/>
  <c r="F1018" i="1"/>
  <c r="F1290" i="1"/>
  <c r="F91" i="1"/>
  <c r="F219" i="1"/>
  <c r="F347" i="1"/>
  <c r="G475" i="1"/>
  <c r="G603" i="1"/>
  <c r="G731" i="1"/>
  <c r="F859" i="1"/>
  <c r="F987" i="1"/>
  <c r="F1115" i="1"/>
  <c r="F1243" i="1"/>
  <c r="F1371" i="1"/>
  <c r="F1499" i="1"/>
  <c r="F1627" i="1"/>
  <c r="F1755" i="1"/>
  <c r="F1883" i="1"/>
  <c r="F2011" i="1"/>
  <c r="F348" i="1"/>
  <c r="G476" i="1"/>
  <c r="G604" i="1"/>
  <c r="G893" i="1"/>
  <c r="G190" i="1"/>
  <c r="G766" i="1"/>
  <c r="G990" i="1"/>
  <c r="G1166" i="1"/>
  <c r="G1310" i="1"/>
  <c r="G1438" i="1"/>
  <c r="G1566" i="1"/>
  <c r="G1694" i="1"/>
  <c r="G1822" i="1"/>
  <c r="G1950" i="1"/>
  <c r="G2078" i="1"/>
  <c r="G127" i="1"/>
  <c r="G255" i="1"/>
  <c r="G383" i="1"/>
  <c r="G511" i="1"/>
  <c r="G639" i="1"/>
  <c r="G767" i="1"/>
  <c r="G895" i="1"/>
  <c r="G1023" i="1"/>
  <c r="G1151" i="1"/>
  <c r="G1279" i="1"/>
  <c r="G1407" i="1"/>
  <c r="G1535" i="1"/>
  <c r="G1663" i="1"/>
  <c r="G1791" i="1"/>
  <c r="G1919" i="1"/>
  <c r="G2047" i="1"/>
  <c r="G541" i="1"/>
  <c r="G334" i="1"/>
  <c r="G782" i="1"/>
  <c r="G1102" i="1"/>
  <c r="G112" i="1"/>
  <c r="G240" i="1"/>
  <c r="G368" i="1"/>
  <c r="G496" i="1"/>
  <c r="G624" i="1"/>
  <c r="G752" i="1"/>
  <c r="G880" i="1"/>
  <c r="G1008" i="1"/>
  <c r="G1136" i="1"/>
  <c r="G1264" i="1"/>
  <c r="G1392" i="1"/>
  <c r="G1520" i="1"/>
  <c r="G1648" i="1"/>
  <c r="G1776" i="1"/>
  <c r="G1904" i="1"/>
  <c r="G2032" i="1"/>
  <c r="G445" i="1"/>
  <c r="G1885" i="1"/>
  <c r="G769" i="1"/>
  <c r="G1025" i="1"/>
  <c r="G1153" i="1"/>
  <c r="G1281" i="1"/>
  <c r="G1409" i="1"/>
  <c r="G1537" i="1"/>
  <c r="G1665" i="1"/>
  <c r="G1793" i="1"/>
  <c r="G1921" i="1"/>
  <c r="G2049" i="1"/>
  <c r="G477" i="1"/>
  <c r="G2061" i="1"/>
  <c r="G625" i="1"/>
  <c r="G754" i="1"/>
  <c r="G994" i="1"/>
  <c r="G1122" i="1"/>
  <c r="G1250" i="1"/>
  <c r="G1378" i="1"/>
  <c r="G1506" i="1"/>
  <c r="G1634" i="1"/>
  <c r="G1762" i="1"/>
  <c r="G1890" i="1"/>
  <c r="G2018" i="1"/>
  <c r="G397" i="1"/>
  <c r="G2013" i="1"/>
  <c r="G689" i="1"/>
  <c r="G834" i="1"/>
  <c r="G243" i="1"/>
  <c r="G371" i="1"/>
  <c r="G499" i="1"/>
  <c r="G627" i="1"/>
  <c r="G755" i="1"/>
  <c r="G883" i="1"/>
  <c r="G1011" i="1"/>
  <c r="G1139" i="1"/>
  <c r="G1267" i="1"/>
  <c r="G1395" i="1"/>
  <c r="G1523" i="1"/>
  <c r="G1651" i="1"/>
  <c r="G1779" i="1"/>
  <c r="G1907" i="1"/>
  <c r="G2035" i="1"/>
  <c r="G221" i="1"/>
  <c r="G1981" i="1"/>
  <c r="G593" i="1"/>
  <c r="G642" i="1"/>
  <c r="G493" i="1"/>
  <c r="G2077" i="1"/>
  <c r="G705" i="1"/>
  <c r="G850" i="1"/>
  <c r="G660" i="1"/>
  <c r="G1540" i="1"/>
  <c r="G101" i="1"/>
  <c r="G677" i="1"/>
  <c r="G917" i="1"/>
  <c r="G1045" i="1"/>
  <c r="G1173" i="1"/>
  <c r="G1301" i="1"/>
  <c r="G1429" i="1"/>
  <c r="G1557" i="1"/>
  <c r="G1685" i="1"/>
  <c r="G1813" i="1"/>
  <c r="G1941" i="1"/>
  <c r="G2069" i="1"/>
  <c r="G1037" i="1"/>
  <c r="G113" i="1"/>
  <c r="G242" i="1"/>
  <c r="G116" i="1"/>
  <c r="G740" i="1"/>
  <c r="G1332" i="1"/>
  <c r="G1748" i="1"/>
  <c r="G2068" i="1"/>
  <c r="G357" i="1"/>
  <c r="G821" i="1"/>
  <c r="G470" i="1"/>
  <c r="G790" i="1"/>
  <c r="G934" i="1"/>
  <c r="G1062" i="1"/>
  <c r="G1190" i="1"/>
  <c r="G1318" i="1"/>
  <c r="G1446" i="1"/>
  <c r="G1574" i="1"/>
  <c r="G1702" i="1"/>
  <c r="G1830" i="1"/>
  <c r="G1958" i="1"/>
  <c r="G2086" i="1"/>
  <c r="G941" i="1"/>
  <c r="G510" i="1"/>
  <c r="F226" i="1"/>
  <c r="G164" i="1"/>
  <c r="G724" i="1"/>
  <c r="G1316" i="1"/>
  <c r="G1652" i="1"/>
  <c r="G1988" i="1"/>
  <c r="G197" i="1"/>
  <c r="G485" i="1"/>
  <c r="G741" i="1"/>
  <c r="G118" i="1"/>
  <c r="G294" i="1"/>
  <c r="G454" i="1"/>
  <c r="G646" i="1"/>
  <c r="G39" i="1"/>
  <c r="G167" i="1"/>
  <c r="G295" i="1"/>
  <c r="G423" i="1"/>
  <c r="G551" i="1"/>
  <c r="G679" i="1"/>
  <c r="G807" i="1"/>
  <c r="G935" i="1"/>
  <c r="G1063" i="1"/>
  <c r="G1191" i="1"/>
  <c r="G1319" i="1"/>
  <c r="G1447" i="1"/>
  <c r="G1575" i="1"/>
  <c r="F1703" i="1"/>
  <c r="F1831" i="1"/>
  <c r="F1959" i="1"/>
  <c r="F2087" i="1"/>
  <c r="G1597" i="1"/>
  <c r="G161" i="1"/>
  <c r="G338" i="1"/>
  <c r="G132" i="1"/>
  <c r="G836" i="1"/>
  <c r="G1684" i="1"/>
  <c r="G264" i="1"/>
  <c r="G536" i="1"/>
  <c r="G808" i="1"/>
  <c r="G1080" i="1"/>
  <c r="G1400" i="1"/>
  <c r="F1704" i="1"/>
  <c r="G1944" i="1"/>
  <c r="G2088" i="1"/>
  <c r="G1117" i="1"/>
  <c r="G574" i="1"/>
  <c r="G210" i="1"/>
  <c r="G68" i="1"/>
  <c r="G708" i="1"/>
  <c r="G1300" i="1"/>
  <c r="G168" i="1"/>
  <c r="G408" i="1"/>
  <c r="G648" i="1"/>
  <c r="G888" i="1"/>
  <c r="G1128" i="1"/>
  <c r="G1352" i="1"/>
  <c r="G1560" i="1"/>
  <c r="G1784" i="1"/>
  <c r="G41" i="1"/>
  <c r="G169" i="1"/>
  <c r="G297" i="1"/>
  <c r="G425" i="1"/>
  <c r="G553" i="1"/>
  <c r="G681" i="1"/>
  <c r="G809" i="1"/>
  <c r="G937" i="1"/>
  <c r="G1065" i="1"/>
  <c r="G1193" i="1"/>
  <c r="G1321" i="1"/>
  <c r="G1449" i="1"/>
  <c r="G1577" i="1"/>
  <c r="G1705" i="1"/>
  <c r="G1833" i="1"/>
  <c r="G1961" i="1"/>
  <c r="G2089" i="1"/>
  <c r="G1469" i="1"/>
  <c r="G234" i="1"/>
  <c r="G490" i="1"/>
  <c r="G698" i="1"/>
  <c r="G970" i="1"/>
  <c r="G1210" i="1"/>
  <c r="G1402" i="1"/>
  <c r="G1546" i="1"/>
  <c r="G1674" i="1"/>
  <c r="G1802" i="1"/>
  <c r="G1930" i="1"/>
  <c r="G2058" i="1"/>
  <c r="G813" i="1"/>
  <c r="G26" i="1"/>
  <c r="G250" i="1"/>
  <c r="G554" i="1"/>
  <c r="G810" i="1"/>
  <c r="G1050" i="1"/>
  <c r="G1322" i="1"/>
  <c r="G107" i="1"/>
  <c r="G235" i="1"/>
  <c r="G363" i="1"/>
  <c r="F491" i="1"/>
  <c r="F619" i="1"/>
  <c r="F747" i="1"/>
  <c r="G875" i="1"/>
  <c r="G1003" i="1"/>
  <c r="G1131" i="1"/>
  <c r="F893" i="1"/>
  <c r="F190" i="1"/>
  <c r="F766" i="1"/>
  <c r="F990" i="1"/>
  <c r="F1166" i="1"/>
  <c r="F1310" i="1"/>
  <c r="F1438" i="1"/>
  <c r="F1566" i="1"/>
  <c r="F1694" i="1"/>
  <c r="F1822" i="1"/>
  <c r="F1950" i="1"/>
  <c r="F2078" i="1"/>
  <c r="F127" i="1"/>
  <c r="F255" i="1"/>
  <c r="F383" i="1"/>
  <c r="F511" i="1"/>
  <c r="F639" i="1"/>
  <c r="F767" i="1"/>
  <c r="F895" i="1"/>
  <c r="F1023" i="1"/>
  <c r="F1151" i="1"/>
  <c r="F1279" i="1"/>
  <c r="F1407" i="1"/>
  <c r="F1535" i="1"/>
  <c r="F1663" i="1"/>
  <c r="F1791" i="1"/>
  <c r="F1919" i="1"/>
  <c r="F2047" i="1"/>
  <c r="F541" i="1"/>
  <c r="F334" i="1"/>
  <c r="F782" i="1"/>
  <c r="F1102" i="1"/>
  <c r="F112" i="1"/>
  <c r="F240" i="1"/>
  <c r="F368" i="1"/>
  <c r="F496" i="1"/>
  <c r="F624" i="1"/>
  <c r="F752" i="1"/>
  <c r="F880" i="1"/>
  <c r="F1008" i="1"/>
  <c r="F1136" i="1"/>
  <c r="F1264" i="1"/>
  <c r="F1392" i="1"/>
  <c r="F1520" i="1"/>
  <c r="F1648" i="1"/>
  <c r="F1776" i="1"/>
  <c r="F1904" i="1"/>
  <c r="F2032" i="1"/>
  <c r="F445" i="1"/>
  <c r="F1885" i="1"/>
  <c r="F769" i="1"/>
  <c r="F1025" i="1"/>
  <c r="F1153" i="1"/>
  <c r="F1281" i="1"/>
  <c r="F1409" i="1"/>
  <c r="F1537" i="1"/>
  <c r="F1665" i="1"/>
  <c r="F1793" i="1"/>
  <c r="F1921" i="1"/>
  <c r="F2049" i="1"/>
  <c r="F477" i="1"/>
  <c r="F2061" i="1"/>
  <c r="F625" i="1"/>
  <c r="F754" i="1"/>
  <c r="F994" i="1"/>
  <c r="F1122" i="1"/>
  <c r="F1250" i="1"/>
  <c r="F1378" i="1"/>
  <c r="F1506" i="1"/>
  <c r="F1634" i="1"/>
  <c r="F1762" i="1"/>
  <c r="F1890" i="1"/>
  <c r="F2018" i="1"/>
  <c r="F397" i="1"/>
  <c r="F2013" i="1"/>
  <c r="F689" i="1"/>
  <c r="F834" i="1"/>
  <c r="F243" i="1"/>
  <c r="F371" i="1"/>
  <c r="F499" i="1"/>
  <c r="F627" i="1"/>
  <c r="F755" i="1"/>
  <c r="F883" i="1"/>
  <c r="F1011" i="1"/>
  <c r="F1139" i="1"/>
  <c r="F1267" i="1"/>
  <c r="F1395" i="1"/>
  <c r="F1523" i="1"/>
  <c r="F1651" i="1"/>
  <c r="F1779" i="1"/>
  <c r="F1907" i="1"/>
  <c r="F2035" i="1"/>
  <c r="F221" i="1"/>
  <c r="F1981" i="1"/>
  <c r="F593" i="1"/>
  <c r="F642" i="1"/>
  <c r="F493" i="1"/>
  <c r="F2077" i="1"/>
  <c r="F705" i="1"/>
  <c r="F850" i="1"/>
  <c r="F660" i="1"/>
  <c r="F1540" i="1"/>
  <c r="F101" i="1"/>
  <c r="F677" i="1"/>
  <c r="F917" i="1"/>
  <c r="F1045" i="1"/>
  <c r="F1173" i="1"/>
  <c r="F1301" i="1"/>
  <c r="F1429" i="1"/>
  <c r="F1557" i="1"/>
  <c r="F1685" i="1"/>
  <c r="F1813" i="1"/>
  <c r="F1941" i="1"/>
  <c r="F2069" i="1"/>
  <c r="F1037" i="1"/>
  <c r="F113" i="1"/>
  <c r="F242" i="1"/>
  <c r="F116" i="1"/>
  <c r="F740" i="1"/>
  <c r="F1332" i="1"/>
  <c r="F1748" i="1"/>
  <c r="F2068" i="1"/>
  <c r="F357" i="1"/>
  <c r="F821" i="1"/>
  <c r="F470" i="1"/>
  <c r="F790" i="1"/>
  <c r="F934" i="1"/>
  <c r="F1062" i="1"/>
  <c r="F1190" i="1"/>
  <c r="F1318" i="1"/>
  <c r="F1446" i="1"/>
  <c r="F1574" i="1"/>
  <c r="F1702" i="1"/>
  <c r="F1830" i="1"/>
  <c r="F1958" i="1"/>
  <c r="F2086" i="1"/>
  <c r="F941" i="1"/>
  <c r="F510" i="1"/>
  <c r="G226" i="1"/>
  <c r="F164" i="1"/>
  <c r="F724" i="1"/>
  <c r="F1316" i="1"/>
  <c r="F1652" i="1"/>
  <c r="F1988" i="1"/>
  <c r="F197" i="1"/>
  <c r="F485" i="1"/>
  <c r="F741" i="1"/>
  <c r="F118" i="1"/>
  <c r="F294" i="1"/>
  <c r="F454" i="1"/>
  <c r="F646" i="1"/>
  <c r="F39" i="1"/>
  <c r="F167" i="1"/>
  <c r="F295" i="1"/>
  <c r="F423" i="1"/>
  <c r="F551" i="1"/>
  <c r="F679" i="1"/>
  <c r="F807" i="1"/>
  <c r="F935" i="1"/>
  <c r="F1063" i="1"/>
  <c r="F1191" i="1"/>
  <c r="F1319" i="1"/>
  <c r="F1447" i="1"/>
  <c r="F1575" i="1"/>
  <c r="G1703" i="1"/>
  <c r="G1831" i="1"/>
  <c r="G1959" i="1"/>
  <c r="G2087" i="1"/>
  <c r="F1597" i="1"/>
  <c r="F161" i="1"/>
  <c r="F338" i="1"/>
  <c r="F132" i="1"/>
  <c r="F836" i="1"/>
  <c r="F1684" i="1"/>
  <c r="F264" i="1"/>
  <c r="F536" i="1"/>
  <c r="F808" i="1"/>
  <c r="F1080" i="1"/>
  <c r="F1400" i="1"/>
  <c r="G1704" i="1"/>
  <c r="F1944" i="1"/>
  <c r="F2088" i="1"/>
  <c r="F1117" i="1"/>
  <c r="F574" i="1"/>
  <c r="F210" i="1"/>
  <c r="F68" i="1"/>
  <c r="F708" i="1"/>
  <c r="F1300" i="1"/>
  <c r="F168" i="1"/>
  <c r="F408" i="1"/>
  <c r="F648" i="1"/>
  <c r="F888" i="1"/>
  <c r="F1128" i="1"/>
  <c r="F1352" i="1"/>
  <c r="F1560" i="1"/>
  <c r="F1784" i="1"/>
  <c r="F41" i="1"/>
  <c r="F169" i="1"/>
  <c r="F297" i="1"/>
  <c r="F425" i="1"/>
  <c r="F553" i="1"/>
  <c r="F681" i="1"/>
  <c r="F809" i="1"/>
  <c r="F937" i="1"/>
  <c r="F1065" i="1"/>
  <c r="F1193" i="1"/>
  <c r="F1321" i="1"/>
  <c r="F1449" i="1"/>
  <c r="F1577" i="1"/>
  <c r="F1705" i="1"/>
  <c r="F1833" i="1"/>
  <c r="F1961" i="1"/>
  <c r="F2089" i="1"/>
  <c r="F1469" i="1"/>
  <c r="F234" i="1"/>
  <c r="F490" i="1"/>
  <c r="F698" i="1"/>
  <c r="F970" i="1"/>
  <c r="F1210" i="1"/>
  <c r="F1402" i="1"/>
  <c r="F1546" i="1"/>
  <c r="F1674" i="1"/>
  <c r="F1802" i="1"/>
  <c r="F1930" i="1"/>
  <c r="F2058" i="1"/>
  <c r="F813" i="1"/>
  <c r="F26" i="1"/>
  <c r="F250" i="1"/>
  <c r="F554" i="1"/>
  <c r="F810" i="1"/>
  <c r="F1050" i="1"/>
  <c r="F1322" i="1"/>
  <c r="F107" i="1"/>
  <c r="F235" i="1"/>
  <c r="F363" i="1"/>
  <c r="G491" i="1"/>
  <c r="G619" i="1"/>
  <c r="G747" i="1"/>
  <c r="F875" i="1"/>
  <c r="G1101" i="1"/>
  <c r="G350" i="1"/>
  <c r="G798" i="1"/>
  <c r="G1022" i="1"/>
  <c r="G1182" i="1"/>
  <c r="G1326" i="1"/>
  <c r="G1454" i="1"/>
  <c r="G1582" i="1"/>
  <c r="G1710" i="1"/>
  <c r="G1838" i="1"/>
  <c r="G1966" i="1"/>
  <c r="G15" i="1"/>
  <c r="G143" i="1"/>
  <c r="G271" i="1"/>
  <c r="G399" i="1"/>
  <c r="G527" i="1"/>
  <c r="G655" i="1"/>
  <c r="G783" i="1"/>
  <c r="G911" i="1"/>
  <c r="G1039" i="1"/>
  <c r="G1167" i="1"/>
  <c r="G1295" i="1"/>
  <c r="G1423" i="1"/>
  <c r="G1551" i="1"/>
  <c r="G1679" i="1"/>
  <c r="G1807" i="1"/>
  <c r="G1935" i="1"/>
  <c r="G2063" i="1"/>
  <c r="G765" i="1"/>
  <c r="G414" i="1"/>
  <c r="G814" i="1"/>
  <c r="G1198" i="1"/>
  <c r="G128" i="1"/>
  <c r="G256" i="1"/>
  <c r="G384" i="1"/>
  <c r="G512" i="1"/>
  <c r="G640" i="1"/>
  <c r="G768" i="1"/>
  <c r="G896" i="1"/>
  <c r="G1024" i="1"/>
  <c r="G1152" i="1"/>
  <c r="G1280" i="1"/>
  <c r="G1408" i="1"/>
  <c r="G1536" i="1"/>
  <c r="G1664" i="1"/>
  <c r="G1792" i="1"/>
  <c r="G1920" i="1"/>
  <c r="G2048" i="1"/>
  <c r="G637" i="1"/>
  <c r="G14" i="1"/>
  <c r="G785" i="1"/>
  <c r="G1041" i="1"/>
  <c r="G1169" i="1"/>
  <c r="G1297" i="1"/>
  <c r="G1425" i="1"/>
  <c r="G1553" i="1"/>
  <c r="G1681" i="1"/>
  <c r="G1809" i="1"/>
  <c r="G1937" i="1"/>
  <c r="G2065" i="1"/>
  <c r="G685" i="1"/>
  <c r="G158" i="1"/>
  <c r="G817" i="1"/>
  <c r="G802" i="1"/>
  <c r="G1010" i="1"/>
  <c r="G1138" i="1"/>
  <c r="G1266" i="1"/>
  <c r="G1394" i="1"/>
  <c r="G1522" i="1"/>
  <c r="G1650" i="1"/>
  <c r="G1778" i="1"/>
  <c r="G1906" i="1"/>
  <c r="G2034" i="1"/>
  <c r="G653" i="1"/>
  <c r="G126" i="1"/>
  <c r="G833" i="1"/>
  <c r="G83" i="1"/>
  <c r="G259" i="1"/>
  <c r="G387" i="1"/>
  <c r="G515" i="1"/>
  <c r="G643" i="1"/>
  <c r="G771" i="1"/>
  <c r="G899" i="1"/>
  <c r="G1027" i="1"/>
  <c r="G1155" i="1"/>
  <c r="G1283" i="1"/>
  <c r="G1411" i="1"/>
  <c r="G1539" i="1"/>
  <c r="G1667" i="1"/>
  <c r="G1795" i="1"/>
  <c r="G1923" i="1"/>
  <c r="G2051" i="1"/>
  <c r="G429" i="1"/>
  <c r="G110" i="1"/>
  <c r="G721" i="1"/>
  <c r="G722" i="1"/>
  <c r="G669" i="1"/>
  <c r="G174" i="1"/>
  <c r="G897" i="1"/>
  <c r="G51" i="1"/>
  <c r="G772" i="1"/>
  <c r="G1620" i="1"/>
  <c r="G165" i="1"/>
  <c r="G757" i="1"/>
  <c r="G933" i="1"/>
  <c r="G1061" i="1"/>
  <c r="G1189" i="1"/>
  <c r="G1317" i="1"/>
  <c r="G1445" i="1"/>
  <c r="G1573" i="1"/>
  <c r="G1701" i="1"/>
  <c r="G1829" i="1"/>
  <c r="G1957" i="1"/>
  <c r="G2085" i="1"/>
  <c r="G1261" i="1"/>
  <c r="G225" i="1"/>
  <c r="G370" i="1"/>
  <c r="G180" i="1"/>
  <c r="G820" i="1"/>
  <c r="G1412" i="1"/>
  <c r="G1780" i="1"/>
  <c r="G37" i="1"/>
  <c r="G389" i="1"/>
  <c r="G38" i="1"/>
  <c r="G518" i="1"/>
  <c r="G822" i="1"/>
  <c r="G950" i="1"/>
  <c r="G1078" i="1"/>
  <c r="G1206" i="1"/>
  <c r="G1334" i="1"/>
  <c r="G1462" i="1"/>
  <c r="G1590" i="1"/>
  <c r="G1718" i="1"/>
  <c r="G1846" i="1"/>
  <c r="G1974" i="1"/>
  <c r="G12" i="1"/>
  <c r="G1133" i="1"/>
  <c r="G33" i="1"/>
  <c r="G354" i="1"/>
  <c r="G244" i="1"/>
  <c r="G804" i="1"/>
  <c r="G1348" i="1"/>
  <c r="G1716" i="1"/>
  <c r="G2004" i="1"/>
  <c r="G245" i="1"/>
  <c r="G533" i="1"/>
  <c r="G773" i="1"/>
  <c r="G134" i="1"/>
  <c r="G310" i="1"/>
  <c r="G486" i="1"/>
  <c r="G678" i="1"/>
  <c r="G55" i="1"/>
  <c r="G183" i="1"/>
  <c r="G311" i="1"/>
  <c r="G439" i="1"/>
  <c r="G567" i="1"/>
  <c r="G695" i="1"/>
  <c r="G823" i="1"/>
  <c r="G951" i="1"/>
  <c r="G1079" i="1"/>
  <c r="G1207" i="1"/>
  <c r="G1335" i="1"/>
  <c r="G1463" i="1"/>
  <c r="G1591" i="1"/>
  <c r="F1719" i="1"/>
  <c r="F1847" i="1"/>
  <c r="F1975" i="1"/>
  <c r="G124" i="1"/>
  <c r="G1837" i="1"/>
  <c r="G305" i="1"/>
  <c r="G466" i="1"/>
  <c r="G212" i="1"/>
  <c r="G916" i="1"/>
  <c r="G24" i="1"/>
  <c r="G296" i="1"/>
  <c r="G568" i="1"/>
  <c r="G840" i="1"/>
  <c r="G1112" i="1"/>
  <c r="G1448" i="1"/>
  <c r="F1736" i="1"/>
  <c r="G1960" i="1"/>
  <c r="G28" i="1"/>
  <c r="G1293" i="1"/>
  <c r="G97" i="1"/>
  <c r="G322" i="1"/>
  <c r="G148" i="1"/>
  <c r="G788" i="1"/>
  <c r="G1380" i="1"/>
  <c r="G200" i="1"/>
  <c r="G424" i="1"/>
  <c r="G680" i="1"/>
  <c r="G920" i="1"/>
  <c r="G1160" i="1"/>
  <c r="G1368" i="1"/>
  <c r="G1576" i="1"/>
  <c r="G1816" i="1"/>
  <c r="G57" i="1"/>
  <c r="G185" i="1"/>
  <c r="G313" i="1"/>
  <c r="G441" i="1"/>
  <c r="G569" i="1"/>
  <c r="G697" i="1"/>
  <c r="G825" i="1"/>
  <c r="G953" i="1"/>
  <c r="G1081" i="1"/>
  <c r="G1209" i="1"/>
  <c r="G1337" i="1"/>
  <c r="G1465" i="1"/>
  <c r="G1593" i="1"/>
  <c r="G1721" i="1"/>
  <c r="G1849" i="1"/>
  <c r="G1977" i="1"/>
  <c r="F60" i="1"/>
  <c r="G1709" i="1"/>
  <c r="G266" i="1"/>
  <c r="G506" i="1"/>
  <c r="G730" i="1"/>
  <c r="G1002" i="1"/>
  <c r="G1242" i="1"/>
  <c r="G1418" i="1"/>
  <c r="G1562" i="1"/>
  <c r="G1690" i="1"/>
  <c r="G1818" i="1"/>
  <c r="G1946" i="1"/>
  <c r="G2074" i="1"/>
  <c r="G973" i="1"/>
  <c r="G58" i="1"/>
  <c r="G282" i="1"/>
  <c r="G586" i="1"/>
  <c r="G842" i="1"/>
  <c r="G1082" i="1"/>
  <c r="G1450" i="1"/>
  <c r="G123" i="1"/>
  <c r="G251" i="1"/>
  <c r="G379" i="1"/>
  <c r="F507" i="1"/>
  <c r="F635" i="1"/>
  <c r="F763" i="1"/>
  <c r="G891" i="1"/>
  <c r="G1019" i="1"/>
  <c r="G1147" i="1"/>
  <c r="F1101" i="1"/>
  <c r="F350" i="1"/>
  <c r="F798" i="1"/>
  <c r="F1022" i="1"/>
  <c r="F1182" i="1"/>
  <c r="F1326" i="1"/>
  <c r="F1454" i="1"/>
  <c r="F1582" i="1"/>
  <c r="F1710" i="1"/>
  <c r="F1838" i="1"/>
  <c r="F1966" i="1"/>
  <c r="F15" i="1"/>
  <c r="F143" i="1"/>
  <c r="F271" i="1"/>
  <c r="F399" i="1"/>
  <c r="F527" i="1"/>
  <c r="F655" i="1"/>
  <c r="F783" i="1"/>
  <c r="F911" i="1"/>
  <c r="F1039" i="1"/>
  <c r="F1167" i="1"/>
  <c r="F1295" i="1"/>
  <c r="F1423" i="1"/>
  <c r="F1551" i="1"/>
  <c r="F1679" i="1"/>
  <c r="F1807" i="1"/>
  <c r="F1935" i="1"/>
  <c r="F2063" i="1"/>
  <c r="F765" i="1"/>
  <c r="F414" i="1"/>
  <c r="F814" i="1"/>
  <c r="F1198" i="1"/>
  <c r="F128" i="1"/>
  <c r="F256" i="1"/>
  <c r="F384" i="1"/>
  <c r="F512" i="1"/>
  <c r="F640" i="1"/>
  <c r="F768" i="1"/>
  <c r="F896" i="1"/>
  <c r="F1024" i="1"/>
  <c r="F1152" i="1"/>
  <c r="F1280" i="1"/>
  <c r="F1408" i="1"/>
  <c r="F1536" i="1"/>
  <c r="F1664" i="1"/>
  <c r="F1792" i="1"/>
  <c r="F1920" i="1"/>
  <c r="F2048" i="1"/>
  <c r="F637" i="1"/>
  <c r="F14" i="1"/>
  <c r="F785" i="1"/>
  <c r="F1041" i="1"/>
  <c r="F1169" i="1"/>
  <c r="F1297" i="1"/>
  <c r="F1425" i="1"/>
  <c r="F1553" i="1"/>
  <c r="F1681" i="1"/>
  <c r="F1809" i="1"/>
  <c r="F1937" i="1"/>
  <c r="F2065" i="1"/>
  <c r="F685" i="1"/>
  <c r="F158" i="1"/>
  <c r="F817" i="1"/>
  <c r="F802" i="1"/>
  <c r="F1010" i="1"/>
  <c r="F1138" i="1"/>
  <c r="F1266" i="1"/>
  <c r="F1394" i="1"/>
  <c r="F1522" i="1"/>
  <c r="F1650" i="1"/>
  <c r="F1778" i="1"/>
  <c r="F1906" i="1"/>
  <c r="F2034" i="1"/>
  <c r="F653" i="1"/>
  <c r="F126" i="1"/>
  <c r="F833" i="1"/>
  <c r="F83" i="1"/>
  <c r="F259" i="1"/>
  <c r="F387" i="1"/>
  <c r="F515" i="1"/>
  <c r="F643" i="1"/>
  <c r="F771" i="1"/>
  <c r="F899" i="1"/>
  <c r="F1027" i="1"/>
  <c r="F1155" i="1"/>
  <c r="F1283" i="1"/>
  <c r="F1411" i="1"/>
  <c r="F1539" i="1"/>
  <c r="F1667" i="1"/>
  <c r="F1795" i="1"/>
  <c r="F1923" i="1"/>
  <c r="F2051" i="1"/>
  <c r="F429" i="1"/>
  <c r="F110" i="1"/>
  <c r="F721" i="1"/>
  <c r="F722" i="1"/>
  <c r="F669" i="1"/>
  <c r="F174" i="1"/>
  <c r="F897" i="1"/>
  <c r="F51" i="1"/>
  <c r="F772" i="1"/>
  <c r="F1620" i="1"/>
  <c r="F165" i="1"/>
  <c r="F757" i="1"/>
  <c r="F933" i="1"/>
  <c r="F1061" i="1"/>
  <c r="F1189" i="1"/>
  <c r="F1317" i="1"/>
  <c r="F1445" i="1"/>
  <c r="F1573" i="1"/>
  <c r="F1701" i="1"/>
  <c r="F1829" i="1"/>
  <c r="F1957" i="1"/>
  <c r="F2085" i="1"/>
  <c r="F1261" i="1"/>
  <c r="F225" i="1"/>
  <c r="F370" i="1"/>
  <c r="F180" i="1"/>
  <c r="F820" i="1"/>
  <c r="F1412" i="1"/>
  <c r="F1780" i="1"/>
  <c r="F37" i="1"/>
  <c r="F389" i="1"/>
  <c r="F38" i="1"/>
  <c r="F518" i="1"/>
  <c r="F822" i="1"/>
  <c r="F950" i="1"/>
  <c r="F1078" i="1"/>
  <c r="F1206" i="1"/>
  <c r="F1334" i="1"/>
  <c r="F1462" i="1"/>
  <c r="F1590" i="1"/>
  <c r="F1718" i="1"/>
  <c r="F1846" i="1"/>
  <c r="F1974" i="1"/>
  <c r="F12" i="1"/>
  <c r="F1133" i="1"/>
  <c r="F33" i="1"/>
  <c r="F354" i="1"/>
  <c r="F244" i="1"/>
  <c r="F804" i="1"/>
  <c r="F1348" i="1"/>
  <c r="F1716" i="1"/>
  <c r="F2004" i="1"/>
  <c r="F245" i="1"/>
  <c r="F533" i="1"/>
  <c r="F773" i="1"/>
  <c r="F134" i="1"/>
  <c r="F310" i="1"/>
  <c r="F486" i="1"/>
  <c r="F678" i="1"/>
  <c r="F55" i="1"/>
  <c r="F183" i="1"/>
  <c r="F311" i="1"/>
  <c r="F439" i="1"/>
  <c r="F567" i="1"/>
  <c r="F695" i="1"/>
  <c r="F823" i="1"/>
  <c r="F951" i="1"/>
  <c r="F1079" i="1"/>
  <c r="F1207" i="1"/>
  <c r="F1335" i="1"/>
  <c r="F1463" i="1"/>
  <c r="F1591" i="1"/>
  <c r="G1719" i="1"/>
  <c r="G1847" i="1"/>
  <c r="G1975" i="1"/>
  <c r="F124" i="1"/>
  <c r="F1837" i="1"/>
  <c r="F305" i="1"/>
  <c r="F466" i="1"/>
  <c r="F212" i="1"/>
  <c r="F916" i="1"/>
  <c r="F24" i="1"/>
  <c r="F296" i="1"/>
  <c r="F568" i="1"/>
  <c r="F840" i="1"/>
  <c r="F1112" i="1"/>
  <c r="F1448" i="1"/>
  <c r="G1736" i="1"/>
  <c r="F1960" i="1"/>
  <c r="F28" i="1"/>
  <c r="F1293" i="1"/>
  <c r="F97" i="1"/>
  <c r="F322" i="1"/>
  <c r="F148" i="1"/>
  <c r="F788" i="1"/>
  <c r="F1380" i="1"/>
  <c r="F200" i="1"/>
  <c r="F424" i="1"/>
  <c r="F680" i="1"/>
  <c r="F920" i="1"/>
  <c r="F1160" i="1"/>
  <c r="F1368" i="1"/>
  <c r="F1576" i="1"/>
  <c r="F1816" i="1"/>
  <c r="F57" i="1"/>
  <c r="F185" i="1"/>
  <c r="F313" i="1"/>
  <c r="F441" i="1"/>
  <c r="F569" i="1"/>
  <c r="F697" i="1"/>
  <c r="F825" i="1"/>
  <c r="F953" i="1"/>
  <c r="F1081" i="1"/>
  <c r="F1209" i="1"/>
  <c r="F1337" i="1"/>
  <c r="F1465" i="1"/>
  <c r="F1593" i="1"/>
  <c r="F1721" i="1"/>
  <c r="F1849" i="1"/>
  <c r="F1977" i="1"/>
  <c r="G60" i="1"/>
  <c r="F1709" i="1"/>
  <c r="F266" i="1"/>
  <c r="F506" i="1"/>
  <c r="F730" i="1"/>
  <c r="F1002" i="1"/>
  <c r="F1242" i="1"/>
  <c r="F1418" i="1"/>
  <c r="F1562" i="1"/>
  <c r="F1690" i="1"/>
  <c r="F1818" i="1"/>
  <c r="F1946" i="1"/>
  <c r="F2074" i="1"/>
  <c r="F973" i="1"/>
  <c r="F58" i="1"/>
  <c r="F282" i="1"/>
  <c r="F586" i="1"/>
  <c r="F842" i="1"/>
  <c r="F1082" i="1"/>
  <c r="F1450" i="1"/>
  <c r="F123" i="1"/>
  <c r="F251" i="1"/>
  <c r="F379" i="1"/>
  <c r="G507" i="1"/>
  <c r="G635" i="1"/>
  <c r="G763" i="1"/>
  <c r="F891" i="1"/>
  <c r="F1019" i="1"/>
  <c r="F1147" i="1"/>
  <c r="F1275" i="1"/>
  <c r="F1403" i="1"/>
  <c r="F1531" i="1"/>
  <c r="F1659" i="1"/>
  <c r="F1787" i="1"/>
  <c r="F1915" i="1"/>
  <c r="F2043" i="1"/>
  <c r="F380" i="1"/>
  <c r="G508" i="1"/>
  <c r="G636" i="1"/>
  <c r="G764" i="1"/>
  <c r="F892" i="1"/>
  <c r="F1020" i="1"/>
  <c r="F1148" i="1"/>
  <c r="F523" i="1"/>
  <c r="F651" i="1"/>
  <c r="F779" i="1"/>
  <c r="G907" i="1"/>
  <c r="G1035" i="1"/>
  <c r="G1163" i="1"/>
  <c r="G1291" i="1"/>
  <c r="G1419" i="1"/>
  <c r="G1547" i="1"/>
  <c r="G1675" i="1"/>
  <c r="G1803" i="1"/>
  <c r="G1931" i="1"/>
  <c r="G2059" i="1"/>
  <c r="G396" i="1"/>
  <c r="G524" i="1"/>
  <c r="G652" i="1"/>
  <c r="G780" i="1"/>
  <c r="G908" i="1"/>
  <c r="G1036" i="1"/>
  <c r="G1164" i="1"/>
  <c r="G1292" i="1"/>
  <c r="G1420" i="1"/>
  <c r="G1548" i="1"/>
  <c r="G1676" i="1"/>
  <c r="G1804" i="1"/>
  <c r="G1932" i="1"/>
  <c r="G2060" i="1"/>
  <c r="G878" i="1"/>
  <c r="G34" i="1"/>
  <c r="G1605" i="1"/>
  <c r="G1693" i="1"/>
  <c r="G517" i="1"/>
  <c r="G1110" i="1"/>
  <c r="G1750" i="1"/>
  <c r="G372" i="1"/>
  <c r="G565" i="1"/>
  <c r="G215" i="1"/>
  <c r="G1239" i="1"/>
  <c r="G78" i="1"/>
  <c r="G360" i="1"/>
  <c r="G109" i="1"/>
  <c r="G248" i="1"/>
  <c r="G89" i="1"/>
  <c r="G1113" i="1"/>
  <c r="G42" i="1"/>
  <c r="G1722" i="1"/>
  <c r="G890" i="1"/>
  <c r="G667" i="1"/>
  <c r="G1691" i="1"/>
  <c r="G924" i="1"/>
  <c r="G2076" i="1"/>
  <c r="G413" i="1"/>
  <c r="G1611" i="1"/>
  <c r="G1484" i="1"/>
  <c r="F652" i="1"/>
  <c r="F780" i="1"/>
  <c r="F908" i="1"/>
  <c r="F1036" i="1"/>
  <c r="F1164" i="1"/>
  <c r="F1292" i="1"/>
  <c r="F1420" i="1"/>
  <c r="F1548" i="1"/>
  <c r="F1676" i="1"/>
  <c r="F1804" i="1"/>
  <c r="F1932" i="1"/>
  <c r="F2060" i="1"/>
  <c r="G175" i="1"/>
  <c r="G929" i="1"/>
  <c r="G1457" i="1"/>
  <c r="G1841" i="1"/>
  <c r="G2097" i="1"/>
  <c r="G1149" i="1"/>
  <c r="F146" i="1"/>
  <c r="G1042" i="1"/>
  <c r="G1170" i="1"/>
  <c r="G1426" i="1"/>
  <c r="G1810" i="1"/>
  <c r="G2066" i="1"/>
  <c r="G130" i="1"/>
  <c r="G419" i="1"/>
  <c r="G547" i="1"/>
  <c r="G1059" i="1"/>
  <c r="G1443" i="1"/>
  <c r="G1827" i="1"/>
  <c r="G2083" i="1"/>
  <c r="G100" i="1"/>
  <c r="G196" i="1"/>
  <c r="G277" i="1"/>
  <c r="G1221" i="1"/>
  <c r="G1733" i="1"/>
  <c r="G610" i="1"/>
  <c r="G133" i="1"/>
  <c r="G854" i="1"/>
  <c r="G1366" i="1"/>
  <c r="G125" i="1"/>
  <c r="G1444" i="1"/>
  <c r="G6" i="1"/>
  <c r="G87" i="1"/>
  <c r="G1111" i="1"/>
  <c r="F2007" i="1"/>
  <c r="G88" i="1"/>
  <c r="G1992" i="1"/>
  <c r="G932" i="1"/>
  <c r="G1416" i="1"/>
  <c r="G601" i="1"/>
  <c r="G1369" i="1"/>
  <c r="G330" i="1"/>
  <c r="G1594" i="1"/>
  <c r="G346" i="1"/>
  <c r="G411" i="1"/>
  <c r="G1051" i="1"/>
  <c r="G1947" i="1"/>
  <c r="G1180" i="1"/>
  <c r="G1948" i="1"/>
  <c r="G1898" i="1"/>
  <c r="G203" i="1"/>
  <c r="G1867" i="1"/>
  <c r="G1868" i="1"/>
  <c r="G1485" i="1"/>
  <c r="G494" i="1"/>
  <c r="G862" i="1"/>
  <c r="G1070" i="1"/>
  <c r="G1230" i="1"/>
  <c r="G1358" i="1"/>
  <c r="G1486" i="1"/>
  <c r="G1614" i="1"/>
  <c r="G1742" i="1"/>
  <c r="G1870" i="1"/>
  <c r="G1998" i="1"/>
  <c r="G47" i="1"/>
  <c r="G303" i="1"/>
  <c r="G431" i="1"/>
  <c r="G559" i="1"/>
  <c r="G687" i="1"/>
  <c r="G815" i="1"/>
  <c r="G943" i="1"/>
  <c r="G1071" i="1"/>
  <c r="G1199" i="1"/>
  <c r="G1327" i="1"/>
  <c r="G1455" i="1"/>
  <c r="G1583" i="1"/>
  <c r="G1711" i="1"/>
  <c r="G1839" i="1"/>
  <c r="G1967" i="1"/>
  <c r="G2095" i="1"/>
  <c r="G1245" i="1"/>
  <c r="G622" i="1"/>
  <c r="G32" i="1"/>
  <c r="G160" i="1"/>
  <c r="G288" i="1"/>
  <c r="G416" i="1"/>
  <c r="G544" i="1"/>
  <c r="G672" i="1"/>
  <c r="G800" i="1"/>
  <c r="G1056" i="1"/>
  <c r="G1568" i="1"/>
  <c r="G1696" i="1"/>
  <c r="G1824" i="1"/>
  <c r="G1952" i="1"/>
  <c r="G2080" i="1"/>
  <c r="G1053" i="1"/>
  <c r="G446" i="1"/>
  <c r="G1073" i="1"/>
  <c r="G1201" i="1"/>
  <c r="G1329" i="1"/>
  <c r="G1585" i="1"/>
  <c r="G1713" i="1"/>
  <c r="G1969" i="1"/>
  <c r="G606" i="1"/>
  <c r="G914" i="1"/>
  <c r="G1298" i="1"/>
  <c r="G1554" i="1"/>
  <c r="G1938" i="1"/>
  <c r="G1021" i="1"/>
  <c r="G163" i="1"/>
  <c r="G803" i="1"/>
  <c r="G1187" i="1"/>
  <c r="G1699" i="1"/>
  <c r="G781" i="1"/>
  <c r="G1069" i="1"/>
  <c r="G178" i="1"/>
  <c r="G1876" i="1"/>
  <c r="G1093" i="1"/>
  <c r="G1477" i="1"/>
  <c r="G1989" i="1"/>
  <c r="G964" i="1"/>
  <c r="G150" i="1"/>
  <c r="G982" i="1"/>
  <c r="G1622" i="1"/>
  <c r="G1533" i="1"/>
  <c r="G1796" i="1"/>
  <c r="G358" i="1"/>
  <c r="G471" i="1"/>
  <c r="G1495" i="1"/>
  <c r="G577" i="1"/>
  <c r="G1176" i="1"/>
  <c r="G292" i="1"/>
  <c r="G984" i="1"/>
  <c r="G217" i="1"/>
  <c r="G985" i="1"/>
  <c r="G2009" i="1"/>
  <c r="G1306" i="1"/>
  <c r="G1373" i="1"/>
  <c r="G283" i="1"/>
  <c r="G1179" i="1"/>
  <c r="G412" i="1"/>
  <c r="G1436" i="1"/>
  <c r="G634" i="1"/>
  <c r="G1227" i="1"/>
  <c r="G1740" i="1"/>
  <c r="F1819" i="1"/>
  <c r="F1947" i="1"/>
  <c r="F2075" i="1"/>
  <c r="F412" i="1"/>
  <c r="F540" i="1"/>
  <c r="F668" i="1"/>
  <c r="F796" i="1"/>
  <c r="F924" i="1"/>
  <c r="F1052" i="1"/>
  <c r="F1180" i="1"/>
  <c r="F1308" i="1"/>
  <c r="F1436" i="1"/>
  <c r="F1564" i="1"/>
  <c r="F1692" i="1"/>
  <c r="F1820" i="1"/>
  <c r="F1948" i="1"/>
  <c r="F2076" i="1"/>
  <c r="G1580" i="1"/>
  <c r="G1836" i="1"/>
  <c r="G2092" i="1"/>
  <c r="F1196" i="1"/>
  <c r="F1580" i="1"/>
  <c r="F1964" i="1"/>
  <c r="G602" i="1"/>
  <c r="G1626" i="1"/>
  <c r="G1882" i="1"/>
  <c r="G2010" i="1"/>
  <c r="G1789" i="1"/>
  <c r="G410" i="1"/>
  <c r="G1226" i="1"/>
  <c r="G187" i="1"/>
  <c r="G571" i="1"/>
  <c r="G955" i="1"/>
  <c r="G1467" i="1"/>
  <c r="G1851" i="1"/>
  <c r="G444" i="1"/>
  <c r="G828" i="1"/>
  <c r="G1212" i="1"/>
  <c r="G1596" i="1"/>
  <c r="G2093" i="1"/>
  <c r="G1232" i="1"/>
  <c r="G1633" i="1"/>
  <c r="G2017" i="1"/>
  <c r="G1677" i="1"/>
  <c r="G417" i="1"/>
  <c r="G962" i="1"/>
  <c r="G1346" i="1"/>
  <c r="G1730" i="1"/>
  <c r="G1986" i="1"/>
  <c r="G401" i="1"/>
  <c r="G339" i="1"/>
  <c r="G723" i="1"/>
  <c r="G1235" i="1"/>
  <c r="G1747" i="1"/>
  <c r="G1405" i="1"/>
  <c r="G353" i="1"/>
  <c r="G501" i="1"/>
  <c r="G1397" i="1"/>
  <c r="G1781" i="1"/>
  <c r="G270" i="1"/>
  <c r="G1972" i="1"/>
  <c r="G1030" i="1"/>
  <c r="G1798" i="1"/>
  <c r="G881" i="1"/>
  <c r="G1908" i="1"/>
  <c r="G246" i="1"/>
  <c r="G391" i="1"/>
  <c r="G1031" i="1"/>
  <c r="G1671" i="1"/>
  <c r="G66" i="1"/>
  <c r="G488" i="1"/>
  <c r="F1624" i="1"/>
  <c r="G548" i="1"/>
  <c r="G584" i="1"/>
  <c r="G9" i="1"/>
  <c r="G649" i="1"/>
  <c r="G1417" i="1"/>
  <c r="G906" i="1"/>
  <c r="G202" i="1"/>
  <c r="F459" i="1"/>
  <c r="G1995" i="1"/>
  <c r="G1323" i="1"/>
  <c r="G1451" i="1"/>
  <c r="G1579" i="1"/>
  <c r="G1707" i="1"/>
  <c r="G1835" i="1"/>
  <c r="G1963" i="1"/>
  <c r="G2091" i="1"/>
  <c r="G428" i="1"/>
  <c r="G556" i="1"/>
  <c r="G684" i="1"/>
  <c r="G812" i="1"/>
  <c r="G940" i="1"/>
  <c r="G1068" i="1"/>
  <c r="G1196" i="1"/>
  <c r="G1324" i="1"/>
  <c r="G1452" i="1"/>
  <c r="G1708" i="1"/>
  <c r="G1964" i="1"/>
  <c r="F1452" i="1"/>
  <c r="F1836" i="1"/>
  <c r="F2092" i="1"/>
  <c r="G1354" i="1"/>
  <c r="G954" i="1"/>
  <c r="G443" i="1"/>
  <c r="G827" i="1"/>
  <c r="G1339" i="1"/>
  <c r="G1723" i="1"/>
  <c r="G188" i="1"/>
  <c r="G700" i="1"/>
  <c r="G1084" i="1"/>
  <c r="G1468" i="1"/>
  <c r="G1980" i="1"/>
  <c r="G1104" i="1"/>
  <c r="G1491" i="1"/>
  <c r="G1661" i="1"/>
  <c r="G5" i="1"/>
  <c r="G1269" i="1"/>
  <c r="G1909" i="1"/>
  <c r="G945" i="1"/>
  <c r="G261" i="1"/>
  <c r="G902" i="1"/>
  <c r="G1414" i="1"/>
  <c r="G2054" i="1"/>
  <c r="G564" i="1"/>
  <c r="G437" i="1"/>
  <c r="G7" i="1"/>
  <c r="G647" i="1"/>
  <c r="G1287" i="1"/>
  <c r="G1799" i="1"/>
  <c r="G115" i="1"/>
  <c r="G728" i="1"/>
  <c r="G733" i="1"/>
  <c r="G1140" i="1"/>
  <c r="G1304" i="1"/>
  <c r="G265" i="1"/>
  <c r="G905" i="1"/>
  <c r="G1545" i="1"/>
  <c r="G138" i="1"/>
  <c r="G1933" i="1"/>
  <c r="G75" i="1"/>
  <c r="G1739" i="1"/>
  <c r="G1612" i="1"/>
  <c r="F939" i="1"/>
  <c r="F1067" i="1"/>
  <c r="F1195" i="1"/>
  <c r="F1323" i="1"/>
  <c r="F1451" i="1"/>
  <c r="F1579" i="1"/>
  <c r="F1707" i="1"/>
  <c r="F1835" i="1"/>
  <c r="F1963" i="1"/>
  <c r="F2091" i="1"/>
  <c r="F428" i="1"/>
  <c r="F556" i="1"/>
  <c r="F684" i="1"/>
  <c r="F812" i="1"/>
  <c r="F940" i="1"/>
  <c r="F1068" i="1"/>
  <c r="F1324" i="1"/>
  <c r="F1708" i="1"/>
  <c r="G1130" i="1"/>
  <c r="G186" i="1"/>
  <c r="G59" i="1"/>
  <c r="G699" i="1"/>
  <c r="G1083" i="1"/>
  <c r="G1595" i="1"/>
  <c r="G1979" i="1"/>
  <c r="G956" i="1"/>
  <c r="F1340" i="1"/>
  <c r="G1852" i="1"/>
  <c r="G848" i="1"/>
  <c r="G1107" i="1"/>
  <c r="G418" i="1"/>
  <c r="G1364" i="1"/>
  <c r="G1141" i="1"/>
  <c r="G2037" i="1"/>
  <c r="G580" i="1"/>
  <c r="G326" i="1"/>
  <c r="G1158" i="1"/>
  <c r="G1670" i="1"/>
  <c r="G142" i="1"/>
  <c r="G1572" i="1"/>
  <c r="G70" i="1"/>
  <c r="G263" i="1"/>
  <c r="G903" i="1"/>
  <c r="G1415" i="1"/>
  <c r="G1927" i="1"/>
  <c r="G1284" i="1"/>
  <c r="G1272" i="1"/>
  <c r="G913" i="1"/>
  <c r="G344" i="1"/>
  <c r="G1496" i="1"/>
  <c r="G393" i="1"/>
  <c r="G1161" i="1"/>
  <c r="G1801" i="1"/>
  <c r="G1770" i="1"/>
  <c r="G986" i="1"/>
  <c r="G1099" i="1"/>
  <c r="F460" i="1"/>
  <c r="G1996" i="1"/>
  <c r="G633" i="1"/>
  <c r="G761" i="1"/>
  <c r="G889" i="1"/>
  <c r="G1017" i="1"/>
  <c r="G1145" i="1"/>
  <c r="G1273" i="1"/>
  <c r="G1401" i="1"/>
  <c r="G1529" i="1"/>
  <c r="G1657" i="1"/>
  <c r="G1785" i="1"/>
  <c r="G1913" i="1"/>
  <c r="G2041" i="1"/>
  <c r="G701" i="1"/>
  <c r="G106" i="1"/>
  <c r="G394" i="1"/>
  <c r="G858" i="1"/>
  <c r="G1498" i="1"/>
  <c r="G1754" i="1"/>
  <c r="G189" i="1"/>
  <c r="G714" i="1"/>
  <c r="G315" i="1"/>
  <c r="G1211" i="1"/>
  <c r="G572" i="1"/>
  <c r="G1724" i="1"/>
  <c r="G1488" i="1"/>
  <c r="G1188" i="1"/>
  <c r="G406" i="1"/>
  <c r="G1085" i="1"/>
  <c r="G2040" i="1"/>
  <c r="G1064" i="1"/>
  <c r="G777" i="1"/>
  <c r="G2057" i="1"/>
  <c r="G442" i="1"/>
  <c r="G332" i="1"/>
  <c r="F1851" i="1"/>
  <c r="F1979" i="1"/>
  <c r="F188" i="1"/>
  <c r="F444" i="1"/>
  <c r="F572" i="1"/>
  <c r="F700" i="1"/>
  <c r="F828" i="1"/>
  <c r="F956" i="1"/>
  <c r="F1084" i="1"/>
  <c r="F1212" i="1"/>
  <c r="G1340" i="1"/>
  <c r="F1468" i="1"/>
  <c r="F1596" i="1"/>
  <c r="F1724" i="1"/>
  <c r="F1852" i="1"/>
  <c r="F1980" i="1"/>
  <c r="F2093" i="1"/>
  <c r="G607" i="1"/>
  <c r="G1090" i="1"/>
  <c r="G140" i="1"/>
  <c r="G514" i="1"/>
  <c r="G467" i="1"/>
  <c r="G851" i="1"/>
  <c r="G1363" i="1"/>
  <c r="G1875" i="1"/>
  <c r="G316" i="1"/>
  <c r="G236" i="1"/>
  <c r="G452" i="1"/>
  <c r="G885" i="1"/>
  <c r="G1525" i="1"/>
  <c r="G589" i="1"/>
  <c r="G1636" i="1"/>
  <c r="G758" i="1"/>
  <c r="G1542" i="1"/>
  <c r="G557" i="1"/>
  <c r="G1172" i="1"/>
  <c r="G693" i="1"/>
  <c r="G135" i="1"/>
  <c r="G775" i="1"/>
  <c r="G1543" i="1"/>
  <c r="G478" i="1"/>
  <c r="G184" i="1"/>
  <c r="G1896" i="1"/>
  <c r="G67" i="1"/>
  <c r="G824" i="1"/>
  <c r="G137" i="1"/>
  <c r="G1033" i="1"/>
  <c r="G1673" i="1"/>
  <c r="G1514" i="1"/>
  <c r="G746" i="1"/>
  <c r="G1355" i="1"/>
  <c r="G1356" i="1"/>
  <c r="G1965" i="1"/>
  <c r="G702" i="1"/>
  <c r="G958" i="1"/>
  <c r="G1134" i="1"/>
  <c r="G1278" i="1"/>
  <c r="G1406" i="1"/>
  <c r="G1534" i="1"/>
  <c r="G1662" i="1"/>
  <c r="G1790" i="1"/>
  <c r="G1918" i="1"/>
  <c r="G2046" i="1"/>
  <c r="G95" i="1"/>
  <c r="G223" i="1"/>
  <c r="G351" i="1"/>
  <c r="G479" i="1"/>
  <c r="G735" i="1"/>
  <c r="G863" i="1"/>
  <c r="G991" i="1"/>
  <c r="G1119" i="1"/>
  <c r="G1247" i="1"/>
  <c r="G1375" i="1"/>
  <c r="G1503" i="1"/>
  <c r="G1631" i="1"/>
  <c r="G1759" i="1"/>
  <c r="G1887" i="1"/>
  <c r="G2015" i="1"/>
  <c r="G173" i="1"/>
  <c r="G94" i="1"/>
  <c r="G718" i="1"/>
  <c r="G1006" i="1"/>
  <c r="G80" i="1"/>
  <c r="G208" i="1"/>
  <c r="G336" i="1"/>
  <c r="G464" i="1"/>
  <c r="G592" i="1"/>
  <c r="G720" i="1"/>
  <c r="G976" i="1"/>
  <c r="G1360" i="1"/>
  <c r="G1616" i="1"/>
  <c r="G1744" i="1"/>
  <c r="G1872" i="1"/>
  <c r="G2000" i="1"/>
  <c r="G45" i="1"/>
  <c r="G1581" i="1"/>
  <c r="G449" i="1"/>
  <c r="G993" i="1"/>
  <c r="G1121" i="1"/>
  <c r="G1249" i="1"/>
  <c r="G1377" i="1"/>
  <c r="G1505" i="1"/>
  <c r="G1761" i="1"/>
  <c r="G1889" i="1"/>
  <c r="G77" i="1"/>
  <c r="G578" i="1"/>
  <c r="G1218" i="1"/>
  <c r="G1474" i="1"/>
  <c r="G1602" i="1"/>
  <c r="G1858" i="1"/>
  <c r="G1549" i="1"/>
  <c r="G211" i="1"/>
  <c r="G595" i="1"/>
  <c r="G979" i="1"/>
  <c r="G1619" i="1"/>
  <c r="G2003" i="1"/>
  <c r="G321" i="1"/>
  <c r="G530" i="1"/>
  <c r="G1013" i="1"/>
  <c r="G1653" i="1"/>
  <c r="G99" i="1"/>
  <c r="G661" i="1"/>
  <c r="G1286" i="1"/>
  <c r="G1926" i="1"/>
  <c r="G131" i="1"/>
  <c r="G117" i="1"/>
  <c r="G598" i="1"/>
  <c r="G519" i="1"/>
  <c r="G1159" i="1"/>
  <c r="G2055" i="1"/>
  <c r="G692" i="1"/>
  <c r="G1000" i="1"/>
  <c r="G30" i="1"/>
  <c r="G104" i="1"/>
  <c r="F1720" i="1"/>
  <c r="G521" i="1"/>
  <c r="G1289" i="1"/>
  <c r="G1929" i="1"/>
  <c r="G2026" i="1"/>
  <c r="G1258" i="1"/>
  <c r="G1483" i="1"/>
  <c r="G972" i="1"/>
  <c r="F649" i="1"/>
  <c r="F777" i="1"/>
  <c r="F905" i="1"/>
  <c r="F1033" i="1"/>
  <c r="F1161" i="1"/>
  <c r="F1289" i="1"/>
  <c r="F1417" i="1"/>
  <c r="F1545" i="1"/>
  <c r="F1673" i="1"/>
  <c r="F1801" i="1"/>
  <c r="F1929" i="1"/>
  <c r="F2057" i="1"/>
  <c r="F1005" i="1"/>
  <c r="F138" i="1"/>
  <c r="F426" i="1"/>
  <c r="F634" i="1"/>
  <c r="F906" i="1"/>
  <c r="F1162" i="1"/>
  <c r="F1370" i="1"/>
  <c r="F1514" i="1"/>
  <c r="F1642" i="1"/>
  <c r="F1770" i="1"/>
  <c r="F1898" i="1"/>
  <c r="F2026" i="1"/>
  <c r="F413" i="1"/>
  <c r="F1933" i="1"/>
  <c r="F202" i="1"/>
  <c r="F442" i="1"/>
  <c r="F746" i="1"/>
  <c r="F986" i="1"/>
  <c r="F1258" i="1"/>
  <c r="F75" i="1"/>
  <c r="F203" i="1"/>
  <c r="F331" i="1"/>
  <c r="G459" i="1"/>
  <c r="G587" i="1"/>
  <c r="G715" i="1"/>
  <c r="F843" i="1"/>
  <c r="F971" i="1"/>
  <c r="F1099" i="1"/>
  <c r="F1227" i="1"/>
  <c r="F1355" i="1"/>
  <c r="F1483" i="1"/>
  <c r="F1611" i="1"/>
  <c r="F1739" i="1"/>
  <c r="F1867" i="1"/>
  <c r="F1995" i="1"/>
  <c r="F332" i="1"/>
  <c r="G460" i="1"/>
  <c r="G588" i="1"/>
  <c r="G716" i="1"/>
  <c r="G844" i="1"/>
  <c r="F972" i="1"/>
  <c r="F1100" i="1"/>
  <c r="F1228" i="1"/>
  <c r="F1356" i="1"/>
  <c r="F1484" i="1"/>
  <c r="F1612" i="1"/>
  <c r="F1740" i="1"/>
  <c r="F1868" i="1"/>
  <c r="F1996" i="1"/>
  <c r="G983" i="1"/>
  <c r="G1625" i="1"/>
  <c r="G650" i="1"/>
  <c r="G1563" i="1"/>
  <c r="G1052" i="1"/>
  <c r="G1162" i="1"/>
  <c r="G971" i="1"/>
  <c r="G1228" i="1"/>
  <c r="G1243" i="1"/>
  <c r="G1371" i="1"/>
  <c r="G1499" i="1"/>
  <c r="G1627" i="1"/>
  <c r="G1755" i="1"/>
  <c r="G1883" i="1"/>
  <c r="G2011" i="1"/>
  <c r="G348" i="1"/>
  <c r="F476" i="1"/>
  <c r="F604" i="1"/>
  <c r="F732" i="1"/>
  <c r="F860" i="1"/>
  <c r="G988" i="1"/>
  <c r="G1116" i="1"/>
  <c r="G1244" i="1"/>
  <c r="G1372" i="1"/>
  <c r="G1500" i="1"/>
  <c r="G1628" i="1"/>
  <c r="G1756" i="1"/>
  <c r="G1884" i="1"/>
  <c r="G2012" i="1"/>
  <c r="F1900" i="1"/>
  <c r="G1403" i="1"/>
  <c r="G2043" i="1"/>
  <c r="F636" i="1"/>
  <c r="G1148" i="1"/>
  <c r="G1660" i="1"/>
  <c r="G2044" i="1"/>
  <c r="F1788" i="1"/>
  <c r="G1184" i="1"/>
  <c r="G324" i="1"/>
  <c r="G626" i="1"/>
  <c r="G534" i="1"/>
  <c r="G855" i="1"/>
  <c r="F1879" i="1"/>
  <c r="G1076" i="1"/>
  <c r="G1800" i="1"/>
  <c r="G8" i="1"/>
  <c r="G1640" i="1"/>
  <c r="G729" i="1"/>
  <c r="G1753" i="1"/>
  <c r="G794" i="1"/>
  <c r="G1978" i="1"/>
  <c r="G27" i="1"/>
  <c r="G923" i="1"/>
  <c r="G2075" i="1"/>
  <c r="G1308" i="1"/>
  <c r="G1370" i="1"/>
  <c r="G331" i="1"/>
  <c r="F588" i="1"/>
  <c r="G732" i="1"/>
  <c r="G860" i="1"/>
  <c r="F988" i="1"/>
  <c r="F1116" i="1"/>
  <c r="F1244" i="1"/>
  <c r="F1372" i="1"/>
  <c r="F1500" i="1"/>
  <c r="F1628" i="1"/>
  <c r="F1756" i="1"/>
  <c r="F1884" i="1"/>
  <c r="F2012" i="1"/>
  <c r="G1004" i="1"/>
  <c r="G1388" i="1"/>
  <c r="G1644" i="1"/>
  <c r="G1900" i="1"/>
  <c r="F1260" i="1"/>
  <c r="F1772" i="1"/>
  <c r="G1659" i="1"/>
  <c r="F764" i="1"/>
  <c r="F1404" i="1"/>
  <c r="G1916" i="1"/>
  <c r="F1660" i="1"/>
  <c r="G928" i="1"/>
  <c r="G965" i="1"/>
  <c r="G1844" i="1"/>
  <c r="G1238" i="1"/>
  <c r="G2006" i="1"/>
  <c r="G948" i="1"/>
  <c r="G182" i="1"/>
  <c r="G599" i="1"/>
  <c r="G1367" i="1"/>
  <c r="G269" i="1"/>
  <c r="G632" i="1"/>
  <c r="G1613" i="1"/>
  <c r="G472" i="1"/>
  <c r="F1880" i="1"/>
  <c r="G857" i="1"/>
  <c r="G1881" i="1"/>
  <c r="G1066" i="1"/>
  <c r="G76" i="1"/>
  <c r="G155" i="1"/>
  <c r="G1307" i="1"/>
  <c r="G540" i="1"/>
  <c r="G1692" i="1"/>
  <c r="G426" i="1"/>
  <c r="F587" i="1"/>
  <c r="F716" i="1"/>
  <c r="G1259" i="1"/>
  <c r="G1387" i="1"/>
  <c r="G1515" i="1"/>
  <c r="G1643" i="1"/>
  <c r="G1771" i="1"/>
  <c r="G1899" i="1"/>
  <c r="G2027" i="1"/>
  <c r="G364" i="1"/>
  <c r="F492" i="1"/>
  <c r="F620" i="1"/>
  <c r="F748" i="1"/>
  <c r="F876" i="1"/>
  <c r="G1132" i="1"/>
  <c r="G1260" i="1"/>
  <c r="G1516" i="1"/>
  <c r="G1772" i="1"/>
  <c r="G2028" i="1"/>
  <c r="F1516" i="1"/>
  <c r="F2028" i="1"/>
  <c r="G1787" i="1"/>
  <c r="G380" i="1"/>
  <c r="G892" i="1"/>
  <c r="F1276" i="1"/>
  <c r="G1788" i="1"/>
  <c r="F1532" i="1"/>
  <c r="F2044" i="1"/>
  <c r="G1440" i="1"/>
  <c r="G1682" i="1"/>
  <c r="G590" i="1"/>
  <c r="G291" i="1"/>
  <c r="G675" i="1"/>
  <c r="G931" i="1"/>
  <c r="G1315" i="1"/>
  <c r="G1571" i="1"/>
  <c r="G1955" i="1"/>
  <c r="G542" i="1"/>
  <c r="G558" i="1"/>
  <c r="G980" i="1"/>
  <c r="G805" i="1"/>
  <c r="G1349" i="1"/>
  <c r="G1861" i="1"/>
  <c r="G481" i="1"/>
  <c r="G1508" i="1"/>
  <c r="G614" i="1"/>
  <c r="G1494" i="1"/>
  <c r="G337" i="1"/>
  <c r="G2084" i="1"/>
  <c r="G726" i="1"/>
  <c r="G727" i="1"/>
  <c r="F1751" i="1"/>
  <c r="G468" i="1"/>
  <c r="G1512" i="1"/>
  <c r="G562" i="1"/>
  <c r="G744" i="1"/>
  <c r="G345" i="1"/>
  <c r="G1241" i="1"/>
  <c r="G253" i="1"/>
  <c r="G1466" i="1"/>
  <c r="G122" i="1"/>
  <c r="G539" i="1"/>
  <c r="G1435" i="1"/>
  <c r="G668" i="1"/>
  <c r="G1564" i="1"/>
  <c r="G1005" i="1"/>
  <c r="F715" i="1"/>
  <c r="G1100" i="1"/>
  <c r="F1003" i="1"/>
  <c r="F1131" i="1"/>
  <c r="F1259" i="1"/>
  <c r="F1387" i="1"/>
  <c r="F1515" i="1"/>
  <c r="F1643" i="1"/>
  <c r="F1771" i="1"/>
  <c r="F1899" i="1"/>
  <c r="F2027" i="1"/>
  <c r="F364" i="1"/>
  <c r="G492" i="1"/>
  <c r="G620" i="1"/>
  <c r="G748" i="1"/>
  <c r="G876" i="1"/>
  <c r="F1004" i="1"/>
  <c r="F1132" i="1"/>
  <c r="F1388" i="1"/>
  <c r="F1644" i="1"/>
  <c r="G1531" i="1"/>
  <c r="G1915" i="1"/>
  <c r="F508" i="1"/>
  <c r="G1020" i="1"/>
  <c r="G1532" i="1"/>
  <c r="G1404" i="1"/>
  <c r="F1916" i="1"/>
  <c r="G1312" i="1"/>
  <c r="G220" i="1"/>
  <c r="G1878" i="1"/>
  <c r="G341" i="1"/>
  <c r="G343" i="1"/>
  <c r="F1623" i="1"/>
  <c r="G690" i="1"/>
  <c r="G904" i="1"/>
  <c r="G385" i="1"/>
  <c r="G1224" i="1"/>
  <c r="G473" i="1"/>
  <c r="G1497" i="1"/>
  <c r="G538" i="1"/>
  <c r="G1850" i="1"/>
  <c r="G1146" i="1"/>
  <c r="G795" i="1"/>
  <c r="G1819" i="1"/>
  <c r="G796" i="1"/>
  <c r="G1820" i="1"/>
  <c r="G1642" i="1"/>
  <c r="G843" i="1"/>
  <c r="F844" i="1"/>
  <c r="G1275" i="1"/>
  <c r="G1276" i="1"/>
</calcChain>
</file>

<file path=xl/sharedStrings.xml><?xml version="1.0" encoding="utf-8"?>
<sst xmlns="http://schemas.openxmlformats.org/spreadsheetml/2006/main" count="19187" uniqueCount="3050">
  <si>
    <t xml:space="preserve"> </t>
  </si>
  <si>
    <t>Gender</t>
  </si>
  <si>
    <t>LastLetter</t>
  </si>
  <si>
    <t>Ashutosh</t>
  </si>
  <si>
    <t>Male</t>
  </si>
  <si>
    <t>Meghamala</t>
  </si>
  <si>
    <t>Female</t>
  </si>
  <si>
    <t>Sahib</t>
  </si>
  <si>
    <t>Pragya</t>
  </si>
  <si>
    <t>Kranti</t>
  </si>
  <si>
    <t>Tulika</t>
  </si>
  <si>
    <t>Aarushi</t>
  </si>
  <si>
    <t>Abhicandra</t>
  </si>
  <si>
    <t>Pratigya</t>
  </si>
  <si>
    <t>Devak</t>
  </si>
  <si>
    <t>Kashiprasad</t>
  </si>
  <si>
    <t>Madhavi</t>
  </si>
  <si>
    <t>Charusila</t>
  </si>
  <si>
    <t>Chithayu</t>
  </si>
  <si>
    <t>Manmayi</t>
  </si>
  <si>
    <t>Mahajabeen</t>
  </si>
  <si>
    <t>Krishnakumar</t>
  </si>
  <si>
    <t>Kailas</t>
  </si>
  <si>
    <t>Nidhyathi</t>
  </si>
  <si>
    <t>Nainika</t>
  </si>
  <si>
    <t>Madirakshi</t>
  </si>
  <si>
    <t>Adil</t>
  </si>
  <si>
    <t>Devadyumna</t>
  </si>
  <si>
    <t>Harijatha</t>
  </si>
  <si>
    <t>Rupal</t>
  </si>
  <si>
    <t>Eka</t>
  </si>
  <si>
    <t>Ilampirai</t>
  </si>
  <si>
    <t>Soham</t>
  </si>
  <si>
    <t>Acalapati</t>
  </si>
  <si>
    <t>Naveen</t>
  </si>
  <si>
    <t>Jalendu</t>
  </si>
  <si>
    <t>Shrivalli</t>
  </si>
  <si>
    <t>Wajeeh</t>
  </si>
  <si>
    <t>Kumar</t>
  </si>
  <si>
    <t>Sudhan</t>
  </si>
  <si>
    <t>Ilanthirayan</t>
  </si>
  <si>
    <t>Agneya</t>
  </si>
  <si>
    <t>Oma</t>
  </si>
  <si>
    <t>Kali</t>
  </si>
  <si>
    <t>Ajaatshatru</t>
  </si>
  <si>
    <t>Rishabh</t>
  </si>
  <si>
    <t>Hariraj</t>
  </si>
  <si>
    <t>Abhay</t>
  </si>
  <si>
    <t>Gudiya</t>
  </si>
  <si>
    <t>Neelabja</t>
  </si>
  <si>
    <t>Punit</t>
  </si>
  <si>
    <t>Soumil</t>
  </si>
  <si>
    <t>Sarbani</t>
  </si>
  <si>
    <t>Sharvani</t>
  </si>
  <si>
    <t>Tripuri</t>
  </si>
  <si>
    <t>Punita</t>
  </si>
  <si>
    <t>Shandar</t>
  </si>
  <si>
    <t>Naisha</t>
  </si>
  <si>
    <t>Danvir</t>
  </si>
  <si>
    <t>Suday</t>
  </si>
  <si>
    <t>Sonika</t>
  </si>
  <si>
    <t>Mrudu</t>
  </si>
  <si>
    <t>Ramavatar</t>
  </si>
  <si>
    <t>Puji</t>
  </si>
  <si>
    <t>Radhakrishna</t>
  </si>
  <si>
    <t>Jaspal</t>
  </si>
  <si>
    <t>Dhruv</t>
  </si>
  <si>
    <t>Ketan</t>
  </si>
  <si>
    <t>Prama</t>
  </si>
  <si>
    <t>Mannan</t>
  </si>
  <si>
    <t>Kunjabihari</t>
  </si>
  <si>
    <t>Chitrarath</t>
  </si>
  <si>
    <t>Ranjini</t>
  </si>
  <si>
    <t>Tarika</t>
  </si>
  <si>
    <t>Thirumal</t>
  </si>
  <si>
    <t>Muralidhar</t>
  </si>
  <si>
    <t>Muhilan</t>
  </si>
  <si>
    <t>Adrika</t>
  </si>
  <si>
    <t>Arghya</t>
  </si>
  <si>
    <t>Tarak</t>
  </si>
  <si>
    <t>Suhrit</t>
  </si>
  <si>
    <t>Sunetra</t>
  </si>
  <si>
    <t>Jehangir</t>
  </si>
  <si>
    <t>Anshu</t>
  </si>
  <si>
    <t>Chakrika</t>
  </si>
  <si>
    <t>Harmya</t>
  </si>
  <si>
    <t>Sarjana</t>
  </si>
  <si>
    <t>Khushboo</t>
  </si>
  <si>
    <t>Ambalika</t>
  </si>
  <si>
    <t>Rashmika</t>
  </si>
  <si>
    <t>Ayeh</t>
  </si>
  <si>
    <t>Dasharath</t>
  </si>
  <si>
    <t>Jagachandra</t>
  </si>
  <si>
    <t>Irshaad</t>
  </si>
  <si>
    <t>Ritu</t>
  </si>
  <si>
    <t>Subramani</t>
  </si>
  <si>
    <t>Charvi</t>
  </si>
  <si>
    <t>Purushottam</t>
  </si>
  <si>
    <t>Nithilam</t>
  </si>
  <si>
    <t>Vedavrata</t>
  </si>
  <si>
    <t>Jagadayu</t>
  </si>
  <si>
    <t>Durga</t>
  </si>
  <si>
    <t>Ekalavya</t>
  </si>
  <si>
    <t>Dyumna</t>
  </si>
  <si>
    <t>Sampriti</t>
  </si>
  <si>
    <t>Chitrarekha</t>
  </si>
  <si>
    <t>Pari</t>
  </si>
  <si>
    <t>Rajashri</t>
  </si>
  <si>
    <t>Kushik</t>
  </si>
  <si>
    <t>Chumban</t>
  </si>
  <si>
    <t>Ankush</t>
  </si>
  <si>
    <t>Sunayani</t>
  </si>
  <si>
    <t>Deshna</t>
  </si>
  <si>
    <t>Tanuja</t>
  </si>
  <si>
    <t>Nauka</t>
  </si>
  <si>
    <t>Tarunika</t>
  </si>
  <si>
    <t>Kalash</t>
  </si>
  <si>
    <t>Krishi</t>
  </si>
  <si>
    <t>Shrikirti</t>
  </si>
  <si>
    <t>Kartikeya</t>
  </si>
  <si>
    <t>Bulbul</t>
  </si>
  <si>
    <t>Lingappan</t>
  </si>
  <si>
    <t>Adhik</t>
  </si>
  <si>
    <t>Saranya</t>
  </si>
  <si>
    <t>Rambha</t>
  </si>
  <si>
    <t>Anumati</t>
  </si>
  <si>
    <t>Sanjiv</t>
  </si>
  <si>
    <t>Umrao</t>
  </si>
  <si>
    <t>Baidehi</t>
  </si>
  <si>
    <t>Aadarsh</t>
  </si>
  <si>
    <t>Ganjan</t>
  </si>
  <si>
    <t>Devadarshan</t>
  </si>
  <si>
    <t>Kalyani</t>
  </si>
  <si>
    <t>Malaya</t>
  </si>
  <si>
    <t>Ganesh</t>
  </si>
  <si>
    <t>Farha</t>
  </si>
  <si>
    <t>Adesh</t>
  </si>
  <si>
    <t>Pritika</t>
  </si>
  <si>
    <t>Alagan</t>
  </si>
  <si>
    <t>Shridevi</t>
  </si>
  <si>
    <t>Deepinder</t>
  </si>
  <si>
    <t>Gunitha</t>
  </si>
  <si>
    <t>Chanchari</t>
  </si>
  <si>
    <t>Shabab</t>
  </si>
  <si>
    <t>Adya</t>
  </si>
  <si>
    <t>Prapti</t>
  </si>
  <si>
    <t>Nagasri</t>
  </si>
  <si>
    <t>Gandharaj</t>
  </si>
  <si>
    <t>Kilimoli</t>
  </si>
  <si>
    <t>Yatisa</t>
  </si>
  <si>
    <t>Sujata</t>
  </si>
  <si>
    <t>Prasana</t>
  </si>
  <si>
    <t>Kovida</t>
  </si>
  <si>
    <t>Chandani</t>
  </si>
  <si>
    <t>Sabhya</t>
  </si>
  <si>
    <t>Archita</t>
  </si>
  <si>
    <t>Sarwar</t>
  </si>
  <si>
    <t>Madhukar</t>
  </si>
  <si>
    <t>Ramswaroop</t>
  </si>
  <si>
    <t>Uday</t>
  </si>
  <si>
    <t>Farukh, Farokh</t>
  </si>
  <si>
    <t>Angana</t>
  </si>
  <si>
    <t>Kamitha</t>
  </si>
  <si>
    <t>Brijabala</t>
  </si>
  <si>
    <t>Lalita</t>
  </si>
  <si>
    <t>Vanca</t>
  </si>
  <si>
    <t>Gambheer</t>
  </si>
  <si>
    <t>Anhithi</t>
  </si>
  <si>
    <t>Mehul</t>
  </si>
  <si>
    <t>Vijeta</t>
  </si>
  <si>
    <t>Prashansa</t>
  </si>
  <si>
    <t>Vanajaksi</t>
  </si>
  <si>
    <t>Chandrakin</t>
  </si>
  <si>
    <t>Kshiti</t>
  </si>
  <si>
    <t>Sanemi</t>
  </si>
  <si>
    <t>Swadhinta</t>
  </si>
  <si>
    <t>Mrigankamouli</t>
  </si>
  <si>
    <t>Sneha</t>
  </si>
  <si>
    <t>Kimaya</t>
  </si>
  <si>
    <t>Teertha</t>
  </si>
  <si>
    <t>Amar</t>
  </si>
  <si>
    <t>Kala</t>
  </si>
  <si>
    <t>Priya</t>
  </si>
  <si>
    <t>Abja</t>
  </si>
  <si>
    <t>Niharika</t>
  </si>
  <si>
    <t>Seemanti</t>
  </si>
  <si>
    <t>Kalyan</t>
  </si>
  <si>
    <t>Nikhat</t>
  </si>
  <si>
    <t>Rajanikanta</t>
  </si>
  <si>
    <t>Namacharya</t>
  </si>
  <si>
    <t>Giridari</t>
  </si>
  <si>
    <t>Jag</t>
  </si>
  <si>
    <t>Bibek</t>
  </si>
  <si>
    <t>Chatura</t>
  </si>
  <si>
    <t>Trailokva</t>
  </si>
  <si>
    <t>Naresh</t>
  </si>
  <si>
    <t>Acchindra</t>
  </si>
  <si>
    <t>Fajyaz</t>
  </si>
  <si>
    <t>Labuki</t>
  </si>
  <si>
    <t>Nalika</t>
  </si>
  <si>
    <t>Ahijit</t>
  </si>
  <si>
    <t>Parvani</t>
  </si>
  <si>
    <t>Ramratan</t>
  </si>
  <si>
    <t>Navrang</t>
  </si>
  <si>
    <t>Krishnakanta</t>
  </si>
  <si>
    <t>Kriya</t>
  </si>
  <si>
    <t>Javed</t>
  </si>
  <si>
    <t>Dehabhuj</t>
  </si>
  <si>
    <t>Ekanjeet</t>
  </si>
  <si>
    <t>Kanwaljeet</t>
  </si>
  <si>
    <t>Mitravinda</t>
  </si>
  <si>
    <t>Shaistakhan</t>
  </si>
  <si>
    <t>Sarani</t>
  </si>
  <si>
    <t>Iravan</t>
  </si>
  <si>
    <t>Sudhir</t>
  </si>
  <si>
    <t>Utanka</t>
  </si>
  <si>
    <t>Nipuna</t>
  </si>
  <si>
    <t>Dhitha</t>
  </si>
  <si>
    <t>Madhu</t>
  </si>
  <si>
    <t>Nina</t>
  </si>
  <si>
    <t>Rabhya</t>
  </si>
  <si>
    <t>Jalbhushan</t>
  </si>
  <si>
    <t>Madangopal</t>
  </si>
  <si>
    <t>Avinash</t>
  </si>
  <si>
    <t>Nirupam</t>
  </si>
  <si>
    <t>Vishwanath</t>
  </si>
  <si>
    <t>Amitrasudan</t>
  </si>
  <si>
    <t>Jnanaprakash</t>
  </si>
  <si>
    <t>Sunasi</t>
  </si>
  <si>
    <t>Avnita</t>
  </si>
  <si>
    <t>Shubhranshu</t>
  </si>
  <si>
    <t>Laksh</t>
  </si>
  <si>
    <t>Lalitkishore</t>
  </si>
  <si>
    <t>Chayana</t>
  </si>
  <si>
    <t>Nirvani</t>
  </si>
  <si>
    <t>Kshanika</t>
  </si>
  <si>
    <t>Sanvali</t>
  </si>
  <si>
    <t>Tanay</t>
  </si>
  <si>
    <t>Nibodh</t>
  </si>
  <si>
    <t>Kokila</t>
  </si>
  <si>
    <t>Chitramaya</t>
  </si>
  <si>
    <t>Elil</t>
  </si>
  <si>
    <t>Suneet</t>
  </si>
  <si>
    <t>Srijan</t>
  </si>
  <si>
    <t>Chirag</t>
  </si>
  <si>
    <t>Chitrita</t>
  </si>
  <si>
    <t>Vineet</t>
  </si>
  <si>
    <t>Harish</t>
  </si>
  <si>
    <t>Githika</t>
  </si>
  <si>
    <t>Aditi</t>
  </si>
  <si>
    <t>Kanal</t>
  </si>
  <si>
    <t>Ishat</t>
  </si>
  <si>
    <t>Ecchumati</t>
  </si>
  <si>
    <t>Panna</t>
  </si>
  <si>
    <t>Brahmacharini</t>
  </si>
  <si>
    <t>Iham</t>
  </si>
  <si>
    <t>Mehmood</t>
  </si>
  <si>
    <t>Seemantini</t>
  </si>
  <si>
    <t>Shoorsen</t>
  </si>
  <si>
    <t>Tirthankara</t>
  </si>
  <si>
    <t>Bhupathi</t>
  </si>
  <si>
    <t>Inbanathan</t>
  </si>
  <si>
    <t>Elili</t>
  </si>
  <si>
    <t>Haroon</t>
  </si>
  <si>
    <t>Kalavathi</t>
  </si>
  <si>
    <t>Abdul-Hameed</t>
  </si>
  <si>
    <t>Charita</t>
  </si>
  <si>
    <t>Kotijit</t>
  </si>
  <si>
    <t>Susmita</t>
  </si>
  <si>
    <t>Brinda</t>
  </si>
  <si>
    <t>Daaruk</t>
  </si>
  <si>
    <t>Nilay</t>
  </si>
  <si>
    <t>Shree</t>
  </si>
  <si>
    <t>Mudra</t>
  </si>
  <si>
    <t>Gulab</t>
  </si>
  <si>
    <t>Swaraj</t>
  </si>
  <si>
    <t>Sumati</t>
  </si>
  <si>
    <t>Edhitha</t>
  </si>
  <si>
    <t>Ambuja</t>
  </si>
  <si>
    <t>Shanti</t>
  </si>
  <si>
    <t>Mehboob</t>
  </si>
  <si>
    <t>Shashanka</t>
  </si>
  <si>
    <t>Apparajito</t>
  </si>
  <si>
    <t>Sharvari</t>
  </si>
  <si>
    <t>Tridhara</t>
  </si>
  <si>
    <t>Bhadra</t>
  </si>
  <si>
    <t>Vendan</t>
  </si>
  <si>
    <t>Yashoda</t>
  </si>
  <si>
    <t>Hridik</t>
  </si>
  <si>
    <t>Manav</t>
  </si>
  <si>
    <t>Rugu</t>
  </si>
  <si>
    <t>Padmesh</t>
  </si>
  <si>
    <t>Vikranta</t>
  </si>
  <si>
    <t>Nanak</t>
  </si>
  <si>
    <t>Indivar</t>
  </si>
  <si>
    <t>Rangana</t>
  </si>
  <si>
    <t>Bahuputri</t>
  </si>
  <si>
    <t>Kumari</t>
  </si>
  <si>
    <t>Amulya</t>
  </si>
  <si>
    <t>Bijli</t>
  </si>
  <si>
    <t>Shirin</t>
  </si>
  <si>
    <t>Kananbala</t>
  </si>
  <si>
    <t>Tunga</t>
  </si>
  <si>
    <t>Chevatkodiyon</t>
  </si>
  <si>
    <t>Thamarai</t>
  </si>
  <si>
    <t>Tapani</t>
  </si>
  <si>
    <t>Neel</t>
  </si>
  <si>
    <t>Mukti</t>
  </si>
  <si>
    <t>Isha</t>
  </si>
  <si>
    <t>Rampratap</t>
  </si>
  <si>
    <t>Nitya</t>
  </si>
  <si>
    <t>Jagamohana</t>
  </si>
  <si>
    <t>Tukaram</t>
  </si>
  <si>
    <t>Pururava</t>
  </si>
  <si>
    <t>Jasapal</t>
  </si>
  <si>
    <t>Archan</t>
  </si>
  <si>
    <t>Priyal</t>
  </si>
  <si>
    <t>Jaidhara</t>
  </si>
  <si>
    <t>Taral</t>
  </si>
  <si>
    <t>Veera</t>
  </si>
  <si>
    <t>Chandraleksha</t>
  </si>
  <si>
    <t>Savanth</t>
  </si>
  <si>
    <t>Jaisinha</t>
  </si>
  <si>
    <t>Ekatan</t>
  </si>
  <si>
    <t>Narun</t>
  </si>
  <si>
    <t>Udyam</t>
  </si>
  <si>
    <t>Mareechi</t>
  </si>
  <si>
    <t>Pramada</t>
  </si>
  <si>
    <t>Angad</t>
  </si>
  <si>
    <t>Sudhithi</t>
  </si>
  <si>
    <t>Irumporai</t>
  </si>
  <si>
    <t>Balgopal</t>
  </si>
  <si>
    <t>Menitha</t>
  </si>
  <si>
    <t>Aiman</t>
  </si>
  <si>
    <t>Gyan; Gyani</t>
  </si>
  <si>
    <t>Prathysha</t>
  </si>
  <si>
    <t>Jusal</t>
  </si>
  <si>
    <t>Nimisha</t>
  </si>
  <si>
    <t>Shyam</t>
  </si>
  <si>
    <t>Shubhang</t>
  </si>
  <si>
    <t>Sanjith</t>
  </si>
  <si>
    <t>Jyotirmoyee</t>
  </si>
  <si>
    <t>Hiranyadha</t>
  </si>
  <si>
    <t>Logambal</t>
  </si>
  <si>
    <t>Tariq</t>
  </si>
  <si>
    <t>Ziyad</t>
  </si>
  <si>
    <t>Shubhendu</t>
  </si>
  <si>
    <t>Shrenik</t>
  </si>
  <si>
    <t>Samiya</t>
  </si>
  <si>
    <t>Ramprasad</t>
  </si>
  <si>
    <t>Aravan</t>
  </si>
  <si>
    <t>Chahna</t>
  </si>
  <si>
    <t>Daniel</t>
  </si>
  <si>
    <t>Jalindra</t>
  </si>
  <si>
    <t>Mandana</t>
  </si>
  <si>
    <t>Dwij</t>
  </si>
  <si>
    <t>Govardhan</t>
  </si>
  <si>
    <t>Magadhi</t>
  </si>
  <si>
    <t>Monisha</t>
  </si>
  <si>
    <t>Shamshu, Shamshad</t>
  </si>
  <si>
    <t>Kripa</t>
  </si>
  <si>
    <t>Sanjivani</t>
  </si>
  <si>
    <t>Gauri</t>
  </si>
  <si>
    <t>Mohnish</t>
  </si>
  <si>
    <t>Parameshwari</t>
  </si>
  <si>
    <t>Shubhra</t>
  </si>
  <si>
    <t>Gatita</t>
  </si>
  <si>
    <t>Akhilesh</t>
  </si>
  <si>
    <t>Manju</t>
  </si>
  <si>
    <t>Atul, Atulya</t>
  </si>
  <si>
    <t>Haraksa</t>
  </si>
  <si>
    <t>Harshavardhan</t>
  </si>
  <si>
    <t>Dayasagara</t>
  </si>
  <si>
    <t>Kunran</t>
  </si>
  <si>
    <t>Yaalchelvan</t>
  </si>
  <si>
    <t>Raivath</t>
  </si>
  <si>
    <t>Sabri</t>
  </si>
  <si>
    <t>Saroj</t>
  </si>
  <si>
    <t>Haripriya</t>
  </si>
  <si>
    <t>Acaryanandana</t>
  </si>
  <si>
    <t>Noopur</t>
  </si>
  <si>
    <t>Charu</t>
  </si>
  <si>
    <t>Samudrasen</t>
  </si>
  <si>
    <t>Ramkumar</t>
  </si>
  <si>
    <t>Bageshri</t>
  </si>
  <si>
    <t>Sarit</t>
  </si>
  <si>
    <t>Sumeet, Sumit</t>
  </si>
  <si>
    <t>Akhil</t>
  </si>
  <si>
    <t>Dilber</t>
  </si>
  <si>
    <t>Mekhala</t>
  </si>
  <si>
    <t>Tapomay</t>
  </si>
  <si>
    <t>Harekrishna</t>
  </si>
  <si>
    <t>Avani</t>
  </si>
  <si>
    <t>Atal</t>
  </si>
  <si>
    <t>Sumedha</t>
  </si>
  <si>
    <t>Shalin</t>
  </si>
  <si>
    <t>Nehal</t>
  </si>
  <si>
    <t>Sati</t>
  </si>
  <si>
    <t>Sananda</t>
  </si>
  <si>
    <t>Ikshu</t>
  </si>
  <si>
    <t>Kush</t>
  </si>
  <si>
    <t>Keyuri</t>
  </si>
  <si>
    <t>Chaitanya</t>
  </si>
  <si>
    <t>Kunshi</t>
  </si>
  <si>
    <t>Parnik</t>
  </si>
  <si>
    <t>Shrinath</t>
  </si>
  <si>
    <t>Javesh</t>
  </si>
  <si>
    <t>Kalpana</t>
  </si>
  <si>
    <t>Zayd</t>
  </si>
  <si>
    <t>Sawan</t>
  </si>
  <si>
    <t>Ikshitha</t>
  </si>
  <si>
    <t>Husnain</t>
  </si>
  <si>
    <t>Qayyam</t>
  </si>
  <si>
    <t>Aghat</t>
  </si>
  <si>
    <t>Aaratrika</t>
  </si>
  <si>
    <t>Amari</t>
  </si>
  <si>
    <t>Namrata</t>
  </si>
  <si>
    <t>Vyomaang</t>
  </si>
  <si>
    <t>Shubhankar</t>
  </si>
  <si>
    <t>Hemadri</t>
  </si>
  <si>
    <t>Rupak</t>
  </si>
  <si>
    <t>Chandramukhi</t>
  </si>
  <si>
    <t>Sadhya</t>
  </si>
  <si>
    <t>Meera</t>
  </si>
  <si>
    <t>Maaran</t>
  </si>
  <si>
    <t>Chandrani</t>
  </si>
  <si>
    <t>Jairaj</t>
  </si>
  <si>
    <t>Nagendra</t>
  </si>
  <si>
    <t>Satyaki</t>
  </si>
  <si>
    <t>Gopi, Gopika</t>
  </si>
  <si>
    <t>Acalesvara</t>
  </si>
  <si>
    <t>Akshit</t>
  </si>
  <si>
    <t>Aadarshini</t>
  </si>
  <si>
    <t>Trinetra</t>
  </si>
  <si>
    <t>Iravati</t>
  </si>
  <si>
    <t>Agnikumara</t>
  </si>
  <si>
    <t>Shreyas</t>
  </si>
  <si>
    <t>Dhairyash</t>
  </si>
  <si>
    <t>Jacob</t>
  </si>
  <si>
    <t>Shakyasinha</t>
  </si>
  <si>
    <t>Chanasya</t>
  </si>
  <si>
    <t>Mananya</t>
  </si>
  <si>
    <t>Deepali</t>
  </si>
  <si>
    <t>Nyneishia</t>
  </si>
  <si>
    <t>Amrusha</t>
  </si>
  <si>
    <t>Pakhi</t>
  </si>
  <si>
    <t>Jahan</t>
  </si>
  <si>
    <t>Kaviraj</t>
  </si>
  <si>
    <t>Achyut</t>
  </si>
  <si>
    <t>Dishen</t>
  </si>
  <si>
    <t>Fadi</t>
  </si>
  <si>
    <t>Sakina</t>
  </si>
  <si>
    <t>Palanikumar</t>
  </si>
  <si>
    <t>Izna</t>
  </si>
  <si>
    <t>Romila</t>
  </si>
  <si>
    <t>Sachet</t>
  </si>
  <si>
    <t>Yamini</t>
  </si>
  <si>
    <t>Saleem</t>
  </si>
  <si>
    <t>Omanand</t>
  </si>
  <si>
    <t>Ramila</t>
  </si>
  <si>
    <t>Aabharana</t>
  </si>
  <si>
    <t>Kaustav</t>
  </si>
  <si>
    <t>Bhayanashini</t>
  </si>
  <si>
    <t>Varuna</t>
  </si>
  <si>
    <t>Tuhinsurra</t>
  </si>
  <si>
    <t>Harita</t>
  </si>
  <si>
    <t>Sundaravel</t>
  </si>
  <si>
    <t>Nimita</t>
  </si>
  <si>
    <t>Keemaya</t>
  </si>
  <si>
    <t>Meenakshi</t>
  </si>
  <si>
    <t>Bhagavathi</t>
  </si>
  <si>
    <t>Punthali</t>
  </si>
  <si>
    <t>Treya</t>
  </si>
  <si>
    <t>Vyomdev</t>
  </si>
  <si>
    <t>Minnoli</t>
  </si>
  <si>
    <t>Netravati</t>
  </si>
  <si>
    <t>Asit, Ashit</t>
  </si>
  <si>
    <t>Ganitha</t>
  </si>
  <si>
    <t>Priyamvada</t>
  </si>
  <si>
    <t>Mohak</t>
  </si>
  <si>
    <t>Sivanta</t>
  </si>
  <si>
    <t>Rajeev</t>
  </si>
  <si>
    <t>Banhi</t>
  </si>
  <si>
    <t>Abhirathi</t>
  </si>
  <si>
    <t>Hari</t>
  </si>
  <si>
    <t>Sumanta</t>
  </si>
  <si>
    <t>Paandu</t>
  </si>
  <si>
    <t>Kalapini</t>
  </si>
  <si>
    <t>Mitra</t>
  </si>
  <si>
    <t>Saujanya</t>
  </si>
  <si>
    <t>Palak</t>
  </si>
  <si>
    <t>Rajalakshmi</t>
  </si>
  <si>
    <t>Devnarayan</t>
  </si>
  <si>
    <t>Urja</t>
  </si>
  <si>
    <t>Ishanika</t>
  </si>
  <si>
    <t>Paranjay</t>
  </si>
  <si>
    <t>Ilamurugu</t>
  </si>
  <si>
    <t>Denise</t>
  </si>
  <si>
    <t>Manaka</t>
  </si>
  <si>
    <t>Arivunambi</t>
  </si>
  <si>
    <t>Parnal</t>
  </si>
  <si>
    <t>Meghashyam</t>
  </si>
  <si>
    <t>Udantika</t>
  </si>
  <si>
    <t>Tamasa</t>
  </si>
  <si>
    <t>Saanjh</t>
  </si>
  <si>
    <t>Lav, Luv</t>
  </si>
  <si>
    <t>Vrinda</t>
  </si>
  <si>
    <t>Abdul-Jabaar</t>
  </si>
  <si>
    <t>Unnat</t>
  </si>
  <si>
    <t>Bharat</t>
  </si>
  <si>
    <t>Rijuta</t>
  </si>
  <si>
    <t>Yogendra</t>
  </si>
  <si>
    <t>Giridhar</t>
  </si>
  <si>
    <t>Kajal</t>
  </si>
  <si>
    <t>Adwaita</t>
  </si>
  <si>
    <t>Induja</t>
  </si>
  <si>
    <t>Sutanuka</t>
  </si>
  <si>
    <t>Jaigath</t>
  </si>
  <si>
    <t>Ekantha</t>
  </si>
  <si>
    <t>Raviprabha</t>
  </si>
  <si>
    <t>Indradutt</t>
  </si>
  <si>
    <t>Mahati</t>
  </si>
  <si>
    <t>Manisila</t>
  </si>
  <si>
    <t>Dakshina</t>
  </si>
  <si>
    <t>Madhup</t>
  </si>
  <si>
    <t>Lajja</t>
  </si>
  <si>
    <t>Kanak</t>
  </si>
  <si>
    <t>Chellam</t>
  </si>
  <si>
    <t>Shrigauri</t>
  </si>
  <si>
    <t>Maahir</t>
  </si>
  <si>
    <t>Dayanita</t>
  </si>
  <si>
    <t>Suren</t>
  </si>
  <si>
    <t>Tamra</t>
  </si>
  <si>
    <t>Ajaat</t>
  </si>
  <si>
    <t>Mangesh</t>
  </si>
  <si>
    <t>Patala</t>
  </si>
  <si>
    <t>Rwiju</t>
  </si>
  <si>
    <t>Neela</t>
  </si>
  <si>
    <t>Shyamala</t>
  </si>
  <si>
    <t>Ira</t>
  </si>
  <si>
    <t>Ushakanta</t>
  </si>
  <si>
    <t>Rina</t>
  </si>
  <si>
    <t>Habib</t>
  </si>
  <si>
    <t>Sravanthi</t>
  </si>
  <si>
    <t>Laabh</t>
  </si>
  <si>
    <t>Pratibha</t>
  </si>
  <si>
    <t>Sohail</t>
  </si>
  <si>
    <t>Bahubali</t>
  </si>
  <si>
    <t>Abhinatha</t>
  </si>
  <si>
    <t>Manayi</t>
  </si>
  <si>
    <t>Indrajeet</t>
  </si>
  <si>
    <t>Hemani</t>
  </si>
  <si>
    <t>Kamini</t>
  </si>
  <si>
    <t>Abhidhya</t>
  </si>
  <si>
    <t>Ahilya</t>
  </si>
  <si>
    <t>Nedumaan</t>
  </si>
  <si>
    <t>Suhrid</t>
  </si>
  <si>
    <t>Jeemutbahan</t>
  </si>
  <si>
    <t>Sushama</t>
  </si>
  <si>
    <t>Bhumi</t>
  </si>
  <si>
    <t>Geeta</t>
  </si>
  <si>
    <t>Basabi</t>
  </si>
  <si>
    <t>Deviprasad</t>
  </si>
  <si>
    <t>Oojam</t>
  </si>
  <si>
    <t>Bashir</t>
  </si>
  <si>
    <t>Hassan</t>
  </si>
  <si>
    <t>Harsh; Haarsha</t>
  </si>
  <si>
    <t>Rajesh</t>
  </si>
  <si>
    <t>Ranjiv</t>
  </si>
  <si>
    <t>Shakti</t>
  </si>
  <si>
    <t>Sulakshana</t>
  </si>
  <si>
    <t>Vighnesh, Vignesh</t>
  </si>
  <si>
    <t>Udayasooriyan</t>
  </si>
  <si>
    <t>Jeevitha</t>
  </si>
  <si>
    <t>Ariktha</t>
  </si>
  <si>
    <t>Mandarmalika</t>
  </si>
  <si>
    <t>Jhoomer</t>
  </si>
  <si>
    <t>Ihit</t>
  </si>
  <si>
    <t>Manoritha</t>
  </si>
  <si>
    <t>Vidula</t>
  </si>
  <si>
    <t>Bhaskar</t>
  </si>
  <si>
    <t>Bhanuja</t>
  </si>
  <si>
    <t>Madhuparna</t>
  </si>
  <si>
    <t>Nirmitha</t>
  </si>
  <si>
    <t>Dayada</t>
  </si>
  <si>
    <t>Eshita</t>
  </si>
  <si>
    <t>Aastha</t>
  </si>
  <si>
    <t>Heramba</t>
  </si>
  <si>
    <t>Karabi</t>
  </si>
  <si>
    <t>Pralay</t>
  </si>
  <si>
    <t>Virabhadra</t>
  </si>
  <si>
    <t>Kaushik</t>
  </si>
  <si>
    <t>Suryakanti</t>
  </si>
  <si>
    <t>Samita</t>
  </si>
  <si>
    <t>Dandapaani</t>
  </si>
  <si>
    <t>Shaurav</t>
  </si>
  <si>
    <t>Jhilmil</t>
  </si>
  <si>
    <t>Prabhati</t>
  </si>
  <si>
    <t>Anirvan</t>
  </si>
  <si>
    <t>Radha</t>
  </si>
  <si>
    <t>Ravindra Svarup</t>
  </si>
  <si>
    <t>Mrinal</t>
  </si>
  <si>
    <t>Iraja</t>
  </si>
  <si>
    <t>Vikas</t>
  </si>
  <si>
    <t>Vardhana</t>
  </si>
  <si>
    <t>Vallabhesvara</t>
  </si>
  <si>
    <t>Sudeepta</t>
  </si>
  <si>
    <t>Sandananda</t>
  </si>
  <si>
    <t>Mukta</t>
  </si>
  <si>
    <t>Chiman</t>
  </si>
  <si>
    <t>Guru</t>
  </si>
  <si>
    <t>Zarir</t>
  </si>
  <si>
    <t>Geet</t>
  </si>
  <si>
    <t>Suraj</t>
  </si>
  <si>
    <t>Rasesh</t>
  </si>
  <si>
    <t>Rustom</t>
  </si>
  <si>
    <t>Tanya</t>
  </si>
  <si>
    <t>Baldev</t>
  </si>
  <si>
    <t>Tribhuvaneshwari</t>
  </si>
  <si>
    <t>Stuti</t>
  </si>
  <si>
    <t>Tarjani</t>
  </si>
  <si>
    <t>Abdul-Ghafoor</t>
  </si>
  <si>
    <t>Shankar</t>
  </si>
  <si>
    <t>Elilarasu</t>
  </si>
  <si>
    <t>Kaliranjan</t>
  </si>
  <si>
    <t>Pratap</t>
  </si>
  <si>
    <t>Rajanigandha</t>
  </si>
  <si>
    <t>Doyel</t>
  </si>
  <si>
    <t>Dharmendu</t>
  </si>
  <si>
    <t>Guna</t>
  </si>
  <si>
    <t>Dhvanya</t>
  </si>
  <si>
    <t>Suchira</t>
  </si>
  <si>
    <t>Aruni</t>
  </si>
  <si>
    <t>Bratati</t>
  </si>
  <si>
    <t>Daiwik</t>
  </si>
  <si>
    <t>Keshori, Ketaki</t>
  </si>
  <si>
    <t>Purala</t>
  </si>
  <si>
    <t>Deependu</t>
  </si>
  <si>
    <t>Jwalia</t>
  </si>
  <si>
    <t>Lydia</t>
  </si>
  <si>
    <t>Makur</t>
  </si>
  <si>
    <t>Gulfam</t>
  </si>
  <si>
    <t>Kadambari</t>
  </si>
  <si>
    <t>Sumitra</t>
  </si>
  <si>
    <t>Murari</t>
  </si>
  <si>
    <t>Shorashi</t>
  </si>
  <si>
    <t>Kruti</t>
  </si>
  <si>
    <t>Bandhananashini</t>
  </si>
  <si>
    <t>Katyayani</t>
  </si>
  <si>
    <t>Himaghna</t>
  </si>
  <si>
    <t>Abhyudita</t>
  </si>
  <si>
    <t>Supriti</t>
  </si>
  <si>
    <t>Savitashri</t>
  </si>
  <si>
    <t>Utsav</t>
  </si>
  <si>
    <t>Tufan</t>
  </si>
  <si>
    <t>Deeptikana</t>
  </si>
  <si>
    <t>Chanda</t>
  </si>
  <si>
    <t>Sadhan</t>
  </si>
  <si>
    <t>Datta</t>
  </si>
  <si>
    <t>Mihika</t>
  </si>
  <si>
    <t>Sugita</t>
  </si>
  <si>
    <t>Rushil</t>
  </si>
  <si>
    <t>Snehal</t>
  </si>
  <si>
    <t>Satish</t>
  </si>
  <si>
    <t>Sendhil</t>
  </si>
  <si>
    <t>Somnath</t>
  </si>
  <si>
    <t>Bhanu</t>
  </si>
  <si>
    <t>Mehrunissa</t>
  </si>
  <si>
    <t>Hindola</t>
  </si>
  <si>
    <t>Taarank</t>
  </si>
  <si>
    <t>Devya</t>
  </si>
  <si>
    <t>Subhang</t>
  </si>
  <si>
    <t>Gaganasindhu</t>
  </si>
  <si>
    <t>Amanda</t>
  </si>
  <si>
    <t>Tripurasundari</t>
  </si>
  <si>
    <t>Tridib</t>
  </si>
  <si>
    <t>Lekh</t>
  </si>
  <si>
    <t>Paramesh</t>
  </si>
  <si>
    <t>Varana</t>
  </si>
  <si>
    <t>Shankari</t>
  </si>
  <si>
    <t>Jui</t>
  </si>
  <si>
    <t>Vandana</t>
  </si>
  <si>
    <t>Aaliya</t>
  </si>
  <si>
    <t>Hastin</t>
  </si>
  <si>
    <t>Ranga</t>
  </si>
  <si>
    <t>Sagar</t>
  </si>
  <si>
    <t>Chitrasen</t>
  </si>
  <si>
    <t>Tapasi</t>
  </si>
  <si>
    <t>Siya</t>
  </si>
  <si>
    <t>Faiz</t>
  </si>
  <si>
    <t>Ori</t>
  </si>
  <si>
    <t>Hasrat</t>
  </si>
  <si>
    <t>Greeshma</t>
  </si>
  <si>
    <t>Latika</t>
  </si>
  <si>
    <t>Tarani</t>
  </si>
  <si>
    <t>Mahabala</t>
  </si>
  <si>
    <t>Daha</t>
  </si>
  <si>
    <t>Prajesh</t>
  </si>
  <si>
    <t>Thulasi</t>
  </si>
  <si>
    <t>Champakavathi</t>
  </si>
  <si>
    <t>Ipsa</t>
  </si>
  <si>
    <t>Abhilash</t>
  </si>
  <si>
    <t>Kalpa</t>
  </si>
  <si>
    <t>Chadna</t>
  </si>
  <si>
    <t>Vatsal</t>
  </si>
  <si>
    <t>Omarjeet</t>
  </si>
  <si>
    <t>Sudhamay</t>
  </si>
  <si>
    <t>Shakambari</t>
  </si>
  <si>
    <t>Shirish</t>
  </si>
  <si>
    <t>Udita</t>
  </si>
  <si>
    <t>Ihina</t>
  </si>
  <si>
    <t>Hiral</t>
  </si>
  <si>
    <t>Nigam</t>
  </si>
  <si>
    <t>Mandar</t>
  </si>
  <si>
    <t>Sevita</t>
  </si>
  <si>
    <t>Hemlata</t>
  </si>
  <si>
    <t>Isar</t>
  </si>
  <si>
    <t>Kundan</t>
  </si>
  <si>
    <t>Manibhushan</t>
  </si>
  <si>
    <t>Anadi</t>
  </si>
  <si>
    <t>Laghuvi</t>
  </si>
  <si>
    <t>Ahsan</t>
  </si>
  <si>
    <t>Saloni</t>
  </si>
  <si>
    <t>Shaila</t>
  </si>
  <si>
    <t>Cheliyan</t>
  </si>
  <si>
    <t>Khemprakash</t>
  </si>
  <si>
    <t>Makshi</t>
  </si>
  <si>
    <t>Riya</t>
  </si>
  <si>
    <t>Sabrang</t>
  </si>
  <si>
    <t>Madhushri</t>
  </si>
  <si>
    <t>Akshay</t>
  </si>
  <si>
    <t>Vishwambhar</t>
  </si>
  <si>
    <t>Suhina</t>
  </si>
  <si>
    <t>Ajanta</t>
  </si>
  <si>
    <t>Asita</t>
  </si>
  <si>
    <t>Danta</t>
  </si>
  <si>
    <t>Shabnum</t>
  </si>
  <si>
    <t>Mithi</t>
  </si>
  <si>
    <t>Kanan</t>
  </si>
  <si>
    <t>Manas</t>
  </si>
  <si>
    <t>Shukti</t>
  </si>
  <si>
    <t>Anuttam</t>
  </si>
  <si>
    <t>Ananga, Anang</t>
  </si>
  <si>
    <t>Krandasi</t>
  </si>
  <si>
    <t>Arumugan</t>
  </si>
  <si>
    <t>Nipun</t>
  </si>
  <si>
    <t>Abjit</t>
  </si>
  <si>
    <t>Abdul-Azeez</t>
  </si>
  <si>
    <t>Shekhar</t>
  </si>
  <si>
    <t>Shaheena</t>
  </si>
  <si>
    <t>Nimai</t>
  </si>
  <si>
    <t>Ganika</t>
  </si>
  <si>
    <t>Kumud</t>
  </si>
  <si>
    <t>Ganga, Gangotri</t>
  </si>
  <si>
    <t>Namuchi</t>
  </si>
  <si>
    <t>Sinsapa</t>
  </si>
  <si>
    <t>Eelampirai</t>
  </si>
  <si>
    <t>Ravi</t>
  </si>
  <si>
    <t>Utsavi</t>
  </si>
  <si>
    <t>Mahith</t>
  </si>
  <si>
    <t>Prateep</t>
  </si>
  <si>
    <t>Dayakar</t>
  </si>
  <si>
    <t>Sahil</t>
  </si>
  <si>
    <t>Shiv</t>
  </si>
  <si>
    <t>Prateet</t>
  </si>
  <si>
    <t>Harshini</t>
  </si>
  <si>
    <t>Ekaling</t>
  </si>
  <si>
    <t>Shatrughna, Shatrughan</t>
  </si>
  <si>
    <t>Jatan</t>
  </si>
  <si>
    <t>Soman</t>
  </si>
  <si>
    <t>Sinha</t>
  </si>
  <si>
    <t>Phoolan</t>
  </si>
  <si>
    <t>Rajarshi, Rajrishi</t>
  </si>
  <si>
    <t>Sanyog</t>
  </si>
  <si>
    <t>Bharani</t>
  </si>
  <si>
    <t>Ziya</t>
  </si>
  <si>
    <t>Kahini</t>
  </si>
  <si>
    <t>Jaigopal</t>
  </si>
  <si>
    <t>Lohita</t>
  </si>
  <si>
    <t>Desiha</t>
  </si>
  <si>
    <t>Bahulika</t>
  </si>
  <si>
    <t>Tamali</t>
  </si>
  <si>
    <t>Janya</t>
  </si>
  <si>
    <t>Kishmish</t>
  </si>
  <si>
    <t>Saroja</t>
  </si>
  <si>
    <t>Sutra</t>
  </si>
  <si>
    <t>Elilarasan</t>
  </si>
  <si>
    <t>Samarjit</t>
  </si>
  <si>
    <t>Zarna</t>
  </si>
  <si>
    <t>Iraiyavan</t>
  </si>
  <si>
    <t>Radheshyam</t>
  </si>
  <si>
    <t>Raakhi</t>
  </si>
  <si>
    <t>Neelesh</t>
  </si>
  <si>
    <t>Kanhaiya</t>
  </si>
  <si>
    <t>Mukut</t>
  </si>
  <si>
    <t>Shrilata</t>
  </si>
  <si>
    <t>Balakrishna</t>
  </si>
  <si>
    <t>Neeladri</t>
  </si>
  <si>
    <t>Shwetika</t>
  </si>
  <si>
    <t>Naval</t>
  </si>
  <si>
    <t>Ashraf</t>
  </si>
  <si>
    <t>Nikhilesh</t>
  </si>
  <si>
    <t>Dhanvi</t>
  </si>
  <si>
    <t>Noshi</t>
  </si>
  <si>
    <t>Leela</t>
  </si>
  <si>
    <t>Jowaki</t>
  </si>
  <si>
    <t>Udayan</t>
  </si>
  <si>
    <t>Yuval</t>
  </si>
  <si>
    <t>Viresh</t>
  </si>
  <si>
    <t>Pundarik</t>
  </si>
  <si>
    <t>Azhar</t>
  </si>
  <si>
    <t>Nedumaran</t>
  </si>
  <si>
    <t>Latikara</t>
  </si>
  <si>
    <t>Aninditha</t>
  </si>
  <si>
    <t>Lavali</t>
  </si>
  <si>
    <t>Sudhakar</t>
  </si>
  <si>
    <t>Swarnika</t>
  </si>
  <si>
    <t>Gunalakshmi</t>
  </si>
  <si>
    <t>Rajit</t>
  </si>
  <si>
    <t>Anupama</t>
  </si>
  <si>
    <t>Bindu</t>
  </si>
  <si>
    <t>Prabhakar</t>
  </si>
  <si>
    <t>Aafreen</t>
  </si>
  <si>
    <t>Avni</t>
  </si>
  <si>
    <t>Sajni, Sajani</t>
  </si>
  <si>
    <t>Surina</t>
  </si>
  <si>
    <t>Maniram</t>
  </si>
  <si>
    <t>Kunti</t>
  </si>
  <si>
    <t>Shrikrishna</t>
  </si>
  <si>
    <t>Sachika</t>
  </si>
  <si>
    <t>Amir</t>
  </si>
  <si>
    <t>Ekaja</t>
  </si>
  <si>
    <t>Omesh</t>
  </si>
  <si>
    <t>Harendra</t>
  </si>
  <si>
    <t>Sarvadaman</t>
  </si>
  <si>
    <t>Suvarna</t>
  </si>
  <si>
    <t>Maari</t>
  </si>
  <si>
    <t>Banbihari</t>
  </si>
  <si>
    <t>Vijay</t>
  </si>
  <si>
    <t>Ranganath</t>
  </si>
  <si>
    <t>Tvesa</t>
  </si>
  <si>
    <t>Meher</t>
  </si>
  <si>
    <t>Gyandev</t>
  </si>
  <si>
    <t>Randhir</t>
  </si>
  <si>
    <t>Sanwariya</t>
  </si>
  <si>
    <t>Pranavi</t>
  </si>
  <si>
    <t>Gurveer</t>
  </si>
  <si>
    <t>Sikata</t>
  </si>
  <si>
    <t>Dandak</t>
  </si>
  <si>
    <t>Lajwanti</t>
  </si>
  <si>
    <t>Jaidayal</t>
  </si>
  <si>
    <t>Elilvendan</t>
  </si>
  <si>
    <t>Ajinkya</t>
  </si>
  <si>
    <t>Kavini</t>
  </si>
  <si>
    <t>Rishi</t>
  </si>
  <si>
    <t>Satyendra</t>
  </si>
  <si>
    <t>Tanmaya</t>
  </si>
  <si>
    <t>Faarooq</t>
  </si>
  <si>
    <t>Aparijita</t>
  </si>
  <si>
    <t>Foolmala</t>
  </si>
  <si>
    <t>Padmalochana</t>
  </si>
  <si>
    <t>Smarajit</t>
  </si>
  <si>
    <t>Ihitha</t>
  </si>
  <si>
    <t>Vilokan</t>
  </si>
  <si>
    <t>Abdul-Jaleel</t>
  </si>
  <si>
    <t>Taanusiya</t>
  </si>
  <si>
    <t>Vamana</t>
  </si>
  <si>
    <t>Farida</t>
  </si>
  <si>
    <t>Samskara</t>
  </si>
  <si>
    <t>Shishupal</t>
  </si>
  <si>
    <t>Haadiya</t>
  </si>
  <si>
    <t>Sahitha</t>
  </si>
  <si>
    <t>Yaalmani</t>
  </si>
  <si>
    <t>Shirshirchandra</t>
  </si>
  <si>
    <t>Ganendra</t>
  </si>
  <si>
    <t>Sanabhi</t>
  </si>
  <si>
    <t>Manika</t>
  </si>
  <si>
    <t>Sankari</t>
  </si>
  <si>
    <t>Sanjukta</t>
  </si>
  <si>
    <t>Chintya</t>
  </si>
  <si>
    <t>Kapardini</t>
  </si>
  <si>
    <t>Pivari</t>
  </si>
  <si>
    <t>Mohal</t>
  </si>
  <si>
    <t>Varun</t>
  </si>
  <si>
    <t>Jayanta</t>
  </si>
  <si>
    <t>Pratiti</t>
  </si>
  <si>
    <t>Satyasheel</t>
  </si>
  <si>
    <t>Falguni, Phalguni</t>
  </si>
  <si>
    <t>Bakula</t>
  </si>
  <si>
    <t>Gaura</t>
  </si>
  <si>
    <t>Imaran</t>
  </si>
  <si>
    <t>Dinapati</t>
  </si>
  <si>
    <t>Laavanya</t>
  </si>
  <si>
    <t>Kandan</t>
  </si>
  <si>
    <t>Utsa</t>
  </si>
  <si>
    <t>Upala</t>
  </si>
  <si>
    <t>Tapati</t>
  </si>
  <si>
    <t>Sayam</t>
  </si>
  <si>
    <t>Mahasweta</t>
  </si>
  <si>
    <t>Bilva</t>
  </si>
  <si>
    <t>Mandira</t>
  </si>
  <si>
    <t>Badrinath</t>
  </si>
  <si>
    <t>Acira</t>
  </si>
  <si>
    <t>Shreshta</t>
  </si>
  <si>
    <t>Tarpan</t>
  </si>
  <si>
    <t>Vaijnath</t>
  </si>
  <si>
    <t>Barsha</t>
  </si>
  <si>
    <t>Pravin</t>
  </si>
  <si>
    <t>Ayush</t>
  </si>
  <si>
    <t>Benazir</t>
  </si>
  <si>
    <t>Salila</t>
  </si>
  <si>
    <t>Devabrata</t>
  </si>
  <si>
    <t>Vidyut</t>
  </si>
  <si>
    <t>Somalakshmi</t>
  </si>
  <si>
    <t>Prasheila</t>
  </si>
  <si>
    <t>Vihanga</t>
  </si>
  <si>
    <t>Dwaraka-daas</t>
  </si>
  <si>
    <t>Zev</t>
  </si>
  <si>
    <t>Tripti</t>
  </si>
  <si>
    <t>Heer</t>
  </si>
  <si>
    <t>Shyamal</t>
  </si>
  <si>
    <t>Uttam</t>
  </si>
  <si>
    <t>Talat</t>
  </si>
  <si>
    <t>Rajas</t>
  </si>
  <si>
    <t>Maitreyi</t>
  </si>
  <si>
    <t>Ekagrah</t>
  </si>
  <si>
    <t>Ibraheem</t>
  </si>
  <si>
    <t>Ekana</t>
  </si>
  <si>
    <t>Devansh</t>
  </si>
  <si>
    <t>Aanadi</t>
  </si>
  <si>
    <t>Pragun</t>
  </si>
  <si>
    <t>Tarit</t>
  </si>
  <si>
    <t>Upama</t>
  </si>
  <si>
    <t>Nikunja</t>
  </si>
  <si>
    <t>Aachman</t>
  </si>
  <si>
    <t>Gunwanti</t>
  </si>
  <si>
    <t>Sandhaya</t>
  </si>
  <si>
    <t>Wajidali</t>
  </si>
  <si>
    <t>Tamarai</t>
  </si>
  <si>
    <t>Nachiketa</t>
  </si>
  <si>
    <t>Chandranath</t>
  </si>
  <si>
    <t>DuraiMurugan</t>
  </si>
  <si>
    <t>Sahana</t>
  </si>
  <si>
    <t>Pandhari</t>
  </si>
  <si>
    <t>Anusri</t>
  </si>
  <si>
    <t>Sarfaraz</t>
  </si>
  <si>
    <t>Swapnasundari</t>
  </si>
  <si>
    <t>Ameya</t>
  </si>
  <si>
    <t>Ishita</t>
  </si>
  <si>
    <t>Amrapali</t>
  </si>
  <si>
    <t>Aleem</t>
  </si>
  <si>
    <t>Kaartikeya</t>
  </si>
  <si>
    <t>Surekha</t>
  </si>
  <si>
    <t>Subodh</t>
  </si>
  <si>
    <t>Iyyappan</t>
  </si>
  <si>
    <t>Siraj</t>
  </si>
  <si>
    <t>Bina</t>
  </si>
  <si>
    <t>Vaikunth</t>
  </si>
  <si>
    <t>Vijul</t>
  </si>
  <si>
    <t>Rashi</t>
  </si>
  <si>
    <t>Vennela</t>
  </si>
  <si>
    <t>Nilavoli</t>
  </si>
  <si>
    <t>Thirumalai</t>
  </si>
  <si>
    <t>Baha Udeen</t>
  </si>
  <si>
    <t>Chakradhar</t>
  </si>
  <si>
    <t>Akalmash</t>
  </si>
  <si>
    <t>Seemanta</t>
  </si>
  <si>
    <t>Anjana</t>
  </si>
  <si>
    <t>Sarojini</t>
  </si>
  <si>
    <t>Divya</t>
  </si>
  <si>
    <t>Kamalesh</t>
  </si>
  <si>
    <t>Vimal</t>
  </si>
  <si>
    <t>Palanimurugan</t>
  </si>
  <si>
    <t>Deeptimoy</t>
  </si>
  <si>
    <t>Haimavati</t>
  </si>
  <si>
    <t>Mahaj</t>
  </si>
  <si>
    <t>Kulavardhini</t>
  </si>
  <si>
    <t>Samidha</t>
  </si>
  <si>
    <t>Ratnamala</t>
  </si>
  <si>
    <t>Kuber</t>
  </si>
  <si>
    <t>Baanke Bihaari</t>
  </si>
  <si>
    <t>Qasim</t>
  </si>
  <si>
    <t>Praval</t>
  </si>
  <si>
    <t>Ainesh</t>
  </si>
  <si>
    <t>Anju</t>
  </si>
  <si>
    <t>Bhagaditya</t>
  </si>
  <si>
    <t>Piyali</t>
  </si>
  <si>
    <t>Teerthankar</t>
  </si>
  <si>
    <t>Devdutta</t>
  </si>
  <si>
    <t>Rebanta</t>
  </si>
  <si>
    <t>Neeharika</t>
  </si>
  <si>
    <t>Bhoomika</t>
  </si>
  <si>
    <t>Ghanashyam</t>
  </si>
  <si>
    <t>Garati</t>
  </si>
  <si>
    <t>Hiranya</t>
  </si>
  <si>
    <t>Sinchana</t>
  </si>
  <si>
    <t>Umed</t>
  </si>
  <si>
    <t>Namdev</t>
  </si>
  <si>
    <t>Nuti</t>
  </si>
  <si>
    <t>Raksha</t>
  </si>
  <si>
    <t>Naasih</t>
  </si>
  <si>
    <t>Sanjula</t>
  </si>
  <si>
    <t>Nityapriya</t>
  </si>
  <si>
    <t>Gaurika</t>
  </si>
  <si>
    <t>Dheeran</t>
  </si>
  <si>
    <t>Evyavan</t>
  </si>
  <si>
    <t>Rajhans</t>
  </si>
  <si>
    <t>Dhevaneyan</t>
  </si>
  <si>
    <t>Pannalal</t>
  </si>
  <si>
    <t>Janith</t>
  </si>
  <si>
    <t>Srinivas</t>
  </si>
  <si>
    <t>Markandeya</t>
  </si>
  <si>
    <t>Ratnakar</t>
  </si>
  <si>
    <t>Khalid</t>
  </si>
  <si>
    <t>Uma</t>
  </si>
  <si>
    <t>Tarakeshwar</t>
  </si>
  <si>
    <t>Himadri</t>
  </si>
  <si>
    <t>Sundar</t>
  </si>
  <si>
    <t>Sunaya</t>
  </si>
  <si>
    <t>Manorama</t>
  </si>
  <si>
    <t>Nazima</t>
  </si>
  <si>
    <t>Nagarjun</t>
  </si>
  <si>
    <t>Shrigeeta</t>
  </si>
  <si>
    <t>Ayati</t>
  </si>
  <si>
    <t>Apala</t>
  </si>
  <si>
    <t>Kapila</t>
  </si>
  <si>
    <t>Tamal</t>
  </si>
  <si>
    <t>Arun, Aroon</t>
  </si>
  <si>
    <t>Unnati</t>
  </si>
  <si>
    <t>Shantala</t>
  </si>
  <si>
    <t>Ashritha</t>
  </si>
  <si>
    <t>Deepamala</t>
  </si>
  <si>
    <t>Yahvi</t>
  </si>
  <si>
    <t>Poojan</t>
  </si>
  <si>
    <t>Ketana</t>
  </si>
  <si>
    <t>Prahlad</t>
  </si>
  <si>
    <t>Dilip</t>
  </si>
  <si>
    <t>Orion</t>
  </si>
  <si>
    <t>Prayag</t>
  </si>
  <si>
    <t>Adhira</t>
  </si>
  <si>
    <t>Farzana</t>
  </si>
  <si>
    <t>Gnanamangala</t>
  </si>
  <si>
    <t>Sushrut</t>
  </si>
  <si>
    <t>Ibhanan</t>
  </si>
  <si>
    <t>Oorjit</t>
  </si>
  <si>
    <t>Moksha</t>
  </si>
  <si>
    <t>Ryna</t>
  </si>
  <si>
    <t>Kamadha</t>
  </si>
  <si>
    <t>Shaunak</t>
  </si>
  <si>
    <t>Aranam</t>
  </si>
  <si>
    <t>Zahir</t>
  </si>
  <si>
    <t>Vyomakesh</t>
  </si>
  <si>
    <t>Abhimoda</t>
  </si>
  <si>
    <t>Sohan</t>
  </si>
  <si>
    <t>Nand</t>
  </si>
  <si>
    <t>Rathin</t>
  </si>
  <si>
    <t>Sutej</t>
  </si>
  <si>
    <t>Hemamdar</t>
  </si>
  <si>
    <t>Latangi</t>
  </si>
  <si>
    <t>Vasuki</t>
  </si>
  <si>
    <t>Thiruvoli</t>
  </si>
  <si>
    <t>Viplab</t>
  </si>
  <si>
    <t>Varindra</t>
  </si>
  <si>
    <t>Chaaya</t>
  </si>
  <si>
    <t>Oindrila</t>
  </si>
  <si>
    <t>Mansukh</t>
  </si>
  <si>
    <t>Harini</t>
  </si>
  <si>
    <t>Lalana</t>
  </si>
  <si>
    <t>Basudha</t>
  </si>
  <si>
    <t>Zeena</t>
  </si>
  <si>
    <t>Ankitha</t>
  </si>
  <si>
    <t>Sarbajit</t>
  </si>
  <si>
    <t>Farhad</t>
  </si>
  <si>
    <t>Purnendu</t>
  </si>
  <si>
    <t>Sugreev</t>
  </si>
  <si>
    <t>Jignesh</t>
  </si>
  <si>
    <t>Sarang</t>
  </si>
  <si>
    <t>Shabalini</t>
  </si>
  <si>
    <t>Vallari</t>
  </si>
  <si>
    <t>Rana</t>
  </si>
  <si>
    <t>Musheer</t>
  </si>
  <si>
    <t>Bhairav</t>
  </si>
  <si>
    <t>Pinga</t>
  </si>
  <si>
    <t>Kasturi</t>
  </si>
  <si>
    <t>Juhi</t>
  </si>
  <si>
    <t>Timila</t>
  </si>
  <si>
    <t>Gaganadipika</t>
  </si>
  <si>
    <t>Neeraja</t>
  </si>
  <si>
    <t>Rohit</t>
  </si>
  <si>
    <t>Utkarsha</t>
  </si>
  <si>
    <t>Shivanne</t>
  </si>
  <si>
    <t>Zakir</t>
  </si>
  <si>
    <t>Chandrodaya</t>
  </si>
  <si>
    <t>Sarama</t>
  </si>
  <si>
    <t>Pujita</t>
  </si>
  <si>
    <t>Deepitha</t>
  </si>
  <si>
    <t>Hemavati</t>
  </si>
  <si>
    <t>Daksha</t>
  </si>
  <si>
    <t>Himani</t>
  </si>
  <si>
    <t>Mriganka</t>
  </si>
  <si>
    <t>Ranjana</t>
  </si>
  <si>
    <t>Madur</t>
  </si>
  <si>
    <t>Zerelda</t>
  </si>
  <si>
    <t>Ranjudeep</t>
  </si>
  <si>
    <t>Champakali</t>
  </si>
  <si>
    <t>Gnanamalar</t>
  </si>
  <si>
    <t>Sanobar</t>
  </si>
  <si>
    <t>Guruttam</t>
  </si>
  <si>
    <t>Gaurav</t>
  </si>
  <si>
    <t>Lalima</t>
  </si>
  <si>
    <t>Anandalakshmi</t>
  </si>
  <si>
    <t>Wafiya</t>
  </si>
  <si>
    <t>Bandhula</t>
  </si>
  <si>
    <t>Shaili</t>
  </si>
  <si>
    <t>Yasmeen</t>
  </si>
  <si>
    <t>Omswaroop</t>
  </si>
  <si>
    <t>Kushala</t>
  </si>
  <si>
    <t>Jivika</t>
  </si>
  <si>
    <t>Tamas</t>
  </si>
  <si>
    <t>Udichi</t>
  </si>
  <si>
    <t>Mrinalini</t>
  </si>
  <si>
    <t>Manjari</t>
  </si>
  <si>
    <t>Ajitesh</t>
  </si>
  <si>
    <t>Padmaroopa</t>
  </si>
  <si>
    <t>Rajeshri</t>
  </si>
  <si>
    <t>Rituraj</t>
  </si>
  <si>
    <t>Radhani</t>
  </si>
  <si>
    <t>Chakrapani</t>
  </si>
  <si>
    <t>Suruchi</t>
  </si>
  <si>
    <t>Harshit</t>
  </si>
  <si>
    <t>Hasna</t>
  </si>
  <si>
    <t>Khemchand</t>
  </si>
  <si>
    <t>Ina</t>
  </si>
  <si>
    <t>Eshanya</t>
  </si>
  <si>
    <t>Payal</t>
  </si>
  <si>
    <t>Samit</t>
  </si>
  <si>
    <t>Mahijith</t>
  </si>
  <si>
    <t>Patralika</t>
  </si>
  <si>
    <t>Devakanya</t>
  </si>
  <si>
    <t>Kanika</t>
  </si>
  <si>
    <t>Yoosuf</t>
  </si>
  <si>
    <t>Viraj</t>
  </si>
  <si>
    <t>Jyotirmoy</t>
  </si>
  <si>
    <t>Omkareshwari</t>
  </si>
  <si>
    <t>Sapan</t>
  </si>
  <si>
    <t>Manindra</t>
  </si>
  <si>
    <t>Bandhura</t>
  </si>
  <si>
    <t>Kishorekumar</t>
  </si>
  <si>
    <t>Rupali</t>
  </si>
  <si>
    <t>Aparna</t>
  </si>
  <si>
    <t>Ranjika</t>
  </si>
  <si>
    <t>Karunamay</t>
  </si>
  <si>
    <t>Aalia</t>
  </si>
  <si>
    <t>Riddhiman</t>
  </si>
  <si>
    <t>Nityasree</t>
  </si>
  <si>
    <t>Sulochana</t>
  </si>
  <si>
    <t>Malini</t>
  </si>
  <si>
    <t>Grhitha</t>
  </si>
  <si>
    <t>Shrihari</t>
  </si>
  <si>
    <t>Ulupi</t>
  </si>
  <si>
    <t>Jyestha</t>
  </si>
  <si>
    <t>Maheepati</t>
  </si>
  <si>
    <t>Suvarnaprabha</t>
  </si>
  <si>
    <t>Elavarasi</t>
  </si>
  <si>
    <t>Kalki</t>
  </si>
  <si>
    <t>Yamuna</t>
  </si>
  <si>
    <t>Lekha</t>
  </si>
  <si>
    <t>Kaandhal</t>
  </si>
  <si>
    <t>Maniya</t>
  </si>
  <si>
    <t>Tarunima</t>
  </si>
  <si>
    <t>Parikshit</t>
  </si>
  <si>
    <t>Hoor</t>
  </si>
  <si>
    <t>Neelmadhav</t>
  </si>
  <si>
    <t>Natesh</t>
  </si>
  <si>
    <t>Kadambini</t>
  </si>
  <si>
    <t>Alamgir</t>
  </si>
  <si>
    <t>Raka</t>
  </si>
  <si>
    <t>Shripal</t>
  </si>
  <si>
    <t>Bhanudas</t>
  </si>
  <si>
    <t>Sudhamayi</t>
  </si>
  <si>
    <t>Pran</t>
  </si>
  <si>
    <t>Mritsa</t>
  </si>
  <si>
    <t>Kunal</t>
  </si>
  <si>
    <t>Aadidev</t>
  </si>
  <si>
    <t>Pachaimani</t>
  </si>
  <si>
    <t>Milap</t>
  </si>
  <si>
    <t>Arushi</t>
  </si>
  <si>
    <t>Elumalai</t>
  </si>
  <si>
    <t>Kajjali</t>
  </si>
  <si>
    <t>Vedvalli</t>
  </si>
  <si>
    <t>Brahmadutt</t>
  </si>
  <si>
    <t>Nachni</t>
  </si>
  <si>
    <t>Firdaus</t>
  </si>
  <si>
    <t>Hamsini</t>
  </si>
  <si>
    <t>Titir</t>
  </si>
  <si>
    <t>Suniti</t>
  </si>
  <si>
    <t>Goerge</t>
  </si>
  <si>
    <t>Hetal</t>
  </si>
  <si>
    <t>Utpalakshi</t>
  </si>
  <si>
    <t>Pramila</t>
  </si>
  <si>
    <t>Surajit</t>
  </si>
  <si>
    <t>Lingammal</t>
  </si>
  <si>
    <t>Devahuti</t>
  </si>
  <si>
    <t>Vadiraj</t>
  </si>
  <si>
    <t>Aditri</t>
  </si>
  <si>
    <t>Kairavi</t>
  </si>
  <si>
    <t>Charuprabha</t>
  </si>
  <si>
    <t>Bhagwant</t>
  </si>
  <si>
    <t>Lambodar</t>
  </si>
  <si>
    <t>Pavani</t>
  </si>
  <si>
    <t>Pavak</t>
  </si>
  <si>
    <t>Marisa</t>
  </si>
  <si>
    <t>Mrinali</t>
  </si>
  <si>
    <t>Kailashchandra</t>
  </si>
  <si>
    <t>Kanakabati</t>
  </si>
  <si>
    <t>Sudeep</t>
  </si>
  <si>
    <t>Kanwalkishore</t>
  </si>
  <si>
    <t>Induprabha</t>
  </si>
  <si>
    <t>Sahaj</t>
  </si>
  <si>
    <t>Champamalini</t>
  </si>
  <si>
    <t>Nishith</t>
  </si>
  <si>
    <t>Gnanamani</t>
  </si>
  <si>
    <t>Manadha</t>
  </si>
  <si>
    <t>Mriganayani</t>
  </si>
  <si>
    <t>Balamani</t>
  </si>
  <si>
    <t>Rafat</t>
  </si>
  <si>
    <t>Ekanath</t>
  </si>
  <si>
    <t>Dwijain</t>
  </si>
  <si>
    <t>Aran</t>
  </si>
  <si>
    <t>Purnanada</t>
  </si>
  <si>
    <t>Shattesh</t>
  </si>
  <si>
    <t>Jitendra</t>
  </si>
  <si>
    <t>Kunja</t>
  </si>
  <si>
    <t>Rupashi</t>
  </si>
  <si>
    <t>Kalpita</t>
  </si>
  <si>
    <t>Antini</t>
  </si>
  <si>
    <t>Vasant</t>
  </si>
  <si>
    <t>Fawiza</t>
  </si>
  <si>
    <t>Kamalapathi</t>
  </si>
  <si>
    <t>Sarthak</t>
  </si>
  <si>
    <t>Aadi</t>
  </si>
  <si>
    <t>Niyati</t>
  </si>
  <si>
    <t>Manishankar</t>
  </si>
  <si>
    <t>Abdul-Haafiz</t>
  </si>
  <si>
    <t>Abhithi</t>
  </si>
  <si>
    <t>Keyur</t>
  </si>
  <si>
    <t>Manasi</t>
  </si>
  <si>
    <t>Arivarasu</t>
  </si>
  <si>
    <t>Smita</t>
  </si>
  <si>
    <t>Prabha</t>
  </si>
  <si>
    <t>Garry</t>
  </si>
  <si>
    <t>Kanchan</t>
  </si>
  <si>
    <t>Sunandini</t>
  </si>
  <si>
    <t>Kushal</t>
  </si>
  <si>
    <t>Ammar</t>
  </si>
  <si>
    <t>Shabari</t>
  </si>
  <si>
    <t>Havish</t>
  </si>
  <si>
    <t>Anjasa</t>
  </si>
  <si>
    <t>Virata</t>
  </si>
  <si>
    <t>Suchandra</t>
  </si>
  <si>
    <t>Sejal</t>
  </si>
  <si>
    <t>Jayad</t>
  </si>
  <si>
    <t>Jeevan</t>
  </si>
  <si>
    <t>Mangala</t>
  </si>
  <si>
    <t>Edhas</t>
  </si>
  <si>
    <t>Kamod</t>
  </si>
  <si>
    <t>Charuvardhana</t>
  </si>
  <si>
    <t>Dheemant</t>
  </si>
  <si>
    <t>Chittaranjan</t>
  </si>
  <si>
    <t>Kartik</t>
  </si>
  <si>
    <t>Prasiddhi</t>
  </si>
  <si>
    <t>Karishma</t>
  </si>
  <si>
    <t>Sumedh</t>
  </si>
  <si>
    <t>Sitara</t>
  </si>
  <si>
    <t>Samgram</t>
  </si>
  <si>
    <t>Grihith</t>
  </si>
  <si>
    <t>Jabbar</t>
  </si>
  <si>
    <t>Darshan</t>
  </si>
  <si>
    <t>Naseen</t>
  </si>
  <si>
    <t>Ruksana</t>
  </si>
  <si>
    <t>Viswajit</t>
  </si>
  <si>
    <t>Devika</t>
  </si>
  <si>
    <t>Shardul</t>
  </si>
  <si>
    <t>Anbu</t>
  </si>
  <si>
    <t>Oppilan</t>
  </si>
  <si>
    <t>Agriya</t>
  </si>
  <si>
    <t>Zamir</t>
  </si>
  <si>
    <t>Heera</t>
  </si>
  <si>
    <t>Bhajan</t>
  </si>
  <si>
    <t>Kalpini</t>
  </si>
  <si>
    <t>Aaheli</t>
  </si>
  <si>
    <t>Narois</t>
  </si>
  <si>
    <t>Naini</t>
  </si>
  <si>
    <t>Lingamoorthy</t>
  </si>
  <si>
    <t>Aayushi</t>
  </si>
  <si>
    <t>Vyasa</t>
  </si>
  <si>
    <t>Omprakash</t>
  </si>
  <si>
    <t>Piyush</t>
  </si>
  <si>
    <t>Rajkumari</t>
  </si>
  <si>
    <t>Shankhamala</t>
  </si>
  <si>
    <t>Arati, Aaarti</t>
  </si>
  <si>
    <t>Ethaha, Etasha</t>
  </si>
  <si>
    <t>Aathmika</t>
  </si>
  <si>
    <t>Parameshwar</t>
  </si>
  <si>
    <t>Gunalan</t>
  </si>
  <si>
    <t>Sandeepan</t>
  </si>
  <si>
    <t>Mohan</t>
  </si>
  <si>
    <t>Vipra</t>
  </si>
  <si>
    <t>Pankaja</t>
  </si>
  <si>
    <t>Gandhik</t>
  </si>
  <si>
    <t>Yaduraj</t>
  </si>
  <si>
    <t>Bhargyaraj</t>
  </si>
  <si>
    <t>Kesar</t>
  </si>
  <si>
    <t>Phanindra</t>
  </si>
  <si>
    <t>Dinanath</t>
  </si>
  <si>
    <t>Ekram</t>
  </si>
  <si>
    <t>Nandan</t>
  </si>
  <si>
    <t>Faaris</t>
  </si>
  <si>
    <t>Om</t>
  </si>
  <si>
    <t>Keerthi</t>
  </si>
  <si>
    <t>Jayendra</t>
  </si>
  <si>
    <t>Amritkala</t>
  </si>
  <si>
    <t>Trayi</t>
  </si>
  <si>
    <t>Vaijayi</t>
  </si>
  <si>
    <t>Bhavya</t>
  </si>
  <si>
    <t>Kaustubh</t>
  </si>
  <si>
    <t>Yaksha</t>
  </si>
  <si>
    <t>Chetan</t>
  </si>
  <si>
    <t>Eila</t>
  </si>
  <si>
    <t>Devaraj</t>
  </si>
  <si>
    <t>Danish</t>
  </si>
  <si>
    <t>Yuthika</t>
  </si>
  <si>
    <t>Karna</t>
  </si>
  <si>
    <t>Juily</t>
  </si>
  <si>
    <t>Naotau</t>
  </si>
  <si>
    <t>Mythilli</t>
  </si>
  <si>
    <t>Vardhaman</t>
  </si>
  <si>
    <t>Pinaki</t>
  </si>
  <si>
    <t>Shravani</t>
  </si>
  <si>
    <t>Ruchir</t>
  </si>
  <si>
    <t>Veni</t>
  </si>
  <si>
    <t>Pradeepta</t>
  </si>
  <si>
    <t>Ravishu</t>
  </si>
  <si>
    <t>Chandrakanta</t>
  </si>
  <si>
    <t>Padmagriha</t>
  </si>
  <si>
    <t>Ekaparana</t>
  </si>
  <si>
    <t>Aaloka</t>
  </si>
  <si>
    <t>Chandrabhan</t>
  </si>
  <si>
    <t>Shatrujit</t>
  </si>
  <si>
    <t>Sampat</t>
  </si>
  <si>
    <t>Mrigendra</t>
  </si>
  <si>
    <t>Varuni</t>
  </si>
  <si>
    <t>Ved</t>
  </si>
  <si>
    <t>Shrivatsa</t>
  </si>
  <si>
    <t>Anup, Anoop</t>
  </si>
  <si>
    <t>Manjubala</t>
  </si>
  <si>
    <t>Panini</t>
  </si>
  <si>
    <t>Chaman</t>
  </si>
  <si>
    <t>Jharna</t>
  </si>
  <si>
    <t>Mekhal</t>
  </si>
  <si>
    <t>Komala</t>
  </si>
  <si>
    <t>Taksheel</t>
  </si>
  <si>
    <t>Hradha</t>
  </si>
  <si>
    <t>Ritkriti</t>
  </si>
  <si>
    <t>Kshirin</t>
  </si>
  <si>
    <t>Jagadish</t>
  </si>
  <si>
    <t>Suchita</t>
  </si>
  <si>
    <t>Yayin</t>
  </si>
  <si>
    <t>Sita</t>
  </si>
  <si>
    <t>Sukriti</t>
  </si>
  <si>
    <t>Yatindra</t>
  </si>
  <si>
    <t>Ambika</t>
  </si>
  <si>
    <t>Nitin</t>
  </si>
  <si>
    <t>Reva</t>
  </si>
  <si>
    <t>Sajala</t>
  </si>
  <si>
    <t>Gandira</t>
  </si>
  <si>
    <t>Kundini</t>
  </si>
  <si>
    <t>Abhimani</t>
  </si>
  <si>
    <t>Atiya</t>
  </si>
  <si>
    <t>Sindhu</t>
  </si>
  <si>
    <t>Pravallika</t>
  </si>
  <si>
    <t>Amarta</t>
  </si>
  <si>
    <t>Gautam</t>
  </si>
  <si>
    <t>Umashankar</t>
  </si>
  <si>
    <t>Gita</t>
  </si>
  <si>
    <t>Dakshata</t>
  </si>
  <si>
    <t>Tvarita</t>
  </si>
  <si>
    <t>Sudeshna</t>
  </si>
  <si>
    <t>Deeptanshu</t>
  </si>
  <si>
    <t>Sabeena</t>
  </si>
  <si>
    <t>Shyamalima</t>
  </si>
  <si>
    <t>Suchitra</t>
  </si>
  <si>
    <t>Jihan</t>
  </si>
  <si>
    <t>Shriranga</t>
  </si>
  <si>
    <t>Pratik</t>
  </si>
  <si>
    <t>Motilal</t>
  </si>
  <si>
    <t>Mahijuba</t>
  </si>
  <si>
    <t>Dilawar</t>
  </si>
  <si>
    <t>Maharath</t>
  </si>
  <si>
    <t>Kedarnath</t>
  </si>
  <si>
    <t>Madhavilata</t>
  </si>
  <si>
    <t>Buddhadeva</t>
  </si>
  <si>
    <t>Devadas</t>
  </si>
  <si>
    <t>Nihar</t>
  </si>
  <si>
    <t>Oditi</t>
  </si>
  <si>
    <t>Parakram</t>
  </si>
  <si>
    <t>Hansini</t>
  </si>
  <si>
    <t>Sanika</t>
  </si>
  <si>
    <t>Shikhar</t>
  </si>
  <si>
    <t>Smaran</t>
  </si>
  <si>
    <t>Devasree</t>
  </si>
  <si>
    <t>Jaitra</t>
  </si>
  <si>
    <t>Upasana</t>
  </si>
  <si>
    <t>Mehdi</t>
  </si>
  <si>
    <t>Pahal</t>
  </si>
  <si>
    <t>Rakesh</t>
  </si>
  <si>
    <t>Har</t>
  </si>
  <si>
    <t>Shreyash</t>
  </si>
  <si>
    <t>Tanmayi</t>
  </si>
  <si>
    <t>Giva</t>
  </si>
  <si>
    <t>Pavana</t>
  </si>
  <si>
    <t>Vachan</t>
  </si>
  <si>
    <t>Shefalika</t>
  </si>
  <si>
    <t>Medhya</t>
  </si>
  <si>
    <t>Jhinuk</t>
  </si>
  <si>
    <t>Nirmit</t>
  </si>
  <si>
    <t>Paramita</t>
  </si>
  <si>
    <t>Satyavan</t>
  </si>
  <si>
    <t>Juana</t>
  </si>
  <si>
    <t>Najma</t>
  </si>
  <si>
    <t>Mayur</t>
  </si>
  <si>
    <t>Parinita</t>
  </si>
  <si>
    <t>Anulekha</t>
  </si>
  <si>
    <t>Atma</t>
  </si>
  <si>
    <t>Suman</t>
  </si>
  <si>
    <t>Ilavarasan</t>
  </si>
  <si>
    <t>Punyabrata</t>
  </si>
  <si>
    <t>Abhrakasin</t>
  </si>
  <si>
    <t>Jashan</t>
  </si>
  <si>
    <t>Rajani</t>
  </si>
  <si>
    <t>Murugan</t>
  </si>
  <si>
    <t>Pathin</t>
  </si>
  <si>
    <t>Elampirai</t>
  </si>
  <si>
    <t>Vatsala</t>
  </si>
  <si>
    <t>Fravash</t>
  </si>
  <si>
    <t>Azzam</t>
  </si>
  <si>
    <t>Chanchal</t>
  </si>
  <si>
    <t>Tusharkanti</t>
  </si>
  <si>
    <t>Maalai</t>
  </si>
  <si>
    <t>Dheeman</t>
  </si>
  <si>
    <t>Shams</t>
  </si>
  <si>
    <t>Kandavel</t>
  </si>
  <si>
    <t>Arivalagan</t>
  </si>
  <si>
    <t>Kaushika</t>
  </si>
  <si>
    <t>Shivlal</t>
  </si>
  <si>
    <t>Som</t>
  </si>
  <si>
    <t>Dhyana</t>
  </si>
  <si>
    <t>Shashirekha</t>
  </si>
  <si>
    <t>Abhayananda</t>
  </si>
  <si>
    <t>Faria</t>
  </si>
  <si>
    <t>Trilok</t>
  </si>
  <si>
    <t>Nipa</t>
  </si>
  <si>
    <t>Shri</t>
  </si>
  <si>
    <t>Krupa</t>
  </si>
  <si>
    <t>Jagath</t>
  </si>
  <si>
    <t>Lingam</t>
  </si>
  <si>
    <t>Premendra</t>
  </si>
  <si>
    <t>Vinayak</t>
  </si>
  <si>
    <t>Kshanaprabha</t>
  </si>
  <si>
    <t>Manavi</t>
  </si>
  <si>
    <t>Adalarasu</t>
  </si>
  <si>
    <t>Bajrang</t>
  </si>
  <si>
    <t>Tejeshwar</t>
  </si>
  <si>
    <t>Amrita</t>
  </si>
  <si>
    <t>Malarvili</t>
  </si>
  <si>
    <t>Dalapathi</t>
  </si>
  <si>
    <t>Dalajit</t>
  </si>
  <si>
    <t>Baruna</t>
  </si>
  <si>
    <t>Shrigopal</t>
  </si>
  <si>
    <t>Rituparan</t>
  </si>
  <si>
    <t>Urmika</t>
  </si>
  <si>
    <t>Kiya</t>
  </si>
  <si>
    <t>Intekhab</t>
  </si>
  <si>
    <t>Chitramala</t>
  </si>
  <si>
    <t>Keya</t>
  </si>
  <si>
    <t>Kshaunish</t>
  </si>
  <si>
    <t>Kurangi</t>
  </si>
  <si>
    <t>Tathagata</t>
  </si>
  <si>
    <t>Razak</t>
  </si>
  <si>
    <t>Shakib</t>
  </si>
  <si>
    <t>Mayil</t>
  </si>
  <si>
    <t>Lakshin</t>
  </si>
  <si>
    <t>Avanija</t>
  </si>
  <si>
    <t>Anuj</t>
  </si>
  <si>
    <t>Palanivel</t>
  </si>
  <si>
    <t>Trariti</t>
  </si>
  <si>
    <t>Ashu</t>
  </si>
  <si>
    <t>Manth</t>
  </si>
  <si>
    <t>Shivangi</t>
  </si>
  <si>
    <t>Jyotsana</t>
  </si>
  <si>
    <t>Sitakanta</t>
  </si>
  <si>
    <t>Rhea</t>
  </si>
  <si>
    <t>Umapati</t>
  </si>
  <si>
    <t>Sharad, Sarat</t>
  </si>
  <si>
    <t>Supriya</t>
  </si>
  <si>
    <t>Kunsh</t>
  </si>
  <si>
    <t>Rajendrakumar</t>
  </si>
  <si>
    <t>Jyran</t>
  </si>
  <si>
    <t>Tannishtha</t>
  </si>
  <si>
    <t>Subhash</t>
  </si>
  <si>
    <t>Eta</t>
  </si>
  <si>
    <t>Uditi</t>
  </si>
  <si>
    <t>Apurva, Apoorva</t>
  </si>
  <si>
    <t>Vaijayanti</t>
  </si>
  <si>
    <t>Nikki</t>
  </si>
  <si>
    <t>Mubarak</t>
  </si>
  <si>
    <t>Rajahansa</t>
  </si>
  <si>
    <t>Rochi</t>
  </si>
  <si>
    <t>Abdul-Khaaliq</t>
  </si>
  <si>
    <t>Kvanh</t>
  </si>
  <si>
    <t>Anita</t>
  </si>
  <si>
    <t>Krittika</t>
  </si>
  <si>
    <t>Faisal</t>
  </si>
  <si>
    <t>Dakshi</t>
  </si>
  <si>
    <t>Manaar</t>
  </si>
  <si>
    <t>Shyama</t>
  </si>
  <si>
    <t>Vasudev</t>
  </si>
  <si>
    <t>Mitul</t>
  </si>
  <si>
    <t>Umanant, Umakant</t>
  </si>
  <si>
    <t>Padman</t>
  </si>
  <si>
    <t>Kabir</t>
  </si>
  <si>
    <t>Jishnu</t>
  </si>
  <si>
    <t>Pyarelal</t>
  </si>
  <si>
    <t>Madhur</t>
  </si>
  <si>
    <t>Nikhil</t>
  </si>
  <si>
    <t>Sudipti</t>
  </si>
  <si>
    <t>Lakshmidhar</t>
  </si>
  <si>
    <t>Devamayi</t>
  </si>
  <si>
    <t>Pusti</t>
  </si>
  <si>
    <t>Tulasi</t>
  </si>
  <si>
    <t>Waahid</t>
  </si>
  <si>
    <t>Manik</t>
  </si>
  <si>
    <t>Nishant</t>
  </si>
  <si>
    <t>Sukant, Sukanta</t>
  </si>
  <si>
    <t>Haima</t>
  </si>
  <si>
    <t>Gourangi</t>
  </si>
  <si>
    <t>Chaitan</t>
  </si>
  <si>
    <t>Kanchi</t>
  </si>
  <si>
    <t>Surya</t>
  </si>
  <si>
    <t>Swapan</t>
  </si>
  <si>
    <t>Thevan</t>
  </si>
  <si>
    <t>Sharan</t>
  </si>
  <si>
    <t>Harinaksh</t>
  </si>
  <si>
    <t>Gina</t>
  </si>
  <si>
    <t>Giinni</t>
  </si>
  <si>
    <t>Kevalkumar</t>
  </si>
  <si>
    <t>Mohin</t>
  </si>
  <si>
    <t>Neelotpal</t>
  </si>
  <si>
    <t>Likhitha</t>
  </si>
  <si>
    <t>Anshuman</t>
  </si>
  <si>
    <t>Shabana</t>
  </si>
  <si>
    <t>Nakti</t>
  </si>
  <si>
    <t>Shridula</t>
  </si>
  <si>
    <t>Atmaja</t>
  </si>
  <si>
    <t>Dattatreya</t>
  </si>
  <si>
    <t>Sual</t>
  </si>
  <si>
    <t>Anjuman</t>
  </si>
  <si>
    <t>Miraya</t>
  </si>
  <si>
    <t>Shameena</t>
  </si>
  <si>
    <t>Sonam</t>
  </si>
  <si>
    <t>Ramani</t>
  </si>
  <si>
    <t>Bishanpal</t>
  </si>
  <si>
    <t>Devaj</t>
  </si>
  <si>
    <t>Arivuchelvan</t>
  </si>
  <si>
    <t>Chandana</t>
  </si>
  <si>
    <t>Yajnarup</t>
  </si>
  <si>
    <t>Abhyudaya</t>
  </si>
  <si>
    <t>Vibhishan</t>
  </si>
  <si>
    <t>Champa</t>
  </si>
  <si>
    <t>Manditha</t>
  </si>
  <si>
    <t>Tuhin</t>
  </si>
  <si>
    <t>Gitanjali</t>
  </si>
  <si>
    <t>Prabhav</t>
  </si>
  <si>
    <t>Aamani</t>
  </si>
  <si>
    <t>Mohamad</t>
  </si>
  <si>
    <t>Tanuj</t>
  </si>
  <si>
    <t>Manjeet</t>
  </si>
  <si>
    <t>Swapna</t>
  </si>
  <si>
    <t>Champika</t>
  </si>
  <si>
    <t>Mita</t>
  </si>
  <si>
    <t>Pradyumna</t>
  </si>
  <si>
    <t>Saravanan</t>
  </si>
  <si>
    <t>Aadhaya</t>
  </si>
  <si>
    <t>Isai</t>
  </si>
  <si>
    <t>Amita</t>
  </si>
  <si>
    <t>Girilal</t>
  </si>
  <si>
    <t>Zuleika</t>
  </si>
  <si>
    <t>Madhumay</t>
  </si>
  <si>
    <t>Pujit</t>
  </si>
  <si>
    <t>Yugma</t>
  </si>
  <si>
    <t>Ullalagi</t>
  </si>
  <si>
    <t>Druthi</t>
  </si>
  <si>
    <t>Ballari</t>
  </si>
  <si>
    <t>Ayog</t>
  </si>
  <si>
    <t>Saquib</t>
  </si>
  <si>
    <t>Saras</t>
  </si>
  <si>
    <t>Krishnakali</t>
  </si>
  <si>
    <t>Laranya</t>
  </si>
  <si>
    <t>Nadir</t>
  </si>
  <si>
    <t>Chitresh</t>
  </si>
  <si>
    <t>Fadl</t>
  </si>
  <si>
    <t>Valmiki, Valmik</t>
  </si>
  <si>
    <t>Meghana</t>
  </si>
  <si>
    <t>Lakshmishree</t>
  </si>
  <si>
    <t>Jaiwant</t>
  </si>
  <si>
    <t>Dharmveer</t>
  </si>
  <si>
    <t>Shanta</t>
  </si>
  <si>
    <t>Saruchi</t>
  </si>
  <si>
    <t>Triguna</t>
  </si>
  <si>
    <t>Yadav</t>
  </si>
  <si>
    <t>Sahila</t>
  </si>
  <si>
    <t>Hamid</t>
  </si>
  <si>
    <t>Aashita</t>
  </si>
  <si>
    <t>Gunayukth</t>
  </si>
  <si>
    <t>Shalini</t>
  </si>
  <si>
    <t>Wamil</t>
  </si>
  <si>
    <t>Sanam</t>
  </si>
  <si>
    <t>Agniprava</t>
  </si>
  <si>
    <t>Nrupadh</t>
  </si>
  <si>
    <t>Alaka, Alka</t>
  </si>
  <si>
    <t>Uthami</t>
  </si>
  <si>
    <t>Divyanga</t>
  </si>
  <si>
    <t>Anamitra</t>
  </si>
  <si>
    <t>Hemachandra</t>
  </si>
  <si>
    <t>Faraz</t>
  </si>
  <si>
    <t>Lona</t>
  </si>
  <si>
    <t>Hemendu</t>
  </si>
  <si>
    <t>Pushkar</t>
  </si>
  <si>
    <t>Deepta</t>
  </si>
  <si>
    <t>Wajeeha</t>
  </si>
  <si>
    <t>Dakshakanya</t>
  </si>
  <si>
    <t>Bhavika</t>
  </si>
  <si>
    <t>Dakshesh</t>
  </si>
  <si>
    <t>Vipasa</t>
  </si>
  <si>
    <t>Pritikana</t>
  </si>
  <si>
    <t>Vallabh</t>
  </si>
  <si>
    <t>Yudhisthir</t>
  </si>
  <si>
    <t>Kanishta</t>
  </si>
  <si>
    <t>Anisa</t>
  </si>
  <si>
    <t>Ambarish</t>
  </si>
  <si>
    <t>Tvisha</t>
  </si>
  <si>
    <t>Priyanka</t>
  </si>
  <si>
    <t>Taha</t>
  </si>
  <si>
    <t>Nidhi</t>
  </si>
  <si>
    <t>Jyothi</t>
  </si>
  <si>
    <t>Binata</t>
  </si>
  <si>
    <t>Sangupt</t>
  </si>
  <si>
    <t>Poojit</t>
  </si>
  <si>
    <t>Himmat</t>
  </si>
  <si>
    <t>Prajin</t>
  </si>
  <si>
    <t>Fulki</t>
  </si>
  <si>
    <t>Nirmal</t>
  </si>
  <si>
    <t>Paramananda</t>
  </si>
  <si>
    <t>Damayanti</t>
  </si>
  <si>
    <t>Muthu</t>
  </si>
  <si>
    <t>Daman</t>
  </si>
  <si>
    <t>Abdullah</t>
  </si>
  <si>
    <t>Adwiteya</t>
  </si>
  <si>
    <t>Ilango</t>
  </si>
  <si>
    <t>Toshan</t>
  </si>
  <si>
    <t>Vibha</t>
  </si>
  <si>
    <t>Adityanandana</t>
  </si>
  <si>
    <t>Japesh</t>
  </si>
  <si>
    <t>Avikshit</t>
  </si>
  <si>
    <t>Karan</t>
  </si>
  <si>
    <t>Bhooshit</t>
  </si>
  <si>
    <t>Tusya</t>
  </si>
  <si>
    <t>Shyla</t>
  </si>
  <si>
    <t>Prasham</t>
  </si>
  <si>
    <t>Haniya</t>
  </si>
  <si>
    <t>Kuhuk</t>
  </si>
  <si>
    <t>Ritsika</t>
  </si>
  <si>
    <t>Hans</t>
  </si>
  <si>
    <t>Abhijaya</t>
  </si>
  <si>
    <t>Unmesh</t>
  </si>
  <si>
    <t>Aashika</t>
  </si>
  <si>
    <t>Premala</t>
  </si>
  <si>
    <t>Orman</t>
  </si>
  <si>
    <t>Amalesh</t>
  </si>
  <si>
    <t>Sunitha</t>
  </si>
  <si>
    <t>Chandak</t>
  </si>
  <si>
    <t>Kanta</t>
  </si>
  <si>
    <t>Iniya</t>
  </si>
  <si>
    <t>Narendra</t>
  </si>
  <si>
    <t>Bipin</t>
  </si>
  <si>
    <t>Nambi</t>
  </si>
  <si>
    <t>Talaketu</t>
  </si>
  <si>
    <t>Arpana</t>
  </si>
  <si>
    <t>Ryka</t>
  </si>
  <si>
    <t>Aloke</t>
  </si>
  <si>
    <t>Aslesha</t>
  </si>
  <si>
    <t>Ilancheliyan</t>
  </si>
  <si>
    <t>Nayantara</t>
  </si>
  <si>
    <t>Ruchita</t>
  </si>
  <si>
    <t>Turanyu</t>
  </si>
  <si>
    <t>Trishanku</t>
  </si>
  <si>
    <t>Jyotika</t>
  </si>
  <si>
    <t>Gandha</t>
  </si>
  <si>
    <t>Dakshayani</t>
  </si>
  <si>
    <t>Vari</t>
  </si>
  <si>
    <t>Parnad</t>
  </si>
  <si>
    <t>Ramith</t>
  </si>
  <si>
    <t>Manoj</t>
  </si>
  <si>
    <t>Nalin</t>
  </si>
  <si>
    <t>Natwar</t>
  </si>
  <si>
    <t>Suneeti</t>
  </si>
  <si>
    <t>Kutraalan</t>
  </si>
  <si>
    <t>Bharadwaj</t>
  </si>
  <si>
    <t>Kumuda</t>
  </si>
  <si>
    <t>Yukta</t>
  </si>
  <si>
    <t>Jatya</t>
  </si>
  <si>
    <t>Arjit</t>
  </si>
  <si>
    <t>Mahadev</t>
  </si>
  <si>
    <t>Daarun</t>
  </si>
  <si>
    <t>Anmol</t>
  </si>
  <si>
    <t>Kuntal</t>
  </si>
  <si>
    <t>Aja</t>
  </si>
  <si>
    <t>Harith</t>
  </si>
  <si>
    <t>Samyama</t>
  </si>
  <si>
    <t>Bhanumati</t>
  </si>
  <si>
    <t>Poonish</t>
  </si>
  <si>
    <t>Udar</t>
  </si>
  <si>
    <t>Anish</t>
  </si>
  <si>
    <t>Seerat</t>
  </si>
  <si>
    <t>Chandraprakash</t>
  </si>
  <si>
    <t>Rizvan</t>
  </si>
  <si>
    <t>Sasmita</t>
  </si>
  <si>
    <t>Poorbi</t>
  </si>
  <si>
    <t>Navalan</t>
  </si>
  <si>
    <t>Mukesh</t>
  </si>
  <si>
    <t>Abhishek</t>
  </si>
  <si>
    <t>Satya</t>
  </si>
  <si>
    <t>Kartar</t>
  </si>
  <si>
    <t>Chandravathi</t>
  </si>
  <si>
    <t>Qays</t>
  </si>
  <si>
    <t>Kamalika</t>
  </si>
  <si>
    <t>Pyas</t>
  </si>
  <si>
    <t>Madhulla</t>
  </si>
  <si>
    <t>Vir</t>
  </si>
  <si>
    <t>Tamonash</t>
  </si>
  <si>
    <t>Hiya</t>
  </si>
  <si>
    <t>Kundanika</t>
  </si>
  <si>
    <t>Advika</t>
  </si>
  <si>
    <t>Nishikanta</t>
  </si>
  <si>
    <t>Urjita</t>
  </si>
  <si>
    <t>Anandi</t>
  </si>
  <si>
    <t>Manajith</t>
  </si>
  <si>
    <t>Amalendu</t>
  </si>
  <si>
    <t>Tulsidas</t>
  </si>
  <si>
    <t>Nirmala</t>
  </si>
  <si>
    <t>Neelkamal</t>
  </si>
  <si>
    <t>Pankhadi</t>
  </si>
  <si>
    <t>Anarghya</t>
  </si>
  <si>
    <t>Amal</t>
  </si>
  <si>
    <t>Poorna</t>
  </si>
  <si>
    <t>Layak</t>
  </si>
  <si>
    <t>Satha</t>
  </si>
  <si>
    <t>Vikesh</t>
  </si>
  <si>
    <t>Kamana</t>
  </si>
  <si>
    <t>Purvi</t>
  </si>
  <si>
    <t>Vivek</t>
  </si>
  <si>
    <t>Mandakini</t>
  </si>
  <si>
    <t>Gagandeep</t>
  </si>
  <si>
    <t>Sammathi</t>
  </si>
  <si>
    <t>Sushruta</t>
  </si>
  <si>
    <t>Uttiya</t>
  </si>
  <si>
    <t>Bhagat</t>
  </si>
  <si>
    <t>Deeptiman</t>
  </si>
  <si>
    <t>Indrayani</t>
  </si>
  <si>
    <t>Suhail</t>
  </si>
  <si>
    <t>Dyumani</t>
  </si>
  <si>
    <t>Maitra</t>
  </si>
  <si>
    <t>Sulekh</t>
  </si>
  <si>
    <t>Nirajit</t>
  </si>
  <si>
    <t>Maitreya</t>
  </si>
  <si>
    <t>Wasan</t>
  </si>
  <si>
    <t>Dharani</t>
  </si>
  <si>
    <t>Tusti</t>
  </si>
  <si>
    <t>Devamadana</t>
  </si>
  <si>
    <t>Ompati</t>
  </si>
  <si>
    <t>Pavan</t>
  </si>
  <si>
    <t>Bairavi</t>
  </si>
  <si>
    <t>Manohari</t>
  </si>
  <si>
    <t>Shrinivas</t>
  </si>
  <si>
    <t>Vishwesh</t>
  </si>
  <si>
    <t>Umanand</t>
  </si>
  <si>
    <t>Gulal</t>
  </si>
  <si>
    <t>Kanjari</t>
  </si>
  <si>
    <t>Nandita</t>
  </si>
  <si>
    <t>Huthayfa</t>
  </si>
  <si>
    <t>Azeez</t>
  </si>
  <si>
    <t>Lalasa</t>
  </si>
  <si>
    <t>Nitara</t>
  </si>
  <si>
    <t>Shiuli</t>
  </si>
  <si>
    <t>Manini</t>
  </si>
  <si>
    <t>Banhishikha</t>
  </si>
  <si>
    <t>Lola</t>
  </si>
  <si>
    <t>Soumyakanti</t>
  </si>
  <si>
    <t>Niranjana</t>
  </si>
  <si>
    <t>Subhagya</t>
  </si>
  <si>
    <t>Tejaswini</t>
  </si>
  <si>
    <t>Swapnali</t>
  </si>
  <si>
    <t>Divyana</t>
  </si>
  <si>
    <t>Karunamayi</t>
  </si>
  <si>
    <t>Samata</t>
  </si>
  <si>
    <t>Purnima</t>
  </si>
  <si>
    <t>Pankajadharini</t>
  </si>
  <si>
    <t>Nakshatra</t>
  </si>
  <si>
    <t>Urmila, Urmil</t>
  </si>
  <si>
    <t>Sashreek</t>
  </si>
  <si>
    <t>Tabassum</t>
  </si>
  <si>
    <t>Nripesh</t>
  </si>
  <si>
    <t>Suvan</t>
  </si>
  <si>
    <t>Muwafaq</t>
  </si>
  <si>
    <t>Shriyans</t>
  </si>
  <si>
    <t>Gagan</t>
  </si>
  <si>
    <t>Bahuratna</t>
  </si>
  <si>
    <t>Mandan</t>
  </si>
  <si>
    <t>Dhanapriya</t>
  </si>
  <si>
    <t>Bharati</t>
  </si>
  <si>
    <t>Senmal</t>
  </si>
  <si>
    <t>Gudakesha</t>
  </si>
  <si>
    <t>Magan</t>
  </si>
  <si>
    <t>Sarvika</t>
  </si>
  <si>
    <t>Kasni</t>
  </si>
  <si>
    <t>Palaksi</t>
  </si>
  <si>
    <t>Vyom</t>
  </si>
  <si>
    <t>Sampatti</t>
  </si>
  <si>
    <t>Prabodh</t>
  </si>
  <si>
    <t>Wuar</t>
  </si>
  <si>
    <t>Gowri</t>
  </si>
  <si>
    <t>Tejashree</t>
  </si>
  <si>
    <t>Arindam</t>
  </si>
  <si>
    <t>Ramkrishna</t>
  </si>
  <si>
    <t>Jayita</t>
  </si>
  <si>
    <t>Saaras</t>
  </si>
  <si>
    <t>Girindra</t>
  </si>
  <si>
    <t>Satyarupa</t>
  </si>
  <si>
    <t>Sangita</t>
  </si>
  <si>
    <t>Suresh</t>
  </si>
  <si>
    <t>Kirik</t>
  </si>
  <si>
    <t>Sacchidananda</t>
  </si>
  <si>
    <t>Sarasija</t>
  </si>
  <si>
    <t>Jetashri</t>
  </si>
  <si>
    <t>Alaknanda</t>
  </si>
  <si>
    <t>Draupadi</t>
  </si>
  <si>
    <t>Rasika</t>
  </si>
  <si>
    <t>Jashun</t>
  </si>
  <si>
    <t>Namana</t>
  </si>
  <si>
    <t>Shreya</t>
  </si>
  <si>
    <t>Haashim</t>
  </si>
  <si>
    <t>Kuvalai</t>
  </si>
  <si>
    <t>Ojeeta</t>
  </si>
  <si>
    <t>Subrata</t>
  </si>
  <si>
    <t>Kausar</t>
  </si>
  <si>
    <t>Kamali</t>
  </si>
  <si>
    <t>Baalaark</t>
  </si>
  <si>
    <t>Simrit, Smrita</t>
  </si>
  <si>
    <t>Bandhini</t>
  </si>
  <si>
    <t>Pramod</t>
  </si>
  <si>
    <t>Amodini</t>
  </si>
  <si>
    <t>Kanyana</t>
  </si>
  <si>
    <t>Pushpak</t>
  </si>
  <si>
    <t>Zulfikar</t>
  </si>
  <si>
    <t>Amoha</t>
  </si>
  <si>
    <t>Dharmanand</t>
  </si>
  <si>
    <t>Ruhi</t>
  </si>
  <si>
    <t>Rupika</t>
  </si>
  <si>
    <t>Ekapad</t>
  </si>
  <si>
    <t>Nauhar</t>
  </si>
  <si>
    <t>Anathi</t>
  </si>
  <si>
    <t>Haatim</t>
  </si>
  <si>
    <t>Manasvi</t>
  </si>
  <si>
    <t>Karunakar</t>
  </si>
  <si>
    <t>Nikhita</t>
  </si>
  <si>
    <t>Prabuddha</t>
  </si>
  <si>
    <t>Zaina</t>
  </si>
  <si>
    <t>Ehimay</t>
  </si>
  <si>
    <t>Salaman</t>
  </si>
  <si>
    <t>Santayani</t>
  </si>
  <si>
    <t>Moti</t>
  </si>
  <si>
    <t>Mallesh</t>
  </si>
  <si>
    <t>Parasmani</t>
  </si>
  <si>
    <t>Thangam</t>
  </si>
  <si>
    <t>Padmashri</t>
  </si>
  <si>
    <t>Sanchaya</t>
  </si>
  <si>
    <t>Sadaf</t>
  </si>
  <si>
    <t>Yuyutsu</t>
  </si>
  <si>
    <t>Kuvira</t>
  </si>
  <si>
    <t>Aradhana</t>
  </si>
  <si>
    <t>Sahdev</t>
  </si>
  <si>
    <t>Haani</t>
  </si>
  <si>
    <t>Rupa</t>
  </si>
  <si>
    <t>Devadhipa</t>
  </si>
  <si>
    <t>Devan</t>
  </si>
  <si>
    <t>Bibhas</t>
  </si>
  <si>
    <t>Shalaka</t>
  </si>
  <si>
    <t>Manjistha</t>
  </si>
  <si>
    <t>Keerthana</t>
  </si>
  <si>
    <t>Vibhat</t>
  </si>
  <si>
    <t>Babitha</t>
  </si>
  <si>
    <t>Bankim</t>
  </si>
  <si>
    <t>Nalina</t>
  </si>
  <si>
    <t>Revati</t>
  </si>
  <si>
    <t>Trishala</t>
  </si>
  <si>
    <t>Akshar</t>
  </si>
  <si>
    <t>Vishala</t>
  </si>
  <si>
    <t>Prashanta</t>
  </si>
  <si>
    <t>Indrakanta</t>
  </si>
  <si>
    <t>Tanav</t>
  </si>
  <si>
    <t>Jagan</t>
  </si>
  <si>
    <t>Sakhi</t>
  </si>
  <si>
    <t>Ratnangi</t>
  </si>
  <si>
    <t>Akshita</t>
  </si>
  <si>
    <t>ThenMoli</t>
  </si>
  <si>
    <t>Safia</t>
  </si>
  <si>
    <t>Iyla</t>
  </si>
  <si>
    <t>Sultan</t>
  </si>
  <si>
    <t>Bhuvana</t>
  </si>
  <si>
    <t>Eshani</t>
  </si>
  <si>
    <t>Anshula</t>
  </si>
  <si>
    <t>Malina</t>
  </si>
  <si>
    <t>Swasti</t>
  </si>
  <si>
    <t>Gourishankar</t>
  </si>
  <si>
    <t>Jaipal</t>
  </si>
  <si>
    <t>Khajit</t>
  </si>
  <si>
    <t>Lochan</t>
  </si>
  <si>
    <t>Amani</t>
  </si>
  <si>
    <t>Sukumari</t>
  </si>
  <si>
    <t>Barun</t>
  </si>
  <si>
    <t>Nairit</t>
  </si>
  <si>
    <t>Anuprabha</t>
  </si>
  <si>
    <t>Dhanvant</t>
  </si>
  <si>
    <t>Aditya</t>
  </si>
  <si>
    <t>Gulika</t>
  </si>
  <si>
    <t>Hanan</t>
  </si>
  <si>
    <t>Tanvir</t>
  </si>
  <si>
    <t>Haaroon</t>
  </si>
  <si>
    <t>Triya</t>
  </si>
  <si>
    <t>Santosh</t>
  </si>
  <si>
    <t>Sambaran</t>
  </si>
  <si>
    <t>Pratitha</t>
  </si>
  <si>
    <t>Gayanthika</t>
  </si>
  <si>
    <t>Vilina</t>
  </si>
  <si>
    <t>Ashna</t>
  </si>
  <si>
    <t>Deepashikha</t>
  </si>
  <si>
    <t>Oorja</t>
  </si>
  <si>
    <t>Anuragini</t>
  </si>
  <si>
    <t>Shefali</t>
  </si>
  <si>
    <t>Dharmaditya</t>
  </si>
  <si>
    <t>Smriti</t>
  </si>
  <si>
    <t>Puru</t>
  </si>
  <si>
    <t>Kusum</t>
  </si>
  <si>
    <t>Chaitaly</t>
  </si>
  <si>
    <t>Ilisha</t>
  </si>
  <si>
    <t>Ottakoothan</t>
  </si>
  <si>
    <t>Jeevika</t>
  </si>
  <si>
    <t>Eesha</t>
  </si>
  <si>
    <t>Gajanan</t>
  </si>
  <si>
    <t>Dhiraj</t>
  </si>
  <si>
    <t>Sanjivan</t>
  </si>
  <si>
    <t>Fadheela</t>
  </si>
  <si>
    <t>Hridaynath</t>
  </si>
  <si>
    <t>Janav</t>
  </si>
  <si>
    <t>Shashishekhar</t>
  </si>
  <si>
    <t>Udyan</t>
  </si>
  <si>
    <t>Sukthi</t>
  </si>
  <si>
    <t>Dwipavati</t>
  </si>
  <si>
    <t>Netra</t>
  </si>
  <si>
    <t>Trilochana</t>
  </si>
  <si>
    <t>Pranita</t>
  </si>
  <si>
    <t>Rohitasva</t>
  </si>
  <si>
    <t>Kamalkali</t>
  </si>
  <si>
    <t>Nirbhay</t>
  </si>
  <si>
    <t>Omeshwar</t>
  </si>
  <si>
    <t>Madan</t>
  </si>
  <si>
    <t>Shraddha</t>
  </si>
  <si>
    <t>Dwijesh</t>
  </si>
  <si>
    <t>Pyaremohan</t>
  </si>
  <si>
    <t>Nabendu</t>
  </si>
  <si>
    <t>Trambak</t>
  </si>
  <si>
    <t>Pujesh</t>
  </si>
  <si>
    <t>Vidyasagar</t>
  </si>
  <si>
    <t>Madhuksara</t>
  </si>
  <si>
    <t>Suvarnarekha</t>
  </si>
  <si>
    <t>Wali</t>
  </si>
  <si>
    <t>Vishnumaya</t>
  </si>
  <si>
    <t>Harshika</t>
  </si>
  <si>
    <t>Harshaman</t>
  </si>
  <si>
    <t>Keva</t>
  </si>
  <si>
    <t>Pukhraj</t>
  </si>
  <si>
    <t>Mangai</t>
  </si>
  <si>
    <t>Padmanabha</t>
  </si>
  <si>
    <t>Hasita</t>
  </si>
  <si>
    <t>Kiran</t>
  </si>
  <si>
    <t>Charumati</t>
  </si>
  <si>
    <t>Nirad</t>
  </si>
  <si>
    <t>Jakarious</t>
  </si>
  <si>
    <t>Lajjawati</t>
  </si>
  <si>
    <t>Antara</t>
  </si>
  <si>
    <t>Dayashankar</t>
  </si>
  <si>
    <t>Qudamah</t>
  </si>
  <si>
    <t>Sudeepa</t>
  </si>
  <si>
    <t>Rajendramohan</t>
  </si>
  <si>
    <t>Niket</t>
  </si>
  <si>
    <t>Kayalvili</t>
  </si>
  <si>
    <t>Gokul</t>
  </si>
  <si>
    <t>Suvimal</t>
  </si>
  <si>
    <t>Savitri</t>
  </si>
  <si>
    <t>Nithik</t>
  </si>
  <si>
    <t>Raji</t>
  </si>
  <si>
    <t>Bhavana, Bhavna</t>
  </si>
  <si>
    <t>Basavaraj</t>
  </si>
  <si>
    <t>Sulalita</t>
  </si>
  <si>
    <t>Minati</t>
  </si>
  <si>
    <t>Kavi</t>
  </si>
  <si>
    <t>Shashimohan</t>
  </si>
  <si>
    <t>Madhumita</t>
  </si>
  <si>
    <t>Prachur</t>
  </si>
  <si>
    <t>Bahuleya</t>
  </si>
  <si>
    <t>Chandalini</t>
  </si>
  <si>
    <t>Dharmachandra</t>
  </si>
  <si>
    <t>Induleksh</t>
  </si>
  <si>
    <t>Harishchandra</t>
  </si>
  <si>
    <t>Kamran</t>
  </si>
  <si>
    <t>Umaprasad</t>
  </si>
  <si>
    <t>Nayan</t>
  </si>
  <si>
    <t>Ojas</t>
  </si>
  <si>
    <t>Ragini</t>
  </si>
  <si>
    <t>Irfan</t>
  </si>
  <si>
    <t>Taruntapan</t>
  </si>
  <si>
    <t>Dharmendra</t>
  </si>
  <si>
    <t>Mehal</t>
  </si>
  <si>
    <t>Vikram</t>
  </si>
  <si>
    <t>Talikha</t>
  </si>
  <si>
    <t>Komal</t>
  </si>
  <si>
    <t>Kshirja</t>
  </si>
  <si>
    <t>Rudra</t>
  </si>
  <si>
    <t>Qutub</t>
  </si>
  <si>
    <t>Kuldeep</t>
  </si>
  <si>
    <t>Koormadhi</t>
  </si>
  <si>
    <t>Shakuntala</t>
  </si>
  <si>
    <t>Devalekha</t>
  </si>
  <si>
    <t>Saurabh</t>
  </si>
  <si>
    <t>Vedprakash</t>
  </si>
  <si>
    <t>Ishit</t>
  </si>
  <si>
    <t>Mutholi</t>
  </si>
  <si>
    <t>Dharanidhar</t>
  </si>
  <si>
    <t>Vela</t>
  </si>
  <si>
    <t>Ekambar</t>
  </si>
  <si>
    <t>Kavita</t>
  </si>
  <si>
    <t>Rajyeshwar</t>
  </si>
  <si>
    <t>Sevak</t>
  </si>
  <si>
    <t>Kundanlal</t>
  </si>
  <si>
    <t>Darshana</t>
  </si>
  <si>
    <t>Sengannan</t>
  </si>
  <si>
    <t>Alabhya</t>
  </si>
  <si>
    <t>Raghuram</t>
  </si>
  <si>
    <t>Suranjana</t>
  </si>
  <si>
    <t>Vidyadhar</t>
  </si>
  <si>
    <t>Chandrakishore</t>
  </si>
  <si>
    <t>Sumantra</t>
  </si>
  <si>
    <t>Arshia</t>
  </si>
  <si>
    <t>Dhanya</t>
  </si>
  <si>
    <t>Jagad</t>
  </si>
  <si>
    <t>Dyuti</t>
  </si>
  <si>
    <t>Farid</t>
  </si>
  <si>
    <t>Bhadranidhi</t>
  </si>
  <si>
    <t>Chaanakya</t>
  </si>
  <si>
    <t>Ishika</t>
  </si>
  <si>
    <t>Vibhore</t>
  </si>
  <si>
    <t>Rolee</t>
  </si>
  <si>
    <t>Ulhas</t>
  </si>
  <si>
    <t>Asavari</t>
  </si>
  <si>
    <t>Palashranjan</t>
  </si>
  <si>
    <t>Durva, Durba</t>
  </si>
  <si>
    <t>Bhaumik</t>
  </si>
  <si>
    <t>Menaka</t>
  </si>
  <si>
    <t>Egaiarasu</t>
  </si>
  <si>
    <t>Lokajit</t>
  </si>
  <si>
    <t>Glen</t>
  </si>
  <si>
    <t>SivaSankari</t>
  </si>
  <si>
    <t>Mukul</t>
  </si>
  <si>
    <t>Dyutit</t>
  </si>
  <si>
    <t>Navneeta</t>
  </si>
  <si>
    <t>Snehanshn</t>
  </si>
  <si>
    <t>Amitabha, Amitav</t>
  </si>
  <si>
    <t>Thangavel</t>
  </si>
  <si>
    <t>Gajendra</t>
  </si>
  <si>
    <t>Krishnala</t>
  </si>
  <si>
    <t>Vidyadhara</t>
  </si>
  <si>
    <t>Prithu</t>
  </si>
  <si>
    <t>Sragvibhushan</t>
  </si>
  <si>
    <t>Madhuja</t>
  </si>
  <si>
    <t>Samanvaya</t>
  </si>
  <si>
    <t>Baruni</t>
  </si>
  <si>
    <t>Aamrapali</t>
  </si>
  <si>
    <t>Nanda</t>
  </si>
  <si>
    <t>Gandharika</t>
  </si>
  <si>
    <t>Chitral</t>
  </si>
  <si>
    <t>Tilak</t>
  </si>
  <si>
    <t>Hakesh</t>
  </si>
  <si>
    <t>Manmohan</t>
  </si>
  <si>
    <t>Saheli</t>
  </si>
  <si>
    <t>Vinutha</t>
  </si>
  <si>
    <t>Bhagyanandana</t>
  </si>
  <si>
    <t>Roshan</t>
  </si>
  <si>
    <t>Keshika</t>
  </si>
  <si>
    <t>Sawini</t>
  </si>
  <si>
    <t>Ranvitha</t>
  </si>
  <si>
    <t>Aijaz</t>
  </si>
  <si>
    <t>Vama</t>
  </si>
  <si>
    <t>Indumati</t>
  </si>
  <si>
    <t>Rusham</t>
  </si>
  <si>
    <t>Mahavir</t>
  </si>
  <si>
    <t>Hariram</t>
  </si>
  <si>
    <t>Vishaya</t>
  </si>
  <si>
    <t>Aabha</t>
  </si>
  <si>
    <t>Anshumat</t>
  </si>
  <si>
    <t>Jaisukh</t>
  </si>
  <si>
    <t>Ramita</t>
  </si>
  <si>
    <t>Hema</t>
  </si>
  <si>
    <t>Anamika</t>
  </si>
  <si>
    <t>Devadatta</t>
  </si>
  <si>
    <t>Chittesh</t>
  </si>
  <si>
    <t>Stavita</t>
  </si>
  <si>
    <t>Sameena</t>
  </si>
  <si>
    <t>Sachin</t>
  </si>
  <si>
    <t>Jagannath</t>
  </si>
  <si>
    <t>Annapurna</t>
  </si>
  <si>
    <t>Indratha</t>
  </si>
  <si>
    <t>Adit</t>
  </si>
  <si>
    <t>Chiranjeev</t>
  </si>
  <si>
    <t>Badri</t>
  </si>
  <si>
    <t>Saral</t>
  </si>
  <si>
    <t>Dheivamani</t>
  </si>
  <si>
    <t>Hridayanand</t>
  </si>
  <si>
    <t>Vijendra, Vijanyendra</t>
  </si>
  <si>
    <t>Girija</t>
  </si>
  <si>
    <t>Krishanu</t>
  </si>
  <si>
    <t>Adrisa</t>
  </si>
  <si>
    <t>Deepit</t>
  </si>
  <si>
    <t>Poshika</t>
  </si>
  <si>
    <t>Ahladitha</t>
  </si>
  <si>
    <t>Jigya</t>
  </si>
  <si>
    <t>Chitragupta</t>
  </si>
  <si>
    <t>Padmakali</t>
  </si>
  <si>
    <t>Ketki</t>
  </si>
  <si>
    <t>Ishwari</t>
  </si>
  <si>
    <t>Shaktidhar</t>
  </si>
  <si>
    <t>Janak</t>
  </si>
  <si>
    <t>Praveena</t>
  </si>
  <si>
    <t>Krishnadeva</t>
  </si>
  <si>
    <t>Sarat</t>
  </si>
  <si>
    <t>Yuvaraani</t>
  </si>
  <si>
    <t>Lukesh</t>
  </si>
  <si>
    <t>Jeevankala</t>
  </si>
  <si>
    <t>Naima</t>
  </si>
  <si>
    <t>Samarendu</t>
  </si>
  <si>
    <t>Agendra</t>
  </si>
  <si>
    <t>Jagesh</t>
  </si>
  <si>
    <t>Dhikshit</t>
  </si>
  <si>
    <t>Naadir</t>
  </si>
  <si>
    <t>Suvarnmala</t>
  </si>
  <si>
    <t>Kunjal</t>
  </si>
  <si>
    <t>Taj</t>
  </si>
  <si>
    <t>Deeptimoyee</t>
  </si>
  <si>
    <t>Harkrishna</t>
  </si>
  <si>
    <t>Grahish</t>
  </si>
  <si>
    <t>Sadaiappan</t>
  </si>
  <si>
    <t>Navita</t>
  </si>
  <si>
    <t>Matangi</t>
  </si>
  <si>
    <t>Sameen</t>
  </si>
  <si>
    <t>Aseem, Ashim</t>
  </si>
  <si>
    <t>Ishya</t>
  </si>
  <si>
    <t>Khyath</t>
  </si>
  <si>
    <t>Vishnu</t>
  </si>
  <si>
    <t>Anjalika</t>
  </si>
  <si>
    <t>Yashodhara</t>
  </si>
  <si>
    <t>Lata</t>
  </si>
  <si>
    <t>Neha</t>
  </si>
  <si>
    <t>Rasik</t>
  </si>
  <si>
    <t>Gurmeet</t>
  </si>
  <si>
    <t>Kalipada</t>
  </si>
  <si>
    <t>Venu</t>
  </si>
  <si>
    <t>Dhatri</t>
  </si>
  <si>
    <t>Nabhanyu</t>
  </si>
  <si>
    <t>Abhimanyusuta</t>
  </si>
  <si>
    <t>Naamagal</t>
  </si>
  <si>
    <t>Megha</t>
  </si>
  <si>
    <t>Talleen</t>
  </si>
  <si>
    <t>Pallavini</t>
  </si>
  <si>
    <t>Omar</t>
  </si>
  <si>
    <t>Vidhi</t>
  </si>
  <si>
    <t>Rochan</t>
  </si>
  <si>
    <t>Arshad</t>
  </si>
  <si>
    <t>Samarth</t>
  </si>
  <si>
    <t>Aesha</t>
  </si>
  <si>
    <t>Mithun</t>
  </si>
  <si>
    <t>Ekavali</t>
  </si>
  <si>
    <t>Brijmohan</t>
  </si>
  <si>
    <t>Deepa</t>
  </si>
  <si>
    <t>Mannith</t>
  </si>
  <si>
    <t>Deepti</t>
  </si>
  <si>
    <t>Aapti</t>
  </si>
  <si>
    <t>Kusumakar</t>
  </si>
  <si>
    <t>Vengai</t>
  </si>
  <si>
    <t>Lipika</t>
  </si>
  <si>
    <t>Hashmat</t>
  </si>
  <si>
    <t>Yash</t>
  </si>
  <si>
    <t>Naishada</t>
  </si>
  <si>
    <t>Oni</t>
  </si>
  <si>
    <t>Meru</t>
  </si>
  <si>
    <t>Ilamparidhi</t>
  </si>
  <si>
    <t>Japendra</t>
  </si>
  <si>
    <t>Lakshmibanta</t>
  </si>
  <si>
    <t>Vinay</t>
  </si>
  <si>
    <t>Jalad</t>
  </si>
  <si>
    <t>Upamanyu</t>
  </si>
  <si>
    <t>Bansari</t>
  </si>
  <si>
    <t>Gira</t>
  </si>
  <si>
    <t>Rani</t>
  </si>
  <si>
    <t>Gandhi</t>
  </si>
  <si>
    <t>Viral</t>
  </si>
  <si>
    <t>Rabia</t>
  </si>
  <si>
    <t>Swarupa</t>
  </si>
  <si>
    <t>Udipti</t>
  </si>
  <si>
    <t>Raveena</t>
  </si>
  <si>
    <t>Devendra</t>
  </si>
  <si>
    <t>Vilok</t>
  </si>
  <si>
    <t>Ila</t>
  </si>
  <si>
    <t>Chandratara</t>
  </si>
  <si>
    <t>Mahanidhi</t>
  </si>
  <si>
    <t>Nischith</t>
  </si>
  <si>
    <t>Kalicharan</t>
  </si>
  <si>
    <t>Tarachand</t>
  </si>
  <si>
    <t>Chandanika</t>
  </si>
  <si>
    <t>Khazana</t>
  </si>
  <si>
    <t>Kathith</t>
  </si>
  <si>
    <t>Ilaiyavan</t>
  </si>
  <si>
    <t>Avkash</t>
  </si>
  <si>
    <t>Katran</t>
  </si>
  <si>
    <t>Nishita</t>
  </si>
  <si>
    <t>Khadim</t>
  </si>
  <si>
    <t>Nabha</t>
  </si>
  <si>
    <t>Anay</t>
  </si>
  <si>
    <t>Ratnavali</t>
  </si>
  <si>
    <t>Adi-Shakti</t>
  </si>
  <si>
    <t>Srujana</t>
  </si>
  <si>
    <t>Pushpita</t>
  </si>
  <si>
    <t>Raghu</t>
  </si>
  <si>
    <t>Niral</t>
  </si>
  <si>
    <t>Kirtana</t>
  </si>
  <si>
    <t>Samrithi</t>
  </si>
  <si>
    <t>Yashwant</t>
  </si>
  <si>
    <t>Gadin</t>
  </si>
  <si>
    <t>Surama</t>
  </si>
  <si>
    <t>Mahmud</t>
  </si>
  <si>
    <t>Nami</t>
  </si>
  <si>
    <t>Saunak</t>
  </si>
  <si>
    <t>Rahas</t>
  </si>
  <si>
    <t>Pranit</t>
  </si>
  <si>
    <t>Acaryatanaya</t>
  </si>
  <si>
    <t>Aamaal</t>
  </si>
  <si>
    <t>Nityananda</t>
  </si>
  <si>
    <t>Baridbaran</t>
  </si>
  <si>
    <t>Yuktha</t>
  </si>
  <si>
    <t>Waheeda</t>
  </si>
  <si>
    <t>Rutva</t>
  </si>
  <si>
    <t>Bindumathi</t>
  </si>
  <si>
    <t>Vritti</t>
  </si>
  <si>
    <t>Chandrachur</t>
  </si>
  <si>
    <t>Acarya</t>
  </si>
  <si>
    <t>Angarika</t>
  </si>
  <si>
    <t>Snehin</t>
  </si>
  <si>
    <t>Bratindra</t>
  </si>
  <si>
    <t>Ayushman</t>
  </si>
  <si>
    <t>Imtiaz</t>
  </si>
  <si>
    <t>Sanchita</t>
  </si>
  <si>
    <t>Aahna</t>
  </si>
  <si>
    <t>Yajna</t>
  </si>
  <si>
    <t>Chinnadurai</t>
  </si>
  <si>
    <t>Neelmani</t>
  </si>
  <si>
    <t>Hemendra</t>
  </si>
  <si>
    <t>Salma</t>
  </si>
  <si>
    <t>Mrudani</t>
  </si>
  <si>
    <t>Chandrabali</t>
  </si>
  <si>
    <t>Raheem</t>
  </si>
  <si>
    <t>Avanindra</t>
  </si>
  <si>
    <t>Pashupriya</t>
  </si>
  <si>
    <t>Chitrabhanu</t>
  </si>
  <si>
    <t>Neelakshi</t>
  </si>
  <si>
    <t>Gurdeep</t>
  </si>
  <si>
    <t>Sadhana</t>
  </si>
  <si>
    <t>Yogita</t>
  </si>
  <si>
    <t>Meena</t>
  </si>
  <si>
    <t>Bhargavi</t>
  </si>
  <si>
    <t>Darpan</t>
  </si>
  <si>
    <t>Bhagwanti</t>
  </si>
  <si>
    <t>Manavendra</t>
  </si>
  <si>
    <t>Adwita</t>
  </si>
  <si>
    <t>Subhan</t>
  </si>
  <si>
    <t>Zahra</t>
  </si>
  <si>
    <t>Sucheta</t>
  </si>
  <si>
    <t>Videsh</t>
  </si>
  <si>
    <t>Gangesh</t>
  </si>
  <si>
    <t>Deepika</t>
  </si>
  <si>
    <t>Devnath</t>
  </si>
  <si>
    <t>Aashay</t>
  </si>
  <si>
    <t>Koyel</t>
  </si>
  <si>
    <t>Anil</t>
  </si>
  <si>
    <t>Kashyap</t>
  </si>
  <si>
    <t>Harsha Vardhini</t>
  </si>
  <si>
    <t>Tarik</t>
  </si>
  <si>
    <t>Sachit</t>
  </si>
  <si>
    <t>Bhadrang</t>
  </si>
  <si>
    <t>Ashok</t>
  </si>
  <si>
    <t>Tilaka</t>
  </si>
  <si>
    <t>Somansh</t>
  </si>
  <si>
    <t>Ritvik</t>
  </si>
  <si>
    <t>Divyendu</t>
  </si>
  <si>
    <t>Chaaruhaas</t>
  </si>
  <si>
    <t>Huda</t>
  </si>
  <si>
    <t>Cholan</t>
  </si>
  <si>
    <t>Ninad</t>
  </si>
  <si>
    <t>Brahamjeet</t>
  </si>
  <si>
    <t>Chakor</t>
  </si>
  <si>
    <t>Mrinmayi</t>
  </si>
  <si>
    <t>Shachin</t>
  </si>
  <si>
    <t>Banani</t>
  </si>
  <si>
    <t>Naviya</t>
  </si>
  <si>
    <t>Zaafira</t>
  </si>
  <si>
    <t>Madhav</t>
  </si>
  <si>
    <t>Dwijaraj</t>
  </si>
  <si>
    <t>Vagdevi</t>
  </si>
  <si>
    <t>Sabita</t>
  </si>
  <si>
    <t>Ishi</t>
  </si>
  <si>
    <t>Ilamporai</t>
  </si>
  <si>
    <t>Ayushi</t>
  </si>
  <si>
    <t>Sundari</t>
  </si>
  <si>
    <t>Manjyot</t>
  </si>
  <si>
    <t>Lakhi</t>
  </si>
  <si>
    <t>Phenil</t>
  </si>
  <si>
    <t>Prachi</t>
  </si>
  <si>
    <t>Mohul</t>
  </si>
  <si>
    <t>Poornakamala</t>
  </si>
  <si>
    <t>Sukhamay</t>
  </si>
  <si>
    <t>Arokya</t>
  </si>
  <si>
    <t>Siddharth</t>
  </si>
  <si>
    <t>Chiti</t>
  </si>
  <si>
    <t>Hrithik</t>
  </si>
  <si>
    <t>Sundha</t>
  </si>
  <si>
    <t>Pinakini</t>
  </si>
  <si>
    <t>Shevantilal</t>
  </si>
  <si>
    <t>Fanishwar</t>
  </si>
  <si>
    <t>Oparna</t>
  </si>
  <si>
    <t>Ilakkiya</t>
  </si>
  <si>
    <t>Kaunteya</t>
  </si>
  <si>
    <t>Shankha</t>
  </si>
  <si>
    <t>Gopa</t>
  </si>
  <si>
    <t>Kavan</t>
  </si>
  <si>
    <t>Vilas</t>
  </si>
  <si>
    <t>Rajanya</t>
  </si>
  <si>
    <t>Zakiy</t>
  </si>
  <si>
    <t>Kaaliya</t>
  </si>
  <si>
    <t>Garima</t>
  </si>
  <si>
    <t>Tapasendra</t>
  </si>
  <si>
    <t>Shambhavi</t>
  </si>
  <si>
    <t>Milind</t>
  </si>
  <si>
    <t>Sadiqua</t>
  </si>
  <si>
    <t>Mandith</t>
  </si>
  <si>
    <t>Devamati</t>
  </si>
  <si>
    <t>Harjeet</t>
  </si>
  <si>
    <t>Pavitra</t>
  </si>
  <si>
    <t>Ghalib</t>
  </si>
  <si>
    <t>Inayat</t>
  </si>
  <si>
    <t>Namita</t>
  </si>
  <si>
    <t>Manonith</t>
  </si>
  <si>
    <t>Abhiraj</t>
  </si>
  <si>
    <t>Hariganga</t>
  </si>
  <si>
    <t>Manjira</t>
  </si>
  <si>
    <t>Mudrika</t>
  </si>
  <si>
    <t>Parashar</t>
  </si>
  <si>
    <t>Arav</t>
  </si>
  <si>
    <t>Harshitha</t>
  </si>
  <si>
    <t>Nalini</t>
  </si>
  <si>
    <t>Odathi</t>
  </si>
  <si>
    <t>Soumya</t>
  </si>
  <si>
    <t>Sunayana</t>
  </si>
  <si>
    <t>Jagadishwara</t>
  </si>
  <si>
    <t>Rishika</t>
  </si>
  <si>
    <t>Geena</t>
  </si>
  <si>
    <t>Esha</t>
  </si>
  <si>
    <t>Quamar</t>
  </si>
  <si>
    <t>Apsara</t>
  </si>
  <si>
    <t>Sarada</t>
  </si>
  <si>
    <t>Chaitali</t>
  </si>
  <si>
    <t>Rasul</t>
  </si>
  <si>
    <t>Bahumanya</t>
  </si>
  <si>
    <t>Haresh</t>
  </si>
  <si>
    <t>Kiranmay</t>
  </si>
  <si>
    <t>Sevati</t>
  </si>
  <si>
    <t>Jehannaz</t>
  </si>
  <si>
    <t>Achintya</t>
  </si>
  <si>
    <t>Vrajakishore</t>
  </si>
  <si>
    <t>Manjulika</t>
  </si>
  <si>
    <t>Harikanth</t>
  </si>
  <si>
    <t>Narayani</t>
  </si>
  <si>
    <t>Parantapa</t>
  </si>
  <si>
    <t>Purva</t>
  </si>
  <si>
    <t>Brahmabrata</t>
  </si>
  <si>
    <t>Shailendra</t>
  </si>
  <si>
    <t>Suhrita</t>
  </si>
  <si>
    <t>Shilpa</t>
  </si>
  <si>
    <t>Manjushri</t>
  </si>
  <si>
    <t>Ashis</t>
  </si>
  <si>
    <t>Keshav</t>
  </si>
  <si>
    <t>Renuka</t>
  </si>
  <si>
    <t>Shama</t>
  </si>
  <si>
    <t>Shariq</t>
  </si>
  <si>
    <t>Padmakshi</t>
  </si>
  <si>
    <t>Abdul-Haseeb</t>
  </si>
  <si>
    <t>Ramanuja</t>
  </si>
  <si>
    <t>Mandeep</t>
  </si>
  <si>
    <t>Mohini</t>
  </si>
  <si>
    <t>Indumukhi</t>
  </si>
  <si>
    <t>Urmi</t>
  </si>
  <si>
    <t>Faatina</t>
  </si>
  <si>
    <t>Snehalata</t>
  </si>
  <si>
    <t>Haritbaran</t>
  </si>
  <si>
    <t>Sheetal</t>
  </si>
  <si>
    <t>Kanishka</t>
  </si>
  <si>
    <t>Wamika</t>
  </si>
  <si>
    <t>Pransukh</t>
  </si>
  <si>
    <t>Chaaruchandra</t>
  </si>
  <si>
    <t>Priyasha</t>
  </si>
  <si>
    <t>Vrajamohan</t>
  </si>
  <si>
    <t>Pranauthi</t>
  </si>
  <si>
    <t>Meghnad</t>
  </si>
  <si>
    <t>Izhar</t>
  </si>
  <si>
    <t>Nabhas</t>
  </si>
  <si>
    <t>Mohajit</t>
  </si>
  <si>
    <t>Sarasi</t>
  </si>
  <si>
    <t>Ashwini</t>
  </si>
  <si>
    <t>Umika</t>
  </si>
  <si>
    <t>Dhanajit</t>
  </si>
  <si>
    <t>Sudhanshu</t>
  </si>
  <si>
    <t>Sourish</t>
  </si>
  <si>
    <t>Sukumar</t>
  </si>
  <si>
    <t>Vihaan</t>
  </si>
  <si>
    <t>Radhana</t>
  </si>
  <si>
    <t>Simran, Smaram</t>
  </si>
  <si>
    <t>Hansa</t>
  </si>
  <si>
    <t>Utpala</t>
  </si>
  <si>
    <t>Naathim</t>
  </si>
  <si>
    <t>Abhinava</t>
  </si>
  <si>
    <t>Shagufta</t>
  </si>
  <si>
    <t>Dhanraj</t>
  </si>
  <si>
    <t>Jaafar</t>
  </si>
  <si>
    <t>Vatsa</t>
  </si>
  <si>
    <t>Yamajith</t>
  </si>
  <si>
    <t>Manaal</t>
  </si>
  <si>
    <t>Prabhada</t>
  </si>
  <si>
    <t>Paavai</t>
  </si>
  <si>
    <t>Lokranjan</t>
  </si>
  <si>
    <t>Vaidyanaath</t>
  </si>
  <si>
    <t>Chhabi</t>
  </si>
  <si>
    <t>Nitima</t>
  </si>
  <si>
    <t>Fahad</t>
  </si>
  <si>
    <t>Adityavardhana</t>
  </si>
  <si>
    <t>Manvik</t>
  </si>
  <si>
    <t>Punyasloka</t>
  </si>
  <si>
    <t>Chitrani</t>
  </si>
  <si>
    <t>Meghdutt</t>
  </si>
  <si>
    <t>Paramhansa</t>
  </si>
  <si>
    <t>Bitasok</t>
  </si>
  <si>
    <t>Snigdha</t>
  </si>
  <si>
    <t>Puja</t>
  </si>
  <si>
    <t>Bandhul</t>
  </si>
  <si>
    <t>Neeti</t>
  </si>
  <si>
    <t>Niraj</t>
  </si>
  <si>
    <t>Chemmal</t>
  </si>
  <si>
    <t>Punarnava</t>
  </si>
  <si>
    <t>Naina</t>
  </si>
  <si>
    <t>Bikram</t>
  </si>
  <si>
    <t>Anugya</t>
  </si>
  <si>
    <t>Dhritiman</t>
  </si>
  <si>
    <t>Takshak</t>
  </si>
  <si>
    <t>Balachandrav</t>
  </si>
  <si>
    <t>Triparna</t>
  </si>
  <si>
    <t>Tanaya</t>
  </si>
  <si>
    <t>Nishi</t>
  </si>
  <si>
    <t>Kanchana</t>
  </si>
  <si>
    <t>Baijayanthi</t>
  </si>
  <si>
    <t>Devajyoti</t>
  </si>
  <si>
    <t>Narahari</t>
  </si>
  <si>
    <t>Udiramalara</t>
  </si>
  <si>
    <t>Jinendra</t>
  </si>
  <si>
    <t>Rohana</t>
  </si>
  <si>
    <t>Debanshi</t>
  </si>
  <si>
    <t>Shubhashis</t>
  </si>
  <si>
    <t>Suhitha</t>
  </si>
  <si>
    <t>Hasumati</t>
  </si>
  <si>
    <t>Champakmala</t>
  </si>
  <si>
    <t>Tejomay</t>
  </si>
  <si>
    <t>Sudhi</t>
  </si>
  <si>
    <t>Manish</t>
  </si>
  <si>
    <t>Maina</t>
  </si>
  <si>
    <t>Madanapal</t>
  </si>
  <si>
    <t>Vanhi</t>
  </si>
  <si>
    <t>Achala</t>
  </si>
  <si>
    <t>Vibhu</t>
  </si>
  <si>
    <t>Cyril</t>
  </si>
  <si>
    <t>Indrasuta</t>
  </si>
  <si>
    <t>Pramiti</t>
  </si>
  <si>
    <t>Manikuntala</t>
  </si>
  <si>
    <t>Nabhomani</t>
  </si>
  <si>
    <t>Rajata</t>
  </si>
  <si>
    <t>Mallikarjuna</t>
  </si>
  <si>
    <t>Pritilata</t>
  </si>
  <si>
    <t>Sagari</t>
  </si>
  <si>
    <t>Navadurga</t>
  </si>
  <si>
    <t>Wajid</t>
  </si>
  <si>
    <t>Muthunagai</t>
  </si>
  <si>
    <t>Pravar</t>
  </si>
  <si>
    <t>Abhyagni</t>
  </si>
  <si>
    <t>Rukma</t>
  </si>
  <si>
    <t>Kapalini</t>
  </si>
  <si>
    <t>Ishrat</t>
  </si>
  <si>
    <t>Vipula</t>
  </si>
  <si>
    <t>Vipul</t>
  </si>
  <si>
    <t>Rajnish</t>
  </si>
  <si>
    <t>Tehzeeb</t>
  </si>
  <si>
    <t>Subhashini</t>
  </si>
  <si>
    <t>Mustafa</t>
  </si>
  <si>
    <t>Pallav</t>
  </si>
  <si>
    <t>Swarnalata</t>
  </si>
  <si>
    <t>Sujay</t>
  </si>
  <si>
    <t>Vibhuti</t>
  </si>
  <si>
    <t>Ekadhana</t>
  </si>
  <si>
    <t>Someshwar</t>
  </si>
  <si>
    <t>Devang</t>
  </si>
  <si>
    <t>Hammad</t>
  </si>
  <si>
    <t>Shivshankar</t>
  </si>
  <si>
    <t>Pravir</t>
  </si>
  <si>
    <t>Panduranga</t>
  </si>
  <si>
    <t>Gulzarilal</t>
  </si>
  <si>
    <t>Chandrakirthi</t>
  </si>
  <si>
    <t>Bhavini</t>
  </si>
  <si>
    <t>Triguni</t>
  </si>
  <si>
    <t>Deeptendu</t>
  </si>
  <si>
    <t>Martanda</t>
  </si>
  <si>
    <t>Ranhitha</t>
  </si>
  <si>
    <t>Anjum</t>
  </si>
  <si>
    <t>Satyaprakash</t>
  </si>
  <si>
    <t>Hurditya</t>
  </si>
  <si>
    <t>Purvaja</t>
  </si>
  <si>
    <t>Tula</t>
  </si>
  <si>
    <t>Jayitri</t>
  </si>
  <si>
    <t>Natkuna</t>
  </si>
  <si>
    <t>Nagaraj</t>
  </si>
  <si>
    <t>Madhumalati</t>
  </si>
  <si>
    <t>Jayaprakash</t>
  </si>
  <si>
    <t>Manali</t>
  </si>
  <si>
    <t>Ulka</t>
  </si>
  <si>
    <t>Tautik</t>
  </si>
  <si>
    <t>Yajat</t>
  </si>
  <si>
    <t>Pankti</t>
  </si>
  <si>
    <t>Sannidhi</t>
  </si>
  <si>
    <t>Devesh</t>
  </si>
  <si>
    <t>Teesta</t>
  </si>
  <si>
    <t>Manisha, Mohisha</t>
  </si>
  <si>
    <t>Adwaya</t>
  </si>
  <si>
    <t>Hemangi</t>
  </si>
  <si>
    <t>Damini</t>
  </si>
  <si>
    <t>Abhinanda</t>
  </si>
  <si>
    <t>Archit</t>
  </si>
  <si>
    <t>Jagjeevan</t>
  </si>
  <si>
    <t>Shrestha</t>
  </si>
  <si>
    <t>Kaveri</t>
  </si>
  <si>
    <t>Acanda</t>
  </si>
  <si>
    <t>Chetana</t>
  </si>
  <si>
    <t>Subash</t>
  </si>
  <si>
    <t>Sur</t>
  </si>
  <si>
    <t>Nabhoj</t>
  </si>
  <si>
    <t>Vineeta</t>
  </si>
  <si>
    <t>Purandar</t>
  </si>
  <si>
    <t>Nilima</t>
  </si>
  <si>
    <t>Lalan</t>
  </si>
  <si>
    <t>Nripa</t>
  </si>
  <si>
    <t>Vaanadhi</t>
  </si>
  <si>
    <t>Yuvati</t>
  </si>
  <si>
    <t>Madhuk</t>
  </si>
  <si>
    <t>Neeta</t>
  </si>
  <si>
    <t>Kuval</t>
  </si>
  <si>
    <t>Trigun</t>
  </si>
  <si>
    <t>Danuj</t>
  </si>
  <si>
    <t>Panchali</t>
  </si>
  <si>
    <t>Sudhith</t>
  </si>
  <si>
    <t>Narayan</t>
  </si>
  <si>
    <t>Naganika</t>
  </si>
  <si>
    <t>Poonam</t>
  </si>
  <si>
    <t>Shuddhashil</t>
  </si>
  <si>
    <t>Pulin</t>
  </si>
  <si>
    <t>Parvatinandan</t>
  </si>
  <si>
    <t>Dev</t>
  </si>
  <si>
    <t>Sharadini</t>
  </si>
  <si>
    <t>Vishalakshi</t>
  </si>
  <si>
    <t>Sandhya</t>
  </si>
  <si>
    <t>Yadukumara</t>
  </si>
  <si>
    <t>Maruti</t>
  </si>
  <si>
    <t>Chirayu</t>
  </si>
  <si>
    <t>Madhurima</t>
  </si>
  <si>
    <t>Sharadindu</t>
  </si>
  <si>
    <t>Shuchismita</t>
  </si>
  <si>
    <t>Aishani</t>
  </si>
  <si>
    <t>Adishree</t>
  </si>
  <si>
    <t>Gangika</t>
  </si>
  <si>
    <t>Malarvendan</t>
  </si>
  <si>
    <t>Swatantar</t>
  </si>
  <si>
    <t>Diti</t>
  </si>
  <si>
    <t>Zaafir</t>
  </si>
  <si>
    <t>Dayita</t>
  </si>
  <si>
    <t>Kalandhika</t>
  </si>
  <si>
    <t>Ratnalekha</t>
  </si>
  <si>
    <t>Thayanban</t>
  </si>
  <si>
    <t>Vibhas</t>
  </si>
  <si>
    <t>Siddhima</t>
  </si>
  <si>
    <t>Naman</t>
  </si>
  <si>
    <t>Rupeshwari</t>
  </si>
  <si>
    <t>Yaalini</t>
  </si>
  <si>
    <t>Haleema</t>
  </si>
  <si>
    <t>Phiroza</t>
  </si>
  <si>
    <t>Gurpraveen</t>
  </si>
  <si>
    <t>Fakhry</t>
  </si>
  <si>
    <t>Chandrakiran</t>
  </si>
  <si>
    <t>Vishram</t>
  </si>
  <si>
    <t>Laalamani</t>
  </si>
  <si>
    <t>Ramkishore</t>
  </si>
  <si>
    <t>Paresh</t>
  </si>
  <si>
    <t>Shrikanta</t>
  </si>
  <si>
    <t>Mrigankasekhar</t>
  </si>
  <si>
    <t>Yaduvir</t>
  </si>
  <si>
    <t>Harshad</t>
  </si>
  <si>
    <t>Gayatri</t>
  </si>
  <si>
    <t>Megh</t>
  </si>
  <si>
    <t>Amlankusum</t>
  </si>
  <si>
    <t>Iri</t>
  </si>
  <si>
    <t>Vanshika</t>
  </si>
  <si>
    <t>Japan</t>
  </si>
  <si>
    <t>Zannat</t>
  </si>
  <si>
    <t>Yaalisai</t>
  </si>
  <si>
    <t>Gayana</t>
  </si>
  <si>
    <t>Marut</t>
  </si>
  <si>
    <t>Kantilal</t>
  </si>
  <si>
    <t>Faiyaz</t>
  </si>
  <si>
    <t>Omkarnath</t>
  </si>
  <si>
    <t>Vanalakshmi</t>
  </si>
  <si>
    <t>Milika</t>
  </si>
  <si>
    <t>Ranajay</t>
  </si>
  <si>
    <t>Yogesh</t>
  </si>
  <si>
    <t>Hasmukh</t>
  </si>
  <si>
    <t>Mujeeb</t>
  </si>
  <si>
    <t>Jyotsna</t>
  </si>
  <si>
    <t>Srujanika</t>
  </si>
  <si>
    <t>Ishani</t>
  </si>
  <si>
    <t>Ellu</t>
  </si>
  <si>
    <t>Madira</t>
  </si>
  <si>
    <t>Pooja</t>
  </si>
  <si>
    <t>Shantashil</t>
  </si>
  <si>
    <t>Saipraasad</t>
  </si>
  <si>
    <t>Radhika</t>
  </si>
  <si>
    <t>Srivas</t>
  </si>
  <si>
    <t>Nathan</t>
  </si>
  <si>
    <t>Srinika</t>
  </si>
  <si>
    <t>Shahid</t>
  </si>
  <si>
    <t>Avatar</t>
  </si>
  <si>
    <t>Harihar</t>
  </si>
  <si>
    <t>Abhidha</t>
  </si>
  <si>
    <t>Manjunath</t>
  </si>
  <si>
    <t>Nivritti</t>
  </si>
  <si>
    <t>Ekachith</t>
  </si>
  <si>
    <t>Idaspati</t>
  </si>
  <si>
    <t>Vrishin</t>
  </si>
  <si>
    <t>Gangol</t>
  </si>
  <si>
    <t>Rajendra</t>
  </si>
  <si>
    <t>Maagh</t>
  </si>
  <si>
    <t>Anula</t>
  </si>
  <si>
    <t>Bhojaraja</t>
  </si>
  <si>
    <t>Drupad</t>
  </si>
  <si>
    <t>Aftab,Aftaab</t>
  </si>
  <si>
    <t>Raman</t>
  </si>
  <si>
    <t>Amrit, Amrik</t>
  </si>
  <si>
    <t>Hritish</t>
  </si>
  <si>
    <t>Kusumesh</t>
  </si>
  <si>
    <t>Menmoli</t>
  </si>
  <si>
    <t>Sphatika</t>
  </si>
  <si>
    <t>Rijul</t>
  </si>
  <si>
    <t>Shalmali</t>
  </si>
  <si>
    <t>Nathin</t>
  </si>
  <si>
    <t>Pugal</t>
  </si>
  <si>
    <t>Saakaar</t>
  </si>
  <si>
    <t>Utalika</t>
  </si>
  <si>
    <t>Swati</t>
  </si>
  <si>
    <t>Muni</t>
  </si>
  <si>
    <t>Drishya</t>
  </si>
  <si>
    <t>Sitikantha</t>
  </si>
  <si>
    <t>Parveen</t>
  </si>
  <si>
    <t>Vedavathi</t>
  </si>
  <si>
    <t>Raghunandan</t>
  </si>
  <si>
    <t>Shravankumar</t>
  </si>
  <si>
    <t>Marichi</t>
  </si>
  <si>
    <t>Vikramajit</t>
  </si>
  <si>
    <t>Satyavrata</t>
  </si>
  <si>
    <t>Iha</t>
  </si>
  <si>
    <t>Rohan</t>
  </si>
  <si>
    <t>Krishnaroop</t>
  </si>
  <si>
    <t>Ajamil</t>
  </si>
  <si>
    <t>Vanhishikha</t>
  </si>
  <si>
    <t>Amanath</t>
  </si>
  <si>
    <t>Omaja</t>
  </si>
  <si>
    <t>Prasun</t>
  </si>
  <si>
    <t>Gul</t>
  </si>
  <si>
    <t>Samarendra</t>
  </si>
  <si>
    <t>Ghanendra</t>
  </si>
  <si>
    <t>Abhijna</t>
  </si>
  <si>
    <t>Venkataraman</t>
  </si>
  <si>
    <t>Xena</t>
  </si>
  <si>
    <t>Yuvaraj</t>
  </si>
  <si>
    <t>Bipasha</t>
  </si>
  <si>
    <t>Timir</t>
  </si>
  <si>
    <t>Gurumurthi</t>
  </si>
  <si>
    <t>Suhag</t>
  </si>
  <si>
    <t>Kshitija</t>
  </si>
  <si>
    <t>Krishna</t>
  </si>
  <si>
    <t>Nagesh</t>
  </si>
  <si>
    <t>Vedmohan</t>
  </si>
  <si>
    <t>Tanuka</t>
  </si>
  <si>
    <t>Thumri</t>
  </si>
  <si>
    <t>Tripta</t>
  </si>
  <si>
    <t>Lingan</t>
  </si>
  <si>
    <t>Prbhavati</t>
  </si>
  <si>
    <t>Lajita</t>
  </si>
  <si>
    <t>Rubaina</t>
  </si>
  <si>
    <t>Aashish</t>
  </si>
  <si>
    <t>Sudarshana</t>
  </si>
  <si>
    <t>Shyamangi</t>
  </si>
  <si>
    <t>Deepana</t>
  </si>
  <si>
    <t>Kaishori</t>
  </si>
  <si>
    <t>Aashirya</t>
  </si>
  <si>
    <t>Gulzar</t>
  </si>
  <si>
    <t>Prakriti</t>
  </si>
  <si>
    <t>Sujan</t>
  </si>
  <si>
    <t>Pavanaj</t>
  </si>
  <si>
    <t>Parni</t>
  </si>
  <si>
    <t>Saguna</t>
  </si>
  <si>
    <t>Hanuman</t>
  </si>
  <si>
    <t>Jamadagni</t>
  </si>
  <si>
    <t>Mithilesh</t>
  </si>
  <si>
    <t>Abhilasa</t>
  </si>
  <si>
    <t>Akash</t>
  </si>
  <si>
    <t>Udayachal</t>
  </si>
  <si>
    <t>Kalakarni</t>
  </si>
  <si>
    <t>Surendra</t>
  </si>
  <si>
    <t>Palani</t>
  </si>
  <si>
    <t>Ibhya</t>
  </si>
  <si>
    <t>Sanchay</t>
  </si>
  <si>
    <t>Acaryasuta</t>
  </si>
  <si>
    <t>Rathika</t>
  </si>
  <si>
    <t>Mirium</t>
  </si>
  <si>
    <t>Kamakya</t>
  </si>
  <si>
    <t>Prabhu</t>
  </si>
  <si>
    <t>Lavangi</t>
  </si>
  <si>
    <t>Thogai</t>
  </si>
  <si>
    <t>Dhyanesh</t>
  </si>
  <si>
    <t>Madhula</t>
  </si>
  <si>
    <t>Mahipal</t>
  </si>
  <si>
    <t>Mamraj</t>
  </si>
  <si>
    <t>Chahat</t>
  </si>
  <si>
    <t>Kodhai</t>
  </si>
  <si>
    <t>Gyanada</t>
  </si>
  <si>
    <t>Nabhi</t>
  </si>
  <si>
    <t>Govindi</t>
  </si>
  <si>
    <t>Amogh</t>
  </si>
  <si>
    <t>Chandrika</t>
  </si>
  <si>
    <t>Vijayalaksmi</t>
  </si>
  <si>
    <t>Shashidhar</t>
  </si>
  <si>
    <t>Ashwin, Asvin</t>
  </si>
  <si>
    <t>Zeeshan</t>
  </si>
  <si>
    <t>Mahaniya</t>
  </si>
  <si>
    <t>Yuvika</t>
  </si>
  <si>
    <t>Deveshwar</t>
  </si>
  <si>
    <t>Subinay</t>
  </si>
  <si>
    <t>Niramay</t>
  </si>
  <si>
    <t>Samhita</t>
  </si>
  <si>
    <t>Devachandra</t>
  </si>
  <si>
    <t>Mohit</t>
  </si>
  <si>
    <t>Sudesh</t>
  </si>
  <si>
    <t>Dhansukh</t>
  </si>
  <si>
    <t>Onella</t>
  </si>
  <si>
    <t>Rajdulari</t>
  </si>
  <si>
    <t>Urshita</t>
  </si>
  <si>
    <t>Vishal</t>
  </si>
  <si>
    <t>Ekavir</t>
  </si>
  <si>
    <t>Hasanthi</t>
  </si>
  <si>
    <t>Thangarajan</t>
  </si>
  <si>
    <t>Suketu</t>
  </si>
  <si>
    <t>Jerusha</t>
  </si>
  <si>
    <t>Usra</t>
  </si>
  <si>
    <t>Lagan</t>
  </si>
  <si>
    <t>Abhimand</t>
  </si>
  <si>
    <t>Anavi</t>
  </si>
  <si>
    <t>Milan</t>
  </si>
  <si>
    <t>Saanvi</t>
  </si>
  <si>
    <t>Kamaraja</t>
  </si>
  <si>
    <t>Pitambar</t>
  </si>
  <si>
    <t>Mahalakshmi</t>
  </si>
  <si>
    <t>Vallabhendra</t>
  </si>
  <si>
    <t>Nirav</t>
  </si>
  <si>
    <t>Omrao, Umrao</t>
  </si>
  <si>
    <t>Jagadbandu</t>
  </si>
  <si>
    <t>Urna</t>
  </si>
  <si>
    <t>Mandhatri</t>
  </si>
  <si>
    <t>Amitbikram</t>
  </si>
  <si>
    <t>Nidhipa</t>
  </si>
  <si>
    <t>Raja</t>
  </si>
  <si>
    <t>Rukmini</t>
  </si>
  <si>
    <t>Fullara</t>
  </si>
  <si>
    <t>Akshath</t>
  </si>
  <si>
    <t>Shadab</t>
  </si>
  <si>
    <t>Gurpreet</t>
  </si>
  <si>
    <t>Swarnima</t>
  </si>
  <si>
    <t>Indu</t>
  </si>
  <si>
    <t>Rituparna</t>
  </si>
  <si>
    <t>Siddhartha</t>
  </si>
  <si>
    <t>Chakradev</t>
  </si>
  <si>
    <t>Induhasan</t>
  </si>
  <si>
    <t>Gopichand</t>
  </si>
  <si>
    <t>Ujagar</t>
  </si>
  <si>
    <t>Nishok</t>
  </si>
  <si>
    <t>Aakash</t>
  </si>
  <si>
    <t>Kevalkishore</t>
  </si>
  <si>
    <t>Amod</t>
  </si>
  <si>
    <t>Hasina</t>
  </si>
  <si>
    <t>Viveka</t>
  </si>
  <si>
    <t>Bhagyalakshmi</t>
  </si>
  <si>
    <t>Kareem</t>
  </si>
  <si>
    <t>Dwaipayan</t>
  </si>
  <si>
    <t>Gagana</t>
  </si>
  <si>
    <t>Loknath</t>
  </si>
  <si>
    <t>Paras</t>
  </si>
  <si>
    <t>Abhidi</t>
  </si>
  <si>
    <t>Vasanti</t>
  </si>
  <si>
    <t>Kantimoy</t>
  </si>
  <si>
    <t>Vedi</t>
  </si>
  <si>
    <t>Shobha</t>
  </si>
  <si>
    <t>Charusheela</t>
  </si>
  <si>
    <t>Suprabha</t>
  </si>
  <si>
    <t>Dishita</t>
  </si>
  <si>
    <t>Laasya</t>
  </si>
  <si>
    <t>Uttal</t>
  </si>
  <si>
    <t>Charulata</t>
  </si>
  <si>
    <t>Paadini</t>
  </si>
  <si>
    <t>Suloch</t>
  </si>
  <si>
    <t>Arulchelvan</t>
  </si>
  <si>
    <t>Hansika</t>
  </si>
  <si>
    <t>Sushil</t>
  </si>
  <si>
    <t>Dhanesh</t>
  </si>
  <si>
    <t>Mayanka</t>
  </si>
  <si>
    <t>Manasyu</t>
  </si>
  <si>
    <t>Archa</t>
  </si>
  <si>
    <t>Trivid</t>
  </si>
  <si>
    <t>Nisita</t>
  </si>
  <si>
    <t>Abhivira</t>
  </si>
  <si>
    <t>Akroor</t>
  </si>
  <si>
    <t>Ekakshara</t>
  </si>
  <si>
    <t>Valli</t>
  </si>
  <si>
    <t>Omala</t>
  </si>
  <si>
    <t>Husna</t>
  </si>
  <si>
    <t>Jaibhusana</t>
  </si>
  <si>
    <t>Yashpal</t>
  </si>
  <si>
    <t>Sandeep</t>
  </si>
  <si>
    <t>Deeba</t>
  </si>
  <si>
    <t>Kamika</t>
  </si>
  <si>
    <t>Champabati</t>
  </si>
  <si>
    <t>Shariba</t>
  </si>
  <si>
    <t>Kerani</t>
  </si>
  <si>
    <t>Kakoli</t>
  </si>
  <si>
    <t>Lakshita</t>
  </si>
  <si>
    <t>Cole</t>
  </si>
  <si>
    <t>Olikodi</t>
  </si>
  <si>
    <t>Radhak</t>
  </si>
  <si>
    <t>Dulari</t>
  </si>
  <si>
    <t>Subal</t>
  </si>
  <si>
    <t>Uddhar</t>
  </si>
  <si>
    <t>Vaagai</t>
  </si>
  <si>
    <t>Upendra</t>
  </si>
  <si>
    <t>Dilshad</t>
  </si>
  <si>
    <t>Raghuvir</t>
  </si>
  <si>
    <t>Ardhendu</t>
  </si>
  <si>
    <t>Binal</t>
  </si>
  <si>
    <t>Gaganjyot</t>
  </si>
  <si>
    <t>Mallika</t>
  </si>
  <si>
    <t>Trinayani</t>
  </si>
  <si>
    <t>Sharmila</t>
  </si>
  <si>
    <t>Padmapati</t>
  </si>
  <si>
    <t>Ganaka</t>
  </si>
  <si>
    <t>Bhairavi</t>
  </si>
  <si>
    <t>Samiran</t>
  </si>
  <si>
    <t>Sikta</t>
  </si>
  <si>
    <t>Chirtrang</t>
  </si>
  <si>
    <t>Dhananjay</t>
  </si>
  <si>
    <t>Rupashri</t>
  </si>
  <si>
    <t>Ishayu</t>
  </si>
  <si>
    <t>Sushila</t>
  </si>
  <si>
    <t>Chamanlal</t>
  </si>
  <si>
    <t>Mahir</t>
  </si>
  <si>
    <t>Bakul</t>
  </si>
  <si>
    <t>Somdev</t>
  </si>
  <si>
    <t>Uddhav</t>
  </si>
  <si>
    <t>Indukala</t>
  </si>
  <si>
    <t>Indratan</t>
  </si>
  <si>
    <t>Swagata</t>
  </si>
  <si>
    <t>Qaisar</t>
  </si>
  <si>
    <t>Indrani</t>
  </si>
  <si>
    <t>Dharmpal</t>
  </si>
  <si>
    <t>Fareed</t>
  </si>
  <si>
    <t>Bhakti</t>
  </si>
  <si>
    <t>Tanushri</t>
  </si>
  <si>
    <t>Nagina</t>
  </si>
  <si>
    <t>Ish</t>
  </si>
  <si>
    <t>Senthamarai</t>
  </si>
  <si>
    <t>Samantha</t>
  </si>
  <si>
    <t>Omisha</t>
  </si>
  <si>
    <t>VeeraSundari</t>
  </si>
  <si>
    <t>Sanjana</t>
  </si>
  <si>
    <t>Guruprasad</t>
  </si>
  <si>
    <t>Rajivini</t>
  </si>
  <si>
    <t>Rajasi</t>
  </si>
  <si>
    <t>Eshwar</t>
  </si>
  <si>
    <t>Gathika</t>
  </si>
  <si>
    <t>Yadva</t>
  </si>
  <si>
    <t>Suryabhan</t>
  </si>
  <si>
    <t>Gajrup</t>
  </si>
  <si>
    <t>Peeyush</t>
  </si>
  <si>
    <t>Inika</t>
  </si>
  <si>
    <t>Bela, Beli</t>
  </si>
  <si>
    <t>Praver</t>
  </si>
  <si>
    <t>Chaitra</t>
  </si>
  <si>
    <t>Nishtha</t>
  </si>
  <si>
    <t>Devarya</t>
  </si>
  <si>
    <t>Prasad</t>
  </si>
  <si>
    <t>Chidananda</t>
  </si>
  <si>
    <t>Salena</t>
  </si>
  <si>
    <t>Sujash</t>
  </si>
  <si>
    <t>Manjusha</t>
  </si>
  <si>
    <t>Chandrabhaga</t>
  </si>
  <si>
    <t>Mainak</t>
  </si>
  <si>
    <t>Salarjung</t>
  </si>
  <si>
    <t>Arivoli</t>
  </si>
  <si>
    <t>Geeti</t>
  </si>
  <si>
    <t>Shobhana</t>
  </si>
  <si>
    <t>Hiranmayi</t>
  </si>
  <si>
    <t>djbdjb</t>
  </si>
  <si>
    <t>dnbndd</t>
  </si>
  <si>
    <t>Grand Total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</si>
  <si>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</si>
  <si>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</si>
  <si>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</si>
  <si>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</si>
  <si>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</si>
  <si>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</si>
  <si>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</si>
  <si>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</si>
  <si>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</si>
  <si>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</si>
  <si>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</si>
  <si>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</si>
  <si>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</si>
  <si>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</si>
  <si>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</si>
  <si>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</si>
  <si>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</si>
  <si>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</si>
  <si>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</si>
  <si>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</si>
  <si>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</si>
  <si>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</si>
  <si>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</si>
  <si>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COUNTA of Gender</t>
  </si>
  <si>
    <t>Name</t>
  </si>
  <si>
    <t>Male Chances</t>
  </si>
  <si>
    <t>Female Chances</t>
  </si>
  <si>
    <t>Zaraaya</t>
  </si>
  <si>
    <t>Nirvaan</t>
  </si>
  <si>
    <t>Vihaana</t>
  </si>
  <si>
    <t>Column Labels</t>
  </si>
  <si>
    <t>Row Labels</t>
  </si>
  <si>
    <t>Count of Gender</t>
  </si>
  <si>
    <t>Prediction</t>
  </si>
  <si>
    <t>Count of LastLetter</t>
  </si>
  <si>
    <t>Comparison</t>
  </si>
  <si>
    <t>No of 1's</t>
  </si>
  <si>
    <t>Total count</t>
  </si>
  <si>
    <t>Validation accuracy</t>
  </si>
  <si>
    <t>Count of Comparison</t>
  </si>
  <si>
    <t>Precision(female)</t>
  </si>
  <si>
    <t>Recall(female)</t>
  </si>
  <si>
    <t>F1 Score(female)</t>
  </si>
  <si>
    <t>Precision(male)</t>
  </si>
  <si>
    <t>Recall(male)</t>
  </si>
  <si>
    <t>F1 Score(male)</t>
  </si>
  <si>
    <t>Macro-Average F1 Score</t>
  </si>
  <si>
    <t>LL/MALE</t>
  </si>
  <si>
    <t xml:space="preserve"> LL/FEMALE</t>
  </si>
  <si>
    <t xml:space="preserve"> P(MALE)</t>
  </si>
  <si>
    <t xml:space="preserve"> P(FEMALE)</t>
  </si>
  <si>
    <t xml:space="preserve"> Prediction</t>
  </si>
  <si>
    <t>FEMALE</t>
  </si>
  <si>
    <t>MALE</t>
  </si>
  <si>
    <t>Precision(Male)</t>
  </si>
  <si>
    <t>Recall(Male)</t>
  </si>
  <si>
    <t>F1 Score(Male)</t>
  </si>
  <si>
    <t>Macro-Averaged F1 Score</t>
  </si>
  <si>
    <t>Support(Female)</t>
  </si>
  <si>
    <t>Support(Male)</t>
  </si>
  <si>
    <t>Weighted F1 Score</t>
  </si>
  <si>
    <t>(blank)</t>
  </si>
  <si>
    <t>LL/Male</t>
  </si>
  <si>
    <t>LL/Female</t>
  </si>
  <si>
    <t>P(Male)</t>
  </si>
  <si>
    <t>P(Female)</t>
  </si>
  <si>
    <t>Precision(Female)</t>
  </si>
  <si>
    <t>Recall(Female)</t>
  </si>
  <si>
    <t>F1 Score(Female)</t>
  </si>
  <si>
    <t>Macro Averaged F1 Score</t>
  </si>
  <si>
    <t>Number of Accurate Predictions</t>
  </si>
  <si>
    <t>Total Count</t>
  </si>
  <si>
    <t xml:space="preserve"> Comparison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</si>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</sst>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374151"/>
      <name val="Arial"/>
    </font>
    <font>
      <sz val="9"/>
      <color rgb="FF000000"/>
      <name val="&quot;Google Sans Mono&quot;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4" fillId="2" borderId="0" xfId="0" applyFont="1" applyFill="1"/>
    <xf numFmtId="0" fontId="5" fillId="0" borderId="0" xfId="0" applyFont="1"/>
    <xf numFmtId="10" fontId="4" fillId="0" borderId="0" xfId="0" applyNumberFormat="1" applyFont="1"/>
    <xf numFmtId="10" fontId="6" fillId="3" borderId="0" xfId="0" applyNumberFormat="1" applyFont="1" applyFill="1"/>
    <xf numFmtId="10" fontId="0" fillId="0" borderId="0" xfId="0" applyNumberFormat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0" fontId="0" fillId="0" borderId="1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applyFont="1"/>
    <xf numFmtId="0" fontId="3" fillId="0" borderId="0" xfId="0" applyFont="1"/>
    <xf numFmtId="10" fontId="0" fillId="0" borderId="0" xfId="1" applyNumberFormat="1" applyFont="1"/>
    <xf numFmtId="0" fontId="7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2" fillId="0" borderId="0" xfId="1" applyNumberFormat="1" applyFont="1"/>
    <xf numFmtId="2" fontId="0" fillId="0" borderId="0" xfId="0" pivotButton="1" applyNumberFormat="1"/>
    <xf numFmtId="2" fontId="0" fillId="0" borderId="0" xfId="0" applyNumberFormat="1"/>
    <xf numFmtId="10" fontId="1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Nathan.xlsx]pivot!PivotTable1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pivot!$B$5:$B$28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1-4F75-AA5E-7CAAC768753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pivot!$C$5:$C$28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1-4F75-AA5E-7CAAC7687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326255"/>
        <c:axId val="878334415"/>
      </c:barChart>
      <c:catAx>
        <c:axId val="87832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34415"/>
        <c:crosses val="autoZero"/>
        <c:auto val="1"/>
        <c:lblAlgn val="ctr"/>
        <c:lblOffset val="100"/>
        <c:noMultiLvlLbl val="0"/>
      </c:catAx>
      <c:valAx>
        <c:axId val="87833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2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Nathan.xlsx]pivottrain!PivotTable1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pivottrain!$B$3:$B$4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pivottrain!$A$5:$A$28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pivottrain!$B$5:$B$28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A-4CD6-BA6F-62D73D1D6C64}"/>
            </c:ext>
          </c:extLst>
        </c:ser>
        <c:ser>
          <c:idx val="1"/>
          <c:order val="1"/>
          <c:tx>
            <c:strRef>
              <c:f>pivottrain!$C$3:$C$4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pivottrain!$A$5:$A$28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pivottrain!$C$5:$C$28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BA-4CD6-BA6F-62D73D1D6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02223"/>
        <c:axId val="787797903"/>
      </c:barChart>
      <c:catAx>
        <c:axId val="7878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97903"/>
        <c:crosses val="autoZero"/>
        <c:auto val="1"/>
        <c:lblAlgn val="ctr"/>
        <c:lblOffset val="100"/>
        <c:noMultiLvlLbl val="0"/>
      </c:catAx>
      <c:valAx>
        <c:axId val="78779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[GenderPrediction Nathan.xlsx]Naive Bayes!PivotTable1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'Naive Bayes'!$B$3:$B$4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'Naive Bayes'!$A$5:$A$28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'Naive Bayes'!$B$5:$B$28</c:f>
              <c:numCache>
                <c:formatCode>0.00</c:formatCode>
                <c:ptCount val="23"/>
                <c:pt idx="0">
                  <c:v>0.56097560975609762</c:v>
                </c:pt>
                <c:pt idx="1">
                  <c:v>2.152080344332855E-3</c:v>
                </c:pt>
                <c:pt idx="2">
                  <c:v>2.152080344332855E-3</c:v>
                </c:pt>
                <c:pt idx="3">
                  <c:v>7.1736011477761836E-3</c:v>
                </c:pt>
                <c:pt idx="4">
                  <c:v>7.173601147776184E-4</c:v>
                </c:pt>
                <c:pt idx="5">
                  <c:v>7.173601147776184E-4</c:v>
                </c:pt>
                <c:pt idx="6">
                  <c:v>5.0215208034433282E-3</c:v>
                </c:pt>
                <c:pt idx="7">
                  <c:v>0.34074605451936874</c:v>
                </c:pt>
                <c:pt idx="8">
                  <c:v>7.173601147776184E-4</c:v>
                </c:pt>
                <c:pt idx="9">
                  <c:v>2.8694404591104736E-3</c:v>
                </c:pt>
                <c:pt idx="10">
                  <c:v>2.7977044476327116E-2</c:v>
                </c:pt>
                <c:pt idx="11">
                  <c:v>7.8909612625538018E-3</c:v>
                </c:pt>
                <c:pt idx="12">
                  <c:v>1.2195121951219513E-2</c:v>
                </c:pt>
                <c:pt idx="13">
                  <c:v>1.4347202295552368E-3</c:v>
                </c:pt>
                <c:pt idx="14">
                  <c:v>7.173601147776184E-4</c:v>
                </c:pt>
                <c:pt idx="15">
                  <c:v>0</c:v>
                </c:pt>
                <c:pt idx="16">
                  <c:v>6.4562410329985654E-3</c:v>
                </c:pt>
                <c:pt idx="17">
                  <c:v>2.8694404591104736E-3</c:v>
                </c:pt>
                <c:pt idx="18">
                  <c:v>6.4562410329985654E-3</c:v>
                </c:pt>
                <c:pt idx="19">
                  <c:v>7.8909612625538018E-3</c:v>
                </c:pt>
                <c:pt idx="20">
                  <c:v>0</c:v>
                </c:pt>
                <c:pt idx="21">
                  <c:v>1.4347202295552368E-3</c:v>
                </c:pt>
                <c:pt idx="22">
                  <c:v>1.4347202295552368E-3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D-4189-BD6E-087C98AE901A}"/>
            </c:ext>
          </c:extLst>
        </c:ser>
        <c:ser>
          <c:idx val="1"/>
          <c:order val="1"/>
          <c:tx>
            <c:strRef>
              <c:f>'Naive Bayes'!$C$3:$C$4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'Naive Bayes'!$A$5:$A$28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'Naive Bayes'!$C$5:$C$28</c:f>
              <c:numCache>
                <c:formatCode>0.00</c:formatCode>
                <c:ptCount val="23"/>
                <c:pt idx="0">
                  <c:v>0.17859365276913503</c:v>
                </c:pt>
                <c:pt idx="1">
                  <c:v>9.9564405724953328E-3</c:v>
                </c:pt>
                <c:pt idx="2">
                  <c:v>3.4847542003733668E-2</c:v>
                </c:pt>
                <c:pt idx="3">
                  <c:v>6.8450528935905417E-3</c:v>
                </c:pt>
                <c:pt idx="4">
                  <c:v>1.2445550715619166E-3</c:v>
                </c:pt>
                <c:pt idx="5">
                  <c:v>1.120099564405725E-2</c:v>
                </c:pt>
                <c:pt idx="6">
                  <c:v>0.11263223397635345</c:v>
                </c:pt>
                <c:pt idx="7">
                  <c:v>6.4716863721219667E-2</c:v>
                </c:pt>
                <c:pt idx="8">
                  <c:v>2.3024268823895456E-2</c:v>
                </c:pt>
                <c:pt idx="9">
                  <c:v>3.7336652146857496E-2</c:v>
                </c:pt>
                <c:pt idx="10">
                  <c:v>6.1605476042314873E-2</c:v>
                </c:pt>
                <c:pt idx="11">
                  <c:v>3.2980709396390792E-2</c:v>
                </c:pt>
                <c:pt idx="12">
                  <c:v>0.15121344119477287</c:v>
                </c:pt>
                <c:pt idx="13">
                  <c:v>2.4891101431238332E-3</c:v>
                </c:pt>
                <c:pt idx="14">
                  <c:v>1.2445550715619166E-2</c:v>
                </c:pt>
                <c:pt idx="15">
                  <c:v>3.1113876789047915E-3</c:v>
                </c:pt>
                <c:pt idx="16">
                  <c:v>8.7741132545115119E-2</c:v>
                </c:pt>
                <c:pt idx="17">
                  <c:v>2.0535158680771624E-2</c:v>
                </c:pt>
                <c:pt idx="18">
                  <c:v>5.9116365899191038E-2</c:v>
                </c:pt>
                <c:pt idx="19">
                  <c:v>3.7336652146857496E-2</c:v>
                </c:pt>
                <c:pt idx="20">
                  <c:v>2.4268823895457373E-2</c:v>
                </c:pt>
                <c:pt idx="21">
                  <c:v>2.1157436216552583E-2</c:v>
                </c:pt>
                <c:pt idx="22">
                  <c:v>5.6004978220286251E-3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D-4189-BD6E-087C98AE9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3706256"/>
        <c:axId val="1583683216"/>
      </c:barChart>
      <c:catAx>
        <c:axId val="158370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83216"/>
        <c:crosses val="autoZero"/>
        <c:auto val="1"/>
        <c:lblAlgn val="ctr"/>
        <c:lblOffset val="100"/>
        <c:noMultiLvlLbl val="0"/>
      </c:catAx>
      <c:valAx>
        <c:axId val="15836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0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Analysis!$B$2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Analysis!$A$3:$A$25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Analysis!$B$3:$B$25</c:f>
              <c:numCache>
                <c:formatCode>General</c:formatCode>
                <c:ptCount val="2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038-424C-8786-3C49A7199C44}"/>
            </c:ext>
          </c:extLst>
        </c:ser>
        <c:ser>
          <c:idx val="1"/>
          <c:order val="1"/>
          <c:tx>
            <c:strRef>
              <c:f>Analysis!$C$2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Analysis!$A$3:$A$25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Analysis!$C$3:$C$25</c:f>
              <c:numCache>
                <c:formatCode>General</c:formatCode>
                <c:ptCount val="2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038-424C-8786-3C49A7199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119824"/>
        <c:axId val="377474352"/>
      </c:barChart>
      <c:catAx>
        <c:axId val="37711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LastLetter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474352"/>
        <c:crosses val="autoZero"/>
        <c:auto val="1"/>
        <c:lblAlgn val="ctr"/>
        <c:lblOffset val="100"/>
        <c:noMultiLvlLbl val="1"/>
      </c:catAx>
      <c:valAx>
        <c:axId val="377474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1198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Model!$B$3:$B$25</c:f>
              <c:numCache>
                <c:formatCode>0.00%</c:formatCode>
                <c:ptCount val="23"/>
                <c:pt idx="0">
                  <c:v>0.73755047106325711</c:v>
                </c:pt>
                <c:pt idx="1">
                  <c:v>0.16666666666666666</c:v>
                </c:pt>
                <c:pt idx="2">
                  <c:v>2.8571428571428571E-2</c:v>
                </c:pt>
                <c:pt idx="3">
                  <c:v>0.53333333333333333</c:v>
                </c:pt>
                <c:pt idx="4">
                  <c:v>0.33333333333333331</c:v>
                </c:pt>
                <c:pt idx="5">
                  <c:v>0</c:v>
                </c:pt>
                <c:pt idx="6">
                  <c:v>3.937007874015748E-2</c:v>
                </c:pt>
                <c:pt idx="7">
                  <c:v>0.82063882063882065</c:v>
                </c:pt>
                <c:pt idx="8">
                  <c:v>3.7037037037037035E-2</c:v>
                </c:pt>
                <c:pt idx="9">
                  <c:v>8.8888888888888892E-2</c:v>
                </c:pt>
                <c:pt idx="10">
                  <c:v>0.32258064516129031</c:v>
                </c:pt>
                <c:pt idx="11">
                  <c:v>0.14285714285714285</c:v>
                </c:pt>
                <c:pt idx="12">
                  <c:v>7.2164948453608241E-2</c:v>
                </c:pt>
                <c:pt idx="13">
                  <c:v>0.4</c:v>
                </c:pt>
                <c:pt idx="14">
                  <c:v>6.6666666666666666E-2</c:v>
                </c:pt>
                <c:pt idx="15">
                  <c:v>0</c:v>
                </c:pt>
                <c:pt idx="16">
                  <c:v>7.407407407407407E-2</c:v>
                </c:pt>
                <c:pt idx="17">
                  <c:v>0.10714285714285714</c:v>
                </c:pt>
                <c:pt idx="18">
                  <c:v>6.6666666666666666E-2</c:v>
                </c:pt>
                <c:pt idx="19">
                  <c:v>0.21739130434782608</c:v>
                </c:pt>
                <c:pt idx="20">
                  <c:v>0</c:v>
                </c:pt>
                <c:pt idx="21">
                  <c:v>9.5238095238095233E-2</c:v>
                </c:pt>
                <c:pt idx="22">
                  <c:v>0.14285714285714285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396-4BFF-BDE8-7933CAC23D96}"/>
            </c:ext>
          </c:extLst>
        </c:ser>
        <c:ser>
          <c:idx val="1"/>
          <c:order val="1"/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Model!$C$3:$C$25</c:f>
              <c:numCache>
                <c:formatCode>0.00%</c:formatCode>
                <c:ptCount val="23"/>
                <c:pt idx="0">
                  <c:v>0.26244952893674295</c:v>
                </c:pt>
                <c:pt idx="1">
                  <c:v>0.83333333333333337</c:v>
                </c:pt>
                <c:pt idx="2">
                  <c:v>0.97142857142857142</c:v>
                </c:pt>
                <c:pt idx="3">
                  <c:v>0.46666666666666667</c:v>
                </c:pt>
                <c:pt idx="4">
                  <c:v>0.66666666666666663</c:v>
                </c:pt>
                <c:pt idx="5">
                  <c:v>1</c:v>
                </c:pt>
                <c:pt idx="6">
                  <c:v>0.96062992125984248</c:v>
                </c:pt>
                <c:pt idx="7">
                  <c:v>0.17936117936117937</c:v>
                </c:pt>
                <c:pt idx="8">
                  <c:v>0.96296296296296291</c:v>
                </c:pt>
                <c:pt idx="9">
                  <c:v>0.91111111111111109</c:v>
                </c:pt>
                <c:pt idx="10">
                  <c:v>0.67741935483870963</c:v>
                </c:pt>
                <c:pt idx="11">
                  <c:v>0.8571428571428571</c:v>
                </c:pt>
                <c:pt idx="12">
                  <c:v>0.92783505154639179</c:v>
                </c:pt>
                <c:pt idx="13">
                  <c:v>0.6</c:v>
                </c:pt>
                <c:pt idx="14">
                  <c:v>0.93333333333333335</c:v>
                </c:pt>
                <c:pt idx="15">
                  <c:v>1</c:v>
                </c:pt>
                <c:pt idx="16">
                  <c:v>0.92592592592592593</c:v>
                </c:pt>
                <c:pt idx="17">
                  <c:v>0.8928571428571429</c:v>
                </c:pt>
                <c:pt idx="18">
                  <c:v>0.93333333333333335</c:v>
                </c:pt>
                <c:pt idx="19">
                  <c:v>0.78260869565217395</c:v>
                </c:pt>
                <c:pt idx="20">
                  <c:v>1</c:v>
                </c:pt>
                <c:pt idx="21">
                  <c:v>0.90476190476190477</c:v>
                </c:pt>
                <c:pt idx="22">
                  <c:v>0.8571428571428571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396-4BFF-BDE8-7933CAC23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7530544"/>
        <c:axId val="377530928"/>
      </c:barChart>
      <c:catAx>
        <c:axId val="37753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LastLetter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928"/>
        <c:crosses val="autoZero"/>
        <c:auto val="1"/>
        <c:lblAlgn val="ctr"/>
        <c:lblOffset val="100"/>
        <c:noMultiLvlLbl val="1"/>
      </c:catAx>
      <c:valAx>
        <c:axId val="377530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753054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6</xdr:row>
      <xdr:rowOff>45720</xdr:rowOff>
    </xdr:from>
    <xdr:to>
      <xdr:col>12</xdr:col>
      <xdr:colOff>586740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F1D98-169F-962A-5757-11E673C7F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4</xdr:row>
      <xdr:rowOff>156210</xdr:rowOff>
    </xdr:from>
    <xdr:to>
      <xdr:col>12</xdr:col>
      <xdr:colOff>289560</xdr:colOff>
      <xdr:row>19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4F963A-9890-3371-41A7-36CA059F1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8</xdr:row>
      <xdr:rowOff>148590</xdr:rowOff>
    </xdr:from>
    <xdr:to>
      <xdr:col>15</xdr:col>
      <xdr:colOff>243840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6A0CC-06C5-DBF8-4EA0-04E594622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6</xdr:row>
      <xdr:rowOff>114300</xdr:rowOff>
    </xdr:from>
    <xdr:ext cx="5715000" cy="3533775"/>
    <xdr:graphicFrame macro="">
      <xdr:nvGraphicFramePr>
        <xdr:cNvPr id="320897330" name="Chart 1" title="Chart">
          <a:extLst>
            <a:ext uri="{FF2B5EF4-FFF2-40B4-BE49-F238E27FC236}">
              <a16:creationId xmlns:a16="http://schemas.microsoft.com/office/drawing/2014/main" id="{00000000-0008-0000-0100-000032812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552450</xdr:colOff>
      <xdr:row>5</xdr:row>
      <xdr:rowOff>47625</xdr:rowOff>
    </xdr:from>
    <xdr:ext cx="5715000" cy="3533775"/>
    <xdr:graphicFrame macro="">
      <xdr:nvGraphicFramePr>
        <xdr:cNvPr id="2108231221" name="Chart 2" title="Chart">
          <a:extLst>
            <a:ext uri="{FF2B5EF4-FFF2-40B4-BE49-F238E27FC236}">
              <a16:creationId xmlns:a16="http://schemas.microsoft.com/office/drawing/2014/main" id="{00000000-0008-0000-0200-0000350EA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497.778386921294" createdVersion="8" refreshedVersion="8" minRefreshableVersion="3" recordCount="3002" xr:uid="{46184C8C-7AFE-43DD-9D7E-CDD3863E67A6}">
  <cacheSource type="worksheet">
    <worksheetSource ref="A1:C1048576" sheet="train"/>
  </cacheSource>
  <cacheFields count="26"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LastLetter" numFmtId="0">
      <sharedItems containsBlank="1" count="24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501.862851851853" createdVersion="8" refreshedVersion="8" minRefreshableVersion="3" recordCount="902" xr:uid="{EE6C4D8B-7B28-4F27-991A-DFCCC5639C86}">
  <cacheSource type="worksheet">
    <worksheetSource ref="A1:G1048576" sheet="validation"/>
  </cacheSource>
  <cacheFields count="7">
    <cacheField name="Name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LastLetter" numFmtId="0">
      <sharedItems containsBlank="1"/>
    </cacheField>
    <cacheField name="Female" numFmtId="0">
      <sharedItems containsString="0" containsBlank="1" containsNumber="1" minValue="0" maxValue="0.82037996545768566" count="22">
        <n v="0.73152478952291866"/>
        <n v="6.25E-2"/>
        <n v="0.15492957746478872"/>
        <n v="8.6538461538461536E-2"/>
        <n v="6.5384615384615388E-2"/>
        <n v="0.82037996545768566"/>
        <n v="0.28260869565217389"/>
        <n v="0"/>
        <n v="3.7234042553191488E-2"/>
        <n v="0.18181818181818182"/>
        <n v="0.171875"/>
        <n v="0.06"/>
        <n v="5.0847457627118647E-2"/>
        <n v="2.6315789473684209E-2"/>
        <n v="0.47619047619047616"/>
        <n v="5.5555555555555552E-2"/>
        <n v="0.10810810810810811"/>
        <n v="4.7619047619047616E-2"/>
        <n v="5.2631578947368418E-2"/>
        <n v="0.15789473684210525"/>
        <n v="0.33333333333333331"/>
        <m/>
      </sharedItems>
    </cacheField>
    <cacheField name="Male" numFmtId="0">
      <sharedItems containsString="0" containsBlank="1" containsNumber="1" minValue="0.17962003454231434" maxValue="1" count="22">
        <n v="0.26847521047708139"/>
        <n v="0.9375"/>
        <n v="0.84507042253521125"/>
        <n v="0.91346153846153844"/>
        <n v="0.93461538461538463"/>
        <n v="0.17962003454231434"/>
        <n v="0.71739130434782605"/>
        <n v="1"/>
        <n v="0.96276595744680848"/>
        <n v="0.81818181818181823"/>
        <n v="0.828125"/>
        <n v="0.94"/>
        <n v="0.94915254237288138"/>
        <n v="0.97368421052631582"/>
        <n v="0.52380952380952384"/>
        <n v="0.94444444444444442"/>
        <n v="0.89189189189189189"/>
        <n v="0.95238095238095233"/>
        <n v="0.94736842105263153"/>
        <n v="0.84210526315789469"/>
        <n v="0.66666666666666663"/>
        <m/>
      </sharedItems>
    </cacheField>
    <cacheField name="Prediction" numFmtId="0">
      <sharedItems containsBlank="1" count="3">
        <s v="Female"/>
        <s v="Male"/>
        <m/>
      </sharedItems>
    </cacheField>
    <cacheField name="Comparison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521.499353009262" createdVersion="8" refreshedVersion="8" minRefreshableVersion="3" recordCount="2112" xr:uid="{DB1A91B2-D41F-4F35-AAAC-B2731C6088F4}">
  <cacheSource type="worksheet">
    <worksheetSource ref="A1:H1048576" sheet="train"/>
  </cacheSource>
  <cacheFields count="8"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LastLetter" numFmtId="0">
      <sharedItems containsBlank="1"/>
    </cacheField>
    <cacheField name="LL/MALE" numFmtId="0">
      <sharedItems containsString="0" containsBlank="1" containsNumber="1" minValue="1.2445550715619166E-3" maxValue="0.17859365276913503"/>
    </cacheField>
    <cacheField name=" LL/FEMALE" numFmtId="0">
      <sharedItems containsString="0" containsBlank="1" containsNumber="1" minValue="0" maxValue="0.56097560975609762"/>
    </cacheField>
    <cacheField name=" P(MALE)" numFmtId="0">
      <sharedItems containsString="0" containsBlank="1" containsNumber="1" minValue="2.2226963630259493E-4" maxValue="3.1895692809422373E-2"/>
    </cacheField>
    <cacheField name=" P(FEMALE)" numFmtId="0">
      <sharedItems containsString="0" containsBlank="1" containsNumber="1" minValue="0" maxValue="0.31469363474122553"/>
    </cacheField>
    <cacheField name=" Prediction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524.525028472221" createdVersion="8" refreshedVersion="8" minRefreshableVersion="3" recordCount="3214" xr:uid="{F25D1680-4D1B-4E61-8272-C07FA596158C}">
  <cacheSource type="worksheet">
    <worksheetSource ref="A1:B1048576" sheet="train_2"/>
  </cacheSource>
  <cacheFields count="2">
    <cacheField name="Gender" numFmtId="0">
      <sharedItems containsBlank="1" count="3">
        <s v="Male"/>
        <s v="Female"/>
        <m/>
      </sharedItems>
    </cacheField>
    <cacheField name="LastLetter" numFmtId="0">
      <sharedItems containsBlank="1" count="24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524.53340763889" createdVersion="8" refreshedVersion="8" minRefreshableVersion="3" recordCount="3214" xr:uid="{7CA22320-9BA6-4C7A-A753-B93B89235781}">
  <cacheSource type="worksheet">
    <worksheetSource ref="A1:G1048576" sheet="train_2"/>
  </cacheSource>
  <cacheFields count="7">
    <cacheField name="Gender" numFmtId="0">
      <sharedItems containsBlank="1" count="3">
        <s v="Male"/>
        <s v="Female"/>
        <m/>
      </sharedItems>
    </cacheField>
    <cacheField name="LastLetter" numFmtId="0">
      <sharedItems containsBlank="1"/>
    </cacheField>
    <cacheField name="LL/Male" numFmtId="0">
      <sharedItems containsString="0" containsBlank="1" containsNumber="1" minValue="1.7969451931716084E-3" maxValue="0.17520215633423181"/>
    </cacheField>
    <cacheField name="LL/Female" numFmtId="0">
      <sharedItems containsString="0" containsBlank="1" containsNumber="1" minValue="0" maxValue="0.55521783181357653"/>
    </cacheField>
    <cacheField name="P(Male)" numFmtId="0">
      <sharedItems containsString="0" containsBlank="1" containsNumber="1" minValue="3.1482867265809851E-4" maxValue="3.0695795584164604E-2"/>
    </cacheField>
    <cacheField name="P(Female)" numFmtId="0">
      <sharedItems containsString="0" containsBlank="1" containsNumber="1" minValue="0" maxValue="0.30826684076376898"/>
    </cacheField>
    <cacheField name="Prediction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N" refreshedDate="45524.564223611109" createdVersion="8" refreshedVersion="8" minRefreshableVersion="3" recordCount="3214" xr:uid="{5163794D-4F6E-485A-8AD0-80FE10A3F94E}">
  <cacheSource type="worksheet">
    <worksheetSource ref="A1:E1048576" sheet="Repeat Probability"/>
  </cacheSource>
  <cacheFields count="5">
    <cacheField name="Gender" numFmtId="0">
      <sharedItems containsBlank="1" count="3">
        <s v="Male"/>
        <s v="Female"/>
        <m/>
      </sharedItems>
    </cacheField>
    <cacheField name="LastLetter" numFmtId="0">
      <sharedItems containsBlank="1"/>
    </cacheField>
    <cacheField name="Female" numFmtId="0">
      <sharedItems containsString="0" containsBlank="1" containsNumber="1" minValue="0" maxValue="0.82037996545768566"/>
    </cacheField>
    <cacheField name="Male" numFmtId="0">
      <sharedItems containsString="0" containsBlank="1" containsNumber="1" minValue="0.17962003454231434" maxValue="1"/>
    </cacheField>
    <cacheField name="Prediction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" refreshedDate="45586.077677199071" refreshedVersion="8" recordCount="900" xr:uid="{00000000-000A-0000-FFFF-FFFF09000000}">
  <cacheSource type="worksheet">
    <worksheetSource ref="A1:C901" sheet="train"/>
  </cacheSource>
  <cacheFields count="3">
    <cacheField name="Name" numFmtId="0">
      <sharedItems/>
    </cacheField>
    <cacheField name="Gender" numFmtId="0">
      <sharedItems count="2">
        <s v="Male"/>
        <s v="Female"/>
      </sharedItems>
    </cacheField>
    <cacheField name="LastLetter" numFmtId="0">
      <sharedItems count="23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" refreshedDate="45586.077677314817" refreshedVersion="8" recordCount="2100" xr:uid="{00000000-000A-0000-FFFF-FFFF05000000}">
  <cacheSource type="worksheet">
    <worksheetSource ref="B1:C2101" sheet="train"/>
  </cacheSource>
  <cacheFields count="2">
    <cacheField name="Gender" numFmtId="0">
      <sharedItems count="2">
        <s v="Male"/>
        <s v="Female"/>
      </sharedItems>
    </cacheField>
    <cacheField name="LastLetter" numFmtId="0">
      <sharedItems count="23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s v="Ashutosh"/>
    <x v="0"/>
    <x v="0"/>
    <m/>
    <m/>
    <m/>
    <m/>
    <m/>
    <m/>
    <m/>
    <m/>
    <m/>
    <m/>
    <m/>
    <m/>
    <m/>
    <m/>
    <m/>
    <m/>
    <m/>
    <m/>
    <m/>
    <m/>
    <m/>
    <m/>
    <m/>
  </r>
  <r>
    <s v="Meghamala"/>
    <x v="1"/>
    <x v="1"/>
    <m/>
    <m/>
    <m/>
    <m/>
    <m/>
    <m/>
    <m/>
    <m/>
    <m/>
    <m/>
    <m/>
    <m/>
    <m/>
    <m/>
    <m/>
    <m/>
    <m/>
    <m/>
    <m/>
    <m/>
    <m/>
    <m/>
    <m/>
  </r>
  <r>
    <s v="Sahib"/>
    <x v="0"/>
    <x v="2"/>
    <m/>
    <m/>
    <m/>
    <m/>
    <m/>
    <m/>
    <m/>
    <m/>
    <m/>
    <m/>
    <m/>
    <m/>
    <m/>
    <m/>
    <m/>
    <m/>
    <m/>
    <m/>
    <m/>
    <m/>
    <m/>
    <m/>
    <m/>
  </r>
  <r>
    <s v="Pragya"/>
    <x v="1"/>
    <x v="1"/>
    <m/>
    <m/>
    <m/>
    <m/>
    <m/>
    <m/>
    <m/>
    <m/>
    <m/>
    <m/>
    <m/>
    <m/>
    <m/>
    <m/>
    <m/>
    <m/>
    <m/>
    <m/>
    <m/>
    <m/>
    <m/>
    <m/>
    <m/>
  </r>
  <r>
    <s v="Kranti"/>
    <x v="1"/>
    <x v="3"/>
    <m/>
    <m/>
    <m/>
    <m/>
    <m/>
    <m/>
    <m/>
    <m/>
    <m/>
    <m/>
    <m/>
    <m/>
    <m/>
    <m/>
    <m/>
    <m/>
    <m/>
    <m/>
    <m/>
    <m/>
    <m/>
    <m/>
    <m/>
  </r>
  <r>
    <s v="Tulika"/>
    <x v="1"/>
    <x v="1"/>
    <m/>
    <m/>
    <m/>
    <m/>
    <m/>
    <m/>
    <m/>
    <m/>
    <m/>
    <m/>
    <m/>
    <m/>
    <m/>
    <m/>
    <m/>
    <m/>
    <m/>
    <m/>
    <m/>
    <m/>
    <m/>
    <m/>
    <m/>
  </r>
  <r>
    <s v="Aarushi"/>
    <x v="1"/>
    <x v="3"/>
    <m/>
    <m/>
    <m/>
    <m/>
    <m/>
    <m/>
    <m/>
    <m/>
    <m/>
    <m/>
    <m/>
    <m/>
    <m/>
    <m/>
    <m/>
    <m/>
    <m/>
    <m/>
    <m/>
    <m/>
    <m/>
    <m/>
    <m/>
  </r>
  <r>
    <s v="Abhicandra"/>
    <x v="0"/>
    <x v="1"/>
    <m/>
    <m/>
    <m/>
    <m/>
    <m/>
    <m/>
    <m/>
    <m/>
    <m/>
    <m/>
    <m/>
    <m/>
    <m/>
    <m/>
    <m/>
    <m/>
    <m/>
    <m/>
    <m/>
    <m/>
    <m/>
    <m/>
    <m/>
  </r>
  <r>
    <s v="Pratigya"/>
    <x v="1"/>
    <x v="1"/>
    <m/>
    <m/>
    <m/>
    <m/>
    <m/>
    <m/>
    <m/>
    <m/>
    <m/>
    <m/>
    <m/>
    <m/>
    <m/>
    <m/>
    <m/>
    <m/>
    <m/>
    <m/>
    <m/>
    <m/>
    <m/>
    <m/>
    <m/>
  </r>
  <r>
    <s v="Devak"/>
    <x v="0"/>
    <x v="4"/>
    <m/>
    <m/>
    <m/>
    <m/>
    <m/>
    <m/>
    <m/>
    <m/>
    <m/>
    <m/>
    <m/>
    <m/>
    <m/>
    <m/>
    <m/>
    <m/>
    <m/>
    <m/>
    <m/>
    <m/>
    <m/>
    <m/>
    <m/>
  </r>
  <r>
    <s v="Kashiprasad"/>
    <x v="0"/>
    <x v="5"/>
    <m/>
    <m/>
    <m/>
    <m/>
    <m/>
    <m/>
    <m/>
    <m/>
    <m/>
    <m/>
    <m/>
    <m/>
    <m/>
    <m/>
    <m/>
    <m/>
    <m/>
    <m/>
    <m/>
    <m/>
    <m/>
    <m/>
    <m/>
  </r>
  <r>
    <s v="Madhavi"/>
    <x v="1"/>
    <x v="3"/>
    <m/>
    <m/>
    <m/>
    <m/>
    <m/>
    <m/>
    <m/>
    <m/>
    <m/>
    <m/>
    <m/>
    <m/>
    <m/>
    <m/>
    <m/>
    <m/>
    <m/>
    <m/>
    <m/>
    <m/>
    <m/>
    <m/>
    <m/>
  </r>
  <r>
    <s v="Charusila"/>
    <x v="1"/>
    <x v="1"/>
    <m/>
    <m/>
    <m/>
    <m/>
    <m/>
    <m/>
    <m/>
    <m/>
    <m/>
    <m/>
    <m/>
    <m/>
    <m/>
    <m/>
    <m/>
    <m/>
    <m/>
    <m/>
    <m/>
    <m/>
    <m/>
    <m/>
    <m/>
  </r>
  <r>
    <s v="Chithayu"/>
    <x v="0"/>
    <x v="6"/>
    <m/>
    <m/>
    <m/>
    <m/>
    <m/>
    <m/>
    <m/>
    <m/>
    <m/>
    <m/>
    <m/>
    <m/>
    <m/>
    <m/>
    <m/>
    <m/>
    <m/>
    <m/>
    <m/>
    <m/>
    <m/>
    <m/>
    <m/>
  </r>
  <r>
    <s v="Manmayi"/>
    <x v="1"/>
    <x v="3"/>
    <m/>
    <m/>
    <m/>
    <m/>
    <m/>
    <m/>
    <m/>
    <m/>
    <m/>
    <m/>
    <m/>
    <m/>
    <m/>
    <m/>
    <m/>
    <m/>
    <m/>
    <m/>
    <m/>
    <m/>
    <m/>
    <m/>
    <m/>
  </r>
  <r>
    <s v="Mahajabeen"/>
    <x v="1"/>
    <x v="7"/>
    <m/>
    <m/>
    <m/>
    <m/>
    <m/>
    <m/>
    <m/>
    <m/>
    <m/>
    <m/>
    <m/>
    <m/>
    <m/>
    <m/>
    <m/>
    <m/>
    <m/>
    <m/>
    <m/>
    <m/>
    <m/>
    <m/>
    <m/>
  </r>
  <r>
    <s v="Krishnakumar"/>
    <x v="0"/>
    <x v="8"/>
    <m/>
    <m/>
    <m/>
    <m/>
    <m/>
    <m/>
    <m/>
    <m/>
    <m/>
    <m/>
    <m/>
    <m/>
    <m/>
    <m/>
    <m/>
    <m/>
    <m/>
    <m/>
    <m/>
    <m/>
    <m/>
    <m/>
    <m/>
  </r>
  <r>
    <s v="Kailas"/>
    <x v="0"/>
    <x v="9"/>
    <m/>
    <m/>
    <m/>
    <m/>
    <m/>
    <m/>
    <m/>
    <m/>
    <m/>
    <m/>
    <m/>
    <m/>
    <m/>
    <m/>
    <m/>
    <m/>
    <m/>
    <m/>
    <m/>
    <m/>
    <m/>
    <m/>
    <m/>
  </r>
  <r>
    <s v="Nidhyathi"/>
    <x v="1"/>
    <x v="3"/>
    <m/>
    <m/>
    <m/>
    <m/>
    <m/>
    <m/>
    <m/>
    <m/>
    <m/>
    <m/>
    <m/>
    <m/>
    <m/>
    <m/>
    <m/>
    <m/>
    <m/>
    <m/>
    <m/>
    <m/>
    <m/>
    <m/>
    <m/>
  </r>
  <r>
    <s v="Nainika"/>
    <x v="1"/>
    <x v="1"/>
    <m/>
    <m/>
    <m/>
    <m/>
    <m/>
    <m/>
    <m/>
    <m/>
    <m/>
    <m/>
    <m/>
    <m/>
    <m/>
    <m/>
    <m/>
    <m/>
    <m/>
    <m/>
    <m/>
    <m/>
    <m/>
    <m/>
    <m/>
  </r>
  <r>
    <s v="Madirakshi"/>
    <x v="1"/>
    <x v="3"/>
    <m/>
    <m/>
    <m/>
    <m/>
    <m/>
    <m/>
    <m/>
    <m/>
    <m/>
    <m/>
    <m/>
    <m/>
    <m/>
    <m/>
    <m/>
    <m/>
    <m/>
    <m/>
    <m/>
    <m/>
    <m/>
    <m/>
    <m/>
  </r>
  <r>
    <s v="Adil"/>
    <x v="0"/>
    <x v="10"/>
    <m/>
    <m/>
    <m/>
    <m/>
    <m/>
    <m/>
    <m/>
    <m/>
    <m/>
    <m/>
    <m/>
    <m/>
    <m/>
    <m/>
    <m/>
    <m/>
    <m/>
    <m/>
    <m/>
    <m/>
    <m/>
    <m/>
    <m/>
  </r>
  <r>
    <s v="Devadyumna"/>
    <x v="0"/>
    <x v="1"/>
    <m/>
    <m/>
    <m/>
    <m/>
    <m/>
    <m/>
    <m/>
    <m/>
    <m/>
    <m/>
    <m/>
    <m/>
    <m/>
    <m/>
    <m/>
    <m/>
    <m/>
    <m/>
    <m/>
    <m/>
    <m/>
    <m/>
    <m/>
  </r>
  <r>
    <s v="Harijatha"/>
    <x v="1"/>
    <x v="1"/>
    <m/>
    <m/>
    <m/>
    <m/>
    <m/>
    <m/>
    <m/>
    <m/>
    <m/>
    <m/>
    <m/>
    <m/>
    <m/>
    <m/>
    <m/>
    <m/>
    <m/>
    <m/>
    <m/>
    <m/>
    <m/>
    <m/>
    <m/>
  </r>
  <r>
    <s v="Rupal"/>
    <x v="1"/>
    <x v="10"/>
    <m/>
    <m/>
    <m/>
    <m/>
    <m/>
    <m/>
    <m/>
    <m/>
    <m/>
    <m/>
    <m/>
    <m/>
    <m/>
    <m/>
    <m/>
    <m/>
    <m/>
    <m/>
    <m/>
    <m/>
    <m/>
    <m/>
    <m/>
  </r>
  <r>
    <s v="Eka"/>
    <x v="1"/>
    <x v="1"/>
    <m/>
    <m/>
    <m/>
    <m/>
    <m/>
    <m/>
    <m/>
    <m/>
    <m/>
    <m/>
    <m/>
    <m/>
    <m/>
    <m/>
    <m/>
    <m/>
    <m/>
    <m/>
    <m/>
    <m/>
    <m/>
    <m/>
    <m/>
  </r>
  <r>
    <s v="Ilampirai"/>
    <x v="1"/>
    <x v="3"/>
    <m/>
    <m/>
    <m/>
    <m/>
    <m/>
    <m/>
    <m/>
    <m/>
    <m/>
    <m/>
    <m/>
    <m/>
    <m/>
    <m/>
    <m/>
    <m/>
    <m/>
    <m/>
    <m/>
    <m/>
    <m/>
    <m/>
    <m/>
  </r>
  <r>
    <s v="Soham"/>
    <x v="0"/>
    <x v="11"/>
    <m/>
    <m/>
    <m/>
    <m/>
    <m/>
    <m/>
    <m/>
    <m/>
    <m/>
    <m/>
    <m/>
    <m/>
    <m/>
    <m/>
    <m/>
    <m/>
    <m/>
    <m/>
    <m/>
    <m/>
    <m/>
    <m/>
    <m/>
  </r>
  <r>
    <s v="Acalapati"/>
    <x v="0"/>
    <x v="3"/>
    <m/>
    <m/>
    <m/>
    <m/>
    <m/>
    <m/>
    <m/>
    <m/>
    <m/>
    <m/>
    <m/>
    <m/>
    <m/>
    <m/>
    <m/>
    <m/>
    <m/>
    <m/>
    <m/>
    <m/>
    <m/>
    <m/>
    <m/>
  </r>
  <r>
    <s v="Naveen"/>
    <x v="0"/>
    <x v="7"/>
    <m/>
    <m/>
    <m/>
    <m/>
    <m/>
    <m/>
    <m/>
    <m/>
    <m/>
    <m/>
    <m/>
    <m/>
    <m/>
    <m/>
    <m/>
    <m/>
    <m/>
    <m/>
    <m/>
    <m/>
    <m/>
    <m/>
    <m/>
  </r>
  <r>
    <s v="Jalendu"/>
    <x v="0"/>
    <x v="6"/>
    <m/>
    <m/>
    <m/>
    <m/>
    <m/>
    <m/>
    <m/>
    <m/>
    <m/>
    <m/>
    <m/>
    <m/>
    <m/>
    <m/>
    <m/>
    <m/>
    <m/>
    <m/>
    <m/>
    <m/>
    <m/>
    <m/>
    <m/>
  </r>
  <r>
    <s v="Shrivalli"/>
    <x v="1"/>
    <x v="3"/>
    <m/>
    <m/>
    <m/>
    <m/>
    <m/>
    <m/>
    <m/>
    <m/>
    <m/>
    <m/>
    <m/>
    <m/>
    <m/>
    <m/>
    <m/>
    <m/>
    <m/>
    <m/>
    <m/>
    <m/>
    <m/>
    <m/>
    <m/>
  </r>
  <r>
    <s v="Wajeeh"/>
    <x v="0"/>
    <x v="0"/>
    <m/>
    <m/>
    <m/>
    <m/>
    <m/>
    <m/>
    <m/>
    <m/>
    <m/>
    <m/>
    <m/>
    <m/>
    <m/>
    <m/>
    <m/>
    <m/>
    <m/>
    <m/>
    <m/>
    <m/>
    <m/>
    <m/>
    <m/>
  </r>
  <r>
    <s v="Kumar"/>
    <x v="0"/>
    <x v="8"/>
    <m/>
    <m/>
    <m/>
    <m/>
    <m/>
    <m/>
    <m/>
    <m/>
    <m/>
    <m/>
    <m/>
    <m/>
    <m/>
    <m/>
    <m/>
    <m/>
    <m/>
    <m/>
    <m/>
    <m/>
    <m/>
    <m/>
    <m/>
  </r>
  <r>
    <s v="Sudhan"/>
    <x v="0"/>
    <x v="7"/>
    <m/>
    <m/>
    <m/>
    <m/>
    <m/>
    <m/>
    <m/>
    <m/>
    <m/>
    <m/>
    <m/>
    <m/>
    <m/>
    <m/>
    <m/>
    <m/>
    <m/>
    <m/>
    <m/>
    <m/>
    <m/>
    <m/>
    <m/>
  </r>
  <r>
    <s v="Ilanthirayan"/>
    <x v="0"/>
    <x v="7"/>
    <m/>
    <m/>
    <m/>
    <m/>
    <m/>
    <m/>
    <m/>
    <m/>
    <m/>
    <m/>
    <m/>
    <m/>
    <m/>
    <m/>
    <m/>
    <m/>
    <m/>
    <m/>
    <m/>
    <m/>
    <m/>
    <m/>
    <m/>
  </r>
  <r>
    <s v="Agneya"/>
    <x v="0"/>
    <x v="1"/>
    <m/>
    <m/>
    <m/>
    <m/>
    <m/>
    <m/>
    <m/>
    <m/>
    <m/>
    <m/>
    <m/>
    <m/>
    <m/>
    <m/>
    <m/>
    <m/>
    <m/>
    <m/>
    <m/>
    <m/>
    <m/>
    <m/>
    <m/>
  </r>
  <r>
    <s v="Oma"/>
    <x v="1"/>
    <x v="1"/>
    <m/>
    <m/>
    <m/>
    <m/>
    <m/>
    <m/>
    <m/>
    <m/>
    <m/>
    <m/>
    <m/>
    <m/>
    <m/>
    <m/>
    <m/>
    <m/>
    <m/>
    <m/>
    <m/>
    <m/>
    <m/>
    <m/>
    <m/>
  </r>
  <r>
    <s v="Kali"/>
    <x v="1"/>
    <x v="3"/>
    <m/>
    <m/>
    <m/>
    <m/>
    <m/>
    <m/>
    <m/>
    <m/>
    <m/>
    <m/>
    <m/>
    <m/>
    <m/>
    <m/>
    <m/>
    <m/>
    <m/>
    <m/>
    <m/>
    <m/>
    <m/>
    <m/>
    <m/>
  </r>
  <r>
    <s v="Ajaatshatru"/>
    <x v="0"/>
    <x v="6"/>
    <m/>
    <m/>
    <m/>
    <m/>
    <m/>
    <m/>
    <m/>
    <m/>
    <m/>
    <m/>
    <m/>
    <m/>
    <m/>
    <m/>
    <m/>
    <m/>
    <m/>
    <m/>
    <m/>
    <m/>
    <m/>
    <m/>
    <m/>
  </r>
  <r>
    <s v="Rishabh"/>
    <x v="0"/>
    <x v="0"/>
    <m/>
    <m/>
    <m/>
    <m/>
    <m/>
    <m/>
    <m/>
    <m/>
    <m/>
    <m/>
    <m/>
    <m/>
    <m/>
    <m/>
    <m/>
    <m/>
    <m/>
    <m/>
    <m/>
    <m/>
    <m/>
    <m/>
    <m/>
  </r>
  <r>
    <s v="Hariraj"/>
    <x v="0"/>
    <x v="12"/>
    <m/>
    <m/>
    <m/>
    <m/>
    <m/>
    <m/>
    <m/>
    <m/>
    <m/>
    <m/>
    <m/>
    <m/>
    <m/>
    <m/>
    <m/>
    <m/>
    <m/>
    <m/>
    <m/>
    <m/>
    <m/>
    <m/>
    <m/>
  </r>
  <r>
    <s v="Abhay"/>
    <x v="0"/>
    <x v="13"/>
    <m/>
    <m/>
    <m/>
    <m/>
    <m/>
    <m/>
    <m/>
    <m/>
    <m/>
    <m/>
    <m/>
    <m/>
    <m/>
    <m/>
    <m/>
    <m/>
    <m/>
    <m/>
    <m/>
    <m/>
    <m/>
    <m/>
    <m/>
  </r>
  <r>
    <s v="Gudiya"/>
    <x v="1"/>
    <x v="1"/>
    <m/>
    <m/>
    <m/>
    <m/>
    <m/>
    <m/>
    <m/>
    <m/>
    <m/>
    <m/>
    <m/>
    <m/>
    <m/>
    <m/>
    <m/>
    <m/>
    <m/>
    <m/>
    <m/>
    <m/>
    <m/>
    <m/>
    <m/>
  </r>
  <r>
    <s v="Neelabja"/>
    <x v="1"/>
    <x v="1"/>
    <m/>
    <m/>
    <m/>
    <m/>
    <m/>
    <m/>
    <m/>
    <m/>
    <m/>
    <m/>
    <m/>
    <m/>
    <m/>
    <m/>
    <m/>
    <m/>
    <m/>
    <m/>
    <m/>
    <m/>
    <m/>
    <m/>
    <m/>
  </r>
  <r>
    <s v="Punit"/>
    <x v="0"/>
    <x v="14"/>
    <m/>
    <m/>
    <m/>
    <m/>
    <m/>
    <m/>
    <m/>
    <m/>
    <m/>
    <m/>
    <m/>
    <m/>
    <m/>
    <m/>
    <m/>
    <m/>
    <m/>
    <m/>
    <m/>
    <m/>
    <m/>
    <m/>
    <m/>
  </r>
  <r>
    <s v="Soumil"/>
    <x v="0"/>
    <x v="10"/>
    <m/>
    <m/>
    <m/>
    <m/>
    <m/>
    <m/>
    <m/>
    <m/>
    <m/>
    <m/>
    <m/>
    <m/>
    <m/>
    <m/>
    <m/>
    <m/>
    <m/>
    <m/>
    <m/>
    <m/>
    <m/>
    <m/>
    <m/>
  </r>
  <r>
    <s v="Sarbani"/>
    <x v="1"/>
    <x v="3"/>
    <m/>
    <m/>
    <m/>
    <m/>
    <m/>
    <m/>
    <m/>
    <m/>
    <m/>
    <m/>
    <m/>
    <m/>
    <m/>
    <m/>
    <m/>
    <m/>
    <m/>
    <m/>
    <m/>
    <m/>
    <m/>
    <m/>
    <m/>
  </r>
  <r>
    <s v="Sharvani"/>
    <x v="1"/>
    <x v="3"/>
    <m/>
    <m/>
    <m/>
    <m/>
    <m/>
    <m/>
    <m/>
    <m/>
    <m/>
    <m/>
    <m/>
    <m/>
    <m/>
    <m/>
    <m/>
    <m/>
    <m/>
    <m/>
    <m/>
    <m/>
    <m/>
    <m/>
    <m/>
  </r>
  <r>
    <s v="Tripuri"/>
    <x v="1"/>
    <x v="3"/>
    <m/>
    <m/>
    <m/>
    <m/>
    <m/>
    <m/>
    <m/>
    <m/>
    <m/>
    <m/>
    <m/>
    <m/>
    <m/>
    <m/>
    <m/>
    <m/>
    <m/>
    <m/>
    <m/>
    <m/>
    <m/>
    <m/>
    <m/>
  </r>
  <r>
    <s v="Punita"/>
    <x v="0"/>
    <x v="1"/>
    <m/>
    <m/>
    <m/>
    <m/>
    <m/>
    <m/>
    <m/>
    <m/>
    <m/>
    <m/>
    <m/>
    <m/>
    <m/>
    <m/>
    <m/>
    <m/>
    <m/>
    <m/>
    <m/>
    <m/>
    <m/>
    <m/>
    <m/>
  </r>
  <r>
    <s v="Shandar"/>
    <x v="0"/>
    <x v="8"/>
    <m/>
    <m/>
    <m/>
    <m/>
    <m/>
    <m/>
    <m/>
    <m/>
    <m/>
    <m/>
    <m/>
    <m/>
    <m/>
    <m/>
    <m/>
    <m/>
    <m/>
    <m/>
    <m/>
    <m/>
    <m/>
    <m/>
    <m/>
  </r>
  <r>
    <s v="Naisha"/>
    <x v="1"/>
    <x v="1"/>
    <m/>
    <m/>
    <m/>
    <m/>
    <m/>
    <m/>
    <m/>
    <m/>
    <m/>
    <m/>
    <m/>
    <m/>
    <m/>
    <m/>
    <m/>
    <m/>
    <m/>
    <m/>
    <m/>
    <m/>
    <m/>
    <m/>
    <m/>
  </r>
  <r>
    <s v="Danvir"/>
    <x v="0"/>
    <x v="8"/>
    <m/>
    <m/>
    <m/>
    <m/>
    <m/>
    <m/>
    <m/>
    <m/>
    <m/>
    <m/>
    <m/>
    <m/>
    <m/>
    <m/>
    <m/>
    <m/>
    <m/>
    <m/>
    <m/>
    <m/>
    <m/>
    <m/>
    <m/>
  </r>
  <r>
    <s v="Suday"/>
    <x v="0"/>
    <x v="13"/>
    <m/>
    <m/>
    <m/>
    <m/>
    <m/>
    <m/>
    <m/>
    <m/>
    <m/>
    <m/>
    <m/>
    <m/>
    <m/>
    <m/>
    <m/>
    <m/>
    <m/>
    <m/>
    <m/>
    <m/>
    <m/>
    <m/>
    <m/>
  </r>
  <r>
    <s v="Sonika"/>
    <x v="1"/>
    <x v="1"/>
    <m/>
    <m/>
    <m/>
    <m/>
    <m/>
    <m/>
    <m/>
    <m/>
    <m/>
    <m/>
    <m/>
    <m/>
    <m/>
    <m/>
    <m/>
    <m/>
    <m/>
    <m/>
    <m/>
    <m/>
    <m/>
    <m/>
    <m/>
  </r>
  <r>
    <s v="Mrudu"/>
    <x v="1"/>
    <x v="6"/>
    <m/>
    <m/>
    <m/>
    <m/>
    <m/>
    <m/>
    <m/>
    <m/>
    <m/>
    <m/>
    <m/>
    <m/>
    <m/>
    <m/>
    <m/>
    <m/>
    <m/>
    <m/>
    <m/>
    <m/>
    <m/>
    <m/>
    <m/>
  </r>
  <r>
    <s v="Ramavatar"/>
    <x v="0"/>
    <x v="8"/>
    <m/>
    <m/>
    <m/>
    <m/>
    <m/>
    <m/>
    <m/>
    <m/>
    <m/>
    <m/>
    <m/>
    <m/>
    <m/>
    <m/>
    <m/>
    <m/>
    <m/>
    <m/>
    <m/>
    <m/>
    <m/>
    <m/>
    <m/>
  </r>
  <r>
    <s v="Puji"/>
    <x v="1"/>
    <x v="3"/>
    <m/>
    <m/>
    <m/>
    <m/>
    <m/>
    <m/>
    <m/>
    <m/>
    <m/>
    <m/>
    <m/>
    <m/>
    <m/>
    <m/>
    <m/>
    <m/>
    <m/>
    <m/>
    <m/>
    <m/>
    <m/>
    <m/>
    <m/>
  </r>
  <r>
    <s v="Radhakrishna"/>
    <x v="0"/>
    <x v="1"/>
    <m/>
    <m/>
    <m/>
    <m/>
    <m/>
    <m/>
    <m/>
    <m/>
    <m/>
    <m/>
    <m/>
    <m/>
    <m/>
    <m/>
    <m/>
    <m/>
    <m/>
    <m/>
    <m/>
    <m/>
    <m/>
    <m/>
    <m/>
  </r>
  <r>
    <s v="Jaspal"/>
    <x v="0"/>
    <x v="10"/>
    <m/>
    <m/>
    <m/>
    <m/>
    <m/>
    <m/>
    <m/>
    <m/>
    <m/>
    <m/>
    <m/>
    <m/>
    <m/>
    <m/>
    <m/>
    <m/>
    <m/>
    <m/>
    <m/>
    <m/>
    <m/>
    <m/>
    <m/>
  </r>
  <r>
    <s v="Dhruv"/>
    <x v="0"/>
    <x v="15"/>
    <m/>
    <m/>
    <m/>
    <m/>
    <m/>
    <m/>
    <m/>
    <m/>
    <m/>
    <m/>
    <m/>
    <m/>
    <m/>
    <m/>
    <m/>
    <m/>
    <m/>
    <m/>
    <m/>
    <m/>
    <m/>
    <m/>
    <m/>
  </r>
  <r>
    <s v="Ketan"/>
    <x v="0"/>
    <x v="7"/>
    <m/>
    <m/>
    <m/>
    <m/>
    <m/>
    <m/>
    <m/>
    <m/>
    <m/>
    <m/>
    <m/>
    <m/>
    <m/>
    <m/>
    <m/>
    <m/>
    <m/>
    <m/>
    <m/>
    <m/>
    <m/>
    <m/>
    <m/>
  </r>
  <r>
    <s v="Prama"/>
    <x v="1"/>
    <x v="1"/>
    <m/>
    <m/>
    <m/>
    <m/>
    <m/>
    <m/>
    <m/>
    <m/>
    <m/>
    <m/>
    <m/>
    <m/>
    <m/>
    <m/>
    <m/>
    <m/>
    <m/>
    <m/>
    <m/>
    <m/>
    <m/>
    <m/>
    <m/>
  </r>
  <r>
    <s v="Mannan"/>
    <x v="0"/>
    <x v="7"/>
    <m/>
    <m/>
    <m/>
    <m/>
    <m/>
    <m/>
    <m/>
    <m/>
    <m/>
    <m/>
    <m/>
    <m/>
    <m/>
    <m/>
    <m/>
    <m/>
    <m/>
    <m/>
    <m/>
    <m/>
    <m/>
    <m/>
    <m/>
  </r>
  <r>
    <s v="Kunjabihari"/>
    <x v="0"/>
    <x v="3"/>
    <m/>
    <m/>
    <m/>
    <m/>
    <m/>
    <m/>
    <m/>
    <m/>
    <m/>
    <m/>
    <m/>
    <m/>
    <m/>
    <m/>
    <m/>
    <m/>
    <m/>
    <m/>
    <m/>
    <m/>
    <m/>
    <m/>
    <m/>
  </r>
  <r>
    <s v="Chitrarath"/>
    <x v="0"/>
    <x v="0"/>
    <m/>
    <m/>
    <m/>
    <m/>
    <m/>
    <m/>
    <m/>
    <m/>
    <m/>
    <m/>
    <m/>
    <m/>
    <m/>
    <m/>
    <m/>
    <m/>
    <m/>
    <m/>
    <m/>
    <m/>
    <m/>
    <m/>
    <m/>
  </r>
  <r>
    <s v="Ranjini"/>
    <x v="1"/>
    <x v="3"/>
    <m/>
    <m/>
    <m/>
    <m/>
    <m/>
    <m/>
    <m/>
    <m/>
    <m/>
    <m/>
    <m/>
    <m/>
    <m/>
    <m/>
    <m/>
    <m/>
    <m/>
    <m/>
    <m/>
    <m/>
    <m/>
    <m/>
    <m/>
  </r>
  <r>
    <s v="Tarika"/>
    <x v="1"/>
    <x v="1"/>
    <m/>
    <m/>
    <m/>
    <m/>
    <m/>
    <m/>
    <m/>
    <m/>
    <m/>
    <m/>
    <m/>
    <m/>
    <m/>
    <m/>
    <m/>
    <m/>
    <m/>
    <m/>
    <m/>
    <m/>
    <m/>
    <m/>
    <m/>
  </r>
  <r>
    <s v="Thirumal"/>
    <x v="0"/>
    <x v="10"/>
    <m/>
    <m/>
    <m/>
    <m/>
    <m/>
    <m/>
    <m/>
    <m/>
    <m/>
    <m/>
    <m/>
    <m/>
    <m/>
    <m/>
    <m/>
    <m/>
    <m/>
    <m/>
    <m/>
    <m/>
    <m/>
    <m/>
    <m/>
  </r>
  <r>
    <s v="Muralidhar"/>
    <x v="0"/>
    <x v="8"/>
    <m/>
    <m/>
    <m/>
    <m/>
    <m/>
    <m/>
    <m/>
    <m/>
    <m/>
    <m/>
    <m/>
    <m/>
    <m/>
    <m/>
    <m/>
    <m/>
    <m/>
    <m/>
    <m/>
    <m/>
    <m/>
    <m/>
    <m/>
  </r>
  <r>
    <s v="Muhilan"/>
    <x v="0"/>
    <x v="7"/>
    <m/>
    <m/>
    <m/>
    <m/>
    <m/>
    <m/>
    <m/>
    <m/>
    <m/>
    <m/>
    <m/>
    <m/>
    <m/>
    <m/>
    <m/>
    <m/>
    <m/>
    <m/>
    <m/>
    <m/>
    <m/>
    <m/>
    <m/>
  </r>
  <r>
    <s v="Adrika"/>
    <x v="1"/>
    <x v="1"/>
    <m/>
    <m/>
    <m/>
    <m/>
    <m/>
    <m/>
    <m/>
    <m/>
    <m/>
    <m/>
    <m/>
    <m/>
    <m/>
    <m/>
    <m/>
    <m/>
    <m/>
    <m/>
    <m/>
    <m/>
    <m/>
    <m/>
    <m/>
  </r>
  <r>
    <s v="Arghya"/>
    <x v="0"/>
    <x v="1"/>
    <m/>
    <m/>
    <m/>
    <m/>
    <m/>
    <m/>
    <m/>
    <m/>
    <m/>
    <m/>
    <m/>
    <m/>
    <m/>
    <m/>
    <m/>
    <m/>
    <m/>
    <m/>
    <m/>
    <m/>
    <m/>
    <m/>
    <m/>
  </r>
  <r>
    <s v="Tarak"/>
    <x v="0"/>
    <x v="4"/>
    <m/>
    <m/>
    <m/>
    <m/>
    <m/>
    <m/>
    <m/>
    <m/>
    <m/>
    <m/>
    <m/>
    <m/>
    <m/>
    <m/>
    <m/>
    <m/>
    <m/>
    <m/>
    <m/>
    <m/>
    <m/>
    <m/>
    <m/>
  </r>
  <r>
    <s v="Suhrit"/>
    <x v="0"/>
    <x v="14"/>
    <m/>
    <m/>
    <m/>
    <m/>
    <m/>
    <m/>
    <m/>
    <m/>
    <m/>
    <m/>
    <m/>
    <m/>
    <m/>
    <m/>
    <m/>
    <m/>
    <m/>
    <m/>
    <m/>
    <m/>
    <m/>
    <m/>
    <m/>
  </r>
  <r>
    <s v="Sunetra"/>
    <x v="1"/>
    <x v="1"/>
    <m/>
    <m/>
    <m/>
    <m/>
    <m/>
    <m/>
    <m/>
    <m/>
    <m/>
    <m/>
    <m/>
    <m/>
    <m/>
    <m/>
    <m/>
    <m/>
    <m/>
    <m/>
    <m/>
    <m/>
    <m/>
    <m/>
    <m/>
  </r>
  <r>
    <s v="Jehangir"/>
    <x v="0"/>
    <x v="8"/>
    <m/>
    <m/>
    <m/>
    <m/>
    <m/>
    <m/>
    <m/>
    <m/>
    <m/>
    <m/>
    <m/>
    <m/>
    <m/>
    <m/>
    <m/>
    <m/>
    <m/>
    <m/>
    <m/>
    <m/>
    <m/>
    <m/>
    <m/>
  </r>
  <r>
    <s v="Anshu"/>
    <x v="0"/>
    <x v="6"/>
    <m/>
    <m/>
    <m/>
    <m/>
    <m/>
    <m/>
    <m/>
    <m/>
    <m/>
    <m/>
    <m/>
    <m/>
    <m/>
    <m/>
    <m/>
    <m/>
    <m/>
    <m/>
    <m/>
    <m/>
    <m/>
    <m/>
    <m/>
  </r>
  <r>
    <s v="Chakrika"/>
    <x v="1"/>
    <x v="1"/>
    <m/>
    <m/>
    <m/>
    <m/>
    <m/>
    <m/>
    <m/>
    <m/>
    <m/>
    <m/>
    <m/>
    <m/>
    <m/>
    <m/>
    <m/>
    <m/>
    <m/>
    <m/>
    <m/>
    <m/>
    <m/>
    <m/>
    <m/>
  </r>
  <r>
    <s v="Harmya"/>
    <x v="1"/>
    <x v="1"/>
    <m/>
    <m/>
    <m/>
    <m/>
    <m/>
    <m/>
    <m/>
    <m/>
    <m/>
    <m/>
    <m/>
    <m/>
    <m/>
    <m/>
    <m/>
    <m/>
    <m/>
    <m/>
    <m/>
    <m/>
    <m/>
    <m/>
    <m/>
  </r>
  <r>
    <s v="Sarjana"/>
    <x v="1"/>
    <x v="1"/>
    <m/>
    <m/>
    <m/>
    <m/>
    <m/>
    <m/>
    <m/>
    <m/>
    <m/>
    <m/>
    <m/>
    <m/>
    <m/>
    <m/>
    <m/>
    <m/>
    <m/>
    <m/>
    <m/>
    <m/>
    <m/>
    <m/>
    <m/>
  </r>
  <r>
    <s v="Khushboo"/>
    <x v="1"/>
    <x v="16"/>
    <m/>
    <m/>
    <m/>
    <m/>
    <m/>
    <m/>
    <m/>
    <m/>
    <m/>
    <m/>
    <m/>
    <m/>
    <m/>
    <m/>
    <m/>
    <m/>
    <m/>
    <m/>
    <m/>
    <m/>
    <m/>
    <m/>
    <m/>
  </r>
  <r>
    <s v="Ambalika"/>
    <x v="1"/>
    <x v="1"/>
    <m/>
    <m/>
    <m/>
    <m/>
    <m/>
    <m/>
    <m/>
    <m/>
    <m/>
    <m/>
    <m/>
    <m/>
    <m/>
    <m/>
    <m/>
    <m/>
    <m/>
    <m/>
    <m/>
    <m/>
    <m/>
    <m/>
    <m/>
  </r>
  <r>
    <s v="Rashmika"/>
    <x v="1"/>
    <x v="1"/>
    <m/>
    <m/>
    <m/>
    <m/>
    <m/>
    <m/>
    <m/>
    <m/>
    <m/>
    <m/>
    <m/>
    <m/>
    <m/>
    <m/>
    <m/>
    <m/>
    <m/>
    <m/>
    <m/>
    <m/>
    <m/>
    <m/>
    <m/>
  </r>
  <r>
    <s v="Ayeh"/>
    <x v="1"/>
    <x v="0"/>
    <m/>
    <m/>
    <m/>
    <m/>
    <m/>
    <m/>
    <m/>
    <m/>
    <m/>
    <m/>
    <m/>
    <m/>
    <m/>
    <m/>
    <m/>
    <m/>
    <m/>
    <m/>
    <m/>
    <m/>
    <m/>
    <m/>
    <m/>
  </r>
  <r>
    <s v="Dasharath"/>
    <x v="0"/>
    <x v="0"/>
    <m/>
    <m/>
    <m/>
    <m/>
    <m/>
    <m/>
    <m/>
    <m/>
    <m/>
    <m/>
    <m/>
    <m/>
    <m/>
    <m/>
    <m/>
    <m/>
    <m/>
    <m/>
    <m/>
    <m/>
    <m/>
    <m/>
    <m/>
  </r>
  <r>
    <s v="Jagachandra"/>
    <x v="0"/>
    <x v="1"/>
    <m/>
    <m/>
    <m/>
    <m/>
    <m/>
    <m/>
    <m/>
    <m/>
    <m/>
    <m/>
    <m/>
    <m/>
    <m/>
    <m/>
    <m/>
    <m/>
    <m/>
    <m/>
    <m/>
    <m/>
    <m/>
    <m/>
    <m/>
  </r>
  <r>
    <s v="Irshaad"/>
    <x v="0"/>
    <x v="5"/>
    <m/>
    <m/>
    <m/>
    <m/>
    <m/>
    <m/>
    <m/>
    <m/>
    <m/>
    <m/>
    <m/>
    <m/>
    <m/>
    <m/>
    <m/>
    <m/>
    <m/>
    <m/>
    <m/>
    <m/>
    <m/>
    <m/>
    <m/>
  </r>
  <r>
    <s v="Ritu"/>
    <x v="1"/>
    <x v="6"/>
    <m/>
    <m/>
    <m/>
    <m/>
    <m/>
    <m/>
    <m/>
    <m/>
    <m/>
    <m/>
    <m/>
    <m/>
    <m/>
    <m/>
    <m/>
    <m/>
    <m/>
    <m/>
    <m/>
    <m/>
    <m/>
    <m/>
    <m/>
  </r>
  <r>
    <s v="Subramani"/>
    <x v="0"/>
    <x v="3"/>
    <m/>
    <m/>
    <m/>
    <m/>
    <m/>
    <m/>
    <m/>
    <m/>
    <m/>
    <m/>
    <m/>
    <m/>
    <m/>
    <m/>
    <m/>
    <m/>
    <m/>
    <m/>
    <m/>
    <m/>
    <m/>
    <m/>
    <m/>
  </r>
  <r>
    <s v="Charvi"/>
    <x v="1"/>
    <x v="3"/>
    <m/>
    <m/>
    <m/>
    <m/>
    <m/>
    <m/>
    <m/>
    <m/>
    <m/>
    <m/>
    <m/>
    <m/>
    <m/>
    <m/>
    <m/>
    <m/>
    <m/>
    <m/>
    <m/>
    <m/>
    <m/>
    <m/>
    <m/>
  </r>
  <r>
    <s v="Purushottam"/>
    <x v="0"/>
    <x v="11"/>
    <m/>
    <m/>
    <m/>
    <m/>
    <m/>
    <m/>
    <m/>
    <m/>
    <m/>
    <m/>
    <m/>
    <m/>
    <m/>
    <m/>
    <m/>
    <m/>
    <m/>
    <m/>
    <m/>
    <m/>
    <m/>
    <m/>
    <m/>
  </r>
  <r>
    <s v="Nithilam"/>
    <x v="1"/>
    <x v="11"/>
    <m/>
    <m/>
    <m/>
    <m/>
    <m/>
    <m/>
    <m/>
    <m/>
    <m/>
    <m/>
    <m/>
    <m/>
    <m/>
    <m/>
    <m/>
    <m/>
    <m/>
    <m/>
    <m/>
    <m/>
    <m/>
    <m/>
    <m/>
  </r>
  <r>
    <s v="Vedavrata"/>
    <x v="0"/>
    <x v="1"/>
    <m/>
    <m/>
    <m/>
    <m/>
    <m/>
    <m/>
    <m/>
    <m/>
    <m/>
    <m/>
    <m/>
    <m/>
    <m/>
    <m/>
    <m/>
    <m/>
    <m/>
    <m/>
    <m/>
    <m/>
    <m/>
    <m/>
    <m/>
  </r>
  <r>
    <s v="Jagadayu"/>
    <x v="0"/>
    <x v="6"/>
    <m/>
    <m/>
    <m/>
    <m/>
    <m/>
    <m/>
    <m/>
    <m/>
    <m/>
    <m/>
    <m/>
    <m/>
    <m/>
    <m/>
    <m/>
    <m/>
    <m/>
    <m/>
    <m/>
    <m/>
    <m/>
    <m/>
    <m/>
  </r>
  <r>
    <s v="Durga"/>
    <x v="1"/>
    <x v="1"/>
    <m/>
    <m/>
    <m/>
    <m/>
    <m/>
    <m/>
    <m/>
    <m/>
    <m/>
    <m/>
    <m/>
    <m/>
    <m/>
    <m/>
    <m/>
    <m/>
    <m/>
    <m/>
    <m/>
    <m/>
    <m/>
    <m/>
    <m/>
  </r>
  <r>
    <s v="Ekalavya"/>
    <x v="0"/>
    <x v="1"/>
    <m/>
    <m/>
    <m/>
    <m/>
    <m/>
    <m/>
    <m/>
    <m/>
    <m/>
    <m/>
    <m/>
    <m/>
    <m/>
    <m/>
    <m/>
    <m/>
    <m/>
    <m/>
    <m/>
    <m/>
    <m/>
    <m/>
    <m/>
  </r>
  <r>
    <s v="Dyumna"/>
    <x v="1"/>
    <x v="1"/>
    <m/>
    <m/>
    <m/>
    <m/>
    <m/>
    <m/>
    <m/>
    <m/>
    <m/>
    <m/>
    <m/>
    <m/>
    <m/>
    <m/>
    <m/>
    <m/>
    <m/>
    <m/>
    <m/>
    <m/>
    <m/>
    <m/>
    <m/>
  </r>
  <r>
    <s v="Sampriti"/>
    <x v="1"/>
    <x v="3"/>
    <m/>
    <m/>
    <m/>
    <m/>
    <m/>
    <m/>
    <m/>
    <m/>
    <m/>
    <m/>
    <m/>
    <m/>
    <m/>
    <m/>
    <m/>
    <m/>
    <m/>
    <m/>
    <m/>
    <m/>
    <m/>
    <m/>
    <m/>
  </r>
  <r>
    <s v="Chitrarekha"/>
    <x v="1"/>
    <x v="1"/>
    <m/>
    <m/>
    <m/>
    <m/>
    <m/>
    <m/>
    <m/>
    <m/>
    <m/>
    <m/>
    <m/>
    <m/>
    <m/>
    <m/>
    <m/>
    <m/>
    <m/>
    <m/>
    <m/>
    <m/>
    <m/>
    <m/>
    <m/>
  </r>
  <r>
    <s v="Pari"/>
    <x v="1"/>
    <x v="3"/>
    <m/>
    <m/>
    <m/>
    <m/>
    <m/>
    <m/>
    <m/>
    <m/>
    <m/>
    <m/>
    <m/>
    <m/>
    <m/>
    <m/>
    <m/>
    <m/>
    <m/>
    <m/>
    <m/>
    <m/>
    <m/>
    <m/>
    <m/>
  </r>
  <r>
    <s v="Rajashri"/>
    <x v="1"/>
    <x v="3"/>
    <m/>
    <m/>
    <m/>
    <m/>
    <m/>
    <m/>
    <m/>
    <m/>
    <m/>
    <m/>
    <m/>
    <m/>
    <m/>
    <m/>
    <m/>
    <m/>
    <m/>
    <m/>
    <m/>
    <m/>
    <m/>
    <m/>
    <m/>
  </r>
  <r>
    <s v="Kushik"/>
    <x v="0"/>
    <x v="4"/>
    <m/>
    <m/>
    <m/>
    <m/>
    <m/>
    <m/>
    <m/>
    <m/>
    <m/>
    <m/>
    <m/>
    <m/>
    <m/>
    <m/>
    <m/>
    <m/>
    <m/>
    <m/>
    <m/>
    <m/>
    <m/>
    <m/>
    <m/>
  </r>
  <r>
    <s v="Chumban"/>
    <x v="1"/>
    <x v="7"/>
    <m/>
    <m/>
    <m/>
    <m/>
    <m/>
    <m/>
    <m/>
    <m/>
    <m/>
    <m/>
    <m/>
    <m/>
    <m/>
    <m/>
    <m/>
    <m/>
    <m/>
    <m/>
    <m/>
    <m/>
    <m/>
    <m/>
    <m/>
  </r>
  <r>
    <s v="Ankush"/>
    <x v="0"/>
    <x v="0"/>
    <m/>
    <m/>
    <m/>
    <m/>
    <m/>
    <m/>
    <m/>
    <m/>
    <m/>
    <m/>
    <m/>
    <m/>
    <m/>
    <m/>
    <m/>
    <m/>
    <m/>
    <m/>
    <m/>
    <m/>
    <m/>
    <m/>
    <m/>
  </r>
  <r>
    <s v="Sunayani"/>
    <x v="1"/>
    <x v="3"/>
    <m/>
    <m/>
    <m/>
    <m/>
    <m/>
    <m/>
    <m/>
    <m/>
    <m/>
    <m/>
    <m/>
    <m/>
    <m/>
    <m/>
    <m/>
    <m/>
    <m/>
    <m/>
    <m/>
    <m/>
    <m/>
    <m/>
    <m/>
  </r>
  <r>
    <s v="Deshna"/>
    <x v="1"/>
    <x v="1"/>
    <m/>
    <m/>
    <m/>
    <m/>
    <m/>
    <m/>
    <m/>
    <m/>
    <m/>
    <m/>
    <m/>
    <m/>
    <m/>
    <m/>
    <m/>
    <m/>
    <m/>
    <m/>
    <m/>
    <m/>
    <m/>
    <m/>
    <m/>
  </r>
  <r>
    <s v="Tanuja"/>
    <x v="1"/>
    <x v="1"/>
    <m/>
    <m/>
    <m/>
    <m/>
    <m/>
    <m/>
    <m/>
    <m/>
    <m/>
    <m/>
    <m/>
    <m/>
    <m/>
    <m/>
    <m/>
    <m/>
    <m/>
    <m/>
    <m/>
    <m/>
    <m/>
    <m/>
    <m/>
  </r>
  <r>
    <s v="Nauka"/>
    <x v="1"/>
    <x v="1"/>
    <m/>
    <m/>
    <m/>
    <m/>
    <m/>
    <m/>
    <m/>
    <m/>
    <m/>
    <m/>
    <m/>
    <m/>
    <m/>
    <m/>
    <m/>
    <m/>
    <m/>
    <m/>
    <m/>
    <m/>
    <m/>
    <m/>
    <m/>
  </r>
  <r>
    <s v="Tarunika"/>
    <x v="1"/>
    <x v="1"/>
    <m/>
    <m/>
    <m/>
    <m/>
    <m/>
    <m/>
    <m/>
    <m/>
    <m/>
    <m/>
    <m/>
    <m/>
    <m/>
    <m/>
    <m/>
    <m/>
    <m/>
    <m/>
    <m/>
    <m/>
    <m/>
    <m/>
    <m/>
  </r>
  <r>
    <s v="Kalash"/>
    <x v="0"/>
    <x v="0"/>
    <m/>
    <m/>
    <m/>
    <m/>
    <m/>
    <m/>
    <m/>
    <m/>
    <m/>
    <m/>
    <m/>
    <m/>
    <m/>
    <m/>
    <m/>
    <m/>
    <m/>
    <m/>
    <m/>
    <m/>
    <m/>
    <m/>
    <m/>
  </r>
  <r>
    <s v="Krishi"/>
    <x v="1"/>
    <x v="3"/>
    <m/>
    <m/>
    <m/>
    <m/>
    <m/>
    <m/>
    <m/>
    <m/>
    <m/>
    <m/>
    <m/>
    <m/>
    <m/>
    <m/>
    <m/>
    <m/>
    <m/>
    <m/>
    <m/>
    <m/>
    <m/>
    <m/>
    <m/>
  </r>
  <r>
    <s v="Shrikirti"/>
    <x v="1"/>
    <x v="3"/>
    <m/>
    <m/>
    <m/>
    <m/>
    <m/>
    <m/>
    <m/>
    <m/>
    <m/>
    <m/>
    <m/>
    <m/>
    <m/>
    <m/>
    <m/>
    <m/>
    <m/>
    <m/>
    <m/>
    <m/>
    <m/>
    <m/>
    <m/>
  </r>
  <r>
    <s v="Kartikeya"/>
    <x v="0"/>
    <x v="1"/>
    <m/>
    <m/>
    <m/>
    <m/>
    <m/>
    <m/>
    <m/>
    <m/>
    <m/>
    <m/>
    <m/>
    <m/>
    <m/>
    <m/>
    <m/>
    <m/>
    <m/>
    <m/>
    <m/>
    <m/>
    <m/>
    <m/>
    <m/>
  </r>
  <r>
    <s v="Bulbul"/>
    <x v="1"/>
    <x v="10"/>
    <m/>
    <m/>
    <m/>
    <m/>
    <m/>
    <m/>
    <m/>
    <m/>
    <m/>
    <m/>
    <m/>
    <m/>
    <m/>
    <m/>
    <m/>
    <m/>
    <m/>
    <m/>
    <m/>
    <m/>
    <m/>
    <m/>
    <m/>
  </r>
  <r>
    <s v="Lingappan"/>
    <x v="0"/>
    <x v="7"/>
    <m/>
    <m/>
    <m/>
    <m/>
    <m/>
    <m/>
    <m/>
    <m/>
    <m/>
    <m/>
    <m/>
    <m/>
    <m/>
    <m/>
    <m/>
    <m/>
    <m/>
    <m/>
    <m/>
    <m/>
    <m/>
    <m/>
    <m/>
  </r>
  <r>
    <s v="Adhik"/>
    <x v="0"/>
    <x v="4"/>
    <m/>
    <m/>
    <m/>
    <m/>
    <m/>
    <m/>
    <m/>
    <m/>
    <m/>
    <m/>
    <m/>
    <m/>
    <m/>
    <m/>
    <m/>
    <m/>
    <m/>
    <m/>
    <m/>
    <m/>
    <m/>
    <m/>
    <m/>
  </r>
  <r>
    <s v="Saranya"/>
    <x v="1"/>
    <x v="1"/>
    <m/>
    <m/>
    <m/>
    <m/>
    <m/>
    <m/>
    <m/>
    <m/>
    <m/>
    <m/>
    <m/>
    <m/>
    <m/>
    <m/>
    <m/>
    <m/>
    <m/>
    <m/>
    <m/>
    <m/>
    <m/>
    <m/>
    <m/>
  </r>
  <r>
    <s v="Rambha"/>
    <x v="1"/>
    <x v="1"/>
    <m/>
    <m/>
    <m/>
    <m/>
    <m/>
    <m/>
    <m/>
    <m/>
    <m/>
    <m/>
    <m/>
    <m/>
    <m/>
    <m/>
    <m/>
    <m/>
    <m/>
    <m/>
    <m/>
    <m/>
    <m/>
    <m/>
    <m/>
  </r>
  <r>
    <s v="Anumati"/>
    <x v="1"/>
    <x v="3"/>
    <m/>
    <m/>
    <m/>
    <m/>
    <m/>
    <m/>
    <m/>
    <m/>
    <m/>
    <m/>
    <m/>
    <m/>
    <m/>
    <m/>
    <m/>
    <m/>
    <m/>
    <m/>
    <m/>
    <m/>
    <m/>
    <m/>
    <m/>
  </r>
  <r>
    <s v="Sanjiv"/>
    <x v="0"/>
    <x v="15"/>
    <m/>
    <m/>
    <m/>
    <m/>
    <m/>
    <m/>
    <m/>
    <m/>
    <m/>
    <m/>
    <m/>
    <m/>
    <m/>
    <m/>
    <m/>
    <m/>
    <m/>
    <m/>
    <m/>
    <m/>
    <m/>
    <m/>
    <m/>
  </r>
  <r>
    <s v="Umrao"/>
    <x v="1"/>
    <x v="16"/>
    <m/>
    <m/>
    <m/>
    <m/>
    <m/>
    <m/>
    <m/>
    <m/>
    <m/>
    <m/>
    <m/>
    <m/>
    <m/>
    <m/>
    <m/>
    <m/>
    <m/>
    <m/>
    <m/>
    <m/>
    <m/>
    <m/>
    <m/>
  </r>
  <r>
    <s v="Baidehi"/>
    <x v="1"/>
    <x v="3"/>
    <m/>
    <m/>
    <m/>
    <m/>
    <m/>
    <m/>
    <m/>
    <m/>
    <m/>
    <m/>
    <m/>
    <m/>
    <m/>
    <m/>
    <m/>
    <m/>
    <m/>
    <m/>
    <m/>
    <m/>
    <m/>
    <m/>
    <m/>
  </r>
  <r>
    <s v="Aadarsh"/>
    <x v="0"/>
    <x v="0"/>
    <m/>
    <m/>
    <m/>
    <m/>
    <m/>
    <m/>
    <m/>
    <m/>
    <m/>
    <m/>
    <m/>
    <m/>
    <m/>
    <m/>
    <m/>
    <m/>
    <m/>
    <m/>
    <m/>
    <m/>
    <m/>
    <m/>
    <m/>
  </r>
  <r>
    <s v="Ganjan"/>
    <x v="0"/>
    <x v="7"/>
    <m/>
    <m/>
    <m/>
    <m/>
    <m/>
    <m/>
    <m/>
    <m/>
    <m/>
    <m/>
    <m/>
    <m/>
    <m/>
    <m/>
    <m/>
    <m/>
    <m/>
    <m/>
    <m/>
    <m/>
    <m/>
    <m/>
    <m/>
  </r>
  <r>
    <s v="Devadarshan"/>
    <x v="0"/>
    <x v="7"/>
    <m/>
    <m/>
    <m/>
    <m/>
    <m/>
    <m/>
    <m/>
    <m/>
    <m/>
    <m/>
    <m/>
    <m/>
    <m/>
    <m/>
    <m/>
    <m/>
    <m/>
    <m/>
    <m/>
    <m/>
    <m/>
    <m/>
    <m/>
  </r>
  <r>
    <s v="Kalyani"/>
    <x v="1"/>
    <x v="3"/>
    <m/>
    <m/>
    <m/>
    <m/>
    <m/>
    <m/>
    <m/>
    <m/>
    <m/>
    <m/>
    <m/>
    <m/>
    <m/>
    <m/>
    <m/>
    <m/>
    <m/>
    <m/>
    <m/>
    <m/>
    <m/>
    <m/>
    <m/>
  </r>
  <r>
    <s v="Malaya"/>
    <x v="0"/>
    <x v="1"/>
    <m/>
    <m/>
    <m/>
    <m/>
    <m/>
    <m/>
    <m/>
    <m/>
    <m/>
    <m/>
    <m/>
    <m/>
    <m/>
    <m/>
    <m/>
    <m/>
    <m/>
    <m/>
    <m/>
    <m/>
    <m/>
    <m/>
    <m/>
  </r>
  <r>
    <s v="Ganesh"/>
    <x v="0"/>
    <x v="0"/>
    <m/>
    <m/>
    <m/>
    <m/>
    <m/>
    <m/>
    <m/>
    <m/>
    <m/>
    <m/>
    <m/>
    <m/>
    <m/>
    <m/>
    <m/>
    <m/>
    <m/>
    <m/>
    <m/>
    <m/>
    <m/>
    <m/>
    <m/>
  </r>
  <r>
    <s v="Farha"/>
    <x v="1"/>
    <x v="1"/>
    <m/>
    <m/>
    <m/>
    <m/>
    <m/>
    <m/>
    <m/>
    <m/>
    <m/>
    <m/>
    <m/>
    <m/>
    <m/>
    <m/>
    <m/>
    <m/>
    <m/>
    <m/>
    <m/>
    <m/>
    <m/>
    <m/>
    <m/>
  </r>
  <r>
    <s v="Adesh"/>
    <x v="0"/>
    <x v="0"/>
    <m/>
    <m/>
    <m/>
    <m/>
    <m/>
    <m/>
    <m/>
    <m/>
    <m/>
    <m/>
    <m/>
    <m/>
    <m/>
    <m/>
    <m/>
    <m/>
    <m/>
    <m/>
    <m/>
    <m/>
    <m/>
    <m/>
    <m/>
  </r>
  <r>
    <s v="Pritika"/>
    <x v="1"/>
    <x v="1"/>
    <m/>
    <m/>
    <m/>
    <m/>
    <m/>
    <m/>
    <m/>
    <m/>
    <m/>
    <m/>
    <m/>
    <m/>
    <m/>
    <m/>
    <m/>
    <m/>
    <m/>
    <m/>
    <m/>
    <m/>
    <m/>
    <m/>
    <m/>
  </r>
  <r>
    <s v="Alagan"/>
    <x v="0"/>
    <x v="7"/>
    <m/>
    <m/>
    <m/>
    <m/>
    <m/>
    <m/>
    <m/>
    <m/>
    <m/>
    <m/>
    <m/>
    <m/>
    <m/>
    <m/>
    <m/>
    <m/>
    <m/>
    <m/>
    <m/>
    <m/>
    <m/>
    <m/>
    <m/>
  </r>
  <r>
    <s v="Shridevi"/>
    <x v="1"/>
    <x v="3"/>
    <m/>
    <m/>
    <m/>
    <m/>
    <m/>
    <m/>
    <m/>
    <m/>
    <m/>
    <m/>
    <m/>
    <m/>
    <m/>
    <m/>
    <m/>
    <m/>
    <m/>
    <m/>
    <m/>
    <m/>
    <m/>
    <m/>
    <m/>
  </r>
  <r>
    <s v="Deepinder"/>
    <x v="0"/>
    <x v="8"/>
    <m/>
    <m/>
    <m/>
    <m/>
    <m/>
    <m/>
    <m/>
    <m/>
    <m/>
    <m/>
    <m/>
    <m/>
    <m/>
    <m/>
    <m/>
    <m/>
    <m/>
    <m/>
    <m/>
    <m/>
    <m/>
    <m/>
    <m/>
  </r>
  <r>
    <s v="Gunitha"/>
    <x v="1"/>
    <x v="1"/>
    <m/>
    <m/>
    <m/>
    <m/>
    <m/>
    <m/>
    <m/>
    <m/>
    <m/>
    <m/>
    <m/>
    <m/>
    <m/>
    <m/>
    <m/>
    <m/>
    <m/>
    <m/>
    <m/>
    <m/>
    <m/>
    <m/>
    <m/>
  </r>
  <r>
    <s v="Chanchari"/>
    <x v="1"/>
    <x v="3"/>
    <m/>
    <m/>
    <m/>
    <m/>
    <m/>
    <m/>
    <m/>
    <m/>
    <m/>
    <m/>
    <m/>
    <m/>
    <m/>
    <m/>
    <m/>
    <m/>
    <m/>
    <m/>
    <m/>
    <m/>
    <m/>
    <m/>
    <m/>
  </r>
  <r>
    <s v="Shabab"/>
    <x v="1"/>
    <x v="2"/>
    <m/>
    <m/>
    <m/>
    <m/>
    <m/>
    <m/>
    <m/>
    <m/>
    <m/>
    <m/>
    <m/>
    <m/>
    <m/>
    <m/>
    <m/>
    <m/>
    <m/>
    <m/>
    <m/>
    <m/>
    <m/>
    <m/>
    <m/>
  </r>
  <r>
    <s v="Adya"/>
    <x v="1"/>
    <x v="1"/>
    <m/>
    <m/>
    <m/>
    <m/>
    <m/>
    <m/>
    <m/>
    <m/>
    <m/>
    <m/>
    <m/>
    <m/>
    <m/>
    <m/>
    <m/>
    <m/>
    <m/>
    <m/>
    <m/>
    <m/>
    <m/>
    <m/>
    <m/>
  </r>
  <r>
    <s v="Prapti"/>
    <x v="1"/>
    <x v="3"/>
    <m/>
    <m/>
    <m/>
    <m/>
    <m/>
    <m/>
    <m/>
    <m/>
    <m/>
    <m/>
    <m/>
    <m/>
    <m/>
    <m/>
    <m/>
    <m/>
    <m/>
    <m/>
    <m/>
    <m/>
    <m/>
    <m/>
    <m/>
  </r>
  <r>
    <s v="Nagasri"/>
    <x v="1"/>
    <x v="3"/>
    <m/>
    <m/>
    <m/>
    <m/>
    <m/>
    <m/>
    <m/>
    <m/>
    <m/>
    <m/>
    <m/>
    <m/>
    <m/>
    <m/>
    <m/>
    <m/>
    <m/>
    <m/>
    <m/>
    <m/>
    <m/>
    <m/>
    <m/>
  </r>
  <r>
    <s v="Gandharaj"/>
    <x v="0"/>
    <x v="12"/>
    <m/>
    <m/>
    <m/>
    <m/>
    <m/>
    <m/>
    <m/>
    <m/>
    <m/>
    <m/>
    <m/>
    <m/>
    <m/>
    <m/>
    <m/>
    <m/>
    <m/>
    <m/>
    <m/>
    <m/>
    <m/>
    <m/>
    <m/>
  </r>
  <r>
    <s v="Kilimoli"/>
    <x v="1"/>
    <x v="3"/>
    <m/>
    <m/>
    <m/>
    <m/>
    <m/>
    <m/>
    <m/>
    <m/>
    <m/>
    <m/>
    <m/>
    <m/>
    <m/>
    <m/>
    <m/>
    <m/>
    <m/>
    <m/>
    <m/>
    <m/>
    <m/>
    <m/>
    <m/>
  </r>
  <r>
    <s v="Yatisa"/>
    <x v="0"/>
    <x v="1"/>
    <m/>
    <m/>
    <m/>
    <m/>
    <m/>
    <m/>
    <m/>
    <m/>
    <m/>
    <m/>
    <m/>
    <m/>
    <m/>
    <m/>
    <m/>
    <m/>
    <m/>
    <m/>
    <m/>
    <m/>
    <m/>
    <m/>
    <m/>
  </r>
  <r>
    <s v="Sujata"/>
    <x v="1"/>
    <x v="1"/>
    <m/>
    <m/>
    <m/>
    <m/>
    <m/>
    <m/>
    <m/>
    <m/>
    <m/>
    <m/>
    <m/>
    <m/>
    <m/>
    <m/>
    <m/>
    <m/>
    <m/>
    <m/>
    <m/>
    <m/>
    <m/>
    <m/>
    <m/>
  </r>
  <r>
    <s v="Prasana"/>
    <x v="1"/>
    <x v="1"/>
    <m/>
    <m/>
    <m/>
    <m/>
    <m/>
    <m/>
    <m/>
    <m/>
    <m/>
    <m/>
    <m/>
    <m/>
    <m/>
    <m/>
    <m/>
    <m/>
    <m/>
    <m/>
    <m/>
    <m/>
    <m/>
    <m/>
    <m/>
  </r>
  <r>
    <s v="Kovida"/>
    <x v="0"/>
    <x v="1"/>
    <m/>
    <m/>
    <m/>
    <m/>
    <m/>
    <m/>
    <m/>
    <m/>
    <m/>
    <m/>
    <m/>
    <m/>
    <m/>
    <m/>
    <m/>
    <m/>
    <m/>
    <m/>
    <m/>
    <m/>
    <m/>
    <m/>
    <m/>
  </r>
  <r>
    <s v="Chandani"/>
    <x v="1"/>
    <x v="3"/>
    <m/>
    <m/>
    <m/>
    <m/>
    <m/>
    <m/>
    <m/>
    <m/>
    <m/>
    <m/>
    <m/>
    <m/>
    <m/>
    <m/>
    <m/>
    <m/>
    <m/>
    <m/>
    <m/>
    <m/>
    <m/>
    <m/>
    <m/>
  </r>
  <r>
    <s v="Sabhya"/>
    <x v="0"/>
    <x v="1"/>
    <m/>
    <m/>
    <m/>
    <m/>
    <m/>
    <m/>
    <m/>
    <m/>
    <m/>
    <m/>
    <m/>
    <m/>
    <m/>
    <m/>
    <m/>
    <m/>
    <m/>
    <m/>
    <m/>
    <m/>
    <m/>
    <m/>
    <m/>
  </r>
  <r>
    <s v="Archita"/>
    <x v="1"/>
    <x v="1"/>
    <m/>
    <m/>
    <m/>
    <m/>
    <m/>
    <m/>
    <m/>
    <m/>
    <m/>
    <m/>
    <m/>
    <m/>
    <m/>
    <m/>
    <m/>
    <m/>
    <m/>
    <m/>
    <m/>
    <m/>
    <m/>
    <m/>
    <m/>
  </r>
  <r>
    <s v="Sarwar"/>
    <x v="0"/>
    <x v="8"/>
    <m/>
    <m/>
    <m/>
    <m/>
    <m/>
    <m/>
    <m/>
    <m/>
    <m/>
    <m/>
    <m/>
    <m/>
    <m/>
    <m/>
    <m/>
    <m/>
    <m/>
    <m/>
    <m/>
    <m/>
    <m/>
    <m/>
    <m/>
  </r>
  <r>
    <s v="Madhukar"/>
    <x v="0"/>
    <x v="8"/>
    <m/>
    <m/>
    <m/>
    <m/>
    <m/>
    <m/>
    <m/>
    <m/>
    <m/>
    <m/>
    <m/>
    <m/>
    <m/>
    <m/>
    <m/>
    <m/>
    <m/>
    <m/>
    <m/>
    <m/>
    <m/>
    <m/>
    <m/>
  </r>
  <r>
    <s v="Ramswaroop"/>
    <x v="0"/>
    <x v="17"/>
    <m/>
    <m/>
    <m/>
    <m/>
    <m/>
    <m/>
    <m/>
    <m/>
    <m/>
    <m/>
    <m/>
    <m/>
    <m/>
    <m/>
    <m/>
    <m/>
    <m/>
    <m/>
    <m/>
    <m/>
    <m/>
    <m/>
    <m/>
  </r>
  <r>
    <s v="Uday"/>
    <x v="0"/>
    <x v="13"/>
    <m/>
    <m/>
    <m/>
    <m/>
    <m/>
    <m/>
    <m/>
    <m/>
    <m/>
    <m/>
    <m/>
    <m/>
    <m/>
    <m/>
    <m/>
    <m/>
    <m/>
    <m/>
    <m/>
    <m/>
    <m/>
    <m/>
    <m/>
  </r>
  <r>
    <s v="Farukh, Farokh"/>
    <x v="0"/>
    <x v="0"/>
    <m/>
    <m/>
    <m/>
    <m/>
    <m/>
    <m/>
    <m/>
    <m/>
    <m/>
    <m/>
    <m/>
    <m/>
    <m/>
    <m/>
    <m/>
    <m/>
    <m/>
    <m/>
    <m/>
    <m/>
    <m/>
    <m/>
    <m/>
  </r>
  <r>
    <s v="Angana"/>
    <x v="1"/>
    <x v="1"/>
    <m/>
    <m/>
    <m/>
    <m/>
    <m/>
    <m/>
    <m/>
    <m/>
    <m/>
    <m/>
    <m/>
    <m/>
    <m/>
    <m/>
    <m/>
    <m/>
    <m/>
    <m/>
    <m/>
    <m/>
    <m/>
    <m/>
    <m/>
  </r>
  <r>
    <s v="Kamitha"/>
    <x v="1"/>
    <x v="1"/>
    <m/>
    <m/>
    <m/>
    <m/>
    <m/>
    <m/>
    <m/>
    <m/>
    <m/>
    <m/>
    <m/>
    <m/>
    <m/>
    <m/>
    <m/>
    <m/>
    <m/>
    <m/>
    <m/>
    <m/>
    <m/>
    <m/>
    <m/>
  </r>
  <r>
    <s v="Brijabala"/>
    <x v="1"/>
    <x v="1"/>
    <m/>
    <m/>
    <m/>
    <m/>
    <m/>
    <m/>
    <m/>
    <m/>
    <m/>
    <m/>
    <m/>
    <m/>
    <m/>
    <m/>
    <m/>
    <m/>
    <m/>
    <m/>
    <m/>
    <m/>
    <m/>
    <m/>
    <m/>
  </r>
  <r>
    <s v="Lalita"/>
    <x v="1"/>
    <x v="1"/>
    <m/>
    <m/>
    <m/>
    <m/>
    <m/>
    <m/>
    <m/>
    <m/>
    <m/>
    <m/>
    <m/>
    <m/>
    <m/>
    <m/>
    <m/>
    <m/>
    <m/>
    <m/>
    <m/>
    <m/>
    <m/>
    <m/>
    <m/>
  </r>
  <r>
    <s v="Vanca"/>
    <x v="1"/>
    <x v="1"/>
    <m/>
    <m/>
    <m/>
    <m/>
    <m/>
    <m/>
    <m/>
    <m/>
    <m/>
    <m/>
    <m/>
    <m/>
    <m/>
    <m/>
    <m/>
    <m/>
    <m/>
    <m/>
    <m/>
    <m/>
    <m/>
    <m/>
    <m/>
  </r>
  <r>
    <s v="Gambheer"/>
    <x v="0"/>
    <x v="8"/>
    <m/>
    <m/>
    <m/>
    <m/>
    <m/>
    <m/>
    <m/>
    <m/>
    <m/>
    <m/>
    <m/>
    <m/>
    <m/>
    <m/>
    <m/>
    <m/>
    <m/>
    <m/>
    <m/>
    <m/>
    <m/>
    <m/>
    <m/>
  </r>
  <r>
    <s v="Anhithi"/>
    <x v="1"/>
    <x v="3"/>
    <m/>
    <m/>
    <m/>
    <m/>
    <m/>
    <m/>
    <m/>
    <m/>
    <m/>
    <m/>
    <m/>
    <m/>
    <m/>
    <m/>
    <m/>
    <m/>
    <m/>
    <m/>
    <m/>
    <m/>
    <m/>
    <m/>
    <m/>
  </r>
  <r>
    <s v="Mehul"/>
    <x v="1"/>
    <x v="10"/>
    <m/>
    <m/>
    <m/>
    <m/>
    <m/>
    <m/>
    <m/>
    <m/>
    <m/>
    <m/>
    <m/>
    <m/>
    <m/>
    <m/>
    <m/>
    <m/>
    <m/>
    <m/>
    <m/>
    <m/>
    <m/>
    <m/>
    <m/>
  </r>
  <r>
    <s v="Vijeta"/>
    <x v="1"/>
    <x v="1"/>
    <m/>
    <m/>
    <m/>
    <m/>
    <m/>
    <m/>
    <m/>
    <m/>
    <m/>
    <m/>
    <m/>
    <m/>
    <m/>
    <m/>
    <m/>
    <m/>
    <m/>
    <m/>
    <m/>
    <m/>
    <m/>
    <m/>
    <m/>
  </r>
  <r>
    <s v="Prashansa"/>
    <x v="1"/>
    <x v="1"/>
    <m/>
    <m/>
    <m/>
    <m/>
    <m/>
    <m/>
    <m/>
    <m/>
    <m/>
    <m/>
    <m/>
    <m/>
    <m/>
    <m/>
    <m/>
    <m/>
    <m/>
    <m/>
    <m/>
    <m/>
    <m/>
    <m/>
    <m/>
  </r>
  <r>
    <s v="Vanajaksi"/>
    <x v="1"/>
    <x v="3"/>
    <m/>
    <m/>
    <m/>
    <m/>
    <m/>
    <m/>
    <m/>
    <m/>
    <m/>
    <m/>
    <m/>
    <m/>
    <m/>
    <m/>
    <m/>
    <m/>
    <m/>
    <m/>
    <m/>
    <m/>
    <m/>
    <m/>
    <m/>
  </r>
  <r>
    <s v="Chandrakin"/>
    <x v="1"/>
    <x v="7"/>
    <m/>
    <m/>
    <m/>
    <m/>
    <m/>
    <m/>
    <m/>
    <m/>
    <m/>
    <m/>
    <m/>
    <m/>
    <m/>
    <m/>
    <m/>
    <m/>
    <m/>
    <m/>
    <m/>
    <m/>
    <m/>
    <m/>
    <m/>
  </r>
  <r>
    <s v="Kshiti"/>
    <x v="1"/>
    <x v="3"/>
    <m/>
    <m/>
    <m/>
    <m/>
    <m/>
    <m/>
    <m/>
    <m/>
    <m/>
    <m/>
    <m/>
    <m/>
    <m/>
    <m/>
    <m/>
    <m/>
    <m/>
    <m/>
    <m/>
    <m/>
    <m/>
    <m/>
    <m/>
  </r>
  <r>
    <s v="Sanemi"/>
    <x v="1"/>
    <x v="3"/>
    <m/>
    <m/>
    <m/>
    <m/>
    <m/>
    <m/>
    <m/>
    <m/>
    <m/>
    <m/>
    <m/>
    <m/>
    <m/>
    <m/>
    <m/>
    <m/>
    <m/>
    <m/>
    <m/>
    <m/>
    <m/>
    <m/>
    <m/>
  </r>
  <r>
    <s v="Swadhinta"/>
    <x v="1"/>
    <x v="1"/>
    <m/>
    <m/>
    <m/>
    <m/>
    <m/>
    <m/>
    <m/>
    <m/>
    <m/>
    <m/>
    <m/>
    <m/>
    <m/>
    <m/>
    <m/>
    <m/>
    <m/>
    <m/>
    <m/>
    <m/>
    <m/>
    <m/>
    <m/>
  </r>
  <r>
    <s v="Mrigankamouli"/>
    <x v="0"/>
    <x v="3"/>
    <m/>
    <m/>
    <m/>
    <m/>
    <m/>
    <m/>
    <m/>
    <m/>
    <m/>
    <m/>
    <m/>
    <m/>
    <m/>
    <m/>
    <m/>
    <m/>
    <m/>
    <m/>
    <m/>
    <m/>
    <m/>
    <m/>
    <m/>
  </r>
  <r>
    <s v="Sneha"/>
    <x v="1"/>
    <x v="1"/>
    <m/>
    <m/>
    <m/>
    <m/>
    <m/>
    <m/>
    <m/>
    <m/>
    <m/>
    <m/>
    <m/>
    <m/>
    <m/>
    <m/>
    <m/>
    <m/>
    <m/>
    <m/>
    <m/>
    <m/>
    <m/>
    <m/>
    <m/>
  </r>
  <r>
    <s v="Kimaya"/>
    <x v="1"/>
    <x v="1"/>
    <m/>
    <m/>
    <m/>
    <m/>
    <m/>
    <m/>
    <m/>
    <m/>
    <m/>
    <m/>
    <m/>
    <m/>
    <m/>
    <m/>
    <m/>
    <m/>
    <m/>
    <m/>
    <m/>
    <m/>
    <m/>
    <m/>
    <m/>
  </r>
  <r>
    <s v="Teertha"/>
    <x v="1"/>
    <x v="1"/>
    <m/>
    <m/>
    <m/>
    <m/>
    <m/>
    <m/>
    <m/>
    <m/>
    <m/>
    <m/>
    <m/>
    <m/>
    <m/>
    <m/>
    <m/>
    <m/>
    <m/>
    <m/>
    <m/>
    <m/>
    <m/>
    <m/>
    <m/>
  </r>
  <r>
    <s v="Amar"/>
    <x v="0"/>
    <x v="8"/>
    <m/>
    <m/>
    <m/>
    <m/>
    <m/>
    <m/>
    <m/>
    <m/>
    <m/>
    <m/>
    <m/>
    <m/>
    <m/>
    <m/>
    <m/>
    <m/>
    <m/>
    <m/>
    <m/>
    <m/>
    <m/>
    <m/>
    <m/>
  </r>
  <r>
    <s v="Kala"/>
    <x v="1"/>
    <x v="1"/>
    <m/>
    <m/>
    <m/>
    <m/>
    <m/>
    <m/>
    <m/>
    <m/>
    <m/>
    <m/>
    <m/>
    <m/>
    <m/>
    <m/>
    <m/>
    <m/>
    <m/>
    <m/>
    <m/>
    <m/>
    <m/>
    <m/>
    <m/>
  </r>
  <r>
    <s v="Priya"/>
    <x v="0"/>
    <x v="1"/>
    <m/>
    <m/>
    <m/>
    <m/>
    <m/>
    <m/>
    <m/>
    <m/>
    <m/>
    <m/>
    <m/>
    <m/>
    <m/>
    <m/>
    <m/>
    <m/>
    <m/>
    <m/>
    <m/>
    <m/>
    <m/>
    <m/>
    <m/>
  </r>
  <r>
    <s v="Abja"/>
    <x v="1"/>
    <x v="1"/>
    <m/>
    <m/>
    <m/>
    <m/>
    <m/>
    <m/>
    <m/>
    <m/>
    <m/>
    <m/>
    <m/>
    <m/>
    <m/>
    <m/>
    <m/>
    <m/>
    <m/>
    <m/>
    <m/>
    <m/>
    <m/>
    <m/>
    <m/>
  </r>
  <r>
    <s v="Niharika"/>
    <x v="1"/>
    <x v="1"/>
    <m/>
    <m/>
    <m/>
    <m/>
    <m/>
    <m/>
    <m/>
    <m/>
    <m/>
    <m/>
    <m/>
    <m/>
    <m/>
    <m/>
    <m/>
    <m/>
    <m/>
    <m/>
    <m/>
    <m/>
    <m/>
    <m/>
    <m/>
  </r>
  <r>
    <s v="Seemanti"/>
    <x v="1"/>
    <x v="3"/>
    <m/>
    <m/>
    <m/>
    <m/>
    <m/>
    <m/>
    <m/>
    <m/>
    <m/>
    <m/>
    <m/>
    <m/>
    <m/>
    <m/>
    <m/>
    <m/>
    <m/>
    <m/>
    <m/>
    <m/>
    <m/>
    <m/>
    <m/>
  </r>
  <r>
    <s v="Kalyan"/>
    <x v="0"/>
    <x v="7"/>
    <m/>
    <m/>
    <m/>
    <m/>
    <m/>
    <m/>
    <m/>
    <m/>
    <m/>
    <m/>
    <m/>
    <m/>
    <m/>
    <m/>
    <m/>
    <m/>
    <m/>
    <m/>
    <m/>
    <m/>
    <m/>
    <m/>
    <m/>
  </r>
  <r>
    <s v="Nikhat"/>
    <x v="0"/>
    <x v="14"/>
    <m/>
    <m/>
    <m/>
    <m/>
    <m/>
    <m/>
    <m/>
    <m/>
    <m/>
    <m/>
    <m/>
    <m/>
    <m/>
    <m/>
    <m/>
    <m/>
    <m/>
    <m/>
    <m/>
    <m/>
    <m/>
    <m/>
    <m/>
  </r>
  <r>
    <s v="Rajanikanta"/>
    <x v="0"/>
    <x v="1"/>
    <m/>
    <m/>
    <m/>
    <m/>
    <m/>
    <m/>
    <m/>
    <m/>
    <m/>
    <m/>
    <m/>
    <m/>
    <m/>
    <m/>
    <m/>
    <m/>
    <m/>
    <m/>
    <m/>
    <m/>
    <m/>
    <m/>
    <m/>
  </r>
  <r>
    <s v="Namacharya"/>
    <x v="0"/>
    <x v="1"/>
    <m/>
    <m/>
    <m/>
    <m/>
    <m/>
    <m/>
    <m/>
    <m/>
    <m/>
    <m/>
    <m/>
    <m/>
    <m/>
    <m/>
    <m/>
    <m/>
    <m/>
    <m/>
    <m/>
    <m/>
    <m/>
    <m/>
    <m/>
  </r>
  <r>
    <s v="Giridari"/>
    <x v="0"/>
    <x v="3"/>
    <m/>
    <m/>
    <m/>
    <m/>
    <m/>
    <m/>
    <m/>
    <m/>
    <m/>
    <m/>
    <m/>
    <m/>
    <m/>
    <m/>
    <m/>
    <m/>
    <m/>
    <m/>
    <m/>
    <m/>
    <m/>
    <m/>
    <m/>
  </r>
  <r>
    <s v="Jag"/>
    <x v="0"/>
    <x v="18"/>
    <m/>
    <m/>
    <m/>
    <m/>
    <m/>
    <m/>
    <m/>
    <m/>
    <m/>
    <m/>
    <m/>
    <m/>
    <m/>
    <m/>
    <m/>
    <m/>
    <m/>
    <m/>
    <m/>
    <m/>
    <m/>
    <m/>
    <m/>
  </r>
  <r>
    <s v="Bibek"/>
    <x v="0"/>
    <x v="4"/>
    <m/>
    <m/>
    <m/>
    <m/>
    <m/>
    <m/>
    <m/>
    <m/>
    <m/>
    <m/>
    <m/>
    <m/>
    <m/>
    <m/>
    <m/>
    <m/>
    <m/>
    <m/>
    <m/>
    <m/>
    <m/>
    <m/>
    <m/>
  </r>
  <r>
    <s v="Chatura"/>
    <x v="1"/>
    <x v="1"/>
    <m/>
    <m/>
    <m/>
    <m/>
    <m/>
    <m/>
    <m/>
    <m/>
    <m/>
    <m/>
    <m/>
    <m/>
    <m/>
    <m/>
    <m/>
    <m/>
    <m/>
    <m/>
    <m/>
    <m/>
    <m/>
    <m/>
    <m/>
  </r>
  <r>
    <s v="Trailokva"/>
    <x v="0"/>
    <x v="1"/>
    <m/>
    <m/>
    <m/>
    <m/>
    <m/>
    <m/>
    <m/>
    <m/>
    <m/>
    <m/>
    <m/>
    <m/>
    <m/>
    <m/>
    <m/>
    <m/>
    <m/>
    <m/>
    <m/>
    <m/>
    <m/>
    <m/>
    <m/>
  </r>
  <r>
    <s v="Naresh"/>
    <x v="0"/>
    <x v="0"/>
    <m/>
    <m/>
    <m/>
    <m/>
    <m/>
    <m/>
    <m/>
    <m/>
    <m/>
    <m/>
    <m/>
    <m/>
    <m/>
    <m/>
    <m/>
    <m/>
    <m/>
    <m/>
    <m/>
    <m/>
    <m/>
    <m/>
    <m/>
  </r>
  <r>
    <s v="Acchindra"/>
    <x v="0"/>
    <x v="1"/>
    <m/>
    <m/>
    <m/>
    <m/>
    <m/>
    <m/>
    <m/>
    <m/>
    <m/>
    <m/>
    <m/>
    <m/>
    <m/>
    <m/>
    <m/>
    <m/>
    <m/>
    <m/>
    <m/>
    <m/>
    <m/>
    <m/>
    <m/>
  </r>
  <r>
    <s v="Fajyaz"/>
    <x v="1"/>
    <x v="19"/>
    <m/>
    <m/>
    <m/>
    <m/>
    <m/>
    <m/>
    <m/>
    <m/>
    <m/>
    <m/>
    <m/>
    <m/>
    <m/>
    <m/>
    <m/>
    <m/>
    <m/>
    <m/>
    <m/>
    <m/>
    <m/>
    <m/>
    <m/>
  </r>
  <r>
    <s v="Labuki"/>
    <x v="1"/>
    <x v="3"/>
    <m/>
    <m/>
    <m/>
    <m/>
    <m/>
    <m/>
    <m/>
    <m/>
    <m/>
    <m/>
    <m/>
    <m/>
    <m/>
    <m/>
    <m/>
    <m/>
    <m/>
    <m/>
    <m/>
    <m/>
    <m/>
    <m/>
    <m/>
  </r>
  <r>
    <s v="Nalika"/>
    <x v="1"/>
    <x v="1"/>
    <m/>
    <m/>
    <m/>
    <m/>
    <m/>
    <m/>
    <m/>
    <m/>
    <m/>
    <m/>
    <m/>
    <m/>
    <m/>
    <m/>
    <m/>
    <m/>
    <m/>
    <m/>
    <m/>
    <m/>
    <m/>
    <m/>
    <m/>
  </r>
  <r>
    <s v="Ahijit"/>
    <x v="0"/>
    <x v="14"/>
    <m/>
    <m/>
    <m/>
    <m/>
    <m/>
    <m/>
    <m/>
    <m/>
    <m/>
    <m/>
    <m/>
    <m/>
    <m/>
    <m/>
    <m/>
    <m/>
    <m/>
    <m/>
    <m/>
    <m/>
    <m/>
    <m/>
    <m/>
  </r>
  <r>
    <s v="Parvani"/>
    <x v="1"/>
    <x v="3"/>
    <m/>
    <m/>
    <m/>
    <m/>
    <m/>
    <m/>
    <m/>
    <m/>
    <m/>
    <m/>
    <m/>
    <m/>
    <m/>
    <m/>
    <m/>
    <m/>
    <m/>
    <m/>
    <m/>
    <m/>
    <m/>
    <m/>
    <m/>
  </r>
  <r>
    <s v="Ramratan"/>
    <x v="0"/>
    <x v="7"/>
    <m/>
    <m/>
    <m/>
    <m/>
    <m/>
    <m/>
    <m/>
    <m/>
    <m/>
    <m/>
    <m/>
    <m/>
    <m/>
    <m/>
    <m/>
    <m/>
    <m/>
    <m/>
    <m/>
    <m/>
    <m/>
    <m/>
    <m/>
  </r>
  <r>
    <s v="Navrang"/>
    <x v="0"/>
    <x v="18"/>
    <m/>
    <m/>
    <m/>
    <m/>
    <m/>
    <m/>
    <m/>
    <m/>
    <m/>
    <m/>
    <m/>
    <m/>
    <m/>
    <m/>
    <m/>
    <m/>
    <m/>
    <m/>
    <m/>
    <m/>
    <m/>
    <m/>
    <m/>
  </r>
  <r>
    <s v="Krishnakanta"/>
    <x v="0"/>
    <x v="1"/>
    <m/>
    <m/>
    <m/>
    <m/>
    <m/>
    <m/>
    <m/>
    <m/>
    <m/>
    <m/>
    <m/>
    <m/>
    <m/>
    <m/>
    <m/>
    <m/>
    <m/>
    <m/>
    <m/>
    <m/>
    <m/>
    <m/>
    <m/>
  </r>
  <r>
    <s v="Kriya"/>
    <x v="1"/>
    <x v="1"/>
    <m/>
    <m/>
    <m/>
    <m/>
    <m/>
    <m/>
    <m/>
    <m/>
    <m/>
    <m/>
    <m/>
    <m/>
    <m/>
    <m/>
    <m/>
    <m/>
    <m/>
    <m/>
    <m/>
    <m/>
    <m/>
    <m/>
    <m/>
  </r>
  <r>
    <s v="Javed"/>
    <x v="0"/>
    <x v="5"/>
    <m/>
    <m/>
    <m/>
    <m/>
    <m/>
    <m/>
    <m/>
    <m/>
    <m/>
    <m/>
    <m/>
    <m/>
    <m/>
    <m/>
    <m/>
    <m/>
    <m/>
    <m/>
    <m/>
    <m/>
    <m/>
    <m/>
    <m/>
  </r>
  <r>
    <s v="Dehabhuj"/>
    <x v="0"/>
    <x v="12"/>
    <m/>
    <m/>
    <m/>
    <m/>
    <m/>
    <m/>
    <m/>
    <m/>
    <m/>
    <m/>
    <m/>
    <m/>
    <m/>
    <m/>
    <m/>
    <m/>
    <m/>
    <m/>
    <m/>
    <m/>
    <m/>
    <m/>
    <m/>
  </r>
  <r>
    <s v="Ekanjeet"/>
    <x v="0"/>
    <x v="14"/>
    <m/>
    <m/>
    <m/>
    <m/>
    <m/>
    <m/>
    <m/>
    <m/>
    <m/>
    <m/>
    <m/>
    <m/>
    <m/>
    <m/>
    <m/>
    <m/>
    <m/>
    <m/>
    <m/>
    <m/>
    <m/>
    <m/>
    <m/>
  </r>
  <r>
    <s v="Kanwaljeet"/>
    <x v="0"/>
    <x v="14"/>
    <m/>
    <m/>
    <m/>
    <m/>
    <m/>
    <m/>
    <m/>
    <m/>
    <m/>
    <m/>
    <m/>
    <m/>
    <m/>
    <m/>
    <m/>
    <m/>
    <m/>
    <m/>
    <m/>
    <m/>
    <m/>
    <m/>
    <m/>
  </r>
  <r>
    <s v="Mitravinda"/>
    <x v="1"/>
    <x v="1"/>
    <m/>
    <m/>
    <m/>
    <m/>
    <m/>
    <m/>
    <m/>
    <m/>
    <m/>
    <m/>
    <m/>
    <m/>
    <m/>
    <m/>
    <m/>
    <m/>
    <m/>
    <m/>
    <m/>
    <m/>
    <m/>
    <m/>
    <m/>
  </r>
  <r>
    <s v="Shaistakhan"/>
    <x v="0"/>
    <x v="7"/>
    <m/>
    <m/>
    <m/>
    <m/>
    <m/>
    <m/>
    <m/>
    <m/>
    <m/>
    <m/>
    <m/>
    <m/>
    <m/>
    <m/>
    <m/>
    <m/>
    <m/>
    <m/>
    <m/>
    <m/>
    <m/>
    <m/>
    <m/>
  </r>
  <r>
    <s v="Sarani"/>
    <x v="1"/>
    <x v="3"/>
    <m/>
    <m/>
    <m/>
    <m/>
    <m/>
    <m/>
    <m/>
    <m/>
    <m/>
    <m/>
    <m/>
    <m/>
    <m/>
    <m/>
    <m/>
    <m/>
    <m/>
    <m/>
    <m/>
    <m/>
    <m/>
    <m/>
    <m/>
  </r>
  <r>
    <s v="Iravan"/>
    <x v="0"/>
    <x v="7"/>
    <m/>
    <m/>
    <m/>
    <m/>
    <m/>
    <m/>
    <m/>
    <m/>
    <m/>
    <m/>
    <m/>
    <m/>
    <m/>
    <m/>
    <m/>
    <m/>
    <m/>
    <m/>
    <m/>
    <m/>
    <m/>
    <m/>
    <m/>
  </r>
  <r>
    <s v="Sudhir"/>
    <x v="0"/>
    <x v="8"/>
    <m/>
    <m/>
    <m/>
    <m/>
    <m/>
    <m/>
    <m/>
    <m/>
    <m/>
    <m/>
    <m/>
    <m/>
    <m/>
    <m/>
    <m/>
    <m/>
    <m/>
    <m/>
    <m/>
    <m/>
    <m/>
    <m/>
    <m/>
  </r>
  <r>
    <s v="Utanka"/>
    <x v="0"/>
    <x v="1"/>
    <m/>
    <m/>
    <m/>
    <m/>
    <m/>
    <m/>
    <m/>
    <m/>
    <m/>
    <m/>
    <m/>
    <m/>
    <m/>
    <m/>
    <m/>
    <m/>
    <m/>
    <m/>
    <m/>
    <m/>
    <m/>
    <m/>
    <m/>
  </r>
  <r>
    <s v="Nipuna"/>
    <x v="1"/>
    <x v="1"/>
    <m/>
    <m/>
    <m/>
    <m/>
    <m/>
    <m/>
    <m/>
    <m/>
    <m/>
    <m/>
    <m/>
    <m/>
    <m/>
    <m/>
    <m/>
    <m/>
    <m/>
    <m/>
    <m/>
    <m/>
    <m/>
    <m/>
    <m/>
  </r>
  <r>
    <s v="Dhitha"/>
    <x v="1"/>
    <x v="1"/>
    <m/>
    <m/>
    <m/>
    <m/>
    <m/>
    <m/>
    <m/>
    <m/>
    <m/>
    <m/>
    <m/>
    <m/>
    <m/>
    <m/>
    <m/>
    <m/>
    <m/>
    <m/>
    <m/>
    <m/>
    <m/>
    <m/>
    <m/>
  </r>
  <r>
    <s v="Madhu"/>
    <x v="0"/>
    <x v="6"/>
    <m/>
    <m/>
    <m/>
    <m/>
    <m/>
    <m/>
    <m/>
    <m/>
    <m/>
    <m/>
    <m/>
    <m/>
    <m/>
    <m/>
    <m/>
    <m/>
    <m/>
    <m/>
    <m/>
    <m/>
    <m/>
    <m/>
    <m/>
  </r>
  <r>
    <s v="Nina"/>
    <x v="1"/>
    <x v="1"/>
    <m/>
    <m/>
    <m/>
    <m/>
    <m/>
    <m/>
    <m/>
    <m/>
    <m/>
    <m/>
    <m/>
    <m/>
    <m/>
    <m/>
    <m/>
    <m/>
    <m/>
    <m/>
    <m/>
    <m/>
    <m/>
    <m/>
    <m/>
  </r>
  <r>
    <s v="Rabhya"/>
    <x v="1"/>
    <x v="1"/>
    <m/>
    <m/>
    <m/>
    <m/>
    <m/>
    <m/>
    <m/>
    <m/>
    <m/>
    <m/>
    <m/>
    <m/>
    <m/>
    <m/>
    <m/>
    <m/>
    <m/>
    <m/>
    <m/>
    <m/>
    <m/>
    <m/>
    <m/>
  </r>
  <r>
    <s v="Jalbhushan"/>
    <x v="0"/>
    <x v="7"/>
    <m/>
    <m/>
    <m/>
    <m/>
    <m/>
    <m/>
    <m/>
    <m/>
    <m/>
    <m/>
    <m/>
    <m/>
    <m/>
    <m/>
    <m/>
    <m/>
    <m/>
    <m/>
    <m/>
    <m/>
    <m/>
    <m/>
    <m/>
  </r>
  <r>
    <s v="Madangopal"/>
    <x v="0"/>
    <x v="10"/>
    <m/>
    <m/>
    <m/>
    <m/>
    <m/>
    <m/>
    <m/>
    <m/>
    <m/>
    <m/>
    <m/>
    <m/>
    <m/>
    <m/>
    <m/>
    <m/>
    <m/>
    <m/>
    <m/>
    <m/>
    <m/>
    <m/>
    <m/>
  </r>
  <r>
    <s v="Avinash"/>
    <x v="0"/>
    <x v="0"/>
    <m/>
    <m/>
    <m/>
    <m/>
    <m/>
    <m/>
    <m/>
    <m/>
    <m/>
    <m/>
    <m/>
    <m/>
    <m/>
    <m/>
    <m/>
    <m/>
    <m/>
    <m/>
    <m/>
    <m/>
    <m/>
    <m/>
    <m/>
  </r>
  <r>
    <s v="Nirupam"/>
    <x v="0"/>
    <x v="11"/>
    <m/>
    <m/>
    <m/>
    <m/>
    <m/>
    <m/>
    <m/>
    <m/>
    <m/>
    <m/>
    <m/>
    <m/>
    <m/>
    <m/>
    <m/>
    <m/>
    <m/>
    <m/>
    <m/>
    <m/>
    <m/>
    <m/>
    <m/>
  </r>
  <r>
    <s v="Vishwanath"/>
    <x v="0"/>
    <x v="0"/>
    <m/>
    <m/>
    <m/>
    <m/>
    <m/>
    <m/>
    <m/>
    <m/>
    <m/>
    <m/>
    <m/>
    <m/>
    <m/>
    <m/>
    <m/>
    <m/>
    <m/>
    <m/>
    <m/>
    <m/>
    <m/>
    <m/>
    <m/>
  </r>
  <r>
    <s v="Amitrasudan"/>
    <x v="0"/>
    <x v="7"/>
    <m/>
    <m/>
    <m/>
    <m/>
    <m/>
    <m/>
    <m/>
    <m/>
    <m/>
    <m/>
    <m/>
    <m/>
    <m/>
    <m/>
    <m/>
    <m/>
    <m/>
    <m/>
    <m/>
    <m/>
    <m/>
    <m/>
    <m/>
  </r>
  <r>
    <s v="Jnanaprakash"/>
    <x v="0"/>
    <x v="0"/>
    <m/>
    <m/>
    <m/>
    <m/>
    <m/>
    <m/>
    <m/>
    <m/>
    <m/>
    <m/>
    <m/>
    <m/>
    <m/>
    <m/>
    <m/>
    <m/>
    <m/>
    <m/>
    <m/>
    <m/>
    <m/>
    <m/>
    <m/>
  </r>
  <r>
    <s v="Sunasi"/>
    <x v="0"/>
    <x v="3"/>
    <m/>
    <m/>
    <m/>
    <m/>
    <m/>
    <m/>
    <m/>
    <m/>
    <m/>
    <m/>
    <m/>
    <m/>
    <m/>
    <m/>
    <m/>
    <m/>
    <m/>
    <m/>
    <m/>
    <m/>
    <m/>
    <m/>
    <m/>
  </r>
  <r>
    <s v="Avnita"/>
    <x v="1"/>
    <x v="1"/>
    <m/>
    <m/>
    <m/>
    <m/>
    <m/>
    <m/>
    <m/>
    <m/>
    <m/>
    <m/>
    <m/>
    <m/>
    <m/>
    <m/>
    <m/>
    <m/>
    <m/>
    <m/>
    <m/>
    <m/>
    <m/>
    <m/>
    <m/>
  </r>
  <r>
    <s v="Shubhranshu"/>
    <x v="0"/>
    <x v="6"/>
    <m/>
    <m/>
    <m/>
    <m/>
    <m/>
    <m/>
    <m/>
    <m/>
    <m/>
    <m/>
    <m/>
    <m/>
    <m/>
    <m/>
    <m/>
    <m/>
    <m/>
    <m/>
    <m/>
    <m/>
    <m/>
    <m/>
    <m/>
  </r>
  <r>
    <s v="Laksh"/>
    <x v="0"/>
    <x v="0"/>
    <m/>
    <m/>
    <m/>
    <m/>
    <m/>
    <m/>
    <m/>
    <m/>
    <m/>
    <m/>
    <m/>
    <m/>
    <m/>
    <m/>
    <m/>
    <m/>
    <m/>
    <m/>
    <m/>
    <m/>
    <m/>
    <m/>
    <m/>
  </r>
  <r>
    <s v="Lalitkishore"/>
    <x v="0"/>
    <x v="20"/>
    <m/>
    <m/>
    <m/>
    <m/>
    <m/>
    <m/>
    <m/>
    <m/>
    <m/>
    <m/>
    <m/>
    <m/>
    <m/>
    <m/>
    <m/>
    <m/>
    <m/>
    <m/>
    <m/>
    <m/>
    <m/>
    <m/>
    <m/>
  </r>
  <r>
    <s v="Chayana"/>
    <x v="1"/>
    <x v="1"/>
    <m/>
    <m/>
    <m/>
    <m/>
    <m/>
    <m/>
    <m/>
    <m/>
    <m/>
    <m/>
    <m/>
    <m/>
    <m/>
    <m/>
    <m/>
    <m/>
    <m/>
    <m/>
    <m/>
    <m/>
    <m/>
    <m/>
    <m/>
  </r>
  <r>
    <s v="Nirvani"/>
    <x v="1"/>
    <x v="3"/>
    <m/>
    <m/>
    <m/>
    <m/>
    <m/>
    <m/>
    <m/>
    <m/>
    <m/>
    <m/>
    <m/>
    <m/>
    <m/>
    <m/>
    <m/>
    <m/>
    <m/>
    <m/>
    <m/>
    <m/>
    <m/>
    <m/>
    <m/>
  </r>
  <r>
    <s v="Kshanika"/>
    <x v="1"/>
    <x v="1"/>
    <m/>
    <m/>
    <m/>
    <m/>
    <m/>
    <m/>
    <m/>
    <m/>
    <m/>
    <m/>
    <m/>
    <m/>
    <m/>
    <m/>
    <m/>
    <m/>
    <m/>
    <m/>
    <m/>
    <m/>
    <m/>
    <m/>
    <m/>
  </r>
  <r>
    <s v="Sanvali"/>
    <x v="1"/>
    <x v="3"/>
    <m/>
    <m/>
    <m/>
    <m/>
    <m/>
    <m/>
    <m/>
    <m/>
    <m/>
    <m/>
    <m/>
    <m/>
    <m/>
    <m/>
    <m/>
    <m/>
    <m/>
    <m/>
    <m/>
    <m/>
    <m/>
    <m/>
    <m/>
  </r>
  <r>
    <s v="Tanay"/>
    <x v="0"/>
    <x v="13"/>
    <m/>
    <m/>
    <m/>
    <m/>
    <m/>
    <m/>
    <m/>
    <m/>
    <m/>
    <m/>
    <m/>
    <m/>
    <m/>
    <m/>
    <m/>
    <m/>
    <m/>
    <m/>
    <m/>
    <m/>
    <m/>
    <m/>
    <m/>
  </r>
  <r>
    <s v="Nibodh"/>
    <x v="0"/>
    <x v="0"/>
    <m/>
    <m/>
    <m/>
    <m/>
    <m/>
    <m/>
    <m/>
    <m/>
    <m/>
    <m/>
    <m/>
    <m/>
    <m/>
    <m/>
    <m/>
    <m/>
    <m/>
    <m/>
    <m/>
    <m/>
    <m/>
    <m/>
    <m/>
  </r>
  <r>
    <s v="Kokila"/>
    <x v="1"/>
    <x v="1"/>
    <m/>
    <m/>
    <m/>
    <m/>
    <m/>
    <m/>
    <m/>
    <m/>
    <m/>
    <m/>
    <m/>
    <m/>
    <m/>
    <m/>
    <m/>
    <m/>
    <m/>
    <m/>
    <m/>
    <m/>
    <m/>
    <m/>
    <m/>
  </r>
  <r>
    <s v="Chitramaya"/>
    <x v="1"/>
    <x v="1"/>
    <m/>
    <m/>
    <m/>
    <m/>
    <m/>
    <m/>
    <m/>
    <m/>
    <m/>
    <m/>
    <m/>
    <m/>
    <m/>
    <m/>
    <m/>
    <m/>
    <m/>
    <m/>
    <m/>
    <m/>
    <m/>
    <m/>
    <m/>
  </r>
  <r>
    <s v="Elil"/>
    <x v="0"/>
    <x v="10"/>
    <m/>
    <m/>
    <m/>
    <m/>
    <m/>
    <m/>
    <m/>
    <m/>
    <m/>
    <m/>
    <m/>
    <m/>
    <m/>
    <m/>
    <m/>
    <m/>
    <m/>
    <m/>
    <m/>
    <m/>
    <m/>
    <m/>
    <m/>
  </r>
  <r>
    <s v="Suneet"/>
    <x v="0"/>
    <x v="14"/>
    <m/>
    <m/>
    <m/>
    <m/>
    <m/>
    <m/>
    <m/>
    <m/>
    <m/>
    <m/>
    <m/>
    <m/>
    <m/>
    <m/>
    <m/>
    <m/>
    <m/>
    <m/>
    <m/>
    <m/>
    <m/>
    <m/>
    <m/>
  </r>
  <r>
    <s v="Srijan"/>
    <x v="0"/>
    <x v="7"/>
    <m/>
    <m/>
    <m/>
    <m/>
    <m/>
    <m/>
    <m/>
    <m/>
    <m/>
    <m/>
    <m/>
    <m/>
    <m/>
    <m/>
    <m/>
    <m/>
    <m/>
    <m/>
    <m/>
    <m/>
    <m/>
    <m/>
    <m/>
  </r>
  <r>
    <s v="Chirag"/>
    <x v="0"/>
    <x v="18"/>
    <m/>
    <m/>
    <m/>
    <m/>
    <m/>
    <m/>
    <m/>
    <m/>
    <m/>
    <m/>
    <m/>
    <m/>
    <m/>
    <m/>
    <m/>
    <m/>
    <m/>
    <m/>
    <m/>
    <m/>
    <m/>
    <m/>
    <m/>
  </r>
  <r>
    <s v="Chitrita"/>
    <x v="1"/>
    <x v="1"/>
    <m/>
    <m/>
    <m/>
    <m/>
    <m/>
    <m/>
    <m/>
    <m/>
    <m/>
    <m/>
    <m/>
    <m/>
    <m/>
    <m/>
    <m/>
    <m/>
    <m/>
    <m/>
    <m/>
    <m/>
    <m/>
    <m/>
    <m/>
  </r>
  <r>
    <s v="Vineet"/>
    <x v="0"/>
    <x v="14"/>
    <m/>
    <m/>
    <m/>
    <m/>
    <m/>
    <m/>
    <m/>
    <m/>
    <m/>
    <m/>
    <m/>
    <m/>
    <m/>
    <m/>
    <m/>
    <m/>
    <m/>
    <m/>
    <m/>
    <m/>
    <m/>
    <m/>
    <m/>
  </r>
  <r>
    <s v="Harish"/>
    <x v="0"/>
    <x v="0"/>
    <m/>
    <m/>
    <m/>
    <m/>
    <m/>
    <m/>
    <m/>
    <m/>
    <m/>
    <m/>
    <m/>
    <m/>
    <m/>
    <m/>
    <m/>
    <m/>
    <m/>
    <m/>
    <m/>
    <m/>
    <m/>
    <m/>
    <m/>
  </r>
  <r>
    <s v="Githika"/>
    <x v="1"/>
    <x v="1"/>
    <m/>
    <m/>
    <m/>
    <m/>
    <m/>
    <m/>
    <m/>
    <m/>
    <m/>
    <m/>
    <m/>
    <m/>
    <m/>
    <m/>
    <m/>
    <m/>
    <m/>
    <m/>
    <m/>
    <m/>
    <m/>
    <m/>
    <m/>
  </r>
  <r>
    <s v="Aditi"/>
    <x v="1"/>
    <x v="3"/>
    <m/>
    <m/>
    <m/>
    <m/>
    <m/>
    <m/>
    <m/>
    <m/>
    <m/>
    <m/>
    <m/>
    <m/>
    <m/>
    <m/>
    <m/>
    <m/>
    <m/>
    <m/>
    <m/>
    <m/>
    <m/>
    <m/>
    <m/>
  </r>
  <r>
    <s v="Kanal"/>
    <x v="0"/>
    <x v="10"/>
    <m/>
    <m/>
    <m/>
    <m/>
    <m/>
    <m/>
    <m/>
    <m/>
    <m/>
    <m/>
    <m/>
    <m/>
    <m/>
    <m/>
    <m/>
    <m/>
    <m/>
    <m/>
    <m/>
    <m/>
    <m/>
    <m/>
    <m/>
  </r>
  <r>
    <s v="Ishat"/>
    <x v="0"/>
    <x v="14"/>
    <m/>
    <m/>
    <m/>
    <m/>
    <m/>
    <m/>
    <m/>
    <m/>
    <m/>
    <m/>
    <m/>
    <m/>
    <m/>
    <m/>
    <m/>
    <m/>
    <m/>
    <m/>
    <m/>
    <m/>
    <m/>
    <m/>
    <m/>
  </r>
  <r>
    <s v="Ecchumati"/>
    <x v="1"/>
    <x v="3"/>
    <m/>
    <m/>
    <m/>
    <m/>
    <m/>
    <m/>
    <m/>
    <m/>
    <m/>
    <m/>
    <m/>
    <m/>
    <m/>
    <m/>
    <m/>
    <m/>
    <m/>
    <m/>
    <m/>
    <m/>
    <m/>
    <m/>
    <m/>
  </r>
  <r>
    <s v="Panna"/>
    <x v="1"/>
    <x v="1"/>
    <m/>
    <m/>
    <m/>
    <m/>
    <m/>
    <m/>
    <m/>
    <m/>
    <m/>
    <m/>
    <m/>
    <m/>
    <m/>
    <m/>
    <m/>
    <m/>
    <m/>
    <m/>
    <m/>
    <m/>
    <m/>
    <m/>
    <m/>
  </r>
  <r>
    <s v="Brahmacharini"/>
    <x v="1"/>
    <x v="3"/>
    <m/>
    <m/>
    <m/>
    <m/>
    <m/>
    <m/>
    <m/>
    <m/>
    <m/>
    <m/>
    <m/>
    <m/>
    <m/>
    <m/>
    <m/>
    <m/>
    <m/>
    <m/>
    <m/>
    <m/>
    <m/>
    <m/>
    <m/>
  </r>
  <r>
    <s v="Iham"/>
    <x v="0"/>
    <x v="11"/>
    <m/>
    <m/>
    <m/>
    <m/>
    <m/>
    <m/>
    <m/>
    <m/>
    <m/>
    <m/>
    <m/>
    <m/>
    <m/>
    <m/>
    <m/>
    <m/>
    <m/>
    <m/>
    <m/>
    <m/>
    <m/>
    <m/>
    <m/>
  </r>
  <r>
    <s v="Mehmood"/>
    <x v="0"/>
    <x v="5"/>
    <m/>
    <m/>
    <m/>
    <m/>
    <m/>
    <m/>
    <m/>
    <m/>
    <m/>
    <m/>
    <m/>
    <m/>
    <m/>
    <m/>
    <m/>
    <m/>
    <m/>
    <m/>
    <m/>
    <m/>
    <m/>
    <m/>
    <m/>
  </r>
  <r>
    <s v="Seemantini"/>
    <x v="1"/>
    <x v="3"/>
    <m/>
    <m/>
    <m/>
    <m/>
    <m/>
    <m/>
    <m/>
    <m/>
    <m/>
    <m/>
    <m/>
    <m/>
    <m/>
    <m/>
    <m/>
    <m/>
    <m/>
    <m/>
    <m/>
    <m/>
    <m/>
    <m/>
    <m/>
  </r>
  <r>
    <s v="Shoorsen"/>
    <x v="0"/>
    <x v="7"/>
    <m/>
    <m/>
    <m/>
    <m/>
    <m/>
    <m/>
    <m/>
    <m/>
    <m/>
    <m/>
    <m/>
    <m/>
    <m/>
    <m/>
    <m/>
    <m/>
    <m/>
    <m/>
    <m/>
    <m/>
    <m/>
    <m/>
    <m/>
  </r>
  <r>
    <s v="Tirthankara"/>
    <x v="0"/>
    <x v="1"/>
    <m/>
    <m/>
    <m/>
    <m/>
    <m/>
    <m/>
    <m/>
    <m/>
    <m/>
    <m/>
    <m/>
    <m/>
    <m/>
    <m/>
    <m/>
    <m/>
    <m/>
    <m/>
    <m/>
    <m/>
    <m/>
    <m/>
    <m/>
  </r>
  <r>
    <s v="Bhupathi"/>
    <x v="0"/>
    <x v="3"/>
    <m/>
    <m/>
    <m/>
    <m/>
    <m/>
    <m/>
    <m/>
    <m/>
    <m/>
    <m/>
    <m/>
    <m/>
    <m/>
    <m/>
    <m/>
    <m/>
    <m/>
    <m/>
    <m/>
    <m/>
    <m/>
    <m/>
    <m/>
  </r>
  <r>
    <s v="Inbanathan"/>
    <x v="0"/>
    <x v="7"/>
    <m/>
    <m/>
    <m/>
    <m/>
    <m/>
    <m/>
    <m/>
    <m/>
    <m/>
    <m/>
    <m/>
    <m/>
    <m/>
    <m/>
    <m/>
    <m/>
    <m/>
    <m/>
    <m/>
    <m/>
    <m/>
    <m/>
    <m/>
  </r>
  <r>
    <s v="Elili"/>
    <x v="1"/>
    <x v="3"/>
    <m/>
    <m/>
    <m/>
    <m/>
    <m/>
    <m/>
    <m/>
    <m/>
    <m/>
    <m/>
    <m/>
    <m/>
    <m/>
    <m/>
    <m/>
    <m/>
    <m/>
    <m/>
    <m/>
    <m/>
    <m/>
    <m/>
    <m/>
  </r>
  <r>
    <s v="Haroon"/>
    <x v="0"/>
    <x v="7"/>
    <m/>
    <m/>
    <m/>
    <m/>
    <m/>
    <m/>
    <m/>
    <m/>
    <m/>
    <m/>
    <m/>
    <m/>
    <m/>
    <m/>
    <m/>
    <m/>
    <m/>
    <m/>
    <m/>
    <m/>
    <m/>
    <m/>
    <m/>
  </r>
  <r>
    <s v="Kalavathi"/>
    <x v="1"/>
    <x v="3"/>
    <m/>
    <m/>
    <m/>
    <m/>
    <m/>
    <m/>
    <m/>
    <m/>
    <m/>
    <m/>
    <m/>
    <m/>
    <m/>
    <m/>
    <m/>
    <m/>
    <m/>
    <m/>
    <m/>
    <m/>
    <m/>
    <m/>
    <m/>
  </r>
  <r>
    <s v="Abdul-Hameed"/>
    <x v="0"/>
    <x v="5"/>
    <m/>
    <m/>
    <m/>
    <m/>
    <m/>
    <m/>
    <m/>
    <m/>
    <m/>
    <m/>
    <m/>
    <m/>
    <m/>
    <m/>
    <m/>
    <m/>
    <m/>
    <m/>
    <m/>
    <m/>
    <m/>
    <m/>
    <m/>
  </r>
  <r>
    <s v="Charita"/>
    <x v="1"/>
    <x v="1"/>
    <m/>
    <m/>
    <m/>
    <m/>
    <m/>
    <m/>
    <m/>
    <m/>
    <m/>
    <m/>
    <m/>
    <m/>
    <m/>
    <m/>
    <m/>
    <m/>
    <m/>
    <m/>
    <m/>
    <m/>
    <m/>
    <m/>
    <m/>
  </r>
  <r>
    <s v="Kotijit"/>
    <x v="0"/>
    <x v="14"/>
    <m/>
    <m/>
    <m/>
    <m/>
    <m/>
    <m/>
    <m/>
    <m/>
    <m/>
    <m/>
    <m/>
    <m/>
    <m/>
    <m/>
    <m/>
    <m/>
    <m/>
    <m/>
    <m/>
    <m/>
    <m/>
    <m/>
    <m/>
  </r>
  <r>
    <s v="Susmita"/>
    <x v="1"/>
    <x v="1"/>
    <m/>
    <m/>
    <m/>
    <m/>
    <m/>
    <m/>
    <m/>
    <m/>
    <m/>
    <m/>
    <m/>
    <m/>
    <m/>
    <m/>
    <m/>
    <m/>
    <m/>
    <m/>
    <m/>
    <m/>
    <m/>
    <m/>
    <m/>
  </r>
  <r>
    <s v="Brinda"/>
    <x v="1"/>
    <x v="1"/>
    <m/>
    <m/>
    <m/>
    <m/>
    <m/>
    <m/>
    <m/>
    <m/>
    <m/>
    <m/>
    <m/>
    <m/>
    <m/>
    <m/>
    <m/>
    <m/>
    <m/>
    <m/>
    <m/>
    <m/>
    <m/>
    <m/>
    <m/>
  </r>
  <r>
    <s v="Daaruk"/>
    <x v="0"/>
    <x v="4"/>
    <m/>
    <m/>
    <m/>
    <m/>
    <m/>
    <m/>
    <m/>
    <m/>
    <m/>
    <m/>
    <m/>
    <m/>
    <m/>
    <m/>
    <m/>
    <m/>
    <m/>
    <m/>
    <m/>
    <m/>
    <m/>
    <m/>
    <m/>
  </r>
  <r>
    <s v="Nilay"/>
    <x v="0"/>
    <x v="13"/>
    <m/>
    <m/>
    <m/>
    <m/>
    <m/>
    <m/>
    <m/>
    <m/>
    <m/>
    <m/>
    <m/>
    <m/>
    <m/>
    <m/>
    <m/>
    <m/>
    <m/>
    <m/>
    <m/>
    <m/>
    <m/>
    <m/>
    <m/>
  </r>
  <r>
    <s v="Shree"/>
    <x v="1"/>
    <x v="20"/>
    <m/>
    <m/>
    <m/>
    <m/>
    <m/>
    <m/>
    <m/>
    <m/>
    <m/>
    <m/>
    <m/>
    <m/>
    <m/>
    <m/>
    <m/>
    <m/>
    <m/>
    <m/>
    <m/>
    <m/>
    <m/>
    <m/>
    <m/>
  </r>
  <r>
    <s v="Mudra"/>
    <x v="1"/>
    <x v="1"/>
    <m/>
    <m/>
    <m/>
    <m/>
    <m/>
    <m/>
    <m/>
    <m/>
    <m/>
    <m/>
    <m/>
    <m/>
    <m/>
    <m/>
    <m/>
    <m/>
    <m/>
    <m/>
    <m/>
    <m/>
    <m/>
    <m/>
    <m/>
  </r>
  <r>
    <s v="Gulab"/>
    <x v="1"/>
    <x v="2"/>
    <m/>
    <m/>
    <m/>
    <m/>
    <m/>
    <m/>
    <m/>
    <m/>
    <m/>
    <m/>
    <m/>
    <m/>
    <m/>
    <m/>
    <m/>
    <m/>
    <m/>
    <m/>
    <m/>
    <m/>
    <m/>
    <m/>
    <m/>
  </r>
  <r>
    <s v="Swaraj"/>
    <x v="0"/>
    <x v="12"/>
    <m/>
    <m/>
    <m/>
    <m/>
    <m/>
    <m/>
    <m/>
    <m/>
    <m/>
    <m/>
    <m/>
    <m/>
    <m/>
    <m/>
    <m/>
    <m/>
    <m/>
    <m/>
    <m/>
    <m/>
    <m/>
    <m/>
    <m/>
  </r>
  <r>
    <s v="Sumati"/>
    <x v="1"/>
    <x v="3"/>
    <m/>
    <m/>
    <m/>
    <m/>
    <m/>
    <m/>
    <m/>
    <m/>
    <m/>
    <m/>
    <m/>
    <m/>
    <m/>
    <m/>
    <m/>
    <m/>
    <m/>
    <m/>
    <m/>
    <m/>
    <m/>
    <m/>
    <m/>
  </r>
  <r>
    <s v="Edhitha"/>
    <x v="1"/>
    <x v="1"/>
    <m/>
    <m/>
    <m/>
    <m/>
    <m/>
    <m/>
    <m/>
    <m/>
    <m/>
    <m/>
    <m/>
    <m/>
    <m/>
    <m/>
    <m/>
    <m/>
    <m/>
    <m/>
    <m/>
    <m/>
    <m/>
    <m/>
    <m/>
  </r>
  <r>
    <s v="Ambuja"/>
    <x v="1"/>
    <x v="1"/>
    <m/>
    <m/>
    <m/>
    <m/>
    <m/>
    <m/>
    <m/>
    <m/>
    <m/>
    <m/>
    <m/>
    <m/>
    <m/>
    <m/>
    <m/>
    <m/>
    <m/>
    <m/>
    <m/>
    <m/>
    <m/>
    <m/>
    <m/>
  </r>
  <r>
    <s v="Shanti"/>
    <x v="1"/>
    <x v="3"/>
    <m/>
    <m/>
    <m/>
    <m/>
    <m/>
    <m/>
    <m/>
    <m/>
    <m/>
    <m/>
    <m/>
    <m/>
    <m/>
    <m/>
    <m/>
    <m/>
    <m/>
    <m/>
    <m/>
    <m/>
    <m/>
    <m/>
    <m/>
  </r>
  <r>
    <s v="Mehboob"/>
    <x v="0"/>
    <x v="2"/>
    <m/>
    <m/>
    <m/>
    <m/>
    <m/>
    <m/>
    <m/>
    <m/>
    <m/>
    <m/>
    <m/>
    <m/>
    <m/>
    <m/>
    <m/>
    <m/>
    <m/>
    <m/>
    <m/>
    <m/>
    <m/>
    <m/>
    <m/>
  </r>
  <r>
    <s v="Shashanka"/>
    <x v="0"/>
    <x v="1"/>
    <m/>
    <m/>
    <m/>
    <m/>
    <m/>
    <m/>
    <m/>
    <m/>
    <m/>
    <m/>
    <m/>
    <m/>
    <m/>
    <m/>
    <m/>
    <m/>
    <m/>
    <m/>
    <m/>
    <m/>
    <m/>
    <m/>
    <m/>
  </r>
  <r>
    <s v="Apparajito"/>
    <x v="0"/>
    <x v="16"/>
    <m/>
    <m/>
    <m/>
    <m/>
    <m/>
    <m/>
    <m/>
    <m/>
    <m/>
    <m/>
    <m/>
    <m/>
    <m/>
    <m/>
    <m/>
    <m/>
    <m/>
    <m/>
    <m/>
    <m/>
    <m/>
    <m/>
    <m/>
  </r>
  <r>
    <s v="Sharvari"/>
    <x v="1"/>
    <x v="3"/>
    <m/>
    <m/>
    <m/>
    <m/>
    <m/>
    <m/>
    <m/>
    <m/>
    <m/>
    <m/>
    <m/>
    <m/>
    <m/>
    <m/>
    <m/>
    <m/>
    <m/>
    <m/>
    <m/>
    <m/>
    <m/>
    <m/>
    <m/>
  </r>
  <r>
    <s v="Tridhara"/>
    <x v="1"/>
    <x v="1"/>
    <m/>
    <m/>
    <m/>
    <m/>
    <m/>
    <m/>
    <m/>
    <m/>
    <m/>
    <m/>
    <m/>
    <m/>
    <m/>
    <m/>
    <m/>
    <m/>
    <m/>
    <m/>
    <m/>
    <m/>
    <m/>
    <m/>
    <m/>
  </r>
  <r>
    <s v="Bhadra"/>
    <x v="1"/>
    <x v="1"/>
    <m/>
    <m/>
    <m/>
    <m/>
    <m/>
    <m/>
    <m/>
    <m/>
    <m/>
    <m/>
    <m/>
    <m/>
    <m/>
    <m/>
    <m/>
    <m/>
    <m/>
    <m/>
    <m/>
    <m/>
    <m/>
    <m/>
    <m/>
  </r>
  <r>
    <s v="Vendan"/>
    <x v="0"/>
    <x v="7"/>
    <m/>
    <m/>
    <m/>
    <m/>
    <m/>
    <m/>
    <m/>
    <m/>
    <m/>
    <m/>
    <m/>
    <m/>
    <m/>
    <m/>
    <m/>
    <m/>
    <m/>
    <m/>
    <m/>
    <m/>
    <m/>
    <m/>
    <m/>
  </r>
  <r>
    <s v="Yashoda"/>
    <x v="1"/>
    <x v="1"/>
    <m/>
    <m/>
    <m/>
    <m/>
    <m/>
    <m/>
    <m/>
    <m/>
    <m/>
    <m/>
    <m/>
    <m/>
    <m/>
    <m/>
    <m/>
    <m/>
    <m/>
    <m/>
    <m/>
    <m/>
    <m/>
    <m/>
    <m/>
  </r>
  <r>
    <s v="Hridik"/>
    <x v="0"/>
    <x v="4"/>
    <m/>
    <m/>
    <m/>
    <m/>
    <m/>
    <m/>
    <m/>
    <m/>
    <m/>
    <m/>
    <m/>
    <m/>
    <m/>
    <m/>
    <m/>
    <m/>
    <m/>
    <m/>
    <m/>
    <m/>
    <m/>
    <m/>
    <m/>
  </r>
  <r>
    <s v="Manav"/>
    <x v="0"/>
    <x v="15"/>
    <m/>
    <m/>
    <m/>
    <m/>
    <m/>
    <m/>
    <m/>
    <m/>
    <m/>
    <m/>
    <m/>
    <m/>
    <m/>
    <m/>
    <m/>
    <m/>
    <m/>
    <m/>
    <m/>
    <m/>
    <m/>
    <m/>
    <m/>
  </r>
  <r>
    <s v="Rugu"/>
    <x v="1"/>
    <x v="6"/>
    <m/>
    <m/>
    <m/>
    <m/>
    <m/>
    <m/>
    <m/>
    <m/>
    <m/>
    <m/>
    <m/>
    <m/>
    <m/>
    <m/>
    <m/>
    <m/>
    <m/>
    <m/>
    <m/>
    <m/>
    <m/>
    <m/>
    <m/>
  </r>
  <r>
    <s v="Padmesh"/>
    <x v="0"/>
    <x v="0"/>
    <m/>
    <m/>
    <m/>
    <m/>
    <m/>
    <m/>
    <m/>
    <m/>
    <m/>
    <m/>
    <m/>
    <m/>
    <m/>
    <m/>
    <m/>
    <m/>
    <m/>
    <m/>
    <m/>
    <m/>
    <m/>
    <m/>
    <m/>
  </r>
  <r>
    <s v="Vikranta"/>
    <x v="0"/>
    <x v="1"/>
    <m/>
    <m/>
    <m/>
    <m/>
    <m/>
    <m/>
    <m/>
    <m/>
    <m/>
    <m/>
    <m/>
    <m/>
    <m/>
    <m/>
    <m/>
    <m/>
    <m/>
    <m/>
    <m/>
    <m/>
    <m/>
    <m/>
    <m/>
  </r>
  <r>
    <s v="Nanak"/>
    <x v="0"/>
    <x v="4"/>
    <m/>
    <m/>
    <m/>
    <m/>
    <m/>
    <m/>
    <m/>
    <m/>
    <m/>
    <m/>
    <m/>
    <m/>
    <m/>
    <m/>
    <m/>
    <m/>
    <m/>
    <m/>
    <m/>
    <m/>
    <m/>
    <m/>
    <m/>
  </r>
  <r>
    <s v="Indivar"/>
    <x v="0"/>
    <x v="8"/>
    <m/>
    <m/>
    <m/>
    <m/>
    <m/>
    <m/>
    <m/>
    <m/>
    <m/>
    <m/>
    <m/>
    <m/>
    <m/>
    <m/>
    <m/>
    <m/>
    <m/>
    <m/>
    <m/>
    <m/>
    <m/>
    <m/>
    <m/>
  </r>
  <r>
    <s v="Rangana"/>
    <x v="1"/>
    <x v="1"/>
    <m/>
    <m/>
    <m/>
    <m/>
    <m/>
    <m/>
    <m/>
    <m/>
    <m/>
    <m/>
    <m/>
    <m/>
    <m/>
    <m/>
    <m/>
    <m/>
    <m/>
    <m/>
    <m/>
    <m/>
    <m/>
    <m/>
    <m/>
  </r>
  <r>
    <s v="Bahuputri"/>
    <x v="1"/>
    <x v="3"/>
    <m/>
    <m/>
    <m/>
    <m/>
    <m/>
    <m/>
    <m/>
    <m/>
    <m/>
    <m/>
    <m/>
    <m/>
    <m/>
    <m/>
    <m/>
    <m/>
    <m/>
    <m/>
    <m/>
    <m/>
    <m/>
    <m/>
    <m/>
  </r>
  <r>
    <s v="Kumari"/>
    <x v="1"/>
    <x v="3"/>
    <m/>
    <m/>
    <m/>
    <m/>
    <m/>
    <m/>
    <m/>
    <m/>
    <m/>
    <m/>
    <m/>
    <m/>
    <m/>
    <m/>
    <m/>
    <m/>
    <m/>
    <m/>
    <m/>
    <m/>
    <m/>
    <m/>
    <m/>
  </r>
  <r>
    <s v="Amulya"/>
    <x v="0"/>
    <x v="1"/>
    <m/>
    <m/>
    <m/>
    <m/>
    <m/>
    <m/>
    <m/>
    <m/>
    <m/>
    <m/>
    <m/>
    <m/>
    <m/>
    <m/>
    <m/>
    <m/>
    <m/>
    <m/>
    <m/>
    <m/>
    <m/>
    <m/>
    <m/>
  </r>
  <r>
    <s v="Bijli"/>
    <x v="1"/>
    <x v="3"/>
    <m/>
    <m/>
    <m/>
    <m/>
    <m/>
    <m/>
    <m/>
    <m/>
    <m/>
    <m/>
    <m/>
    <m/>
    <m/>
    <m/>
    <m/>
    <m/>
    <m/>
    <m/>
    <m/>
    <m/>
    <m/>
    <m/>
    <m/>
  </r>
  <r>
    <s v="Shirin"/>
    <x v="1"/>
    <x v="7"/>
    <m/>
    <m/>
    <m/>
    <m/>
    <m/>
    <m/>
    <m/>
    <m/>
    <m/>
    <m/>
    <m/>
    <m/>
    <m/>
    <m/>
    <m/>
    <m/>
    <m/>
    <m/>
    <m/>
    <m/>
    <m/>
    <m/>
    <m/>
  </r>
  <r>
    <s v="Kananbala"/>
    <x v="1"/>
    <x v="1"/>
    <m/>
    <m/>
    <m/>
    <m/>
    <m/>
    <m/>
    <m/>
    <m/>
    <m/>
    <m/>
    <m/>
    <m/>
    <m/>
    <m/>
    <m/>
    <m/>
    <m/>
    <m/>
    <m/>
    <m/>
    <m/>
    <m/>
    <m/>
  </r>
  <r>
    <s v="Tunga"/>
    <x v="1"/>
    <x v="1"/>
    <m/>
    <m/>
    <m/>
    <m/>
    <m/>
    <m/>
    <m/>
    <m/>
    <m/>
    <m/>
    <m/>
    <m/>
    <m/>
    <m/>
    <m/>
    <m/>
    <m/>
    <m/>
    <m/>
    <m/>
    <m/>
    <m/>
    <m/>
  </r>
  <r>
    <s v="Chevatkodiyon"/>
    <x v="0"/>
    <x v="7"/>
    <m/>
    <m/>
    <m/>
    <m/>
    <m/>
    <m/>
    <m/>
    <m/>
    <m/>
    <m/>
    <m/>
    <m/>
    <m/>
    <m/>
    <m/>
    <m/>
    <m/>
    <m/>
    <m/>
    <m/>
    <m/>
    <m/>
    <m/>
  </r>
  <r>
    <s v="Thamarai"/>
    <x v="1"/>
    <x v="3"/>
    <m/>
    <m/>
    <m/>
    <m/>
    <m/>
    <m/>
    <m/>
    <m/>
    <m/>
    <m/>
    <m/>
    <m/>
    <m/>
    <m/>
    <m/>
    <m/>
    <m/>
    <m/>
    <m/>
    <m/>
    <m/>
    <m/>
    <m/>
  </r>
  <r>
    <s v="Tapani"/>
    <x v="1"/>
    <x v="3"/>
    <m/>
    <m/>
    <m/>
    <m/>
    <m/>
    <m/>
    <m/>
    <m/>
    <m/>
    <m/>
    <m/>
    <m/>
    <m/>
    <m/>
    <m/>
    <m/>
    <m/>
    <m/>
    <m/>
    <m/>
    <m/>
    <m/>
    <m/>
  </r>
  <r>
    <s v="Neel"/>
    <x v="0"/>
    <x v="10"/>
    <m/>
    <m/>
    <m/>
    <m/>
    <m/>
    <m/>
    <m/>
    <m/>
    <m/>
    <m/>
    <m/>
    <m/>
    <m/>
    <m/>
    <m/>
    <m/>
    <m/>
    <m/>
    <m/>
    <m/>
    <m/>
    <m/>
    <m/>
  </r>
  <r>
    <s v="Mukti"/>
    <x v="1"/>
    <x v="3"/>
    <m/>
    <m/>
    <m/>
    <m/>
    <m/>
    <m/>
    <m/>
    <m/>
    <m/>
    <m/>
    <m/>
    <m/>
    <m/>
    <m/>
    <m/>
    <m/>
    <m/>
    <m/>
    <m/>
    <m/>
    <m/>
    <m/>
    <m/>
  </r>
  <r>
    <s v="Isha"/>
    <x v="1"/>
    <x v="1"/>
    <m/>
    <m/>
    <m/>
    <m/>
    <m/>
    <m/>
    <m/>
    <m/>
    <m/>
    <m/>
    <m/>
    <m/>
    <m/>
    <m/>
    <m/>
    <m/>
    <m/>
    <m/>
    <m/>
    <m/>
    <m/>
    <m/>
    <m/>
  </r>
  <r>
    <s v="Rampratap"/>
    <x v="0"/>
    <x v="17"/>
    <m/>
    <m/>
    <m/>
    <m/>
    <m/>
    <m/>
    <m/>
    <m/>
    <m/>
    <m/>
    <m/>
    <m/>
    <m/>
    <m/>
    <m/>
    <m/>
    <m/>
    <m/>
    <m/>
    <m/>
    <m/>
    <m/>
    <m/>
  </r>
  <r>
    <s v="Nitya"/>
    <x v="1"/>
    <x v="1"/>
    <m/>
    <m/>
    <m/>
    <m/>
    <m/>
    <m/>
    <m/>
    <m/>
    <m/>
    <m/>
    <m/>
    <m/>
    <m/>
    <m/>
    <m/>
    <m/>
    <m/>
    <m/>
    <m/>
    <m/>
    <m/>
    <m/>
    <m/>
  </r>
  <r>
    <s v="Jagamohana"/>
    <x v="0"/>
    <x v="1"/>
    <m/>
    <m/>
    <m/>
    <m/>
    <m/>
    <m/>
    <m/>
    <m/>
    <m/>
    <m/>
    <m/>
    <m/>
    <m/>
    <m/>
    <m/>
    <m/>
    <m/>
    <m/>
    <m/>
    <m/>
    <m/>
    <m/>
    <m/>
  </r>
  <r>
    <s v="Tukaram"/>
    <x v="0"/>
    <x v="11"/>
    <m/>
    <m/>
    <m/>
    <m/>
    <m/>
    <m/>
    <m/>
    <m/>
    <m/>
    <m/>
    <m/>
    <m/>
    <m/>
    <m/>
    <m/>
    <m/>
    <m/>
    <m/>
    <m/>
    <m/>
    <m/>
    <m/>
    <m/>
  </r>
  <r>
    <s v="Pururava"/>
    <x v="0"/>
    <x v="1"/>
    <m/>
    <m/>
    <m/>
    <m/>
    <m/>
    <m/>
    <m/>
    <m/>
    <m/>
    <m/>
    <m/>
    <m/>
    <m/>
    <m/>
    <m/>
    <m/>
    <m/>
    <m/>
    <m/>
    <m/>
    <m/>
    <m/>
    <m/>
  </r>
  <r>
    <s v="Jasapal"/>
    <x v="0"/>
    <x v="10"/>
    <m/>
    <m/>
    <m/>
    <m/>
    <m/>
    <m/>
    <m/>
    <m/>
    <m/>
    <m/>
    <m/>
    <m/>
    <m/>
    <m/>
    <m/>
    <m/>
    <m/>
    <m/>
    <m/>
    <m/>
    <m/>
    <m/>
    <m/>
  </r>
  <r>
    <s v="Archan"/>
    <x v="0"/>
    <x v="7"/>
    <m/>
    <m/>
    <m/>
    <m/>
    <m/>
    <m/>
    <m/>
    <m/>
    <m/>
    <m/>
    <m/>
    <m/>
    <m/>
    <m/>
    <m/>
    <m/>
    <m/>
    <m/>
    <m/>
    <m/>
    <m/>
    <m/>
    <m/>
  </r>
  <r>
    <s v="Priyal"/>
    <x v="1"/>
    <x v="10"/>
    <m/>
    <m/>
    <m/>
    <m/>
    <m/>
    <m/>
    <m/>
    <m/>
    <m/>
    <m/>
    <m/>
    <m/>
    <m/>
    <m/>
    <m/>
    <m/>
    <m/>
    <m/>
    <m/>
    <m/>
    <m/>
    <m/>
    <m/>
  </r>
  <r>
    <s v="Jaidhara"/>
    <x v="0"/>
    <x v="1"/>
    <m/>
    <m/>
    <m/>
    <m/>
    <m/>
    <m/>
    <m/>
    <m/>
    <m/>
    <m/>
    <m/>
    <m/>
    <m/>
    <m/>
    <m/>
    <m/>
    <m/>
    <m/>
    <m/>
    <m/>
    <m/>
    <m/>
    <m/>
  </r>
  <r>
    <s v="Taral"/>
    <x v="0"/>
    <x v="10"/>
    <m/>
    <m/>
    <m/>
    <m/>
    <m/>
    <m/>
    <m/>
    <m/>
    <m/>
    <m/>
    <m/>
    <m/>
    <m/>
    <m/>
    <m/>
    <m/>
    <m/>
    <m/>
    <m/>
    <m/>
    <m/>
    <m/>
    <m/>
  </r>
  <r>
    <s v="Veera"/>
    <x v="0"/>
    <x v="1"/>
    <m/>
    <m/>
    <m/>
    <m/>
    <m/>
    <m/>
    <m/>
    <m/>
    <m/>
    <m/>
    <m/>
    <m/>
    <m/>
    <m/>
    <m/>
    <m/>
    <m/>
    <m/>
    <m/>
    <m/>
    <m/>
    <m/>
    <m/>
  </r>
  <r>
    <s v="Chandraleksha"/>
    <x v="1"/>
    <x v="1"/>
    <m/>
    <m/>
    <m/>
    <m/>
    <m/>
    <m/>
    <m/>
    <m/>
    <m/>
    <m/>
    <m/>
    <m/>
    <m/>
    <m/>
    <m/>
    <m/>
    <m/>
    <m/>
    <m/>
    <m/>
    <m/>
    <m/>
    <m/>
  </r>
  <r>
    <s v="Savanth"/>
    <x v="0"/>
    <x v="0"/>
    <m/>
    <m/>
    <m/>
    <m/>
    <m/>
    <m/>
    <m/>
    <m/>
    <m/>
    <m/>
    <m/>
    <m/>
    <m/>
    <m/>
    <m/>
    <m/>
    <m/>
    <m/>
    <m/>
    <m/>
    <m/>
    <m/>
    <m/>
  </r>
  <r>
    <s v="Jaisinha"/>
    <x v="0"/>
    <x v="1"/>
    <m/>
    <m/>
    <m/>
    <m/>
    <m/>
    <m/>
    <m/>
    <m/>
    <m/>
    <m/>
    <m/>
    <m/>
    <m/>
    <m/>
    <m/>
    <m/>
    <m/>
    <m/>
    <m/>
    <m/>
    <m/>
    <m/>
    <m/>
  </r>
  <r>
    <s v="Ekatan"/>
    <x v="0"/>
    <x v="7"/>
    <m/>
    <m/>
    <m/>
    <m/>
    <m/>
    <m/>
    <m/>
    <m/>
    <m/>
    <m/>
    <m/>
    <m/>
    <m/>
    <m/>
    <m/>
    <m/>
    <m/>
    <m/>
    <m/>
    <m/>
    <m/>
    <m/>
    <m/>
  </r>
  <r>
    <s v="Narun"/>
    <x v="0"/>
    <x v="7"/>
    <m/>
    <m/>
    <m/>
    <m/>
    <m/>
    <m/>
    <m/>
    <m/>
    <m/>
    <m/>
    <m/>
    <m/>
    <m/>
    <m/>
    <m/>
    <m/>
    <m/>
    <m/>
    <m/>
    <m/>
    <m/>
    <m/>
    <m/>
  </r>
  <r>
    <s v="Udyam"/>
    <x v="0"/>
    <x v="11"/>
    <m/>
    <m/>
    <m/>
    <m/>
    <m/>
    <m/>
    <m/>
    <m/>
    <m/>
    <m/>
    <m/>
    <m/>
    <m/>
    <m/>
    <m/>
    <m/>
    <m/>
    <m/>
    <m/>
    <m/>
    <m/>
    <m/>
    <m/>
  </r>
  <r>
    <s v="Mareechi"/>
    <x v="0"/>
    <x v="3"/>
    <m/>
    <m/>
    <m/>
    <m/>
    <m/>
    <m/>
    <m/>
    <m/>
    <m/>
    <m/>
    <m/>
    <m/>
    <m/>
    <m/>
    <m/>
    <m/>
    <m/>
    <m/>
    <m/>
    <m/>
    <m/>
    <m/>
    <m/>
  </r>
  <r>
    <s v="Pramada"/>
    <x v="1"/>
    <x v="1"/>
    <m/>
    <m/>
    <m/>
    <m/>
    <m/>
    <m/>
    <m/>
    <m/>
    <m/>
    <m/>
    <m/>
    <m/>
    <m/>
    <m/>
    <m/>
    <m/>
    <m/>
    <m/>
    <m/>
    <m/>
    <m/>
    <m/>
    <m/>
  </r>
  <r>
    <s v="Angad"/>
    <x v="0"/>
    <x v="5"/>
    <m/>
    <m/>
    <m/>
    <m/>
    <m/>
    <m/>
    <m/>
    <m/>
    <m/>
    <m/>
    <m/>
    <m/>
    <m/>
    <m/>
    <m/>
    <m/>
    <m/>
    <m/>
    <m/>
    <m/>
    <m/>
    <m/>
    <m/>
  </r>
  <r>
    <s v="Sudhithi"/>
    <x v="1"/>
    <x v="3"/>
    <m/>
    <m/>
    <m/>
    <m/>
    <m/>
    <m/>
    <m/>
    <m/>
    <m/>
    <m/>
    <m/>
    <m/>
    <m/>
    <m/>
    <m/>
    <m/>
    <m/>
    <m/>
    <m/>
    <m/>
    <m/>
    <m/>
    <m/>
  </r>
  <r>
    <s v="Irumporai"/>
    <x v="0"/>
    <x v="3"/>
    <m/>
    <m/>
    <m/>
    <m/>
    <m/>
    <m/>
    <m/>
    <m/>
    <m/>
    <m/>
    <m/>
    <m/>
    <m/>
    <m/>
    <m/>
    <m/>
    <m/>
    <m/>
    <m/>
    <m/>
    <m/>
    <m/>
    <m/>
  </r>
  <r>
    <s v="Balgopal"/>
    <x v="0"/>
    <x v="10"/>
    <m/>
    <m/>
    <m/>
    <m/>
    <m/>
    <m/>
    <m/>
    <m/>
    <m/>
    <m/>
    <m/>
    <m/>
    <m/>
    <m/>
    <m/>
    <m/>
    <m/>
    <m/>
    <m/>
    <m/>
    <m/>
    <m/>
    <m/>
  </r>
  <r>
    <s v="Menitha"/>
    <x v="1"/>
    <x v="1"/>
    <m/>
    <m/>
    <m/>
    <m/>
    <m/>
    <m/>
    <m/>
    <m/>
    <m/>
    <m/>
    <m/>
    <m/>
    <m/>
    <m/>
    <m/>
    <m/>
    <m/>
    <m/>
    <m/>
    <m/>
    <m/>
    <m/>
    <m/>
  </r>
  <r>
    <s v="Aiman"/>
    <x v="0"/>
    <x v="7"/>
    <m/>
    <m/>
    <m/>
    <m/>
    <m/>
    <m/>
    <m/>
    <m/>
    <m/>
    <m/>
    <m/>
    <m/>
    <m/>
    <m/>
    <m/>
    <m/>
    <m/>
    <m/>
    <m/>
    <m/>
    <m/>
    <m/>
    <m/>
  </r>
  <r>
    <s v="Gyan; Gyani"/>
    <x v="0"/>
    <x v="3"/>
    <m/>
    <m/>
    <m/>
    <m/>
    <m/>
    <m/>
    <m/>
    <m/>
    <m/>
    <m/>
    <m/>
    <m/>
    <m/>
    <m/>
    <m/>
    <m/>
    <m/>
    <m/>
    <m/>
    <m/>
    <m/>
    <m/>
    <m/>
  </r>
  <r>
    <s v="Prathysha"/>
    <x v="1"/>
    <x v="1"/>
    <m/>
    <m/>
    <m/>
    <m/>
    <m/>
    <m/>
    <m/>
    <m/>
    <m/>
    <m/>
    <m/>
    <m/>
    <m/>
    <m/>
    <m/>
    <m/>
    <m/>
    <m/>
    <m/>
    <m/>
    <m/>
    <m/>
    <m/>
  </r>
  <r>
    <s v="Jusal"/>
    <x v="0"/>
    <x v="10"/>
    <m/>
    <m/>
    <m/>
    <m/>
    <m/>
    <m/>
    <m/>
    <m/>
    <m/>
    <m/>
    <m/>
    <m/>
    <m/>
    <m/>
    <m/>
    <m/>
    <m/>
    <m/>
    <m/>
    <m/>
    <m/>
    <m/>
    <m/>
  </r>
  <r>
    <s v="Nimisha"/>
    <x v="1"/>
    <x v="1"/>
    <m/>
    <m/>
    <m/>
    <m/>
    <m/>
    <m/>
    <m/>
    <m/>
    <m/>
    <m/>
    <m/>
    <m/>
    <m/>
    <m/>
    <m/>
    <m/>
    <m/>
    <m/>
    <m/>
    <m/>
    <m/>
    <m/>
    <m/>
  </r>
  <r>
    <s v="Shyam"/>
    <x v="0"/>
    <x v="11"/>
    <m/>
    <m/>
    <m/>
    <m/>
    <m/>
    <m/>
    <m/>
    <m/>
    <m/>
    <m/>
    <m/>
    <m/>
    <m/>
    <m/>
    <m/>
    <m/>
    <m/>
    <m/>
    <m/>
    <m/>
    <m/>
    <m/>
    <m/>
  </r>
  <r>
    <s v="Shubhang"/>
    <x v="0"/>
    <x v="18"/>
    <m/>
    <m/>
    <m/>
    <m/>
    <m/>
    <m/>
    <m/>
    <m/>
    <m/>
    <m/>
    <m/>
    <m/>
    <m/>
    <m/>
    <m/>
    <m/>
    <m/>
    <m/>
    <m/>
    <m/>
    <m/>
    <m/>
    <m/>
  </r>
  <r>
    <s v="Sanjith"/>
    <x v="0"/>
    <x v="0"/>
    <m/>
    <m/>
    <m/>
    <m/>
    <m/>
    <m/>
    <m/>
    <m/>
    <m/>
    <m/>
    <m/>
    <m/>
    <m/>
    <m/>
    <m/>
    <m/>
    <m/>
    <m/>
    <m/>
    <m/>
    <m/>
    <m/>
    <m/>
  </r>
  <r>
    <s v="Jyotirmoyee"/>
    <x v="1"/>
    <x v="20"/>
    <m/>
    <m/>
    <m/>
    <m/>
    <m/>
    <m/>
    <m/>
    <m/>
    <m/>
    <m/>
    <m/>
    <m/>
    <m/>
    <m/>
    <m/>
    <m/>
    <m/>
    <m/>
    <m/>
    <m/>
    <m/>
    <m/>
    <m/>
  </r>
  <r>
    <s v="Hiranyadha"/>
    <x v="1"/>
    <x v="1"/>
    <m/>
    <m/>
    <m/>
    <m/>
    <m/>
    <m/>
    <m/>
    <m/>
    <m/>
    <m/>
    <m/>
    <m/>
    <m/>
    <m/>
    <m/>
    <m/>
    <m/>
    <m/>
    <m/>
    <m/>
    <m/>
    <m/>
    <m/>
  </r>
  <r>
    <s v="Logambal"/>
    <x v="1"/>
    <x v="10"/>
    <m/>
    <m/>
    <m/>
    <m/>
    <m/>
    <m/>
    <m/>
    <m/>
    <m/>
    <m/>
    <m/>
    <m/>
    <m/>
    <m/>
    <m/>
    <m/>
    <m/>
    <m/>
    <m/>
    <m/>
    <m/>
    <m/>
    <m/>
  </r>
  <r>
    <s v="Tariq"/>
    <x v="0"/>
    <x v="21"/>
    <m/>
    <m/>
    <m/>
    <m/>
    <m/>
    <m/>
    <m/>
    <m/>
    <m/>
    <m/>
    <m/>
    <m/>
    <m/>
    <m/>
    <m/>
    <m/>
    <m/>
    <m/>
    <m/>
    <m/>
    <m/>
    <m/>
    <m/>
  </r>
  <r>
    <s v="Ziyad"/>
    <x v="0"/>
    <x v="5"/>
    <m/>
    <m/>
    <m/>
    <m/>
    <m/>
    <m/>
    <m/>
    <m/>
    <m/>
    <m/>
    <m/>
    <m/>
    <m/>
    <m/>
    <m/>
    <m/>
    <m/>
    <m/>
    <m/>
    <m/>
    <m/>
    <m/>
    <m/>
  </r>
  <r>
    <s v="Shubhendu"/>
    <x v="0"/>
    <x v="6"/>
    <m/>
    <m/>
    <m/>
    <m/>
    <m/>
    <m/>
    <m/>
    <m/>
    <m/>
    <m/>
    <m/>
    <m/>
    <m/>
    <m/>
    <m/>
    <m/>
    <m/>
    <m/>
    <m/>
    <m/>
    <m/>
    <m/>
    <m/>
  </r>
  <r>
    <s v="Shrenik"/>
    <x v="0"/>
    <x v="4"/>
    <m/>
    <m/>
    <m/>
    <m/>
    <m/>
    <m/>
    <m/>
    <m/>
    <m/>
    <m/>
    <m/>
    <m/>
    <m/>
    <m/>
    <m/>
    <m/>
    <m/>
    <m/>
    <m/>
    <m/>
    <m/>
    <m/>
    <m/>
  </r>
  <r>
    <s v="Samiya"/>
    <x v="1"/>
    <x v="1"/>
    <m/>
    <m/>
    <m/>
    <m/>
    <m/>
    <m/>
    <m/>
    <m/>
    <m/>
    <m/>
    <m/>
    <m/>
    <m/>
    <m/>
    <m/>
    <m/>
    <m/>
    <m/>
    <m/>
    <m/>
    <m/>
    <m/>
    <m/>
  </r>
  <r>
    <s v="Ramprasad"/>
    <x v="0"/>
    <x v="5"/>
    <m/>
    <m/>
    <m/>
    <m/>
    <m/>
    <m/>
    <m/>
    <m/>
    <m/>
    <m/>
    <m/>
    <m/>
    <m/>
    <m/>
    <m/>
    <m/>
    <m/>
    <m/>
    <m/>
    <m/>
    <m/>
    <m/>
    <m/>
  </r>
  <r>
    <s v="Aravan"/>
    <x v="0"/>
    <x v="7"/>
    <m/>
    <m/>
    <m/>
    <m/>
    <m/>
    <m/>
    <m/>
    <m/>
    <m/>
    <m/>
    <m/>
    <m/>
    <m/>
    <m/>
    <m/>
    <m/>
    <m/>
    <m/>
    <m/>
    <m/>
    <m/>
    <m/>
    <m/>
  </r>
  <r>
    <s v="Chahna"/>
    <x v="1"/>
    <x v="1"/>
    <m/>
    <m/>
    <m/>
    <m/>
    <m/>
    <m/>
    <m/>
    <m/>
    <m/>
    <m/>
    <m/>
    <m/>
    <m/>
    <m/>
    <m/>
    <m/>
    <m/>
    <m/>
    <m/>
    <m/>
    <m/>
    <m/>
    <m/>
  </r>
  <r>
    <s v="Daniel"/>
    <x v="0"/>
    <x v="10"/>
    <m/>
    <m/>
    <m/>
    <m/>
    <m/>
    <m/>
    <m/>
    <m/>
    <m/>
    <m/>
    <m/>
    <m/>
    <m/>
    <m/>
    <m/>
    <m/>
    <m/>
    <m/>
    <m/>
    <m/>
    <m/>
    <m/>
    <m/>
  </r>
  <r>
    <s v="Jalindra"/>
    <x v="0"/>
    <x v="1"/>
    <m/>
    <m/>
    <m/>
    <m/>
    <m/>
    <m/>
    <m/>
    <m/>
    <m/>
    <m/>
    <m/>
    <m/>
    <m/>
    <m/>
    <m/>
    <m/>
    <m/>
    <m/>
    <m/>
    <m/>
    <m/>
    <m/>
    <m/>
  </r>
  <r>
    <s v="Mandana"/>
    <x v="1"/>
    <x v="1"/>
    <m/>
    <m/>
    <m/>
    <m/>
    <m/>
    <m/>
    <m/>
    <m/>
    <m/>
    <m/>
    <m/>
    <m/>
    <m/>
    <m/>
    <m/>
    <m/>
    <m/>
    <m/>
    <m/>
    <m/>
    <m/>
    <m/>
    <m/>
  </r>
  <r>
    <s v="Dwij"/>
    <x v="0"/>
    <x v="12"/>
    <m/>
    <m/>
    <m/>
    <m/>
    <m/>
    <m/>
    <m/>
    <m/>
    <m/>
    <m/>
    <m/>
    <m/>
    <m/>
    <m/>
    <m/>
    <m/>
    <m/>
    <m/>
    <m/>
    <m/>
    <m/>
    <m/>
    <m/>
  </r>
  <r>
    <s v="Govardhan"/>
    <x v="0"/>
    <x v="7"/>
    <m/>
    <m/>
    <m/>
    <m/>
    <m/>
    <m/>
    <m/>
    <m/>
    <m/>
    <m/>
    <m/>
    <m/>
    <m/>
    <m/>
    <m/>
    <m/>
    <m/>
    <m/>
    <m/>
    <m/>
    <m/>
    <m/>
    <m/>
  </r>
  <r>
    <s v="Magadhi"/>
    <x v="1"/>
    <x v="3"/>
    <m/>
    <m/>
    <m/>
    <m/>
    <m/>
    <m/>
    <m/>
    <m/>
    <m/>
    <m/>
    <m/>
    <m/>
    <m/>
    <m/>
    <m/>
    <m/>
    <m/>
    <m/>
    <m/>
    <m/>
    <m/>
    <m/>
    <m/>
  </r>
  <r>
    <s v="Monisha"/>
    <x v="1"/>
    <x v="1"/>
    <m/>
    <m/>
    <m/>
    <m/>
    <m/>
    <m/>
    <m/>
    <m/>
    <m/>
    <m/>
    <m/>
    <m/>
    <m/>
    <m/>
    <m/>
    <m/>
    <m/>
    <m/>
    <m/>
    <m/>
    <m/>
    <m/>
    <m/>
  </r>
  <r>
    <s v="Shamshu, Shamshad"/>
    <x v="0"/>
    <x v="5"/>
    <m/>
    <m/>
    <m/>
    <m/>
    <m/>
    <m/>
    <m/>
    <m/>
    <m/>
    <m/>
    <m/>
    <m/>
    <m/>
    <m/>
    <m/>
    <m/>
    <m/>
    <m/>
    <m/>
    <m/>
    <m/>
    <m/>
    <m/>
  </r>
  <r>
    <s v="Kripa"/>
    <x v="1"/>
    <x v="1"/>
    <m/>
    <m/>
    <m/>
    <m/>
    <m/>
    <m/>
    <m/>
    <m/>
    <m/>
    <m/>
    <m/>
    <m/>
    <m/>
    <m/>
    <m/>
    <m/>
    <m/>
    <m/>
    <m/>
    <m/>
    <m/>
    <m/>
    <m/>
  </r>
  <r>
    <s v="Sanjivani"/>
    <x v="1"/>
    <x v="3"/>
    <m/>
    <m/>
    <m/>
    <m/>
    <m/>
    <m/>
    <m/>
    <m/>
    <m/>
    <m/>
    <m/>
    <m/>
    <m/>
    <m/>
    <m/>
    <m/>
    <m/>
    <m/>
    <m/>
    <m/>
    <m/>
    <m/>
    <m/>
  </r>
  <r>
    <s v="Gauri"/>
    <x v="1"/>
    <x v="3"/>
    <m/>
    <m/>
    <m/>
    <m/>
    <m/>
    <m/>
    <m/>
    <m/>
    <m/>
    <m/>
    <m/>
    <m/>
    <m/>
    <m/>
    <m/>
    <m/>
    <m/>
    <m/>
    <m/>
    <m/>
    <m/>
    <m/>
    <m/>
  </r>
  <r>
    <s v="Mohnish"/>
    <x v="0"/>
    <x v="0"/>
    <m/>
    <m/>
    <m/>
    <m/>
    <m/>
    <m/>
    <m/>
    <m/>
    <m/>
    <m/>
    <m/>
    <m/>
    <m/>
    <m/>
    <m/>
    <m/>
    <m/>
    <m/>
    <m/>
    <m/>
    <m/>
    <m/>
    <m/>
  </r>
  <r>
    <s v="Parameshwari"/>
    <x v="1"/>
    <x v="3"/>
    <m/>
    <m/>
    <m/>
    <m/>
    <m/>
    <m/>
    <m/>
    <m/>
    <m/>
    <m/>
    <m/>
    <m/>
    <m/>
    <m/>
    <m/>
    <m/>
    <m/>
    <m/>
    <m/>
    <m/>
    <m/>
    <m/>
    <m/>
  </r>
  <r>
    <s v="Shubhra"/>
    <x v="1"/>
    <x v="1"/>
    <m/>
    <m/>
    <m/>
    <m/>
    <m/>
    <m/>
    <m/>
    <m/>
    <m/>
    <m/>
    <m/>
    <m/>
    <m/>
    <m/>
    <m/>
    <m/>
    <m/>
    <m/>
    <m/>
    <m/>
    <m/>
    <m/>
    <m/>
  </r>
  <r>
    <s v="Gatita"/>
    <x v="1"/>
    <x v="1"/>
    <m/>
    <m/>
    <m/>
    <m/>
    <m/>
    <m/>
    <m/>
    <m/>
    <m/>
    <m/>
    <m/>
    <m/>
    <m/>
    <m/>
    <m/>
    <m/>
    <m/>
    <m/>
    <m/>
    <m/>
    <m/>
    <m/>
    <m/>
  </r>
  <r>
    <s v="Akhilesh"/>
    <x v="0"/>
    <x v="0"/>
    <m/>
    <m/>
    <m/>
    <m/>
    <m/>
    <m/>
    <m/>
    <m/>
    <m/>
    <m/>
    <m/>
    <m/>
    <m/>
    <m/>
    <m/>
    <m/>
    <m/>
    <m/>
    <m/>
    <m/>
    <m/>
    <m/>
    <m/>
  </r>
  <r>
    <s v="Manju"/>
    <x v="1"/>
    <x v="6"/>
    <m/>
    <m/>
    <m/>
    <m/>
    <m/>
    <m/>
    <m/>
    <m/>
    <m/>
    <m/>
    <m/>
    <m/>
    <m/>
    <m/>
    <m/>
    <m/>
    <m/>
    <m/>
    <m/>
    <m/>
    <m/>
    <m/>
    <m/>
  </r>
  <r>
    <s v="Atul, Atulya"/>
    <x v="0"/>
    <x v="1"/>
    <m/>
    <m/>
    <m/>
    <m/>
    <m/>
    <m/>
    <m/>
    <m/>
    <m/>
    <m/>
    <m/>
    <m/>
    <m/>
    <m/>
    <m/>
    <m/>
    <m/>
    <m/>
    <m/>
    <m/>
    <m/>
    <m/>
    <m/>
  </r>
  <r>
    <s v="Haraksa"/>
    <x v="0"/>
    <x v="1"/>
    <m/>
    <m/>
    <m/>
    <m/>
    <m/>
    <m/>
    <m/>
    <m/>
    <m/>
    <m/>
    <m/>
    <m/>
    <m/>
    <m/>
    <m/>
    <m/>
    <m/>
    <m/>
    <m/>
    <m/>
    <m/>
    <m/>
    <m/>
  </r>
  <r>
    <s v="Harshavardhan"/>
    <x v="0"/>
    <x v="7"/>
    <m/>
    <m/>
    <m/>
    <m/>
    <m/>
    <m/>
    <m/>
    <m/>
    <m/>
    <m/>
    <m/>
    <m/>
    <m/>
    <m/>
    <m/>
    <m/>
    <m/>
    <m/>
    <m/>
    <m/>
    <m/>
    <m/>
    <m/>
  </r>
  <r>
    <s v="Dayasagara"/>
    <x v="0"/>
    <x v="1"/>
    <m/>
    <m/>
    <m/>
    <m/>
    <m/>
    <m/>
    <m/>
    <m/>
    <m/>
    <m/>
    <m/>
    <m/>
    <m/>
    <m/>
    <m/>
    <m/>
    <m/>
    <m/>
    <m/>
    <m/>
    <m/>
    <m/>
    <m/>
  </r>
  <r>
    <s v="Kunran"/>
    <x v="0"/>
    <x v="7"/>
    <m/>
    <m/>
    <m/>
    <m/>
    <m/>
    <m/>
    <m/>
    <m/>
    <m/>
    <m/>
    <m/>
    <m/>
    <m/>
    <m/>
    <m/>
    <m/>
    <m/>
    <m/>
    <m/>
    <m/>
    <m/>
    <m/>
    <m/>
  </r>
  <r>
    <s v="Yaalchelvan"/>
    <x v="0"/>
    <x v="7"/>
    <m/>
    <m/>
    <m/>
    <m/>
    <m/>
    <m/>
    <m/>
    <m/>
    <m/>
    <m/>
    <m/>
    <m/>
    <m/>
    <m/>
    <m/>
    <m/>
    <m/>
    <m/>
    <m/>
    <m/>
    <m/>
    <m/>
    <m/>
  </r>
  <r>
    <s v="Raivath"/>
    <x v="0"/>
    <x v="0"/>
    <m/>
    <m/>
    <m/>
    <m/>
    <m/>
    <m/>
    <m/>
    <m/>
    <m/>
    <m/>
    <m/>
    <m/>
    <m/>
    <m/>
    <m/>
    <m/>
    <m/>
    <m/>
    <m/>
    <m/>
    <m/>
    <m/>
    <m/>
  </r>
  <r>
    <s v="Sabri"/>
    <x v="1"/>
    <x v="3"/>
    <m/>
    <m/>
    <m/>
    <m/>
    <m/>
    <m/>
    <m/>
    <m/>
    <m/>
    <m/>
    <m/>
    <m/>
    <m/>
    <m/>
    <m/>
    <m/>
    <m/>
    <m/>
    <m/>
    <m/>
    <m/>
    <m/>
    <m/>
  </r>
  <r>
    <s v="Saroj"/>
    <x v="1"/>
    <x v="12"/>
    <m/>
    <m/>
    <m/>
    <m/>
    <m/>
    <m/>
    <m/>
    <m/>
    <m/>
    <m/>
    <m/>
    <m/>
    <m/>
    <m/>
    <m/>
    <m/>
    <m/>
    <m/>
    <m/>
    <m/>
    <m/>
    <m/>
    <m/>
  </r>
  <r>
    <s v="Haripriya"/>
    <x v="1"/>
    <x v="1"/>
    <m/>
    <m/>
    <m/>
    <m/>
    <m/>
    <m/>
    <m/>
    <m/>
    <m/>
    <m/>
    <m/>
    <m/>
    <m/>
    <m/>
    <m/>
    <m/>
    <m/>
    <m/>
    <m/>
    <m/>
    <m/>
    <m/>
    <m/>
  </r>
  <r>
    <s v="Acaryanandana"/>
    <x v="0"/>
    <x v="1"/>
    <m/>
    <m/>
    <m/>
    <m/>
    <m/>
    <m/>
    <m/>
    <m/>
    <m/>
    <m/>
    <m/>
    <m/>
    <m/>
    <m/>
    <m/>
    <m/>
    <m/>
    <m/>
    <m/>
    <m/>
    <m/>
    <m/>
    <m/>
  </r>
  <r>
    <s v="Noopur"/>
    <x v="1"/>
    <x v="8"/>
    <m/>
    <m/>
    <m/>
    <m/>
    <m/>
    <m/>
    <m/>
    <m/>
    <m/>
    <m/>
    <m/>
    <m/>
    <m/>
    <m/>
    <m/>
    <m/>
    <m/>
    <m/>
    <m/>
    <m/>
    <m/>
    <m/>
    <m/>
  </r>
  <r>
    <s v="Charu"/>
    <x v="0"/>
    <x v="6"/>
    <m/>
    <m/>
    <m/>
    <m/>
    <m/>
    <m/>
    <m/>
    <m/>
    <m/>
    <m/>
    <m/>
    <m/>
    <m/>
    <m/>
    <m/>
    <m/>
    <m/>
    <m/>
    <m/>
    <m/>
    <m/>
    <m/>
    <m/>
  </r>
  <r>
    <s v="Samudrasen"/>
    <x v="0"/>
    <x v="7"/>
    <m/>
    <m/>
    <m/>
    <m/>
    <m/>
    <m/>
    <m/>
    <m/>
    <m/>
    <m/>
    <m/>
    <m/>
    <m/>
    <m/>
    <m/>
    <m/>
    <m/>
    <m/>
    <m/>
    <m/>
    <m/>
    <m/>
    <m/>
  </r>
  <r>
    <s v="Ramkumar"/>
    <x v="0"/>
    <x v="8"/>
    <m/>
    <m/>
    <m/>
    <m/>
    <m/>
    <m/>
    <m/>
    <m/>
    <m/>
    <m/>
    <m/>
    <m/>
    <m/>
    <m/>
    <m/>
    <m/>
    <m/>
    <m/>
    <m/>
    <m/>
    <m/>
    <m/>
    <m/>
  </r>
  <r>
    <s v="Bageshri"/>
    <x v="1"/>
    <x v="3"/>
    <m/>
    <m/>
    <m/>
    <m/>
    <m/>
    <m/>
    <m/>
    <m/>
    <m/>
    <m/>
    <m/>
    <m/>
    <m/>
    <m/>
    <m/>
    <m/>
    <m/>
    <m/>
    <m/>
    <m/>
    <m/>
    <m/>
    <m/>
  </r>
  <r>
    <s v="Sarit"/>
    <x v="1"/>
    <x v="14"/>
    <m/>
    <m/>
    <m/>
    <m/>
    <m/>
    <m/>
    <m/>
    <m/>
    <m/>
    <m/>
    <m/>
    <m/>
    <m/>
    <m/>
    <m/>
    <m/>
    <m/>
    <m/>
    <m/>
    <m/>
    <m/>
    <m/>
    <m/>
  </r>
  <r>
    <s v="Sumeet, Sumit"/>
    <x v="0"/>
    <x v="14"/>
    <m/>
    <m/>
    <m/>
    <m/>
    <m/>
    <m/>
    <m/>
    <m/>
    <m/>
    <m/>
    <m/>
    <m/>
    <m/>
    <m/>
    <m/>
    <m/>
    <m/>
    <m/>
    <m/>
    <m/>
    <m/>
    <m/>
    <m/>
  </r>
  <r>
    <s v="Akhil"/>
    <x v="0"/>
    <x v="10"/>
    <m/>
    <m/>
    <m/>
    <m/>
    <m/>
    <m/>
    <m/>
    <m/>
    <m/>
    <m/>
    <m/>
    <m/>
    <m/>
    <m/>
    <m/>
    <m/>
    <m/>
    <m/>
    <m/>
    <m/>
    <m/>
    <m/>
    <m/>
  </r>
  <r>
    <s v="Dilber"/>
    <x v="1"/>
    <x v="8"/>
    <m/>
    <m/>
    <m/>
    <m/>
    <m/>
    <m/>
    <m/>
    <m/>
    <m/>
    <m/>
    <m/>
    <m/>
    <m/>
    <m/>
    <m/>
    <m/>
    <m/>
    <m/>
    <m/>
    <m/>
    <m/>
    <m/>
    <m/>
  </r>
  <r>
    <s v="Mekhala"/>
    <x v="1"/>
    <x v="1"/>
    <m/>
    <m/>
    <m/>
    <m/>
    <m/>
    <m/>
    <m/>
    <m/>
    <m/>
    <m/>
    <m/>
    <m/>
    <m/>
    <m/>
    <m/>
    <m/>
    <m/>
    <m/>
    <m/>
    <m/>
    <m/>
    <m/>
    <m/>
  </r>
  <r>
    <s v="Tapomay"/>
    <x v="0"/>
    <x v="13"/>
    <m/>
    <m/>
    <m/>
    <m/>
    <m/>
    <m/>
    <m/>
    <m/>
    <m/>
    <m/>
    <m/>
    <m/>
    <m/>
    <m/>
    <m/>
    <m/>
    <m/>
    <m/>
    <m/>
    <m/>
    <m/>
    <m/>
    <m/>
  </r>
  <r>
    <s v="Harekrishna"/>
    <x v="0"/>
    <x v="1"/>
    <m/>
    <m/>
    <m/>
    <m/>
    <m/>
    <m/>
    <m/>
    <m/>
    <m/>
    <m/>
    <m/>
    <m/>
    <m/>
    <m/>
    <m/>
    <m/>
    <m/>
    <m/>
    <m/>
    <m/>
    <m/>
    <m/>
    <m/>
  </r>
  <r>
    <s v="Avani"/>
    <x v="1"/>
    <x v="3"/>
    <m/>
    <m/>
    <m/>
    <m/>
    <m/>
    <m/>
    <m/>
    <m/>
    <m/>
    <m/>
    <m/>
    <m/>
    <m/>
    <m/>
    <m/>
    <m/>
    <m/>
    <m/>
    <m/>
    <m/>
    <m/>
    <m/>
    <m/>
  </r>
  <r>
    <s v="Atal"/>
    <x v="0"/>
    <x v="10"/>
    <m/>
    <m/>
    <m/>
    <m/>
    <m/>
    <m/>
    <m/>
    <m/>
    <m/>
    <m/>
    <m/>
    <m/>
    <m/>
    <m/>
    <m/>
    <m/>
    <m/>
    <m/>
    <m/>
    <m/>
    <m/>
    <m/>
    <m/>
  </r>
  <r>
    <s v="Sumedha"/>
    <x v="1"/>
    <x v="1"/>
    <m/>
    <m/>
    <m/>
    <m/>
    <m/>
    <m/>
    <m/>
    <m/>
    <m/>
    <m/>
    <m/>
    <m/>
    <m/>
    <m/>
    <m/>
    <m/>
    <m/>
    <m/>
    <m/>
    <m/>
    <m/>
    <m/>
    <m/>
  </r>
  <r>
    <s v="Shalin"/>
    <x v="1"/>
    <x v="7"/>
    <m/>
    <m/>
    <m/>
    <m/>
    <m/>
    <m/>
    <m/>
    <m/>
    <m/>
    <m/>
    <m/>
    <m/>
    <m/>
    <m/>
    <m/>
    <m/>
    <m/>
    <m/>
    <m/>
    <m/>
    <m/>
    <m/>
    <m/>
  </r>
  <r>
    <s v="Nehal"/>
    <x v="1"/>
    <x v="10"/>
    <m/>
    <m/>
    <m/>
    <m/>
    <m/>
    <m/>
    <m/>
    <m/>
    <m/>
    <m/>
    <m/>
    <m/>
    <m/>
    <m/>
    <m/>
    <m/>
    <m/>
    <m/>
    <m/>
    <m/>
    <m/>
    <m/>
    <m/>
  </r>
  <r>
    <s v="Sati"/>
    <x v="1"/>
    <x v="3"/>
    <m/>
    <m/>
    <m/>
    <m/>
    <m/>
    <m/>
    <m/>
    <m/>
    <m/>
    <m/>
    <m/>
    <m/>
    <m/>
    <m/>
    <m/>
    <m/>
    <m/>
    <m/>
    <m/>
    <m/>
    <m/>
    <m/>
    <m/>
  </r>
  <r>
    <s v="Sananda"/>
    <x v="1"/>
    <x v="1"/>
    <m/>
    <m/>
    <m/>
    <m/>
    <m/>
    <m/>
    <m/>
    <m/>
    <m/>
    <m/>
    <m/>
    <m/>
    <m/>
    <m/>
    <m/>
    <m/>
    <m/>
    <m/>
    <m/>
    <m/>
    <m/>
    <m/>
    <m/>
  </r>
  <r>
    <s v="Ikshu"/>
    <x v="1"/>
    <x v="6"/>
    <m/>
    <m/>
    <m/>
    <m/>
    <m/>
    <m/>
    <m/>
    <m/>
    <m/>
    <m/>
    <m/>
    <m/>
    <m/>
    <m/>
    <m/>
    <m/>
    <m/>
    <m/>
    <m/>
    <m/>
    <m/>
    <m/>
    <m/>
  </r>
  <r>
    <s v="Kush"/>
    <x v="0"/>
    <x v="0"/>
    <m/>
    <m/>
    <m/>
    <m/>
    <m/>
    <m/>
    <m/>
    <m/>
    <m/>
    <m/>
    <m/>
    <m/>
    <m/>
    <m/>
    <m/>
    <m/>
    <m/>
    <m/>
    <m/>
    <m/>
    <m/>
    <m/>
    <m/>
  </r>
  <r>
    <s v="Keyuri"/>
    <x v="1"/>
    <x v="3"/>
    <m/>
    <m/>
    <m/>
    <m/>
    <m/>
    <m/>
    <m/>
    <m/>
    <m/>
    <m/>
    <m/>
    <m/>
    <m/>
    <m/>
    <m/>
    <m/>
    <m/>
    <m/>
    <m/>
    <m/>
    <m/>
    <m/>
    <m/>
  </r>
  <r>
    <s v="Chaitanya"/>
    <x v="1"/>
    <x v="1"/>
    <m/>
    <m/>
    <m/>
    <m/>
    <m/>
    <m/>
    <m/>
    <m/>
    <m/>
    <m/>
    <m/>
    <m/>
    <m/>
    <m/>
    <m/>
    <m/>
    <m/>
    <m/>
    <m/>
    <m/>
    <m/>
    <m/>
    <m/>
  </r>
  <r>
    <s v="Kunshi"/>
    <x v="1"/>
    <x v="3"/>
    <m/>
    <m/>
    <m/>
    <m/>
    <m/>
    <m/>
    <m/>
    <m/>
    <m/>
    <m/>
    <m/>
    <m/>
    <m/>
    <m/>
    <m/>
    <m/>
    <m/>
    <m/>
    <m/>
    <m/>
    <m/>
    <m/>
    <m/>
  </r>
  <r>
    <s v="Parnik"/>
    <x v="1"/>
    <x v="4"/>
    <m/>
    <m/>
    <m/>
    <m/>
    <m/>
    <m/>
    <m/>
    <m/>
    <m/>
    <m/>
    <m/>
    <m/>
    <m/>
    <m/>
    <m/>
    <m/>
    <m/>
    <m/>
    <m/>
    <m/>
    <m/>
    <m/>
    <m/>
  </r>
  <r>
    <s v="Shrinath"/>
    <x v="0"/>
    <x v="0"/>
    <m/>
    <m/>
    <m/>
    <m/>
    <m/>
    <m/>
    <m/>
    <m/>
    <m/>
    <m/>
    <m/>
    <m/>
    <m/>
    <m/>
    <m/>
    <m/>
    <m/>
    <m/>
    <m/>
    <m/>
    <m/>
    <m/>
    <m/>
  </r>
  <r>
    <s v="Javesh"/>
    <x v="0"/>
    <x v="0"/>
    <m/>
    <m/>
    <m/>
    <m/>
    <m/>
    <m/>
    <m/>
    <m/>
    <m/>
    <m/>
    <m/>
    <m/>
    <m/>
    <m/>
    <m/>
    <m/>
    <m/>
    <m/>
    <m/>
    <m/>
    <m/>
    <m/>
    <m/>
  </r>
  <r>
    <s v="Kalpana"/>
    <x v="1"/>
    <x v="1"/>
    <m/>
    <m/>
    <m/>
    <m/>
    <m/>
    <m/>
    <m/>
    <m/>
    <m/>
    <m/>
    <m/>
    <m/>
    <m/>
    <m/>
    <m/>
    <m/>
    <m/>
    <m/>
    <m/>
    <m/>
    <m/>
    <m/>
    <m/>
  </r>
  <r>
    <s v="Zayd"/>
    <x v="0"/>
    <x v="5"/>
    <m/>
    <m/>
    <m/>
    <m/>
    <m/>
    <m/>
    <m/>
    <m/>
    <m/>
    <m/>
    <m/>
    <m/>
    <m/>
    <m/>
    <m/>
    <m/>
    <m/>
    <m/>
    <m/>
    <m/>
    <m/>
    <m/>
    <m/>
  </r>
  <r>
    <s v="Sawan"/>
    <x v="0"/>
    <x v="7"/>
    <m/>
    <m/>
    <m/>
    <m/>
    <m/>
    <m/>
    <m/>
    <m/>
    <m/>
    <m/>
    <m/>
    <m/>
    <m/>
    <m/>
    <m/>
    <m/>
    <m/>
    <m/>
    <m/>
    <m/>
    <m/>
    <m/>
    <m/>
  </r>
  <r>
    <s v="Ikshitha"/>
    <x v="1"/>
    <x v="1"/>
    <m/>
    <m/>
    <m/>
    <m/>
    <m/>
    <m/>
    <m/>
    <m/>
    <m/>
    <m/>
    <m/>
    <m/>
    <m/>
    <m/>
    <m/>
    <m/>
    <m/>
    <m/>
    <m/>
    <m/>
    <m/>
    <m/>
    <m/>
  </r>
  <r>
    <s v="Husnain"/>
    <x v="0"/>
    <x v="7"/>
    <m/>
    <m/>
    <m/>
    <m/>
    <m/>
    <m/>
    <m/>
    <m/>
    <m/>
    <m/>
    <m/>
    <m/>
    <m/>
    <m/>
    <m/>
    <m/>
    <m/>
    <m/>
    <m/>
    <m/>
    <m/>
    <m/>
    <m/>
  </r>
  <r>
    <s v="Qayyam"/>
    <x v="0"/>
    <x v="11"/>
    <m/>
    <m/>
    <m/>
    <m/>
    <m/>
    <m/>
    <m/>
    <m/>
    <m/>
    <m/>
    <m/>
    <m/>
    <m/>
    <m/>
    <m/>
    <m/>
    <m/>
    <m/>
    <m/>
    <m/>
    <m/>
    <m/>
    <m/>
  </r>
  <r>
    <s v="Aghat"/>
    <x v="0"/>
    <x v="14"/>
    <m/>
    <m/>
    <m/>
    <m/>
    <m/>
    <m/>
    <m/>
    <m/>
    <m/>
    <m/>
    <m/>
    <m/>
    <m/>
    <m/>
    <m/>
    <m/>
    <m/>
    <m/>
    <m/>
    <m/>
    <m/>
    <m/>
    <m/>
  </r>
  <r>
    <s v="Aaratrika"/>
    <x v="1"/>
    <x v="1"/>
    <m/>
    <m/>
    <m/>
    <m/>
    <m/>
    <m/>
    <m/>
    <m/>
    <m/>
    <m/>
    <m/>
    <m/>
    <m/>
    <m/>
    <m/>
    <m/>
    <m/>
    <m/>
    <m/>
    <m/>
    <m/>
    <m/>
    <m/>
  </r>
  <r>
    <s v="Amari"/>
    <x v="1"/>
    <x v="3"/>
    <m/>
    <m/>
    <m/>
    <m/>
    <m/>
    <m/>
    <m/>
    <m/>
    <m/>
    <m/>
    <m/>
    <m/>
    <m/>
    <m/>
    <m/>
    <m/>
    <m/>
    <m/>
    <m/>
    <m/>
    <m/>
    <m/>
    <m/>
  </r>
  <r>
    <s v="Namrata"/>
    <x v="1"/>
    <x v="1"/>
    <m/>
    <m/>
    <m/>
    <m/>
    <m/>
    <m/>
    <m/>
    <m/>
    <m/>
    <m/>
    <m/>
    <m/>
    <m/>
    <m/>
    <m/>
    <m/>
    <m/>
    <m/>
    <m/>
    <m/>
    <m/>
    <m/>
    <m/>
  </r>
  <r>
    <s v="Vyomaang"/>
    <x v="0"/>
    <x v="18"/>
    <m/>
    <m/>
    <m/>
    <m/>
    <m/>
    <m/>
    <m/>
    <m/>
    <m/>
    <m/>
    <m/>
    <m/>
    <m/>
    <m/>
    <m/>
    <m/>
    <m/>
    <m/>
    <m/>
    <m/>
    <m/>
    <m/>
    <m/>
  </r>
  <r>
    <s v="Shubhankar"/>
    <x v="0"/>
    <x v="8"/>
    <m/>
    <m/>
    <m/>
    <m/>
    <m/>
    <m/>
    <m/>
    <m/>
    <m/>
    <m/>
    <m/>
    <m/>
    <m/>
    <m/>
    <m/>
    <m/>
    <m/>
    <m/>
    <m/>
    <m/>
    <m/>
    <m/>
    <m/>
  </r>
  <r>
    <s v="Hemadri"/>
    <x v="0"/>
    <x v="3"/>
    <m/>
    <m/>
    <m/>
    <m/>
    <m/>
    <m/>
    <m/>
    <m/>
    <m/>
    <m/>
    <m/>
    <m/>
    <m/>
    <m/>
    <m/>
    <m/>
    <m/>
    <m/>
    <m/>
    <m/>
    <m/>
    <m/>
    <m/>
  </r>
  <r>
    <s v="Rupak"/>
    <x v="0"/>
    <x v="4"/>
    <m/>
    <m/>
    <m/>
    <m/>
    <m/>
    <m/>
    <m/>
    <m/>
    <m/>
    <m/>
    <m/>
    <m/>
    <m/>
    <m/>
    <m/>
    <m/>
    <m/>
    <m/>
    <m/>
    <m/>
    <m/>
    <m/>
    <m/>
  </r>
  <r>
    <s v="Chandramukhi"/>
    <x v="1"/>
    <x v="3"/>
    <m/>
    <m/>
    <m/>
    <m/>
    <m/>
    <m/>
    <m/>
    <m/>
    <m/>
    <m/>
    <m/>
    <m/>
    <m/>
    <m/>
    <m/>
    <m/>
    <m/>
    <m/>
    <m/>
    <m/>
    <m/>
    <m/>
    <m/>
  </r>
  <r>
    <s v="Sadhya"/>
    <x v="1"/>
    <x v="1"/>
    <m/>
    <m/>
    <m/>
    <m/>
    <m/>
    <m/>
    <m/>
    <m/>
    <m/>
    <m/>
    <m/>
    <m/>
    <m/>
    <m/>
    <m/>
    <m/>
    <m/>
    <m/>
    <m/>
    <m/>
    <m/>
    <m/>
    <m/>
  </r>
  <r>
    <s v="Meera"/>
    <x v="1"/>
    <x v="1"/>
    <m/>
    <m/>
    <m/>
    <m/>
    <m/>
    <m/>
    <m/>
    <m/>
    <m/>
    <m/>
    <m/>
    <m/>
    <m/>
    <m/>
    <m/>
    <m/>
    <m/>
    <m/>
    <m/>
    <m/>
    <m/>
    <m/>
    <m/>
  </r>
  <r>
    <s v="Maaran"/>
    <x v="0"/>
    <x v="7"/>
    <m/>
    <m/>
    <m/>
    <m/>
    <m/>
    <m/>
    <m/>
    <m/>
    <m/>
    <m/>
    <m/>
    <m/>
    <m/>
    <m/>
    <m/>
    <m/>
    <m/>
    <m/>
    <m/>
    <m/>
    <m/>
    <m/>
    <m/>
  </r>
  <r>
    <s v="Chandrani"/>
    <x v="1"/>
    <x v="3"/>
    <m/>
    <m/>
    <m/>
    <m/>
    <m/>
    <m/>
    <m/>
    <m/>
    <m/>
    <m/>
    <m/>
    <m/>
    <m/>
    <m/>
    <m/>
    <m/>
    <m/>
    <m/>
    <m/>
    <m/>
    <m/>
    <m/>
    <m/>
  </r>
  <r>
    <s v="Jairaj"/>
    <x v="0"/>
    <x v="12"/>
    <m/>
    <m/>
    <m/>
    <m/>
    <m/>
    <m/>
    <m/>
    <m/>
    <m/>
    <m/>
    <m/>
    <m/>
    <m/>
    <m/>
    <m/>
    <m/>
    <m/>
    <m/>
    <m/>
    <m/>
    <m/>
    <m/>
    <m/>
  </r>
  <r>
    <s v="Nagendra"/>
    <x v="0"/>
    <x v="1"/>
    <m/>
    <m/>
    <m/>
    <m/>
    <m/>
    <m/>
    <m/>
    <m/>
    <m/>
    <m/>
    <m/>
    <m/>
    <m/>
    <m/>
    <m/>
    <m/>
    <m/>
    <m/>
    <m/>
    <m/>
    <m/>
    <m/>
    <m/>
  </r>
  <r>
    <s v="Satyaki"/>
    <x v="0"/>
    <x v="3"/>
    <m/>
    <m/>
    <m/>
    <m/>
    <m/>
    <m/>
    <m/>
    <m/>
    <m/>
    <m/>
    <m/>
    <m/>
    <m/>
    <m/>
    <m/>
    <m/>
    <m/>
    <m/>
    <m/>
    <m/>
    <m/>
    <m/>
    <m/>
  </r>
  <r>
    <s v="Gopi, Gopika"/>
    <x v="1"/>
    <x v="1"/>
    <m/>
    <m/>
    <m/>
    <m/>
    <m/>
    <m/>
    <m/>
    <m/>
    <m/>
    <m/>
    <m/>
    <m/>
    <m/>
    <m/>
    <m/>
    <m/>
    <m/>
    <m/>
    <m/>
    <m/>
    <m/>
    <m/>
    <m/>
  </r>
  <r>
    <s v="Acalesvara"/>
    <x v="0"/>
    <x v="1"/>
    <m/>
    <m/>
    <m/>
    <m/>
    <m/>
    <m/>
    <m/>
    <m/>
    <m/>
    <m/>
    <m/>
    <m/>
    <m/>
    <m/>
    <m/>
    <m/>
    <m/>
    <m/>
    <m/>
    <m/>
    <m/>
    <m/>
    <m/>
  </r>
  <r>
    <s v="Akshit"/>
    <x v="0"/>
    <x v="14"/>
    <m/>
    <m/>
    <m/>
    <m/>
    <m/>
    <m/>
    <m/>
    <m/>
    <m/>
    <m/>
    <m/>
    <m/>
    <m/>
    <m/>
    <m/>
    <m/>
    <m/>
    <m/>
    <m/>
    <m/>
    <m/>
    <m/>
    <m/>
  </r>
  <r>
    <s v="Aadarshini"/>
    <x v="1"/>
    <x v="3"/>
    <m/>
    <m/>
    <m/>
    <m/>
    <m/>
    <m/>
    <m/>
    <m/>
    <m/>
    <m/>
    <m/>
    <m/>
    <m/>
    <m/>
    <m/>
    <m/>
    <m/>
    <m/>
    <m/>
    <m/>
    <m/>
    <m/>
    <m/>
  </r>
  <r>
    <s v="Trinetra"/>
    <x v="1"/>
    <x v="1"/>
    <m/>
    <m/>
    <m/>
    <m/>
    <m/>
    <m/>
    <m/>
    <m/>
    <m/>
    <m/>
    <m/>
    <m/>
    <m/>
    <m/>
    <m/>
    <m/>
    <m/>
    <m/>
    <m/>
    <m/>
    <m/>
    <m/>
    <m/>
  </r>
  <r>
    <s v="Iravati"/>
    <x v="1"/>
    <x v="3"/>
    <m/>
    <m/>
    <m/>
    <m/>
    <m/>
    <m/>
    <m/>
    <m/>
    <m/>
    <m/>
    <m/>
    <m/>
    <m/>
    <m/>
    <m/>
    <m/>
    <m/>
    <m/>
    <m/>
    <m/>
    <m/>
    <m/>
    <m/>
  </r>
  <r>
    <s v="Agnikumara"/>
    <x v="0"/>
    <x v="1"/>
    <m/>
    <m/>
    <m/>
    <m/>
    <m/>
    <m/>
    <m/>
    <m/>
    <m/>
    <m/>
    <m/>
    <m/>
    <m/>
    <m/>
    <m/>
    <m/>
    <m/>
    <m/>
    <m/>
    <m/>
    <m/>
    <m/>
    <m/>
  </r>
  <r>
    <s v="Shreyas"/>
    <x v="0"/>
    <x v="9"/>
    <m/>
    <m/>
    <m/>
    <m/>
    <m/>
    <m/>
    <m/>
    <m/>
    <m/>
    <m/>
    <m/>
    <m/>
    <m/>
    <m/>
    <m/>
    <m/>
    <m/>
    <m/>
    <m/>
    <m/>
    <m/>
    <m/>
    <m/>
  </r>
  <r>
    <s v="Dhairyash"/>
    <x v="0"/>
    <x v="0"/>
    <m/>
    <m/>
    <m/>
    <m/>
    <m/>
    <m/>
    <m/>
    <m/>
    <m/>
    <m/>
    <m/>
    <m/>
    <m/>
    <m/>
    <m/>
    <m/>
    <m/>
    <m/>
    <m/>
    <m/>
    <m/>
    <m/>
    <m/>
  </r>
  <r>
    <s v="Jacob"/>
    <x v="0"/>
    <x v="2"/>
    <m/>
    <m/>
    <m/>
    <m/>
    <m/>
    <m/>
    <m/>
    <m/>
    <m/>
    <m/>
    <m/>
    <m/>
    <m/>
    <m/>
    <m/>
    <m/>
    <m/>
    <m/>
    <m/>
    <m/>
    <m/>
    <m/>
    <m/>
  </r>
  <r>
    <s v="Shakyasinha"/>
    <x v="0"/>
    <x v="1"/>
    <m/>
    <m/>
    <m/>
    <m/>
    <m/>
    <m/>
    <m/>
    <m/>
    <m/>
    <m/>
    <m/>
    <m/>
    <m/>
    <m/>
    <m/>
    <m/>
    <m/>
    <m/>
    <m/>
    <m/>
    <m/>
    <m/>
    <m/>
  </r>
  <r>
    <s v="Chanasya"/>
    <x v="1"/>
    <x v="1"/>
    <m/>
    <m/>
    <m/>
    <m/>
    <m/>
    <m/>
    <m/>
    <m/>
    <m/>
    <m/>
    <m/>
    <m/>
    <m/>
    <m/>
    <m/>
    <m/>
    <m/>
    <m/>
    <m/>
    <m/>
    <m/>
    <m/>
    <m/>
  </r>
  <r>
    <s v="Mananya"/>
    <x v="1"/>
    <x v="1"/>
    <m/>
    <m/>
    <m/>
    <m/>
    <m/>
    <m/>
    <m/>
    <m/>
    <m/>
    <m/>
    <m/>
    <m/>
    <m/>
    <m/>
    <m/>
    <m/>
    <m/>
    <m/>
    <m/>
    <m/>
    <m/>
    <m/>
    <m/>
  </r>
  <r>
    <s v="Deepali"/>
    <x v="1"/>
    <x v="3"/>
    <m/>
    <m/>
    <m/>
    <m/>
    <m/>
    <m/>
    <m/>
    <m/>
    <m/>
    <m/>
    <m/>
    <m/>
    <m/>
    <m/>
    <m/>
    <m/>
    <m/>
    <m/>
    <m/>
    <m/>
    <m/>
    <m/>
    <m/>
  </r>
  <r>
    <s v="Nyneishia"/>
    <x v="1"/>
    <x v="1"/>
    <m/>
    <m/>
    <m/>
    <m/>
    <m/>
    <m/>
    <m/>
    <m/>
    <m/>
    <m/>
    <m/>
    <m/>
    <m/>
    <m/>
    <m/>
    <m/>
    <m/>
    <m/>
    <m/>
    <m/>
    <m/>
    <m/>
    <m/>
  </r>
  <r>
    <s v="Amrusha"/>
    <x v="1"/>
    <x v="1"/>
    <m/>
    <m/>
    <m/>
    <m/>
    <m/>
    <m/>
    <m/>
    <m/>
    <m/>
    <m/>
    <m/>
    <m/>
    <m/>
    <m/>
    <m/>
    <m/>
    <m/>
    <m/>
    <m/>
    <m/>
    <m/>
    <m/>
    <m/>
  </r>
  <r>
    <s v="Pakhi"/>
    <x v="1"/>
    <x v="3"/>
    <m/>
    <m/>
    <m/>
    <m/>
    <m/>
    <m/>
    <m/>
    <m/>
    <m/>
    <m/>
    <m/>
    <m/>
    <m/>
    <m/>
    <m/>
    <m/>
    <m/>
    <m/>
    <m/>
    <m/>
    <m/>
    <m/>
    <m/>
  </r>
  <r>
    <s v="Jahan"/>
    <x v="0"/>
    <x v="7"/>
    <m/>
    <m/>
    <m/>
    <m/>
    <m/>
    <m/>
    <m/>
    <m/>
    <m/>
    <m/>
    <m/>
    <m/>
    <m/>
    <m/>
    <m/>
    <m/>
    <m/>
    <m/>
    <m/>
    <m/>
    <m/>
    <m/>
    <m/>
  </r>
  <r>
    <s v="Kaviraj"/>
    <x v="0"/>
    <x v="12"/>
    <m/>
    <m/>
    <m/>
    <m/>
    <m/>
    <m/>
    <m/>
    <m/>
    <m/>
    <m/>
    <m/>
    <m/>
    <m/>
    <m/>
    <m/>
    <m/>
    <m/>
    <m/>
    <m/>
    <m/>
    <m/>
    <m/>
    <m/>
  </r>
  <r>
    <s v="Achyut"/>
    <x v="0"/>
    <x v="14"/>
    <m/>
    <m/>
    <m/>
    <m/>
    <m/>
    <m/>
    <m/>
    <m/>
    <m/>
    <m/>
    <m/>
    <m/>
    <m/>
    <m/>
    <m/>
    <m/>
    <m/>
    <m/>
    <m/>
    <m/>
    <m/>
    <m/>
    <m/>
  </r>
  <r>
    <s v="Dishen"/>
    <x v="0"/>
    <x v="7"/>
    <m/>
    <m/>
    <m/>
    <m/>
    <m/>
    <m/>
    <m/>
    <m/>
    <m/>
    <m/>
    <m/>
    <m/>
    <m/>
    <m/>
    <m/>
    <m/>
    <m/>
    <m/>
    <m/>
    <m/>
    <m/>
    <m/>
    <m/>
  </r>
  <r>
    <s v="Fadi"/>
    <x v="0"/>
    <x v="3"/>
    <m/>
    <m/>
    <m/>
    <m/>
    <m/>
    <m/>
    <m/>
    <m/>
    <m/>
    <m/>
    <m/>
    <m/>
    <m/>
    <m/>
    <m/>
    <m/>
    <m/>
    <m/>
    <m/>
    <m/>
    <m/>
    <m/>
    <m/>
  </r>
  <r>
    <s v="Sakina"/>
    <x v="1"/>
    <x v="1"/>
    <m/>
    <m/>
    <m/>
    <m/>
    <m/>
    <m/>
    <m/>
    <m/>
    <m/>
    <m/>
    <m/>
    <m/>
    <m/>
    <m/>
    <m/>
    <m/>
    <m/>
    <m/>
    <m/>
    <m/>
    <m/>
    <m/>
    <m/>
  </r>
  <r>
    <s v="Palanikumar"/>
    <x v="0"/>
    <x v="8"/>
    <m/>
    <m/>
    <m/>
    <m/>
    <m/>
    <m/>
    <m/>
    <m/>
    <m/>
    <m/>
    <m/>
    <m/>
    <m/>
    <m/>
    <m/>
    <m/>
    <m/>
    <m/>
    <m/>
    <m/>
    <m/>
    <m/>
    <m/>
  </r>
  <r>
    <s v="Izna"/>
    <x v="1"/>
    <x v="1"/>
    <m/>
    <m/>
    <m/>
    <m/>
    <m/>
    <m/>
    <m/>
    <m/>
    <m/>
    <m/>
    <m/>
    <m/>
    <m/>
    <m/>
    <m/>
    <m/>
    <m/>
    <m/>
    <m/>
    <m/>
    <m/>
    <m/>
    <m/>
  </r>
  <r>
    <s v="Romila"/>
    <x v="1"/>
    <x v="1"/>
    <m/>
    <m/>
    <m/>
    <m/>
    <m/>
    <m/>
    <m/>
    <m/>
    <m/>
    <m/>
    <m/>
    <m/>
    <m/>
    <m/>
    <m/>
    <m/>
    <m/>
    <m/>
    <m/>
    <m/>
    <m/>
    <m/>
    <m/>
  </r>
  <r>
    <s v="Sachet"/>
    <x v="0"/>
    <x v="14"/>
    <m/>
    <m/>
    <m/>
    <m/>
    <m/>
    <m/>
    <m/>
    <m/>
    <m/>
    <m/>
    <m/>
    <m/>
    <m/>
    <m/>
    <m/>
    <m/>
    <m/>
    <m/>
    <m/>
    <m/>
    <m/>
    <m/>
    <m/>
  </r>
  <r>
    <s v="Yamini"/>
    <x v="1"/>
    <x v="3"/>
    <m/>
    <m/>
    <m/>
    <m/>
    <m/>
    <m/>
    <m/>
    <m/>
    <m/>
    <m/>
    <m/>
    <m/>
    <m/>
    <m/>
    <m/>
    <m/>
    <m/>
    <m/>
    <m/>
    <m/>
    <m/>
    <m/>
    <m/>
  </r>
  <r>
    <s v="Saleem"/>
    <x v="0"/>
    <x v="11"/>
    <m/>
    <m/>
    <m/>
    <m/>
    <m/>
    <m/>
    <m/>
    <m/>
    <m/>
    <m/>
    <m/>
    <m/>
    <m/>
    <m/>
    <m/>
    <m/>
    <m/>
    <m/>
    <m/>
    <m/>
    <m/>
    <m/>
    <m/>
  </r>
  <r>
    <s v="Omanand"/>
    <x v="0"/>
    <x v="5"/>
    <m/>
    <m/>
    <m/>
    <m/>
    <m/>
    <m/>
    <m/>
    <m/>
    <m/>
    <m/>
    <m/>
    <m/>
    <m/>
    <m/>
    <m/>
    <m/>
    <m/>
    <m/>
    <m/>
    <m/>
    <m/>
    <m/>
    <m/>
  </r>
  <r>
    <s v="Ramila"/>
    <x v="1"/>
    <x v="1"/>
    <m/>
    <m/>
    <m/>
    <m/>
    <m/>
    <m/>
    <m/>
    <m/>
    <m/>
    <m/>
    <m/>
    <m/>
    <m/>
    <m/>
    <m/>
    <m/>
    <m/>
    <m/>
    <m/>
    <m/>
    <m/>
    <m/>
    <m/>
  </r>
  <r>
    <s v="Aabharana"/>
    <x v="1"/>
    <x v="1"/>
    <m/>
    <m/>
    <m/>
    <m/>
    <m/>
    <m/>
    <m/>
    <m/>
    <m/>
    <m/>
    <m/>
    <m/>
    <m/>
    <m/>
    <m/>
    <m/>
    <m/>
    <m/>
    <m/>
    <m/>
    <m/>
    <m/>
    <m/>
  </r>
  <r>
    <s v="Kaustav"/>
    <x v="0"/>
    <x v="15"/>
    <m/>
    <m/>
    <m/>
    <m/>
    <m/>
    <m/>
    <m/>
    <m/>
    <m/>
    <m/>
    <m/>
    <m/>
    <m/>
    <m/>
    <m/>
    <m/>
    <m/>
    <m/>
    <m/>
    <m/>
    <m/>
    <m/>
    <m/>
  </r>
  <r>
    <s v="Bhayanashini"/>
    <x v="1"/>
    <x v="3"/>
    <m/>
    <m/>
    <m/>
    <m/>
    <m/>
    <m/>
    <m/>
    <m/>
    <m/>
    <m/>
    <m/>
    <m/>
    <m/>
    <m/>
    <m/>
    <m/>
    <m/>
    <m/>
    <m/>
    <m/>
    <m/>
    <m/>
    <m/>
  </r>
  <r>
    <s v="Varuna"/>
    <x v="1"/>
    <x v="1"/>
    <m/>
    <m/>
    <m/>
    <m/>
    <m/>
    <m/>
    <m/>
    <m/>
    <m/>
    <m/>
    <m/>
    <m/>
    <m/>
    <m/>
    <m/>
    <m/>
    <m/>
    <m/>
    <m/>
    <m/>
    <m/>
    <m/>
    <m/>
  </r>
  <r>
    <s v="Tuhinsurra"/>
    <x v="0"/>
    <x v="1"/>
    <m/>
    <m/>
    <m/>
    <m/>
    <m/>
    <m/>
    <m/>
    <m/>
    <m/>
    <m/>
    <m/>
    <m/>
    <m/>
    <m/>
    <m/>
    <m/>
    <m/>
    <m/>
    <m/>
    <m/>
    <m/>
    <m/>
    <m/>
  </r>
  <r>
    <s v="Harita"/>
    <x v="1"/>
    <x v="1"/>
    <m/>
    <m/>
    <m/>
    <m/>
    <m/>
    <m/>
    <m/>
    <m/>
    <m/>
    <m/>
    <m/>
    <m/>
    <m/>
    <m/>
    <m/>
    <m/>
    <m/>
    <m/>
    <m/>
    <m/>
    <m/>
    <m/>
    <m/>
  </r>
  <r>
    <s v="Sundaravel"/>
    <x v="0"/>
    <x v="10"/>
    <m/>
    <m/>
    <m/>
    <m/>
    <m/>
    <m/>
    <m/>
    <m/>
    <m/>
    <m/>
    <m/>
    <m/>
    <m/>
    <m/>
    <m/>
    <m/>
    <m/>
    <m/>
    <m/>
    <m/>
    <m/>
    <m/>
    <m/>
  </r>
  <r>
    <s v="Nimita"/>
    <x v="1"/>
    <x v="1"/>
    <m/>
    <m/>
    <m/>
    <m/>
    <m/>
    <m/>
    <m/>
    <m/>
    <m/>
    <m/>
    <m/>
    <m/>
    <m/>
    <m/>
    <m/>
    <m/>
    <m/>
    <m/>
    <m/>
    <m/>
    <m/>
    <m/>
    <m/>
  </r>
  <r>
    <s v="Keemaya"/>
    <x v="1"/>
    <x v="1"/>
    <m/>
    <m/>
    <m/>
    <m/>
    <m/>
    <m/>
    <m/>
    <m/>
    <m/>
    <m/>
    <m/>
    <m/>
    <m/>
    <m/>
    <m/>
    <m/>
    <m/>
    <m/>
    <m/>
    <m/>
    <m/>
    <m/>
    <m/>
  </r>
  <r>
    <s v="Meenakshi"/>
    <x v="1"/>
    <x v="3"/>
    <m/>
    <m/>
    <m/>
    <m/>
    <m/>
    <m/>
    <m/>
    <m/>
    <m/>
    <m/>
    <m/>
    <m/>
    <m/>
    <m/>
    <m/>
    <m/>
    <m/>
    <m/>
    <m/>
    <m/>
    <m/>
    <m/>
    <m/>
  </r>
  <r>
    <s v="Bhagavathi"/>
    <x v="1"/>
    <x v="3"/>
    <m/>
    <m/>
    <m/>
    <m/>
    <m/>
    <m/>
    <m/>
    <m/>
    <m/>
    <m/>
    <m/>
    <m/>
    <m/>
    <m/>
    <m/>
    <m/>
    <m/>
    <m/>
    <m/>
    <m/>
    <m/>
    <m/>
    <m/>
  </r>
  <r>
    <s v="Punthali"/>
    <x v="1"/>
    <x v="3"/>
    <m/>
    <m/>
    <m/>
    <m/>
    <m/>
    <m/>
    <m/>
    <m/>
    <m/>
    <m/>
    <m/>
    <m/>
    <m/>
    <m/>
    <m/>
    <m/>
    <m/>
    <m/>
    <m/>
    <m/>
    <m/>
    <m/>
    <m/>
  </r>
  <r>
    <s v="Treya"/>
    <x v="1"/>
    <x v="1"/>
    <m/>
    <m/>
    <m/>
    <m/>
    <m/>
    <m/>
    <m/>
    <m/>
    <m/>
    <m/>
    <m/>
    <m/>
    <m/>
    <m/>
    <m/>
    <m/>
    <m/>
    <m/>
    <m/>
    <m/>
    <m/>
    <m/>
    <m/>
  </r>
  <r>
    <s v="Vyomdev"/>
    <x v="0"/>
    <x v="15"/>
    <m/>
    <m/>
    <m/>
    <m/>
    <m/>
    <m/>
    <m/>
    <m/>
    <m/>
    <m/>
    <m/>
    <m/>
    <m/>
    <m/>
    <m/>
    <m/>
    <m/>
    <m/>
    <m/>
    <m/>
    <m/>
    <m/>
    <m/>
  </r>
  <r>
    <s v="Minnoli"/>
    <x v="1"/>
    <x v="3"/>
    <m/>
    <m/>
    <m/>
    <m/>
    <m/>
    <m/>
    <m/>
    <m/>
    <m/>
    <m/>
    <m/>
    <m/>
    <m/>
    <m/>
    <m/>
    <m/>
    <m/>
    <m/>
    <m/>
    <m/>
    <m/>
    <m/>
    <m/>
  </r>
  <r>
    <s v="Netravati"/>
    <x v="1"/>
    <x v="3"/>
    <m/>
    <m/>
    <m/>
    <m/>
    <m/>
    <m/>
    <m/>
    <m/>
    <m/>
    <m/>
    <m/>
    <m/>
    <m/>
    <m/>
    <m/>
    <m/>
    <m/>
    <m/>
    <m/>
    <m/>
    <m/>
    <m/>
    <m/>
  </r>
  <r>
    <s v="Asit, Ashit"/>
    <x v="0"/>
    <x v="14"/>
    <m/>
    <m/>
    <m/>
    <m/>
    <m/>
    <m/>
    <m/>
    <m/>
    <m/>
    <m/>
    <m/>
    <m/>
    <m/>
    <m/>
    <m/>
    <m/>
    <m/>
    <m/>
    <m/>
    <m/>
    <m/>
    <m/>
    <m/>
  </r>
  <r>
    <s v="Ganitha"/>
    <x v="1"/>
    <x v="1"/>
    <m/>
    <m/>
    <m/>
    <m/>
    <m/>
    <m/>
    <m/>
    <m/>
    <m/>
    <m/>
    <m/>
    <m/>
    <m/>
    <m/>
    <m/>
    <m/>
    <m/>
    <m/>
    <m/>
    <m/>
    <m/>
    <m/>
    <m/>
  </r>
  <r>
    <s v="Priyamvada"/>
    <x v="1"/>
    <x v="1"/>
    <m/>
    <m/>
    <m/>
    <m/>
    <m/>
    <m/>
    <m/>
    <m/>
    <m/>
    <m/>
    <m/>
    <m/>
    <m/>
    <m/>
    <m/>
    <m/>
    <m/>
    <m/>
    <m/>
    <m/>
    <m/>
    <m/>
    <m/>
  </r>
  <r>
    <s v="Mohak"/>
    <x v="0"/>
    <x v="4"/>
    <m/>
    <m/>
    <m/>
    <m/>
    <m/>
    <m/>
    <m/>
    <m/>
    <m/>
    <m/>
    <m/>
    <m/>
    <m/>
    <m/>
    <m/>
    <m/>
    <m/>
    <m/>
    <m/>
    <m/>
    <m/>
    <m/>
    <m/>
  </r>
  <r>
    <s v="Sivanta"/>
    <x v="0"/>
    <x v="1"/>
    <m/>
    <m/>
    <m/>
    <m/>
    <m/>
    <m/>
    <m/>
    <m/>
    <m/>
    <m/>
    <m/>
    <m/>
    <m/>
    <m/>
    <m/>
    <m/>
    <m/>
    <m/>
    <m/>
    <m/>
    <m/>
    <m/>
    <m/>
  </r>
  <r>
    <s v="Rajeev"/>
    <x v="0"/>
    <x v="15"/>
    <m/>
    <m/>
    <m/>
    <m/>
    <m/>
    <m/>
    <m/>
    <m/>
    <m/>
    <m/>
    <m/>
    <m/>
    <m/>
    <m/>
    <m/>
    <m/>
    <m/>
    <m/>
    <m/>
    <m/>
    <m/>
    <m/>
    <m/>
  </r>
  <r>
    <s v="Banhi"/>
    <x v="1"/>
    <x v="3"/>
    <m/>
    <m/>
    <m/>
    <m/>
    <m/>
    <m/>
    <m/>
    <m/>
    <m/>
    <m/>
    <m/>
    <m/>
    <m/>
    <m/>
    <m/>
    <m/>
    <m/>
    <m/>
    <m/>
    <m/>
    <m/>
    <m/>
    <m/>
  </r>
  <r>
    <s v="Abhirathi"/>
    <x v="1"/>
    <x v="3"/>
    <m/>
    <m/>
    <m/>
    <m/>
    <m/>
    <m/>
    <m/>
    <m/>
    <m/>
    <m/>
    <m/>
    <m/>
    <m/>
    <m/>
    <m/>
    <m/>
    <m/>
    <m/>
    <m/>
    <m/>
    <m/>
    <m/>
    <m/>
  </r>
  <r>
    <s v="Hari"/>
    <x v="0"/>
    <x v="3"/>
    <m/>
    <m/>
    <m/>
    <m/>
    <m/>
    <m/>
    <m/>
    <m/>
    <m/>
    <m/>
    <m/>
    <m/>
    <m/>
    <m/>
    <m/>
    <m/>
    <m/>
    <m/>
    <m/>
    <m/>
    <m/>
    <m/>
    <m/>
  </r>
  <r>
    <s v="Sumanta"/>
    <x v="0"/>
    <x v="1"/>
    <m/>
    <m/>
    <m/>
    <m/>
    <m/>
    <m/>
    <m/>
    <m/>
    <m/>
    <m/>
    <m/>
    <m/>
    <m/>
    <m/>
    <m/>
    <m/>
    <m/>
    <m/>
    <m/>
    <m/>
    <m/>
    <m/>
    <m/>
  </r>
  <r>
    <s v="Paandu"/>
    <x v="0"/>
    <x v="6"/>
    <m/>
    <m/>
    <m/>
    <m/>
    <m/>
    <m/>
    <m/>
    <m/>
    <m/>
    <m/>
    <m/>
    <m/>
    <m/>
    <m/>
    <m/>
    <m/>
    <m/>
    <m/>
    <m/>
    <m/>
    <m/>
    <m/>
    <m/>
  </r>
  <r>
    <s v="Kalapini"/>
    <x v="1"/>
    <x v="3"/>
    <m/>
    <m/>
    <m/>
    <m/>
    <m/>
    <m/>
    <m/>
    <m/>
    <m/>
    <m/>
    <m/>
    <m/>
    <m/>
    <m/>
    <m/>
    <m/>
    <m/>
    <m/>
    <m/>
    <m/>
    <m/>
    <m/>
    <m/>
  </r>
  <r>
    <s v="Mitra"/>
    <x v="0"/>
    <x v="1"/>
    <m/>
    <m/>
    <m/>
    <m/>
    <m/>
    <m/>
    <m/>
    <m/>
    <m/>
    <m/>
    <m/>
    <m/>
    <m/>
    <m/>
    <m/>
    <m/>
    <m/>
    <m/>
    <m/>
    <m/>
    <m/>
    <m/>
    <m/>
  </r>
  <r>
    <s v="Saujanya"/>
    <x v="1"/>
    <x v="1"/>
    <m/>
    <m/>
    <m/>
    <m/>
    <m/>
    <m/>
    <m/>
    <m/>
    <m/>
    <m/>
    <m/>
    <m/>
    <m/>
    <m/>
    <m/>
    <m/>
    <m/>
    <m/>
    <m/>
    <m/>
    <m/>
    <m/>
    <m/>
  </r>
  <r>
    <s v="Palak"/>
    <x v="1"/>
    <x v="4"/>
    <m/>
    <m/>
    <m/>
    <m/>
    <m/>
    <m/>
    <m/>
    <m/>
    <m/>
    <m/>
    <m/>
    <m/>
    <m/>
    <m/>
    <m/>
    <m/>
    <m/>
    <m/>
    <m/>
    <m/>
    <m/>
    <m/>
    <m/>
  </r>
  <r>
    <s v="Rajalakshmi"/>
    <x v="1"/>
    <x v="3"/>
    <m/>
    <m/>
    <m/>
    <m/>
    <m/>
    <m/>
    <m/>
    <m/>
    <m/>
    <m/>
    <m/>
    <m/>
    <m/>
    <m/>
    <m/>
    <m/>
    <m/>
    <m/>
    <m/>
    <m/>
    <m/>
    <m/>
    <m/>
  </r>
  <r>
    <s v="Devnarayan"/>
    <x v="0"/>
    <x v="7"/>
    <m/>
    <m/>
    <m/>
    <m/>
    <m/>
    <m/>
    <m/>
    <m/>
    <m/>
    <m/>
    <m/>
    <m/>
    <m/>
    <m/>
    <m/>
    <m/>
    <m/>
    <m/>
    <m/>
    <m/>
    <m/>
    <m/>
    <m/>
  </r>
  <r>
    <s v="Urja"/>
    <x v="1"/>
    <x v="1"/>
    <m/>
    <m/>
    <m/>
    <m/>
    <m/>
    <m/>
    <m/>
    <m/>
    <m/>
    <m/>
    <m/>
    <m/>
    <m/>
    <m/>
    <m/>
    <m/>
    <m/>
    <m/>
    <m/>
    <m/>
    <m/>
    <m/>
    <m/>
  </r>
  <r>
    <s v="Ishanika"/>
    <x v="1"/>
    <x v="1"/>
    <m/>
    <m/>
    <m/>
    <m/>
    <m/>
    <m/>
    <m/>
    <m/>
    <m/>
    <m/>
    <m/>
    <m/>
    <m/>
    <m/>
    <m/>
    <m/>
    <m/>
    <m/>
    <m/>
    <m/>
    <m/>
    <m/>
    <m/>
  </r>
  <r>
    <s v="Paranjay"/>
    <x v="0"/>
    <x v="13"/>
    <m/>
    <m/>
    <m/>
    <m/>
    <m/>
    <m/>
    <m/>
    <m/>
    <m/>
    <m/>
    <m/>
    <m/>
    <m/>
    <m/>
    <m/>
    <m/>
    <m/>
    <m/>
    <m/>
    <m/>
    <m/>
    <m/>
    <m/>
  </r>
  <r>
    <s v="Ilamurugu"/>
    <x v="0"/>
    <x v="6"/>
    <m/>
    <m/>
    <m/>
    <m/>
    <m/>
    <m/>
    <m/>
    <m/>
    <m/>
    <m/>
    <m/>
    <m/>
    <m/>
    <m/>
    <m/>
    <m/>
    <m/>
    <m/>
    <m/>
    <m/>
    <m/>
    <m/>
    <m/>
  </r>
  <r>
    <s v="Denise"/>
    <x v="0"/>
    <x v="20"/>
    <m/>
    <m/>
    <m/>
    <m/>
    <m/>
    <m/>
    <m/>
    <m/>
    <m/>
    <m/>
    <m/>
    <m/>
    <m/>
    <m/>
    <m/>
    <m/>
    <m/>
    <m/>
    <m/>
    <m/>
    <m/>
    <m/>
    <m/>
  </r>
  <r>
    <s v="Manaka"/>
    <x v="1"/>
    <x v="1"/>
    <m/>
    <m/>
    <m/>
    <m/>
    <m/>
    <m/>
    <m/>
    <m/>
    <m/>
    <m/>
    <m/>
    <m/>
    <m/>
    <m/>
    <m/>
    <m/>
    <m/>
    <m/>
    <m/>
    <m/>
    <m/>
    <m/>
    <m/>
  </r>
  <r>
    <s v="Arivunambi"/>
    <x v="0"/>
    <x v="3"/>
    <m/>
    <m/>
    <m/>
    <m/>
    <m/>
    <m/>
    <m/>
    <m/>
    <m/>
    <m/>
    <m/>
    <m/>
    <m/>
    <m/>
    <m/>
    <m/>
    <m/>
    <m/>
    <m/>
    <m/>
    <m/>
    <m/>
    <m/>
  </r>
  <r>
    <s v="Parnal"/>
    <x v="1"/>
    <x v="10"/>
    <m/>
    <m/>
    <m/>
    <m/>
    <m/>
    <m/>
    <m/>
    <m/>
    <m/>
    <m/>
    <m/>
    <m/>
    <m/>
    <m/>
    <m/>
    <m/>
    <m/>
    <m/>
    <m/>
    <m/>
    <m/>
    <m/>
    <m/>
  </r>
  <r>
    <s v="Meghashyam"/>
    <x v="0"/>
    <x v="11"/>
    <m/>
    <m/>
    <m/>
    <m/>
    <m/>
    <m/>
    <m/>
    <m/>
    <m/>
    <m/>
    <m/>
    <m/>
    <m/>
    <m/>
    <m/>
    <m/>
    <m/>
    <m/>
    <m/>
    <m/>
    <m/>
    <m/>
    <m/>
  </r>
  <r>
    <s v="Udantika"/>
    <x v="1"/>
    <x v="1"/>
    <m/>
    <m/>
    <m/>
    <m/>
    <m/>
    <m/>
    <m/>
    <m/>
    <m/>
    <m/>
    <m/>
    <m/>
    <m/>
    <m/>
    <m/>
    <m/>
    <m/>
    <m/>
    <m/>
    <m/>
    <m/>
    <m/>
    <m/>
  </r>
  <r>
    <s v="Tamasa"/>
    <x v="1"/>
    <x v="1"/>
    <m/>
    <m/>
    <m/>
    <m/>
    <m/>
    <m/>
    <m/>
    <m/>
    <m/>
    <m/>
    <m/>
    <m/>
    <m/>
    <m/>
    <m/>
    <m/>
    <m/>
    <m/>
    <m/>
    <m/>
    <m/>
    <m/>
    <m/>
  </r>
  <r>
    <s v="Saanjh"/>
    <x v="1"/>
    <x v="0"/>
    <m/>
    <m/>
    <m/>
    <m/>
    <m/>
    <m/>
    <m/>
    <m/>
    <m/>
    <m/>
    <m/>
    <m/>
    <m/>
    <m/>
    <m/>
    <m/>
    <m/>
    <m/>
    <m/>
    <m/>
    <m/>
    <m/>
    <m/>
  </r>
  <r>
    <s v="Lav, Luv"/>
    <x v="0"/>
    <x v="15"/>
    <m/>
    <m/>
    <m/>
    <m/>
    <m/>
    <m/>
    <m/>
    <m/>
    <m/>
    <m/>
    <m/>
    <m/>
    <m/>
    <m/>
    <m/>
    <m/>
    <m/>
    <m/>
    <m/>
    <m/>
    <m/>
    <m/>
    <m/>
  </r>
  <r>
    <s v="Vrinda"/>
    <x v="1"/>
    <x v="1"/>
    <m/>
    <m/>
    <m/>
    <m/>
    <m/>
    <m/>
    <m/>
    <m/>
    <m/>
    <m/>
    <m/>
    <m/>
    <m/>
    <m/>
    <m/>
    <m/>
    <m/>
    <m/>
    <m/>
    <m/>
    <m/>
    <m/>
    <m/>
  </r>
  <r>
    <s v="Abdul-Jabaar"/>
    <x v="0"/>
    <x v="8"/>
    <m/>
    <m/>
    <m/>
    <m/>
    <m/>
    <m/>
    <m/>
    <m/>
    <m/>
    <m/>
    <m/>
    <m/>
    <m/>
    <m/>
    <m/>
    <m/>
    <m/>
    <m/>
    <m/>
    <m/>
    <m/>
    <m/>
    <m/>
  </r>
  <r>
    <s v="Unnat"/>
    <x v="0"/>
    <x v="14"/>
    <m/>
    <m/>
    <m/>
    <m/>
    <m/>
    <m/>
    <m/>
    <m/>
    <m/>
    <m/>
    <m/>
    <m/>
    <m/>
    <m/>
    <m/>
    <m/>
    <m/>
    <m/>
    <m/>
    <m/>
    <m/>
    <m/>
    <m/>
  </r>
  <r>
    <s v="Bharat"/>
    <x v="0"/>
    <x v="14"/>
    <m/>
    <m/>
    <m/>
    <m/>
    <m/>
    <m/>
    <m/>
    <m/>
    <m/>
    <m/>
    <m/>
    <m/>
    <m/>
    <m/>
    <m/>
    <m/>
    <m/>
    <m/>
    <m/>
    <m/>
    <m/>
    <m/>
    <m/>
  </r>
  <r>
    <s v="Rijuta"/>
    <x v="1"/>
    <x v="1"/>
    <m/>
    <m/>
    <m/>
    <m/>
    <m/>
    <m/>
    <m/>
    <m/>
    <m/>
    <m/>
    <m/>
    <m/>
    <m/>
    <m/>
    <m/>
    <m/>
    <m/>
    <m/>
    <m/>
    <m/>
    <m/>
    <m/>
    <m/>
  </r>
  <r>
    <s v="Yogendra"/>
    <x v="0"/>
    <x v="1"/>
    <m/>
    <m/>
    <m/>
    <m/>
    <m/>
    <m/>
    <m/>
    <m/>
    <m/>
    <m/>
    <m/>
    <m/>
    <m/>
    <m/>
    <m/>
    <m/>
    <m/>
    <m/>
    <m/>
    <m/>
    <m/>
    <m/>
    <m/>
  </r>
  <r>
    <s v="Giridhar"/>
    <x v="0"/>
    <x v="8"/>
    <m/>
    <m/>
    <m/>
    <m/>
    <m/>
    <m/>
    <m/>
    <m/>
    <m/>
    <m/>
    <m/>
    <m/>
    <m/>
    <m/>
    <m/>
    <m/>
    <m/>
    <m/>
    <m/>
    <m/>
    <m/>
    <m/>
    <m/>
  </r>
  <r>
    <s v="Kajal"/>
    <x v="1"/>
    <x v="10"/>
    <m/>
    <m/>
    <m/>
    <m/>
    <m/>
    <m/>
    <m/>
    <m/>
    <m/>
    <m/>
    <m/>
    <m/>
    <m/>
    <m/>
    <m/>
    <m/>
    <m/>
    <m/>
    <m/>
    <m/>
    <m/>
    <m/>
    <m/>
  </r>
  <r>
    <s v="Adwaita"/>
    <x v="0"/>
    <x v="1"/>
    <m/>
    <m/>
    <m/>
    <m/>
    <m/>
    <m/>
    <m/>
    <m/>
    <m/>
    <m/>
    <m/>
    <m/>
    <m/>
    <m/>
    <m/>
    <m/>
    <m/>
    <m/>
    <m/>
    <m/>
    <m/>
    <m/>
    <m/>
  </r>
  <r>
    <s v="Induja"/>
    <x v="1"/>
    <x v="1"/>
    <m/>
    <m/>
    <m/>
    <m/>
    <m/>
    <m/>
    <m/>
    <m/>
    <m/>
    <m/>
    <m/>
    <m/>
    <m/>
    <m/>
    <m/>
    <m/>
    <m/>
    <m/>
    <m/>
    <m/>
    <m/>
    <m/>
    <m/>
  </r>
  <r>
    <s v="Sutanuka"/>
    <x v="1"/>
    <x v="1"/>
    <m/>
    <m/>
    <m/>
    <m/>
    <m/>
    <m/>
    <m/>
    <m/>
    <m/>
    <m/>
    <m/>
    <m/>
    <m/>
    <m/>
    <m/>
    <m/>
    <m/>
    <m/>
    <m/>
    <m/>
    <m/>
    <m/>
    <m/>
  </r>
  <r>
    <s v="Jaigath"/>
    <x v="0"/>
    <x v="0"/>
    <m/>
    <m/>
    <m/>
    <m/>
    <m/>
    <m/>
    <m/>
    <m/>
    <m/>
    <m/>
    <m/>
    <m/>
    <m/>
    <m/>
    <m/>
    <m/>
    <m/>
    <m/>
    <m/>
    <m/>
    <m/>
    <m/>
    <m/>
  </r>
  <r>
    <s v="Ekantha"/>
    <x v="1"/>
    <x v="1"/>
    <m/>
    <m/>
    <m/>
    <m/>
    <m/>
    <m/>
    <m/>
    <m/>
    <m/>
    <m/>
    <m/>
    <m/>
    <m/>
    <m/>
    <m/>
    <m/>
    <m/>
    <m/>
    <m/>
    <m/>
    <m/>
    <m/>
    <m/>
  </r>
  <r>
    <s v="Raviprabha"/>
    <x v="1"/>
    <x v="1"/>
    <m/>
    <m/>
    <m/>
    <m/>
    <m/>
    <m/>
    <m/>
    <m/>
    <m/>
    <m/>
    <m/>
    <m/>
    <m/>
    <m/>
    <m/>
    <m/>
    <m/>
    <m/>
    <m/>
    <m/>
    <m/>
    <m/>
    <m/>
  </r>
  <r>
    <s v="Indradutt"/>
    <x v="0"/>
    <x v="14"/>
    <m/>
    <m/>
    <m/>
    <m/>
    <m/>
    <m/>
    <m/>
    <m/>
    <m/>
    <m/>
    <m/>
    <m/>
    <m/>
    <m/>
    <m/>
    <m/>
    <m/>
    <m/>
    <m/>
    <m/>
    <m/>
    <m/>
    <m/>
  </r>
  <r>
    <s v="Mahati"/>
    <x v="1"/>
    <x v="3"/>
    <m/>
    <m/>
    <m/>
    <m/>
    <m/>
    <m/>
    <m/>
    <m/>
    <m/>
    <m/>
    <m/>
    <m/>
    <m/>
    <m/>
    <m/>
    <m/>
    <m/>
    <m/>
    <m/>
    <m/>
    <m/>
    <m/>
    <m/>
  </r>
  <r>
    <s v="Manisila"/>
    <x v="1"/>
    <x v="1"/>
    <m/>
    <m/>
    <m/>
    <m/>
    <m/>
    <m/>
    <m/>
    <m/>
    <m/>
    <m/>
    <m/>
    <m/>
    <m/>
    <m/>
    <m/>
    <m/>
    <m/>
    <m/>
    <m/>
    <m/>
    <m/>
    <m/>
    <m/>
  </r>
  <r>
    <s v="Dakshina"/>
    <x v="0"/>
    <x v="1"/>
    <m/>
    <m/>
    <m/>
    <m/>
    <m/>
    <m/>
    <m/>
    <m/>
    <m/>
    <m/>
    <m/>
    <m/>
    <m/>
    <m/>
    <m/>
    <m/>
    <m/>
    <m/>
    <m/>
    <m/>
    <m/>
    <m/>
    <m/>
  </r>
  <r>
    <s v="Madhup"/>
    <x v="0"/>
    <x v="17"/>
    <m/>
    <m/>
    <m/>
    <m/>
    <m/>
    <m/>
    <m/>
    <m/>
    <m/>
    <m/>
    <m/>
    <m/>
    <m/>
    <m/>
    <m/>
    <m/>
    <m/>
    <m/>
    <m/>
    <m/>
    <m/>
    <m/>
    <m/>
  </r>
  <r>
    <s v="Lajja"/>
    <x v="1"/>
    <x v="1"/>
    <m/>
    <m/>
    <m/>
    <m/>
    <m/>
    <m/>
    <m/>
    <m/>
    <m/>
    <m/>
    <m/>
    <m/>
    <m/>
    <m/>
    <m/>
    <m/>
    <m/>
    <m/>
    <m/>
    <m/>
    <m/>
    <m/>
    <m/>
  </r>
  <r>
    <s v="Kanak"/>
    <x v="0"/>
    <x v="4"/>
    <m/>
    <m/>
    <m/>
    <m/>
    <m/>
    <m/>
    <m/>
    <m/>
    <m/>
    <m/>
    <m/>
    <m/>
    <m/>
    <m/>
    <m/>
    <m/>
    <m/>
    <m/>
    <m/>
    <m/>
    <m/>
    <m/>
    <m/>
  </r>
  <r>
    <s v="Chellam"/>
    <x v="1"/>
    <x v="11"/>
    <m/>
    <m/>
    <m/>
    <m/>
    <m/>
    <m/>
    <m/>
    <m/>
    <m/>
    <m/>
    <m/>
    <m/>
    <m/>
    <m/>
    <m/>
    <m/>
    <m/>
    <m/>
    <m/>
    <m/>
    <m/>
    <m/>
    <m/>
  </r>
  <r>
    <s v="Shrigauri"/>
    <x v="1"/>
    <x v="3"/>
    <m/>
    <m/>
    <m/>
    <m/>
    <m/>
    <m/>
    <m/>
    <m/>
    <m/>
    <m/>
    <m/>
    <m/>
    <m/>
    <m/>
    <m/>
    <m/>
    <m/>
    <m/>
    <m/>
    <m/>
    <m/>
    <m/>
    <m/>
  </r>
  <r>
    <s v="Maahir"/>
    <x v="0"/>
    <x v="8"/>
    <m/>
    <m/>
    <m/>
    <m/>
    <m/>
    <m/>
    <m/>
    <m/>
    <m/>
    <m/>
    <m/>
    <m/>
    <m/>
    <m/>
    <m/>
    <m/>
    <m/>
    <m/>
    <m/>
    <m/>
    <m/>
    <m/>
    <m/>
  </r>
  <r>
    <s v="Dayanita"/>
    <x v="1"/>
    <x v="1"/>
    <m/>
    <m/>
    <m/>
    <m/>
    <m/>
    <m/>
    <m/>
    <m/>
    <m/>
    <m/>
    <m/>
    <m/>
    <m/>
    <m/>
    <m/>
    <m/>
    <m/>
    <m/>
    <m/>
    <m/>
    <m/>
    <m/>
    <m/>
  </r>
  <r>
    <s v="Suren"/>
    <x v="0"/>
    <x v="7"/>
    <m/>
    <m/>
    <m/>
    <m/>
    <m/>
    <m/>
    <m/>
    <m/>
    <m/>
    <m/>
    <m/>
    <m/>
    <m/>
    <m/>
    <m/>
    <m/>
    <m/>
    <m/>
    <m/>
    <m/>
    <m/>
    <m/>
    <m/>
  </r>
  <r>
    <s v="Tamra"/>
    <x v="0"/>
    <x v="1"/>
    <m/>
    <m/>
    <m/>
    <m/>
    <m/>
    <m/>
    <m/>
    <m/>
    <m/>
    <m/>
    <m/>
    <m/>
    <m/>
    <m/>
    <m/>
    <m/>
    <m/>
    <m/>
    <m/>
    <m/>
    <m/>
    <m/>
    <m/>
  </r>
  <r>
    <s v="Ajaat"/>
    <x v="0"/>
    <x v="14"/>
    <m/>
    <m/>
    <m/>
    <m/>
    <m/>
    <m/>
    <m/>
    <m/>
    <m/>
    <m/>
    <m/>
    <m/>
    <m/>
    <m/>
    <m/>
    <m/>
    <m/>
    <m/>
    <m/>
    <m/>
    <m/>
    <m/>
    <m/>
  </r>
  <r>
    <s v="Mangesh"/>
    <x v="0"/>
    <x v="0"/>
    <m/>
    <m/>
    <m/>
    <m/>
    <m/>
    <m/>
    <m/>
    <m/>
    <m/>
    <m/>
    <m/>
    <m/>
    <m/>
    <m/>
    <m/>
    <m/>
    <m/>
    <m/>
    <m/>
    <m/>
    <m/>
    <m/>
    <m/>
  </r>
  <r>
    <s v="Patala"/>
    <x v="1"/>
    <x v="1"/>
    <m/>
    <m/>
    <m/>
    <m/>
    <m/>
    <m/>
    <m/>
    <m/>
    <m/>
    <m/>
    <m/>
    <m/>
    <m/>
    <m/>
    <m/>
    <m/>
    <m/>
    <m/>
    <m/>
    <m/>
    <m/>
    <m/>
    <m/>
  </r>
  <r>
    <s v="Rwiju"/>
    <x v="0"/>
    <x v="6"/>
    <m/>
    <m/>
    <m/>
    <m/>
    <m/>
    <m/>
    <m/>
    <m/>
    <m/>
    <m/>
    <m/>
    <m/>
    <m/>
    <m/>
    <m/>
    <m/>
    <m/>
    <m/>
    <m/>
    <m/>
    <m/>
    <m/>
    <m/>
  </r>
  <r>
    <s v="Neela"/>
    <x v="1"/>
    <x v="1"/>
    <m/>
    <m/>
    <m/>
    <m/>
    <m/>
    <m/>
    <m/>
    <m/>
    <m/>
    <m/>
    <m/>
    <m/>
    <m/>
    <m/>
    <m/>
    <m/>
    <m/>
    <m/>
    <m/>
    <m/>
    <m/>
    <m/>
    <m/>
  </r>
  <r>
    <s v="Shyamala"/>
    <x v="1"/>
    <x v="1"/>
    <m/>
    <m/>
    <m/>
    <m/>
    <m/>
    <m/>
    <m/>
    <m/>
    <m/>
    <m/>
    <m/>
    <m/>
    <m/>
    <m/>
    <m/>
    <m/>
    <m/>
    <m/>
    <m/>
    <m/>
    <m/>
    <m/>
    <m/>
  </r>
  <r>
    <s v="Ira"/>
    <x v="1"/>
    <x v="1"/>
    <m/>
    <m/>
    <m/>
    <m/>
    <m/>
    <m/>
    <m/>
    <m/>
    <m/>
    <m/>
    <m/>
    <m/>
    <m/>
    <m/>
    <m/>
    <m/>
    <m/>
    <m/>
    <m/>
    <m/>
    <m/>
    <m/>
    <m/>
  </r>
  <r>
    <s v="Ushakanta"/>
    <x v="0"/>
    <x v="1"/>
    <m/>
    <m/>
    <m/>
    <m/>
    <m/>
    <m/>
    <m/>
    <m/>
    <m/>
    <m/>
    <m/>
    <m/>
    <m/>
    <m/>
    <m/>
    <m/>
    <m/>
    <m/>
    <m/>
    <m/>
    <m/>
    <m/>
    <m/>
  </r>
  <r>
    <s v="Rina"/>
    <x v="1"/>
    <x v="1"/>
    <m/>
    <m/>
    <m/>
    <m/>
    <m/>
    <m/>
    <m/>
    <m/>
    <m/>
    <m/>
    <m/>
    <m/>
    <m/>
    <m/>
    <m/>
    <m/>
    <m/>
    <m/>
    <m/>
    <m/>
    <m/>
    <m/>
    <m/>
  </r>
  <r>
    <s v="Habib"/>
    <x v="0"/>
    <x v="2"/>
    <m/>
    <m/>
    <m/>
    <m/>
    <m/>
    <m/>
    <m/>
    <m/>
    <m/>
    <m/>
    <m/>
    <m/>
    <m/>
    <m/>
    <m/>
    <m/>
    <m/>
    <m/>
    <m/>
    <m/>
    <m/>
    <m/>
    <m/>
  </r>
  <r>
    <s v="Sravanthi"/>
    <x v="1"/>
    <x v="3"/>
    <m/>
    <m/>
    <m/>
    <m/>
    <m/>
    <m/>
    <m/>
    <m/>
    <m/>
    <m/>
    <m/>
    <m/>
    <m/>
    <m/>
    <m/>
    <m/>
    <m/>
    <m/>
    <m/>
    <m/>
    <m/>
    <m/>
    <m/>
  </r>
  <r>
    <s v="Laabh"/>
    <x v="0"/>
    <x v="0"/>
    <m/>
    <m/>
    <m/>
    <m/>
    <m/>
    <m/>
    <m/>
    <m/>
    <m/>
    <m/>
    <m/>
    <m/>
    <m/>
    <m/>
    <m/>
    <m/>
    <m/>
    <m/>
    <m/>
    <m/>
    <m/>
    <m/>
    <m/>
  </r>
  <r>
    <s v="Pratibha"/>
    <x v="1"/>
    <x v="1"/>
    <m/>
    <m/>
    <m/>
    <m/>
    <m/>
    <m/>
    <m/>
    <m/>
    <m/>
    <m/>
    <m/>
    <m/>
    <m/>
    <m/>
    <m/>
    <m/>
    <m/>
    <m/>
    <m/>
    <m/>
    <m/>
    <m/>
    <m/>
  </r>
  <r>
    <s v="Sohail"/>
    <x v="0"/>
    <x v="10"/>
    <m/>
    <m/>
    <m/>
    <m/>
    <m/>
    <m/>
    <m/>
    <m/>
    <m/>
    <m/>
    <m/>
    <m/>
    <m/>
    <m/>
    <m/>
    <m/>
    <m/>
    <m/>
    <m/>
    <m/>
    <m/>
    <m/>
    <m/>
  </r>
  <r>
    <s v="Bahubali"/>
    <x v="0"/>
    <x v="3"/>
    <m/>
    <m/>
    <m/>
    <m/>
    <m/>
    <m/>
    <m/>
    <m/>
    <m/>
    <m/>
    <m/>
    <m/>
    <m/>
    <m/>
    <m/>
    <m/>
    <m/>
    <m/>
    <m/>
    <m/>
    <m/>
    <m/>
    <m/>
  </r>
  <r>
    <s v="Abhinatha"/>
    <x v="0"/>
    <x v="1"/>
    <m/>
    <m/>
    <m/>
    <m/>
    <m/>
    <m/>
    <m/>
    <m/>
    <m/>
    <m/>
    <m/>
    <m/>
    <m/>
    <m/>
    <m/>
    <m/>
    <m/>
    <m/>
    <m/>
    <m/>
    <m/>
    <m/>
    <m/>
  </r>
  <r>
    <s v="Manayi"/>
    <x v="1"/>
    <x v="3"/>
    <m/>
    <m/>
    <m/>
    <m/>
    <m/>
    <m/>
    <m/>
    <m/>
    <m/>
    <m/>
    <m/>
    <m/>
    <m/>
    <m/>
    <m/>
    <m/>
    <m/>
    <m/>
    <m/>
    <m/>
    <m/>
    <m/>
    <m/>
  </r>
  <r>
    <s v="Indrajeet"/>
    <x v="0"/>
    <x v="14"/>
    <m/>
    <m/>
    <m/>
    <m/>
    <m/>
    <m/>
    <m/>
    <m/>
    <m/>
    <m/>
    <m/>
    <m/>
    <m/>
    <m/>
    <m/>
    <m/>
    <m/>
    <m/>
    <m/>
    <m/>
    <m/>
    <m/>
    <m/>
  </r>
  <r>
    <s v="Hemani"/>
    <x v="1"/>
    <x v="3"/>
    <m/>
    <m/>
    <m/>
    <m/>
    <m/>
    <m/>
    <m/>
    <m/>
    <m/>
    <m/>
    <m/>
    <m/>
    <m/>
    <m/>
    <m/>
    <m/>
    <m/>
    <m/>
    <m/>
    <m/>
    <m/>
    <m/>
    <m/>
  </r>
  <r>
    <s v="Kamini"/>
    <x v="1"/>
    <x v="3"/>
    <m/>
    <m/>
    <m/>
    <m/>
    <m/>
    <m/>
    <m/>
    <m/>
    <m/>
    <m/>
    <m/>
    <m/>
    <m/>
    <m/>
    <m/>
    <m/>
    <m/>
    <m/>
    <m/>
    <m/>
    <m/>
    <m/>
    <m/>
  </r>
  <r>
    <s v="Abhidhya"/>
    <x v="1"/>
    <x v="1"/>
    <m/>
    <m/>
    <m/>
    <m/>
    <m/>
    <m/>
    <m/>
    <m/>
    <m/>
    <m/>
    <m/>
    <m/>
    <m/>
    <m/>
    <m/>
    <m/>
    <m/>
    <m/>
    <m/>
    <m/>
    <m/>
    <m/>
    <m/>
  </r>
  <r>
    <s v="Ahilya"/>
    <x v="1"/>
    <x v="1"/>
    <m/>
    <m/>
    <m/>
    <m/>
    <m/>
    <m/>
    <m/>
    <m/>
    <m/>
    <m/>
    <m/>
    <m/>
    <m/>
    <m/>
    <m/>
    <m/>
    <m/>
    <m/>
    <m/>
    <m/>
    <m/>
    <m/>
    <m/>
  </r>
  <r>
    <s v="Nedumaan"/>
    <x v="0"/>
    <x v="7"/>
    <m/>
    <m/>
    <m/>
    <m/>
    <m/>
    <m/>
    <m/>
    <m/>
    <m/>
    <m/>
    <m/>
    <m/>
    <m/>
    <m/>
    <m/>
    <m/>
    <m/>
    <m/>
    <m/>
    <m/>
    <m/>
    <m/>
    <m/>
  </r>
  <r>
    <s v="Suhrid"/>
    <x v="0"/>
    <x v="5"/>
    <m/>
    <m/>
    <m/>
    <m/>
    <m/>
    <m/>
    <m/>
    <m/>
    <m/>
    <m/>
    <m/>
    <m/>
    <m/>
    <m/>
    <m/>
    <m/>
    <m/>
    <m/>
    <m/>
    <m/>
    <m/>
    <m/>
    <m/>
  </r>
  <r>
    <s v="Jeemutbahan"/>
    <x v="0"/>
    <x v="7"/>
    <m/>
    <m/>
    <m/>
    <m/>
    <m/>
    <m/>
    <m/>
    <m/>
    <m/>
    <m/>
    <m/>
    <m/>
    <m/>
    <m/>
    <m/>
    <m/>
    <m/>
    <m/>
    <m/>
    <m/>
    <m/>
    <m/>
    <m/>
  </r>
  <r>
    <s v="Sushama"/>
    <x v="1"/>
    <x v="1"/>
    <m/>
    <m/>
    <m/>
    <m/>
    <m/>
    <m/>
    <m/>
    <m/>
    <m/>
    <m/>
    <m/>
    <m/>
    <m/>
    <m/>
    <m/>
    <m/>
    <m/>
    <m/>
    <m/>
    <m/>
    <m/>
    <m/>
    <m/>
  </r>
  <r>
    <s v="Bhumi"/>
    <x v="0"/>
    <x v="3"/>
    <m/>
    <m/>
    <m/>
    <m/>
    <m/>
    <m/>
    <m/>
    <m/>
    <m/>
    <m/>
    <m/>
    <m/>
    <m/>
    <m/>
    <m/>
    <m/>
    <m/>
    <m/>
    <m/>
    <m/>
    <m/>
    <m/>
    <m/>
  </r>
  <r>
    <s v="Geeta"/>
    <x v="1"/>
    <x v="1"/>
    <m/>
    <m/>
    <m/>
    <m/>
    <m/>
    <m/>
    <m/>
    <m/>
    <m/>
    <m/>
    <m/>
    <m/>
    <m/>
    <m/>
    <m/>
    <m/>
    <m/>
    <m/>
    <m/>
    <m/>
    <m/>
    <m/>
    <m/>
  </r>
  <r>
    <s v="Basabi"/>
    <x v="1"/>
    <x v="3"/>
    <m/>
    <m/>
    <m/>
    <m/>
    <m/>
    <m/>
    <m/>
    <m/>
    <m/>
    <m/>
    <m/>
    <m/>
    <m/>
    <m/>
    <m/>
    <m/>
    <m/>
    <m/>
    <m/>
    <m/>
    <m/>
    <m/>
    <m/>
  </r>
  <r>
    <s v="Deviprasad"/>
    <x v="0"/>
    <x v="5"/>
    <m/>
    <m/>
    <m/>
    <m/>
    <m/>
    <m/>
    <m/>
    <m/>
    <m/>
    <m/>
    <m/>
    <m/>
    <m/>
    <m/>
    <m/>
    <m/>
    <m/>
    <m/>
    <m/>
    <m/>
    <m/>
    <m/>
    <m/>
  </r>
  <r>
    <s v="Oojam"/>
    <x v="0"/>
    <x v="11"/>
    <m/>
    <m/>
    <m/>
    <m/>
    <m/>
    <m/>
    <m/>
    <m/>
    <m/>
    <m/>
    <m/>
    <m/>
    <m/>
    <m/>
    <m/>
    <m/>
    <m/>
    <m/>
    <m/>
    <m/>
    <m/>
    <m/>
    <m/>
  </r>
  <r>
    <s v="Bashir"/>
    <x v="0"/>
    <x v="8"/>
    <m/>
    <m/>
    <m/>
    <m/>
    <m/>
    <m/>
    <m/>
    <m/>
    <m/>
    <m/>
    <m/>
    <m/>
    <m/>
    <m/>
    <m/>
    <m/>
    <m/>
    <m/>
    <m/>
    <m/>
    <m/>
    <m/>
    <m/>
  </r>
  <r>
    <s v="Hassan"/>
    <x v="0"/>
    <x v="7"/>
    <m/>
    <m/>
    <m/>
    <m/>
    <m/>
    <m/>
    <m/>
    <m/>
    <m/>
    <m/>
    <m/>
    <m/>
    <m/>
    <m/>
    <m/>
    <m/>
    <m/>
    <m/>
    <m/>
    <m/>
    <m/>
    <m/>
    <m/>
  </r>
  <r>
    <s v="Harsh; Haarsha"/>
    <x v="0"/>
    <x v="1"/>
    <m/>
    <m/>
    <m/>
    <m/>
    <m/>
    <m/>
    <m/>
    <m/>
    <m/>
    <m/>
    <m/>
    <m/>
    <m/>
    <m/>
    <m/>
    <m/>
    <m/>
    <m/>
    <m/>
    <m/>
    <m/>
    <m/>
    <m/>
  </r>
  <r>
    <s v="Rajesh"/>
    <x v="0"/>
    <x v="0"/>
    <m/>
    <m/>
    <m/>
    <m/>
    <m/>
    <m/>
    <m/>
    <m/>
    <m/>
    <m/>
    <m/>
    <m/>
    <m/>
    <m/>
    <m/>
    <m/>
    <m/>
    <m/>
    <m/>
    <m/>
    <m/>
    <m/>
    <m/>
  </r>
  <r>
    <s v="Ranjiv"/>
    <x v="0"/>
    <x v="15"/>
    <m/>
    <m/>
    <m/>
    <m/>
    <m/>
    <m/>
    <m/>
    <m/>
    <m/>
    <m/>
    <m/>
    <m/>
    <m/>
    <m/>
    <m/>
    <m/>
    <m/>
    <m/>
    <m/>
    <m/>
    <m/>
    <m/>
    <m/>
  </r>
  <r>
    <s v="Shakti"/>
    <x v="0"/>
    <x v="3"/>
    <m/>
    <m/>
    <m/>
    <m/>
    <m/>
    <m/>
    <m/>
    <m/>
    <m/>
    <m/>
    <m/>
    <m/>
    <m/>
    <m/>
    <m/>
    <m/>
    <m/>
    <m/>
    <m/>
    <m/>
    <m/>
    <m/>
    <m/>
  </r>
  <r>
    <s v="Sulakshana"/>
    <x v="1"/>
    <x v="1"/>
    <m/>
    <m/>
    <m/>
    <m/>
    <m/>
    <m/>
    <m/>
    <m/>
    <m/>
    <m/>
    <m/>
    <m/>
    <m/>
    <m/>
    <m/>
    <m/>
    <m/>
    <m/>
    <m/>
    <m/>
    <m/>
    <m/>
    <m/>
  </r>
  <r>
    <s v="Vighnesh, Vignesh"/>
    <x v="0"/>
    <x v="0"/>
    <m/>
    <m/>
    <m/>
    <m/>
    <m/>
    <m/>
    <m/>
    <m/>
    <m/>
    <m/>
    <m/>
    <m/>
    <m/>
    <m/>
    <m/>
    <m/>
    <m/>
    <m/>
    <m/>
    <m/>
    <m/>
    <m/>
    <m/>
  </r>
  <r>
    <s v="Udayasooriyan"/>
    <x v="0"/>
    <x v="7"/>
    <m/>
    <m/>
    <m/>
    <m/>
    <m/>
    <m/>
    <m/>
    <m/>
    <m/>
    <m/>
    <m/>
    <m/>
    <m/>
    <m/>
    <m/>
    <m/>
    <m/>
    <m/>
    <m/>
    <m/>
    <m/>
    <m/>
    <m/>
  </r>
  <r>
    <s v="Jeevitha"/>
    <x v="1"/>
    <x v="1"/>
    <m/>
    <m/>
    <m/>
    <m/>
    <m/>
    <m/>
    <m/>
    <m/>
    <m/>
    <m/>
    <m/>
    <m/>
    <m/>
    <m/>
    <m/>
    <m/>
    <m/>
    <m/>
    <m/>
    <m/>
    <m/>
    <m/>
    <m/>
  </r>
  <r>
    <s v="Ariktha"/>
    <x v="1"/>
    <x v="1"/>
    <m/>
    <m/>
    <m/>
    <m/>
    <m/>
    <m/>
    <m/>
    <m/>
    <m/>
    <m/>
    <m/>
    <m/>
    <m/>
    <m/>
    <m/>
    <m/>
    <m/>
    <m/>
    <m/>
    <m/>
    <m/>
    <m/>
    <m/>
  </r>
  <r>
    <s v="Mandarmalika"/>
    <x v="1"/>
    <x v="1"/>
    <m/>
    <m/>
    <m/>
    <m/>
    <m/>
    <m/>
    <m/>
    <m/>
    <m/>
    <m/>
    <m/>
    <m/>
    <m/>
    <m/>
    <m/>
    <m/>
    <m/>
    <m/>
    <m/>
    <m/>
    <m/>
    <m/>
    <m/>
  </r>
  <r>
    <s v="Jhoomer"/>
    <x v="0"/>
    <x v="8"/>
    <m/>
    <m/>
    <m/>
    <m/>
    <m/>
    <m/>
    <m/>
    <m/>
    <m/>
    <m/>
    <m/>
    <m/>
    <m/>
    <m/>
    <m/>
    <m/>
    <m/>
    <m/>
    <m/>
    <m/>
    <m/>
    <m/>
    <m/>
  </r>
  <r>
    <s v="Ihit"/>
    <x v="0"/>
    <x v="14"/>
    <m/>
    <m/>
    <m/>
    <m/>
    <m/>
    <m/>
    <m/>
    <m/>
    <m/>
    <m/>
    <m/>
    <m/>
    <m/>
    <m/>
    <m/>
    <m/>
    <m/>
    <m/>
    <m/>
    <m/>
    <m/>
    <m/>
    <m/>
  </r>
  <r>
    <s v="Manoritha"/>
    <x v="1"/>
    <x v="1"/>
    <m/>
    <m/>
    <m/>
    <m/>
    <m/>
    <m/>
    <m/>
    <m/>
    <m/>
    <m/>
    <m/>
    <m/>
    <m/>
    <m/>
    <m/>
    <m/>
    <m/>
    <m/>
    <m/>
    <m/>
    <m/>
    <m/>
    <m/>
  </r>
  <r>
    <s v="Vidula"/>
    <x v="1"/>
    <x v="1"/>
    <m/>
    <m/>
    <m/>
    <m/>
    <m/>
    <m/>
    <m/>
    <m/>
    <m/>
    <m/>
    <m/>
    <m/>
    <m/>
    <m/>
    <m/>
    <m/>
    <m/>
    <m/>
    <m/>
    <m/>
    <m/>
    <m/>
    <m/>
  </r>
  <r>
    <s v="Bhaskar"/>
    <x v="0"/>
    <x v="8"/>
    <m/>
    <m/>
    <m/>
    <m/>
    <m/>
    <m/>
    <m/>
    <m/>
    <m/>
    <m/>
    <m/>
    <m/>
    <m/>
    <m/>
    <m/>
    <m/>
    <m/>
    <m/>
    <m/>
    <m/>
    <m/>
    <m/>
    <m/>
  </r>
  <r>
    <s v="Bhanuja"/>
    <x v="1"/>
    <x v="1"/>
    <m/>
    <m/>
    <m/>
    <m/>
    <m/>
    <m/>
    <m/>
    <m/>
    <m/>
    <m/>
    <m/>
    <m/>
    <m/>
    <m/>
    <m/>
    <m/>
    <m/>
    <m/>
    <m/>
    <m/>
    <m/>
    <m/>
    <m/>
  </r>
  <r>
    <s v="Madhuparna"/>
    <x v="1"/>
    <x v="1"/>
    <m/>
    <m/>
    <m/>
    <m/>
    <m/>
    <m/>
    <m/>
    <m/>
    <m/>
    <m/>
    <m/>
    <m/>
    <m/>
    <m/>
    <m/>
    <m/>
    <m/>
    <m/>
    <m/>
    <m/>
    <m/>
    <m/>
    <m/>
  </r>
  <r>
    <s v="Nirmitha"/>
    <x v="1"/>
    <x v="1"/>
    <m/>
    <m/>
    <m/>
    <m/>
    <m/>
    <m/>
    <m/>
    <m/>
    <m/>
    <m/>
    <m/>
    <m/>
    <m/>
    <m/>
    <m/>
    <m/>
    <m/>
    <m/>
    <m/>
    <m/>
    <m/>
    <m/>
    <m/>
  </r>
  <r>
    <s v="Dayada"/>
    <x v="0"/>
    <x v="1"/>
    <m/>
    <m/>
    <m/>
    <m/>
    <m/>
    <m/>
    <m/>
    <m/>
    <m/>
    <m/>
    <m/>
    <m/>
    <m/>
    <m/>
    <m/>
    <m/>
    <m/>
    <m/>
    <m/>
    <m/>
    <m/>
    <m/>
    <m/>
  </r>
  <r>
    <s v="Eshita"/>
    <x v="1"/>
    <x v="1"/>
    <m/>
    <m/>
    <m/>
    <m/>
    <m/>
    <m/>
    <m/>
    <m/>
    <m/>
    <m/>
    <m/>
    <m/>
    <m/>
    <m/>
    <m/>
    <m/>
    <m/>
    <m/>
    <m/>
    <m/>
    <m/>
    <m/>
    <m/>
  </r>
  <r>
    <s v="Aastha"/>
    <x v="1"/>
    <x v="1"/>
    <m/>
    <m/>
    <m/>
    <m/>
    <m/>
    <m/>
    <m/>
    <m/>
    <m/>
    <m/>
    <m/>
    <m/>
    <m/>
    <m/>
    <m/>
    <m/>
    <m/>
    <m/>
    <m/>
    <m/>
    <m/>
    <m/>
    <m/>
  </r>
  <r>
    <s v="Heramba"/>
    <x v="0"/>
    <x v="1"/>
    <m/>
    <m/>
    <m/>
    <m/>
    <m/>
    <m/>
    <m/>
    <m/>
    <m/>
    <m/>
    <m/>
    <m/>
    <m/>
    <m/>
    <m/>
    <m/>
    <m/>
    <m/>
    <m/>
    <m/>
    <m/>
    <m/>
    <m/>
  </r>
  <r>
    <s v="Karabi"/>
    <x v="1"/>
    <x v="3"/>
    <m/>
    <m/>
    <m/>
    <m/>
    <m/>
    <m/>
    <m/>
    <m/>
    <m/>
    <m/>
    <m/>
    <m/>
    <m/>
    <m/>
    <m/>
    <m/>
    <m/>
    <m/>
    <m/>
    <m/>
    <m/>
    <m/>
    <m/>
  </r>
  <r>
    <s v="Pralay"/>
    <x v="0"/>
    <x v="13"/>
    <m/>
    <m/>
    <m/>
    <m/>
    <m/>
    <m/>
    <m/>
    <m/>
    <m/>
    <m/>
    <m/>
    <m/>
    <m/>
    <m/>
    <m/>
    <m/>
    <m/>
    <m/>
    <m/>
    <m/>
    <m/>
    <m/>
    <m/>
  </r>
  <r>
    <s v="Virabhadra"/>
    <x v="0"/>
    <x v="1"/>
    <m/>
    <m/>
    <m/>
    <m/>
    <m/>
    <m/>
    <m/>
    <m/>
    <m/>
    <m/>
    <m/>
    <m/>
    <m/>
    <m/>
    <m/>
    <m/>
    <m/>
    <m/>
    <m/>
    <m/>
    <m/>
    <m/>
    <m/>
  </r>
  <r>
    <s v="Kaushik"/>
    <x v="0"/>
    <x v="4"/>
    <m/>
    <m/>
    <m/>
    <m/>
    <m/>
    <m/>
    <m/>
    <m/>
    <m/>
    <m/>
    <m/>
    <m/>
    <m/>
    <m/>
    <m/>
    <m/>
    <m/>
    <m/>
    <m/>
    <m/>
    <m/>
    <m/>
    <m/>
  </r>
  <r>
    <s v="Suryakanti"/>
    <x v="1"/>
    <x v="3"/>
    <m/>
    <m/>
    <m/>
    <m/>
    <m/>
    <m/>
    <m/>
    <m/>
    <m/>
    <m/>
    <m/>
    <m/>
    <m/>
    <m/>
    <m/>
    <m/>
    <m/>
    <m/>
    <m/>
    <m/>
    <m/>
    <m/>
    <m/>
  </r>
  <r>
    <s v="Samita"/>
    <x v="1"/>
    <x v="1"/>
    <m/>
    <m/>
    <m/>
    <m/>
    <m/>
    <m/>
    <m/>
    <m/>
    <m/>
    <m/>
    <m/>
    <m/>
    <m/>
    <m/>
    <m/>
    <m/>
    <m/>
    <m/>
    <m/>
    <m/>
    <m/>
    <m/>
    <m/>
  </r>
  <r>
    <s v="Dandapaani"/>
    <x v="0"/>
    <x v="3"/>
    <m/>
    <m/>
    <m/>
    <m/>
    <m/>
    <m/>
    <m/>
    <m/>
    <m/>
    <m/>
    <m/>
    <m/>
    <m/>
    <m/>
    <m/>
    <m/>
    <m/>
    <m/>
    <m/>
    <m/>
    <m/>
    <m/>
    <m/>
  </r>
  <r>
    <s v="Shaurav"/>
    <x v="0"/>
    <x v="15"/>
    <m/>
    <m/>
    <m/>
    <m/>
    <m/>
    <m/>
    <m/>
    <m/>
    <m/>
    <m/>
    <m/>
    <m/>
    <m/>
    <m/>
    <m/>
    <m/>
    <m/>
    <m/>
    <m/>
    <m/>
    <m/>
    <m/>
    <m/>
  </r>
  <r>
    <s v="Jhilmil"/>
    <x v="1"/>
    <x v="10"/>
    <m/>
    <m/>
    <m/>
    <m/>
    <m/>
    <m/>
    <m/>
    <m/>
    <m/>
    <m/>
    <m/>
    <m/>
    <m/>
    <m/>
    <m/>
    <m/>
    <m/>
    <m/>
    <m/>
    <m/>
    <m/>
    <m/>
    <m/>
  </r>
  <r>
    <s v="Prabhati"/>
    <x v="1"/>
    <x v="3"/>
    <m/>
    <m/>
    <m/>
    <m/>
    <m/>
    <m/>
    <m/>
    <m/>
    <m/>
    <m/>
    <m/>
    <m/>
    <m/>
    <m/>
    <m/>
    <m/>
    <m/>
    <m/>
    <m/>
    <m/>
    <m/>
    <m/>
    <m/>
  </r>
  <r>
    <s v="Anirvan"/>
    <x v="0"/>
    <x v="7"/>
    <m/>
    <m/>
    <m/>
    <m/>
    <m/>
    <m/>
    <m/>
    <m/>
    <m/>
    <m/>
    <m/>
    <m/>
    <m/>
    <m/>
    <m/>
    <m/>
    <m/>
    <m/>
    <m/>
    <m/>
    <m/>
    <m/>
    <m/>
  </r>
  <r>
    <s v="Radha"/>
    <x v="1"/>
    <x v="1"/>
    <m/>
    <m/>
    <m/>
    <m/>
    <m/>
    <m/>
    <m/>
    <m/>
    <m/>
    <m/>
    <m/>
    <m/>
    <m/>
    <m/>
    <m/>
    <m/>
    <m/>
    <m/>
    <m/>
    <m/>
    <m/>
    <m/>
    <m/>
  </r>
  <r>
    <s v="Ravindra Svarup"/>
    <x v="0"/>
    <x v="17"/>
    <m/>
    <m/>
    <m/>
    <m/>
    <m/>
    <m/>
    <m/>
    <m/>
    <m/>
    <m/>
    <m/>
    <m/>
    <m/>
    <m/>
    <m/>
    <m/>
    <m/>
    <m/>
    <m/>
    <m/>
    <m/>
    <m/>
    <m/>
  </r>
  <r>
    <s v="Mrinal"/>
    <x v="1"/>
    <x v="10"/>
    <m/>
    <m/>
    <m/>
    <m/>
    <m/>
    <m/>
    <m/>
    <m/>
    <m/>
    <m/>
    <m/>
    <m/>
    <m/>
    <m/>
    <m/>
    <m/>
    <m/>
    <m/>
    <m/>
    <m/>
    <m/>
    <m/>
    <m/>
  </r>
  <r>
    <s v="Iraja"/>
    <x v="1"/>
    <x v="1"/>
    <m/>
    <m/>
    <m/>
    <m/>
    <m/>
    <m/>
    <m/>
    <m/>
    <m/>
    <m/>
    <m/>
    <m/>
    <m/>
    <m/>
    <m/>
    <m/>
    <m/>
    <m/>
    <m/>
    <m/>
    <m/>
    <m/>
    <m/>
  </r>
  <r>
    <s v="Vikas"/>
    <x v="0"/>
    <x v="9"/>
    <m/>
    <m/>
    <m/>
    <m/>
    <m/>
    <m/>
    <m/>
    <m/>
    <m/>
    <m/>
    <m/>
    <m/>
    <m/>
    <m/>
    <m/>
    <m/>
    <m/>
    <m/>
    <m/>
    <m/>
    <m/>
    <m/>
    <m/>
  </r>
  <r>
    <s v="Vardhana"/>
    <x v="0"/>
    <x v="1"/>
    <m/>
    <m/>
    <m/>
    <m/>
    <m/>
    <m/>
    <m/>
    <m/>
    <m/>
    <m/>
    <m/>
    <m/>
    <m/>
    <m/>
    <m/>
    <m/>
    <m/>
    <m/>
    <m/>
    <m/>
    <m/>
    <m/>
    <m/>
  </r>
  <r>
    <s v="Vallabhesvara"/>
    <x v="0"/>
    <x v="1"/>
    <m/>
    <m/>
    <m/>
    <m/>
    <m/>
    <m/>
    <m/>
    <m/>
    <m/>
    <m/>
    <m/>
    <m/>
    <m/>
    <m/>
    <m/>
    <m/>
    <m/>
    <m/>
    <m/>
    <m/>
    <m/>
    <m/>
    <m/>
  </r>
  <r>
    <s v="Sudeepta"/>
    <x v="1"/>
    <x v="1"/>
    <m/>
    <m/>
    <m/>
    <m/>
    <m/>
    <m/>
    <m/>
    <m/>
    <m/>
    <m/>
    <m/>
    <m/>
    <m/>
    <m/>
    <m/>
    <m/>
    <m/>
    <m/>
    <m/>
    <m/>
    <m/>
    <m/>
    <m/>
  </r>
  <r>
    <s v="Sandananda"/>
    <x v="0"/>
    <x v="1"/>
    <m/>
    <m/>
    <m/>
    <m/>
    <m/>
    <m/>
    <m/>
    <m/>
    <m/>
    <m/>
    <m/>
    <m/>
    <m/>
    <m/>
    <m/>
    <m/>
    <m/>
    <m/>
    <m/>
    <m/>
    <m/>
    <m/>
    <m/>
  </r>
  <r>
    <s v="Mukta"/>
    <x v="1"/>
    <x v="1"/>
    <m/>
    <m/>
    <m/>
    <m/>
    <m/>
    <m/>
    <m/>
    <m/>
    <m/>
    <m/>
    <m/>
    <m/>
    <m/>
    <m/>
    <m/>
    <m/>
    <m/>
    <m/>
    <m/>
    <m/>
    <m/>
    <m/>
    <m/>
  </r>
  <r>
    <s v="Chiman"/>
    <x v="0"/>
    <x v="7"/>
    <m/>
    <m/>
    <m/>
    <m/>
    <m/>
    <m/>
    <m/>
    <m/>
    <m/>
    <m/>
    <m/>
    <m/>
    <m/>
    <m/>
    <m/>
    <m/>
    <m/>
    <m/>
    <m/>
    <m/>
    <m/>
    <m/>
    <m/>
  </r>
  <r>
    <s v="Guru"/>
    <x v="0"/>
    <x v="6"/>
    <m/>
    <m/>
    <m/>
    <m/>
    <m/>
    <m/>
    <m/>
    <m/>
    <m/>
    <m/>
    <m/>
    <m/>
    <m/>
    <m/>
    <m/>
    <m/>
    <m/>
    <m/>
    <m/>
    <m/>
    <m/>
    <m/>
    <m/>
  </r>
  <r>
    <s v="Zarir"/>
    <x v="0"/>
    <x v="8"/>
    <m/>
    <m/>
    <m/>
    <m/>
    <m/>
    <m/>
    <m/>
    <m/>
    <m/>
    <m/>
    <m/>
    <m/>
    <m/>
    <m/>
    <m/>
    <m/>
    <m/>
    <m/>
    <m/>
    <m/>
    <m/>
    <m/>
    <m/>
  </r>
  <r>
    <s v="Geet"/>
    <x v="0"/>
    <x v="14"/>
    <m/>
    <m/>
    <m/>
    <m/>
    <m/>
    <m/>
    <m/>
    <m/>
    <m/>
    <m/>
    <m/>
    <m/>
    <m/>
    <m/>
    <m/>
    <m/>
    <m/>
    <m/>
    <m/>
    <m/>
    <m/>
    <m/>
    <m/>
  </r>
  <r>
    <s v="Suraj"/>
    <x v="0"/>
    <x v="12"/>
    <m/>
    <m/>
    <m/>
    <m/>
    <m/>
    <m/>
    <m/>
    <m/>
    <m/>
    <m/>
    <m/>
    <m/>
    <m/>
    <m/>
    <m/>
    <m/>
    <m/>
    <m/>
    <m/>
    <m/>
    <m/>
    <m/>
    <m/>
  </r>
  <r>
    <s v="Rasesh"/>
    <x v="0"/>
    <x v="0"/>
    <m/>
    <m/>
    <m/>
    <m/>
    <m/>
    <m/>
    <m/>
    <m/>
    <m/>
    <m/>
    <m/>
    <m/>
    <m/>
    <m/>
    <m/>
    <m/>
    <m/>
    <m/>
    <m/>
    <m/>
    <m/>
    <m/>
    <m/>
  </r>
  <r>
    <s v="Rustom"/>
    <x v="0"/>
    <x v="11"/>
    <m/>
    <m/>
    <m/>
    <m/>
    <m/>
    <m/>
    <m/>
    <m/>
    <m/>
    <m/>
    <m/>
    <m/>
    <m/>
    <m/>
    <m/>
    <m/>
    <m/>
    <m/>
    <m/>
    <m/>
    <m/>
    <m/>
    <m/>
  </r>
  <r>
    <s v="Tanya"/>
    <x v="1"/>
    <x v="1"/>
    <m/>
    <m/>
    <m/>
    <m/>
    <m/>
    <m/>
    <m/>
    <m/>
    <m/>
    <m/>
    <m/>
    <m/>
    <m/>
    <m/>
    <m/>
    <m/>
    <m/>
    <m/>
    <m/>
    <m/>
    <m/>
    <m/>
    <m/>
  </r>
  <r>
    <s v="Baldev"/>
    <x v="0"/>
    <x v="15"/>
    <m/>
    <m/>
    <m/>
    <m/>
    <m/>
    <m/>
    <m/>
    <m/>
    <m/>
    <m/>
    <m/>
    <m/>
    <m/>
    <m/>
    <m/>
    <m/>
    <m/>
    <m/>
    <m/>
    <m/>
    <m/>
    <m/>
    <m/>
  </r>
  <r>
    <s v="Tribhuvaneshwari"/>
    <x v="1"/>
    <x v="3"/>
    <m/>
    <m/>
    <m/>
    <m/>
    <m/>
    <m/>
    <m/>
    <m/>
    <m/>
    <m/>
    <m/>
    <m/>
    <m/>
    <m/>
    <m/>
    <m/>
    <m/>
    <m/>
    <m/>
    <m/>
    <m/>
    <m/>
    <m/>
  </r>
  <r>
    <s v="Stuti"/>
    <x v="1"/>
    <x v="3"/>
    <m/>
    <m/>
    <m/>
    <m/>
    <m/>
    <m/>
    <m/>
    <m/>
    <m/>
    <m/>
    <m/>
    <m/>
    <m/>
    <m/>
    <m/>
    <m/>
    <m/>
    <m/>
    <m/>
    <m/>
    <m/>
    <m/>
    <m/>
  </r>
  <r>
    <s v="Tarjani"/>
    <x v="1"/>
    <x v="3"/>
    <m/>
    <m/>
    <m/>
    <m/>
    <m/>
    <m/>
    <m/>
    <m/>
    <m/>
    <m/>
    <m/>
    <m/>
    <m/>
    <m/>
    <m/>
    <m/>
    <m/>
    <m/>
    <m/>
    <m/>
    <m/>
    <m/>
    <m/>
  </r>
  <r>
    <s v="Abdul-Ghafoor"/>
    <x v="0"/>
    <x v="8"/>
    <m/>
    <m/>
    <m/>
    <m/>
    <m/>
    <m/>
    <m/>
    <m/>
    <m/>
    <m/>
    <m/>
    <m/>
    <m/>
    <m/>
    <m/>
    <m/>
    <m/>
    <m/>
    <m/>
    <m/>
    <m/>
    <m/>
    <m/>
  </r>
  <r>
    <s v="Shankar"/>
    <x v="0"/>
    <x v="8"/>
    <m/>
    <m/>
    <m/>
    <m/>
    <m/>
    <m/>
    <m/>
    <m/>
    <m/>
    <m/>
    <m/>
    <m/>
    <m/>
    <m/>
    <m/>
    <m/>
    <m/>
    <m/>
    <m/>
    <m/>
    <m/>
    <m/>
    <m/>
  </r>
  <r>
    <s v="Elilarasu"/>
    <x v="0"/>
    <x v="6"/>
    <m/>
    <m/>
    <m/>
    <m/>
    <m/>
    <m/>
    <m/>
    <m/>
    <m/>
    <m/>
    <m/>
    <m/>
    <m/>
    <m/>
    <m/>
    <m/>
    <m/>
    <m/>
    <m/>
    <m/>
    <m/>
    <m/>
    <m/>
  </r>
  <r>
    <s v="Kaliranjan"/>
    <x v="0"/>
    <x v="7"/>
    <m/>
    <m/>
    <m/>
    <m/>
    <m/>
    <m/>
    <m/>
    <m/>
    <m/>
    <m/>
    <m/>
    <m/>
    <m/>
    <m/>
    <m/>
    <m/>
    <m/>
    <m/>
    <m/>
    <m/>
    <m/>
    <m/>
    <m/>
  </r>
  <r>
    <s v="Pratap"/>
    <x v="0"/>
    <x v="17"/>
    <m/>
    <m/>
    <m/>
    <m/>
    <m/>
    <m/>
    <m/>
    <m/>
    <m/>
    <m/>
    <m/>
    <m/>
    <m/>
    <m/>
    <m/>
    <m/>
    <m/>
    <m/>
    <m/>
    <m/>
    <m/>
    <m/>
    <m/>
  </r>
  <r>
    <s v="Rajanigandha"/>
    <x v="1"/>
    <x v="1"/>
    <m/>
    <m/>
    <m/>
    <m/>
    <m/>
    <m/>
    <m/>
    <m/>
    <m/>
    <m/>
    <m/>
    <m/>
    <m/>
    <m/>
    <m/>
    <m/>
    <m/>
    <m/>
    <m/>
    <m/>
    <m/>
    <m/>
    <m/>
  </r>
  <r>
    <s v="Doyel"/>
    <x v="1"/>
    <x v="10"/>
    <m/>
    <m/>
    <m/>
    <m/>
    <m/>
    <m/>
    <m/>
    <m/>
    <m/>
    <m/>
    <m/>
    <m/>
    <m/>
    <m/>
    <m/>
    <m/>
    <m/>
    <m/>
    <m/>
    <m/>
    <m/>
    <m/>
    <m/>
  </r>
  <r>
    <s v="Dharmendu"/>
    <x v="0"/>
    <x v="6"/>
    <m/>
    <m/>
    <m/>
    <m/>
    <m/>
    <m/>
    <m/>
    <m/>
    <m/>
    <m/>
    <m/>
    <m/>
    <m/>
    <m/>
    <m/>
    <m/>
    <m/>
    <m/>
    <m/>
    <m/>
    <m/>
    <m/>
    <m/>
  </r>
  <r>
    <s v="Guna"/>
    <x v="1"/>
    <x v="1"/>
    <m/>
    <m/>
    <m/>
    <m/>
    <m/>
    <m/>
    <m/>
    <m/>
    <m/>
    <m/>
    <m/>
    <m/>
    <m/>
    <m/>
    <m/>
    <m/>
    <m/>
    <m/>
    <m/>
    <m/>
    <m/>
    <m/>
    <m/>
  </r>
  <r>
    <s v="Dhvanya"/>
    <x v="0"/>
    <x v="1"/>
    <m/>
    <m/>
    <m/>
    <m/>
    <m/>
    <m/>
    <m/>
    <m/>
    <m/>
    <m/>
    <m/>
    <m/>
    <m/>
    <m/>
    <m/>
    <m/>
    <m/>
    <m/>
    <m/>
    <m/>
    <m/>
    <m/>
    <m/>
  </r>
  <r>
    <s v="Suchira"/>
    <x v="1"/>
    <x v="1"/>
    <m/>
    <m/>
    <m/>
    <m/>
    <m/>
    <m/>
    <m/>
    <m/>
    <m/>
    <m/>
    <m/>
    <m/>
    <m/>
    <m/>
    <m/>
    <m/>
    <m/>
    <m/>
    <m/>
    <m/>
    <m/>
    <m/>
    <m/>
  </r>
  <r>
    <s v="Aruni"/>
    <x v="0"/>
    <x v="3"/>
    <m/>
    <m/>
    <m/>
    <m/>
    <m/>
    <m/>
    <m/>
    <m/>
    <m/>
    <m/>
    <m/>
    <m/>
    <m/>
    <m/>
    <m/>
    <m/>
    <m/>
    <m/>
    <m/>
    <m/>
    <m/>
    <m/>
    <m/>
  </r>
  <r>
    <s v="Bratati"/>
    <x v="1"/>
    <x v="3"/>
    <m/>
    <m/>
    <m/>
    <m/>
    <m/>
    <m/>
    <m/>
    <m/>
    <m/>
    <m/>
    <m/>
    <m/>
    <m/>
    <m/>
    <m/>
    <m/>
    <m/>
    <m/>
    <m/>
    <m/>
    <m/>
    <m/>
    <m/>
  </r>
  <r>
    <s v="Daiwik"/>
    <x v="0"/>
    <x v="4"/>
    <m/>
    <m/>
    <m/>
    <m/>
    <m/>
    <m/>
    <m/>
    <m/>
    <m/>
    <m/>
    <m/>
    <m/>
    <m/>
    <m/>
    <m/>
    <m/>
    <m/>
    <m/>
    <m/>
    <m/>
    <m/>
    <m/>
    <m/>
  </r>
  <r>
    <s v="Keshori, Ketaki"/>
    <x v="1"/>
    <x v="3"/>
    <m/>
    <m/>
    <m/>
    <m/>
    <m/>
    <m/>
    <m/>
    <m/>
    <m/>
    <m/>
    <m/>
    <m/>
    <m/>
    <m/>
    <m/>
    <m/>
    <m/>
    <m/>
    <m/>
    <m/>
    <m/>
    <m/>
    <m/>
  </r>
  <r>
    <s v="Purala"/>
    <x v="1"/>
    <x v="1"/>
    <m/>
    <m/>
    <m/>
    <m/>
    <m/>
    <m/>
    <m/>
    <m/>
    <m/>
    <m/>
    <m/>
    <m/>
    <m/>
    <m/>
    <m/>
    <m/>
    <m/>
    <m/>
    <m/>
    <m/>
    <m/>
    <m/>
    <m/>
  </r>
  <r>
    <s v="Deependu"/>
    <x v="0"/>
    <x v="6"/>
    <m/>
    <m/>
    <m/>
    <m/>
    <m/>
    <m/>
    <m/>
    <m/>
    <m/>
    <m/>
    <m/>
    <m/>
    <m/>
    <m/>
    <m/>
    <m/>
    <m/>
    <m/>
    <m/>
    <m/>
    <m/>
    <m/>
    <m/>
  </r>
  <r>
    <s v="Jwalia"/>
    <x v="0"/>
    <x v="1"/>
    <m/>
    <m/>
    <m/>
    <m/>
    <m/>
    <m/>
    <m/>
    <m/>
    <m/>
    <m/>
    <m/>
    <m/>
    <m/>
    <m/>
    <m/>
    <m/>
    <m/>
    <m/>
    <m/>
    <m/>
    <m/>
    <m/>
    <m/>
  </r>
  <r>
    <s v="Lydia"/>
    <x v="1"/>
    <x v="1"/>
    <m/>
    <m/>
    <m/>
    <m/>
    <m/>
    <m/>
    <m/>
    <m/>
    <m/>
    <m/>
    <m/>
    <m/>
    <m/>
    <m/>
    <m/>
    <m/>
    <m/>
    <m/>
    <m/>
    <m/>
    <m/>
    <m/>
    <m/>
  </r>
  <r>
    <s v="Makur"/>
    <x v="0"/>
    <x v="8"/>
    <m/>
    <m/>
    <m/>
    <m/>
    <m/>
    <m/>
    <m/>
    <m/>
    <m/>
    <m/>
    <m/>
    <m/>
    <m/>
    <m/>
    <m/>
    <m/>
    <m/>
    <m/>
    <m/>
    <m/>
    <m/>
    <m/>
    <m/>
  </r>
  <r>
    <s v="Gulfam"/>
    <x v="0"/>
    <x v="11"/>
    <m/>
    <m/>
    <m/>
    <m/>
    <m/>
    <m/>
    <m/>
    <m/>
    <m/>
    <m/>
    <m/>
    <m/>
    <m/>
    <m/>
    <m/>
    <m/>
    <m/>
    <m/>
    <m/>
    <m/>
    <m/>
    <m/>
    <m/>
  </r>
  <r>
    <s v="Kadambari"/>
    <x v="1"/>
    <x v="3"/>
    <m/>
    <m/>
    <m/>
    <m/>
    <m/>
    <m/>
    <m/>
    <m/>
    <m/>
    <m/>
    <m/>
    <m/>
    <m/>
    <m/>
    <m/>
    <m/>
    <m/>
    <m/>
    <m/>
    <m/>
    <m/>
    <m/>
    <m/>
  </r>
  <r>
    <s v="Sumitra"/>
    <x v="1"/>
    <x v="1"/>
    <m/>
    <m/>
    <m/>
    <m/>
    <m/>
    <m/>
    <m/>
    <m/>
    <m/>
    <m/>
    <m/>
    <m/>
    <m/>
    <m/>
    <m/>
    <m/>
    <m/>
    <m/>
    <m/>
    <m/>
    <m/>
    <m/>
    <m/>
  </r>
  <r>
    <s v="Murari"/>
    <x v="0"/>
    <x v="3"/>
    <m/>
    <m/>
    <m/>
    <m/>
    <m/>
    <m/>
    <m/>
    <m/>
    <m/>
    <m/>
    <m/>
    <m/>
    <m/>
    <m/>
    <m/>
    <m/>
    <m/>
    <m/>
    <m/>
    <m/>
    <m/>
    <m/>
    <m/>
  </r>
  <r>
    <s v="Shorashi"/>
    <x v="1"/>
    <x v="3"/>
    <m/>
    <m/>
    <m/>
    <m/>
    <m/>
    <m/>
    <m/>
    <m/>
    <m/>
    <m/>
    <m/>
    <m/>
    <m/>
    <m/>
    <m/>
    <m/>
    <m/>
    <m/>
    <m/>
    <m/>
    <m/>
    <m/>
    <m/>
  </r>
  <r>
    <s v="Kruti"/>
    <x v="1"/>
    <x v="3"/>
    <m/>
    <m/>
    <m/>
    <m/>
    <m/>
    <m/>
    <m/>
    <m/>
    <m/>
    <m/>
    <m/>
    <m/>
    <m/>
    <m/>
    <m/>
    <m/>
    <m/>
    <m/>
    <m/>
    <m/>
    <m/>
    <m/>
    <m/>
  </r>
  <r>
    <s v="Bandhananashini"/>
    <x v="1"/>
    <x v="3"/>
    <m/>
    <m/>
    <m/>
    <m/>
    <m/>
    <m/>
    <m/>
    <m/>
    <m/>
    <m/>
    <m/>
    <m/>
    <m/>
    <m/>
    <m/>
    <m/>
    <m/>
    <m/>
    <m/>
    <m/>
    <m/>
    <m/>
    <m/>
  </r>
  <r>
    <s v="Katyayani"/>
    <x v="1"/>
    <x v="3"/>
    <m/>
    <m/>
    <m/>
    <m/>
    <m/>
    <m/>
    <m/>
    <m/>
    <m/>
    <m/>
    <m/>
    <m/>
    <m/>
    <m/>
    <m/>
    <m/>
    <m/>
    <m/>
    <m/>
    <m/>
    <m/>
    <m/>
    <m/>
  </r>
  <r>
    <s v="Himaghna"/>
    <x v="0"/>
    <x v="1"/>
    <m/>
    <m/>
    <m/>
    <m/>
    <m/>
    <m/>
    <m/>
    <m/>
    <m/>
    <m/>
    <m/>
    <m/>
    <m/>
    <m/>
    <m/>
    <m/>
    <m/>
    <m/>
    <m/>
    <m/>
    <m/>
    <m/>
    <m/>
  </r>
  <r>
    <s v="Abhyudita"/>
    <x v="0"/>
    <x v="1"/>
    <m/>
    <m/>
    <m/>
    <m/>
    <m/>
    <m/>
    <m/>
    <m/>
    <m/>
    <m/>
    <m/>
    <m/>
    <m/>
    <m/>
    <m/>
    <m/>
    <m/>
    <m/>
    <m/>
    <m/>
    <m/>
    <m/>
    <m/>
  </r>
  <r>
    <s v="Supriti"/>
    <x v="1"/>
    <x v="3"/>
    <m/>
    <m/>
    <m/>
    <m/>
    <m/>
    <m/>
    <m/>
    <m/>
    <m/>
    <m/>
    <m/>
    <m/>
    <m/>
    <m/>
    <m/>
    <m/>
    <m/>
    <m/>
    <m/>
    <m/>
    <m/>
    <m/>
    <m/>
  </r>
  <r>
    <s v="Savitashri"/>
    <x v="1"/>
    <x v="3"/>
    <m/>
    <m/>
    <m/>
    <m/>
    <m/>
    <m/>
    <m/>
    <m/>
    <m/>
    <m/>
    <m/>
    <m/>
    <m/>
    <m/>
    <m/>
    <m/>
    <m/>
    <m/>
    <m/>
    <m/>
    <m/>
    <m/>
    <m/>
  </r>
  <r>
    <s v="Utsav"/>
    <x v="0"/>
    <x v="15"/>
    <m/>
    <m/>
    <m/>
    <m/>
    <m/>
    <m/>
    <m/>
    <m/>
    <m/>
    <m/>
    <m/>
    <m/>
    <m/>
    <m/>
    <m/>
    <m/>
    <m/>
    <m/>
    <m/>
    <m/>
    <m/>
    <m/>
    <m/>
  </r>
  <r>
    <s v="Tufan"/>
    <x v="0"/>
    <x v="7"/>
    <m/>
    <m/>
    <m/>
    <m/>
    <m/>
    <m/>
    <m/>
    <m/>
    <m/>
    <m/>
    <m/>
    <m/>
    <m/>
    <m/>
    <m/>
    <m/>
    <m/>
    <m/>
    <m/>
    <m/>
    <m/>
    <m/>
    <m/>
  </r>
  <r>
    <s v="Deeptikana"/>
    <x v="1"/>
    <x v="1"/>
    <m/>
    <m/>
    <m/>
    <m/>
    <m/>
    <m/>
    <m/>
    <m/>
    <m/>
    <m/>
    <m/>
    <m/>
    <m/>
    <m/>
    <m/>
    <m/>
    <m/>
    <m/>
    <m/>
    <m/>
    <m/>
    <m/>
    <m/>
  </r>
  <r>
    <s v="Chanda"/>
    <x v="1"/>
    <x v="1"/>
    <m/>
    <m/>
    <m/>
    <m/>
    <m/>
    <m/>
    <m/>
    <m/>
    <m/>
    <m/>
    <m/>
    <m/>
    <m/>
    <m/>
    <m/>
    <m/>
    <m/>
    <m/>
    <m/>
    <m/>
    <m/>
    <m/>
    <m/>
  </r>
  <r>
    <s v="Sadhan"/>
    <x v="0"/>
    <x v="7"/>
    <m/>
    <m/>
    <m/>
    <m/>
    <m/>
    <m/>
    <m/>
    <m/>
    <m/>
    <m/>
    <m/>
    <m/>
    <m/>
    <m/>
    <m/>
    <m/>
    <m/>
    <m/>
    <m/>
    <m/>
    <m/>
    <m/>
    <m/>
  </r>
  <r>
    <s v="Datta"/>
    <x v="0"/>
    <x v="1"/>
    <m/>
    <m/>
    <m/>
    <m/>
    <m/>
    <m/>
    <m/>
    <m/>
    <m/>
    <m/>
    <m/>
    <m/>
    <m/>
    <m/>
    <m/>
    <m/>
    <m/>
    <m/>
    <m/>
    <m/>
    <m/>
    <m/>
    <m/>
  </r>
  <r>
    <s v="Mihika"/>
    <x v="1"/>
    <x v="1"/>
    <m/>
    <m/>
    <m/>
    <m/>
    <m/>
    <m/>
    <m/>
    <m/>
    <m/>
    <m/>
    <m/>
    <m/>
    <m/>
    <m/>
    <m/>
    <m/>
    <m/>
    <m/>
    <m/>
    <m/>
    <m/>
    <m/>
    <m/>
  </r>
  <r>
    <s v="Sugita"/>
    <x v="1"/>
    <x v="1"/>
    <m/>
    <m/>
    <m/>
    <m/>
    <m/>
    <m/>
    <m/>
    <m/>
    <m/>
    <m/>
    <m/>
    <m/>
    <m/>
    <m/>
    <m/>
    <m/>
    <m/>
    <m/>
    <m/>
    <m/>
    <m/>
    <m/>
    <m/>
  </r>
  <r>
    <s v="Rushil"/>
    <x v="0"/>
    <x v="10"/>
    <m/>
    <m/>
    <m/>
    <m/>
    <m/>
    <m/>
    <m/>
    <m/>
    <m/>
    <m/>
    <m/>
    <m/>
    <m/>
    <m/>
    <m/>
    <m/>
    <m/>
    <m/>
    <m/>
    <m/>
    <m/>
    <m/>
    <m/>
  </r>
  <r>
    <s v="Snehal"/>
    <x v="1"/>
    <x v="10"/>
    <m/>
    <m/>
    <m/>
    <m/>
    <m/>
    <m/>
    <m/>
    <m/>
    <m/>
    <m/>
    <m/>
    <m/>
    <m/>
    <m/>
    <m/>
    <m/>
    <m/>
    <m/>
    <m/>
    <m/>
    <m/>
    <m/>
    <m/>
  </r>
  <r>
    <s v="Satish"/>
    <x v="0"/>
    <x v="0"/>
    <m/>
    <m/>
    <m/>
    <m/>
    <m/>
    <m/>
    <m/>
    <m/>
    <m/>
    <m/>
    <m/>
    <m/>
    <m/>
    <m/>
    <m/>
    <m/>
    <m/>
    <m/>
    <m/>
    <m/>
    <m/>
    <m/>
    <m/>
  </r>
  <r>
    <s v="Sendhil"/>
    <x v="0"/>
    <x v="10"/>
    <m/>
    <m/>
    <m/>
    <m/>
    <m/>
    <m/>
    <m/>
    <m/>
    <m/>
    <m/>
    <m/>
    <m/>
    <m/>
    <m/>
    <m/>
    <m/>
    <m/>
    <m/>
    <m/>
    <m/>
    <m/>
    <m/>
    <m/>
  </r>
  <r>
    <s v="Somnath"/>
    <x v="0"/>
    <x v="0"/>
    <m/>
    <m/>
    <m/>
    <m/>
    <m/>
    <m/>
    <m/>
    <m/>
    <m/>
    <m/>
    <m/>
    <m/>
    <m/>
    <m/>
    <m/>
    <m/>
    <m/>
    <m/>
    <m/>
    <m/>
    <m/>
    <m/>
    <m/>
  </r>
  <r>
    <s v="Bhanu"/>
    <x v="0"/>
    <x v="6"/>
    <m/>
    <m/>
    <m/>
    <m/>
    <m/>
    <m/>
    <m/>
    <m/>
    <m/>
    <m/>
    <m/>
    <m/>
    <m/>
    <m/>
    <m/>
    <m/>
    <m/>
    <m/>
    <m/>
    <m/>
    <m/>
    <m/>
    <m/>
  </r>
  <r>
    <s v="Mehrunissa"/>
    <x v="1"/>
    <x v="1"/>
    <m/>
    <m/>
    <m/>
    <m/>
    <m/>
    <m/>
    <m/>
    <m/>
    <m/>
    <m/>
    <m/>
    <m/>
    <m/>
    <m/>
    <m/>
    <m/>
    <m/>
    <m/>
    <m/>
    <m/>
    <m/>
    <m/>
    <m/>
  </r>
  <r>
    <s v="Hindola"/>
    <x v="1"/>
    <x v="1"/>
    <m/>
    <m/>
    <m/>
    <m/>
    <m/>
    <m/>
    <m/>
    <m/>
    <m/>
    <m/>
    <m/>
    <m/>
    <m/>
    <m/>
    <m/>
    <m/>
    <m/>
    <m/>
    <m/>
    <m/>
    <m/>
    <m/>
    <m/>
  </r>
  <r>
    <s v="Taarank"/>
    <x v="0"/>
    <x v="4"/>
    <m/>
    <m/>
    <m/>
    <m/>
    <m/>
    <m/>
    <m/>
    <m/>
    <m/>
    <m/>
    <m/>
    <m/>
    <m/>
    <m/>
    <m/>
    <m/>
    <m/>
    <m/>
    <m/>
    <m/>
    <m/>
    <m/>
    <m/>
  </r>
  <r>
    <s v="Devya"/>
    <x v="1"/>
    <x v="1"/>
    <m/>
    <m/>
    <m/>
    <m/>
    <m/>
    <m/>
    <m/>
    <m/>
    <m/>
    <m/>
    <m/>
    <m/>
    <m/>
    <m/>
    <m/>
    <m/>
    <m/>
    <m/>
    <m/>
    <m/>
    <m/>
    <m/>
    <m/>
  </r>
  <r>
    <s v="Subhang"/>
    <x v="0"/>
    <x v="18"/>
    <m/>
    <m/>
    <m/>
    <m/>
    <m/>
    <m/>
    <m/>
    <m/>
    <m/>
    <m/>
    <m/>
    <m/>
    <m/>
    <m/>
    <m/>
    <m/>
    <m/>
    <m/>
    <m/>
    <m/>
    <m/>
    <m/>
    <m/>
  </r>
  <r>
    <s v="Gaganasindhu"/>
    <x v="1"/>
    <x v="6"/>
    <m/>
    <m/>
    <m/>
    <m/>
    <m/>
    <m/>
    <m/>
    <m/>
    <m/>
    <m/>
    <m/>
    <m/>
    <m/>
    <m/>
    <m/>
    <m/>
    <m/>
    <m/>
    <m/>
    <m/>
    <m/>
    <m/>
    <m/>
  </r>
  <r>
    <s v="Amanda"/>
    <x v="0"/>
    <x v="1"/>
    <m/>
    <m/>
    <m/>
    <m/>
    <m/>
    <m/>
    <m/>
    <m/>
    <m/>
    <m/>
    <m/>
    <m/>
    <m/>
    <m/>
    <m/>
    <m/>
    <m/>
    <m/>
    <m/>
    <m/>
    <m/>
    <m/>
    <m/>
  </r>
  <r>
    <s v="Tripurasundari"/>
    <x v="1"/>
    <x v="3"/>
    <m/>
    <m/>
    <m/>
    <m/>
    <m/>
    <m/>
    <m/>
    <m/>
    <m/>
    <m/>
    <m/>
    <m/>
    <m/>
    <m/>
    <m/>
    <m/>
    <m/>
    <m/>
    <m/>
    <m/>
    <m/>
    <m/>
    <m/>
  </r>
  <r>
    <s v="Tridib"/>
    <x v="0"/>
    <x v="2"/>
    <m/>
    <m/>
    <m/>
    <m/>
    <m/>
    <m/>
    <m/>
    <m/>
    <m/>
    <m/>
    <m/>
    <m/>
    <m/>
    <m/>
    <m/>
    <m/>
    <m/>
    <m/>
    <m/>
    <m/>
    <m/>
    <m/>
    <m/>
  </r>
  <r>
    <s v="Lekh"/>
    <x v="0"/>
    <x v="0"/>
    <m/>
    <m/>
    <m/>
    <m/>
    <m/>
    <m/>
    <m/>
    <m/>
    <m/>
    <m/>
    <m/>
    <m/>
    <m/>
    <m/>
    <m/>
    <m/>
    <m/>
    <m/>
    <m/>
    <m/>
    <m/>
    <m/>
    <m/>
  </r>
  <r>
    <s v="Paramesh"/>
    <x v="0"/>
    <x v="0"/>
    <m/>
    <m/>
    <m/>
    <m/>
    <m/>
    <m/>
    <m/>
    <m/>
    <m/>
    <m/>
    <m/>
    <m/>
    <m/>
    <m/>
    <m/>
    <m/>
    <m/>
    <m/>
    <m/>
    <m/>
    <m/>
    <m/>
    <m/>
  </r>
  <r>
    <s v="Varana"/>
    <x v="1"/>
    <x v="1"/>
    <m/>
    <m/>
    <m/>
    <m/>
    <m/>
    <m/>
    <m/>
    <m/>
    <m/>
    <m/>
    <m/>
    <m/>
    <m/>
    <m/>
    <m/>
    <m/>
    <m/>
    <m/>
    <m/>
    <m/>
    <m/>
    <m/>
    <m/>
  </r>
  <r>
    <s v="Shankari"/>
    <x v="1"/>
    <x v="3"/>
    <m/>
    <m/>
    <m/>
    <m/>
    <m/>
    <m/>
    <m/>
    <m/>
    <m/>
    <m/>
    <m/>
    <m/>
    <m/>
    <m/>
    <m/>
    <m/>
    <m/>
    <m/>
    <m/>
    <m/>
    <m/>
    <m/>
    <m/>
  </r>
  <r>
    <s v="Jui"/>
    <x v="1"/>
    <x v="3"/>
    <m/>
    <m/>
    <m/>
    <m/>
    <m/>
    <m/>
    <m/>
    <m/>
    <m/>
    <m/>
    <m/>
    <m/>
    <m/>
    <m/>
    <m/>
    <m/>
    <m/>
    <m/>
    <m/>
    <m/>
    <m/>
    <m/>
    <m/>
  </r>
  <r>
    <s v="Vandana"/>
    <x v="1"/>
    <x v="1"/>
    <m/>
    <m/>
    <m/>
    <m/>
    <m/>
    <m/>
    <m/>
    <m/>
    <m/>
    <m/>
    <m/>
    <m/>
    <m/>
    <m/>
    <m/>
    <m/>
    <m/>
    <m/>
    <m/>
    <m/>
    <m/>
    <m/>
    <m/>
  </r>
  <r>
    <s v="Aaliya"/>
    <x v="1"/>
    <x v="1"/>
    <m/>
    <m/>
    <m/>
    <m/>
    <m/>
    <m/>
    <m/>
    <m/>
    <m/>
    <m/>
    <m/>
    <m/>
    <m/>
    <m/>
    <m/>
    <m/>
    <m/>
    <m/>
    <m/>
    <m/>
    <m/>
    <m/>
    <m/>
  </r>
  <r>
    <s v="Hastin"/>
    <x v="0"/>
    <x v="7"/>
    <m/>
    <m/>
    <m/>
    <m/>
    <m/>
    <m/>
    <m/>
    <m/>
    <m/>
    <m/>
    <m/>
    <m/>
    <m/>
    <m/>
    <m/>
    <m/>
    <m/>
    <m/>
    <m/>
    <m/>
    <m/>
    <m/>
    <m/>
  </r>
  <r>
    <s v="Ranga"/>
    <x v="0"/>
    <x v="1"/>
    <m/>
    <m/>
    <m/>
    <m/>
    <m/>
    <m/>
    <m/>
    <m/>
    <m/>
    <m/>
    <m/>
    <m/>
    <m/>
    <m/>
    <m/>
    <m/>
    <m/>
    <m/>
    <m/>
    <m/>
    <m/>
    <m/>
    <m/>
  </r>
  <r>
    <s v="Sagar"/>
    <x v="0"/>
    <x v="8"/>
    <m/>
    <m/>
    <m/>
    <m/>
    <m/>
    <m/>
    <m/>
    <m/>
    <m/>
    <m/>
    <m/>
    <m/>
    <m/>
    <m/>
    <m/>
    <m/>
    <m/>
    <m/>
    <m/>
    <m/>
    <m/>
    <m/>
    <m/>
  </r>
  <r>
    <s v="Chitrasen"/>
    <x v="0"/>
    <x v="7"/>
    <m/>
    <m/>
    <m/>
    <m/>
    <m/>
    <m/>
    <m/>
    <m/>
    <m/>
    <m/>
    <m/>
    <m/>
    <m/>
    <m/>
    <m/>
    <m/>
    <m/>
    <m/>
    <m/>
    <m/>
    <m/>
    <m/>
    <m/>
  </r>
  <r>
    <s v="Tapasi"/>
    <x v="1"/>
    <x v="3"/>
    <m/>
    <m/>
    <m/>
    <m/>
    <m/>
    <m/>
    <m/>
    <m/>
    <m/>
    <m/>
    <m/>
    <m/>
    <m/>
    <m/>
    <m/>
    <m/>
    <m/>
    <m/>
    <m/>
    <m/>
    <m/>
    <m/>
    <m/>
  </r>
  <r>
    <s v="Siya"/>
    <x v="1"/>
    <x v="1"/>
    <m/>
    <m/>
    <m/>
    <m/>
    <m/>
    <m/>
    <m/>
    <m/>
    <m/>
    <m/>
    <m/>
    <m/>
    <m/>
    <m/>
    <m/>
    <m/>
    <m/>
    <m/>
    <m/>
    <m/>
    <m/>
    <m/>
    <m/>
  </r>
  <r>
    <s v="Faiz"/>
    <x v="0"/>
    <x v="19"/>
    <m/>
    <m/>
    <m/>
    <m/>
    <m/>
    <m/>
    <m/>
    <m/>
    <m/>
    <m/>
    <m/>
    <m/>
    <m/>
    <m/>
    <m/>
    <m/>
    <m/>
    <m/>
    <m/>
    <m/>
    <m/>
    <m/>
    <m/>
  </r>
  <r>
    <s v="Ori"/>
    <x v="0"/>
    <x v="3"/>
    <m/>
    <m/>
    <m/>
    <m/>
    <m/>
    <m/>
    <m/>
    <m/>
    <m/>
    <m/>
    <m/>
    <m/>
    <m/>
    <m/>
    <m/>
    <m/>
    <m/>
    <m/>
    <m/>
    <m/>
    <m/>
    <m/>
    <m/>
  </r>
  <r>
    <s v="Hasrat"/>
    <x v="1"/>
    <x v="14"/>
    <m/>
    <m/>
    <m/>
    <m/>
    <m/>
    <m/>
    <m/>
    <m/>
    <m/>
    <m/>
    <m/>
    <m/>
    <m/>
    <m/>
    <m/>
    <m/>
    <m/>
    <m/>
    <m/>
    <m/>
    <m/>
    <m/>
    <m/>
  </r>
  <r>
    <s v="Greeshma"/>
    <x v="1"/>
    <x v="1"/>
    <m/>
    <m/>
    <m/>
    <m/>
    <m/>
    <m/>
    <m/>
    <m/>
    <m/>
    <m/>
    <m/>
    <m/>
    <m/>
    <m/>
    <m/>
    <m/>
    <m/>
    <m/>
    <m/>
    <m/>
    <m/>
    <m/>
    <m/>
  </r>
  <r>
    <s v="Latika"/>
    <x v="1"/>
    <x v="1"/>
    <m/>
    <m/>
    <m/>
    <m/>
    <m/>
    <m/>
    <m/>
    <m/>
    <m/>
    <m/>
    <m/>
    <m/>
    <m/>
    <m/>
    <m/>
    <m/>
    <m/>
    <m/>
    <m/>
    <m/>
    <m/>
    <m/>
    <m/>
  </r>
  <r>
    <s v="Tarani"/>
    <x v="1"/>
    <x v="3"/>
    <m/>
    <m/>
    <m/>
    <m/>
    <m/>
    <m/>
    <m/>
    <m/>
    <m/>
    <m/>
    <m/>
    <m/>
    <m/>
    <m/>
    <m/>
    <m/>
    <m/>
    <m/>
    <m/>
    <m/>
    <m/>
    <m/>
    <m/>
  </r>
  <r>
    <s v="Mahabala"/>
    <x v="0"/>
    <x v="1"/>
    <m/>
    <m/>
    <m/>
    <m/>
    <m/>
    <m/>
    <m/>
    <m/>
    <m/>
    <m/>
    <m/>
    <m/>
    <m/>
    <m/>
    <m/>
    <m/>
    <m/>
    <m/>
    <m/>
    <m/>
    <m/>
    <m/>
    <m/>
  </r>
  <r>
    <s v="Daha"/>
    <x v="0"/>
    <x v="1"/>
    <m/>
    <m/>
    <m/>
    <m/>
    <m/>
    <m/>
    <m/>
    <m/>
    <m/>
    <m/>
    <m/>
    <m/>
    <m/>
    <m/>
    <m/>
    <m/>
    <m/>
    <m/>
    <m/>
    <m/>
    <m/>
    <m/>
    <m/>
  </r>
  <r>
    <s v="Prajesh"/>
    <x v="0"/>
    <x v="0"/>
    <m/>
    <m/>
    <m/>
    <m/>
    <m/>
    <m/>
    <m/>
    <m/>
    <m/>
    <m/>
    <m/>
    <m/>
    <m/>
    <m/>
    <m/>
    <m/>
    <m/>
    <m/>
    <m/>
    <m/>
    <m/>
    <m/>
    <m/>
  </r>
  <r>
    <s v="Thulasi"/>
    <x v="1"/>
    <x v="3"/>
    <m/>
    <m/>
    <m/>
    <m/>
    <m/>
    <m/>
    <m/>
    <m/>
    <m/>
    <m/>
    <m/>
    <m/>
    <m/>
    <m/>
    <m/>
    <m/>
    <m/>
    <m/>
    <m/>
    <m/>
    <m/>
    <m/>
    <m/>
  </r>
  <r>
    <s v="Champakavathi"/>
    <x v="1"/>
    <x v="3"/>
    <m/>
    <m/>
    <m/>
    <m/>
    <m/>
    <m/>
    <m/>
    <m/>
    <m/>
    <m/>
    <m/>
    <m/>
    <m/>
    <m/>
    <m/>
    <m/>
    <m/>
    <m/>
    <m/>
    <m/>
    <m/>
    <m/>
    <m/>
  </r>
  <r>
    <s v="Ipsa"/>
    <x v="1"/>
    <x v="1"/>
    <m/>
    <m/>
    <m/>
    <m/>
    <m/>
    <m/>
    <m/>
    <m/>
    <m/>
    <m/>
    <m/>
    <m/>
    <m/>
    <m/>
    <m/>
    <m/>
    <m/>
    <m/>
    <m/>
    <m/>
    <m/>
    <m/>
    <m/>
  </r>
  <r>
    <s v="Abhilash"/>
    <x v="0"/>
    <x v="0"/>
    <m/>
    <m/>
    <m/>
    <m/>
    <m/>
    <m/>
    <m/>
    <m/>
    <m/>
    <m/>
    <m/>
    <m/>
    <m/>
    <m/>
    <m/>
    <m/>
    <m/>
    <m/>
    <m/>
    <m/>
    <m/>
    <m/>
    <m/>
  </r>
  <r>
    <s v="Kalpa"/>
    <x v="0"/>
    <x v="1"/>
    <m/>
    <m/>
    <m/>
    <m/>
    <m/>
    <m/>
    <m/>
    <m/>
    <m/>
    <m/>
    <m/>
    <m/>
    <m/>
    <m/>
    <m/>
    <m/>
    <m/>
    <m/>
    <m/>
    <m/>
    <m/>
    <m/>
    <m/>
  </r>
  <r>
    <s v="Chadna"/>
    <x v="1"/>
    <x v="1"/>
    <m/>
    <m/>
    <m/>
    <m/>
    <m/>
    <m/>
    <m/>
    <m/>
    <m/>
    <m/>
    <m/>
    <m/>
    <m/>
    <m/>
    <m/>
    <m/>
    <m/>
    <m/>
    <m/>
    <m/>
    <m/>
    <m/>
    <m/>
  </r>
  <r>
    <s v="Vatsal"/>
    <x v="0"/>
    <x v="10"/>
    <m/>
    <m/>
    <m/>
    <m/>
    <m/>
    <m/>
    <m/>
    <m/>
    <m/>
    <m/>
    <m/>
    <m/>
    <m/>
    <m/>
    <m/>
    <m/>
    <m/>
    <m/>
    <m/>
    <m/>
    <m/>
    <m/>
    <m/>
  </r>
  <r>
    <s v="Omarjeet"/>
    <x v="0"/>
    <x v="14"/>
    <m/>
    <m/>
    <m/>
    <m/>
    <m/>
    <m/>
    <m/>
    <m/>
    <m/>
    <m/>
    <m/>
    <m/>
    <m/>
    <m/>
    <m/>
    <m/>
    <m/>
    <m/>
    <m/>
    <m/>
    <m/>
    <m/>
    <m/>
  </r>
  <r>
    <s v="Sudhamay"/>
    <x v="0"/>
    <x v="13"/>
    <m/>
    <m/>
    <m/>
    <m/>
    <m/>
    <m/>
    <m/>
    <m/>
    <m/>
    <m/>
    <m/>
    <m/>
    <m/>
    <m/>
    <m/>
    <m/>
    <m/>
    <m/>
    <m/>
    <m/>
    <m/>
    <m/>
    <m/>
  </r>
  <r>
    <s v="Shakambari"/>
    <x v="1"/>
    <x v="3"/>
    <m/>
    <m/>
    <m/>
    <m/>
    <m/>
    <m/>
    <m/>
    <m/>
    <m/>
    <m/>
    <m/>
    <m/>
    <m/>
    <m/>
    <m/>
    <m/>
    <m/>
    <m/>
    <m/>
    <m/>
    <m/>
    <m/>
    <m/>
  </r>
  <r>
    <s v="Shirish"/>
    <x v="0"/>
    <x v="0"/>
    <m/>
    <m/>
    <m/>
    <m/>
    <m/>
    <m/>
    <m/>
    <m/>
    <m/>
    <m/>
    <m/>
    <m/>
    <m/>
    <m/>
    <m/>
    <m/>
    <m/>
    <m/>
    <m/>
    <m/>
    <m/>
    <m/>
    <m/>
  </r>
  <r>
    <s v="Udita"/>
    <x v="1"/>
    <x v="1"/>
    <m/>
    <m/>
    <m/>
    <m/>
    <m/>
    <m/>
    <m/>
    <m/>
    <m/>
    <m/>
    <m/>
    <m/>
    <m/>
    <m/>
    <m/>
    <m/>
    <m/>
    <m/>
    <m/>
    <m/>
    <m/>
    <m/>
    <m/>
  </r>
  <r>
    <s v="Ihina"/>
    <x v="1"/>
    <x v="1"/>
    <m/>
    <m/>
    <m/>
    <m/>
    <m/>
    <m/>
    <m/>
    <m/>
    <m/>
    <m/>
    <m/>
    <m/>
    <m/>
    <m/>
    <m/>
    <m/>
    <m/>
    <m/>
    <m/>
    <m/>
    <m/>
    <m/>
    <m/>
  </r>
  <r>
    <s v="Hiral"/>
    <x v="1"/>
    <x v="10"/>
    <m/>
    <m/>
    <m/>
    <m/>
    <m/>
    <m/>
    <m/>
    <m/>
    <m/>
    <m/>
    <m/>
    <m/>
    <m/>
    <m/>
    <m/>
    <m/>
    <m/>
    <m/>
    <m/>
    <m/>
    <m/>
    <m/>
    <m/>
  </r>
  <r>
    <s v="Dakshina"/>
    <x v="1"/>
    <x v="1"/>
    <m/>
    <m/>
    <m/>
    <m/>
    <m/>
    <m/>
    <m/>
    <m/>
    <m/>
    <m/>
    <m/>
    <m/>
    <m/>
    <m/>
    <m/>
    <m/>
    <m/>
    <m/>
    <m/>
    <m/>
    <m/>
    <m/>
    <m/>
  </r>
  <r>
    <s v="Nigam"/>
    <x v="0"/>
    <x v="11"/>
    <m/>
    <m/>
    <m/>
    <m/>
    <m/>
    <m/>
    <m/>
    <m/>
    <m/>
    <m/>
    <m/>
    <m/>
    <m/>
    <m/>
    <m/>
    <m/>
    <m/>
    <m/>
    <m/>
    <m/>
    <m/>
    <m/>
    <m/>
  </r>
  <r>
    <s v="Mandar"/>
    <x v="0"/>
    <x v="8"/>
    <m/>
    <m/>
    <m/>
    <m/>
    <m/>
    <m/>
    <m/>
    <m/>
    <m/>
    <m/>
    <m/>
    <m/>
    <m/>
    <m/>
    <m/>
    <m/>
    <m/>
    <m/>
    <m/>
    <m/>
    <m/>
    <m/>
    <m/>
  </r>
  <r>
    <s v="Sevita"/>
    <x v="1"/>
    <x v="1"/>
    <m/>
    <m/>
    <m/>
    <m/>
    <m/>
    <m/>
    <m/>
    <m/>
    <m/>
    <m/>
    <m/>
    <m/>
    <m/>
    <m/>
    <m/>
    <m/>
    <m/>
    <m/>
    <m/>
    <m/>
    <m/>
    <m/>
    <m/>
  </r>
  <r>
    <s v="Hemlata"/>
    <x v="1"/>
    <x v="1"/>
    <m/>
    <m/>
    <m/>
    <m/>
    <m/>
    <m/>
    <m/>
    <m/>
    <m/>
    <m/>
    <m/>
    <m/>
    <m/>
    <m/>
    <m/>
    <m/>
    <m/>
    <m/>
    <m/>
    <m/>
    <m/>
    <m/>
    <m/>
  </r>
  <r>
    <s v="Pari"/>
    <x v="0"/>
    <x v="3"/>
    <m/>
    <m/>
    <m/>
    <m/>
    <m/>
    <m/>
    <m/>
    <m/>
    <m/>
    <m/>
    <m/>
    <m/>
    <m/>
    <m/>
    <m/>
    <m/>
    <m/>
    <m/>
    <m/>
    <m/>
    <m/>
    <m/>
    <m/>
  </r>
  <r>
    <s v="Isar"/>
    <x v="0"/>
    <x v="8"/>
    <m/>
    <m/>
    <m/>
    <m/>
    <m/>
    <m/>
    <m/>
    <m/>
    <m/>
    <m/>
    <m/>
    <m/>
    <m/>
    <m/>
    <m/>
    <m/>
    <m/>
    <m/>
    <m/>
    <m/>
    <m/>
    <m/>
    <m/>
  </r>
  <r>
    <s v="Kundan"/>
    <x v="0"/>
    <x v="7"/>
    <m/>
    <m/>
    <m/>
    <m/>
    <m/>
    <m/>
    <m/>
    <m/>
    <m/>
    <m/>
    <m/>
    <m/>
    <m/>
    <m/>
    <m/>
    <m/>
    <m/>
    <m/>
    <m/>
    <m/>
    <m/>
    <m/>
    <m/>
  </r>
  <r>
    <s v="Manibhushan"/>
    <x v="0"/>
    <x v="7"/>
    <m/>
    <m/>
    <m/>
    <m/>
    <m/>
    <m/>
    <m/>
    <m/>
    <m/>
    <m/>
    <m/>
    <m/>
    <m/>
    <m/>
    <m/>
    <m/>
    <m/>
    <m/>
    <m/>
    <m/>
    <m/>
    <m/>
    <m/>
  </r>
  <r>
    <s v="Anadi"/>
    <x v="0"/>
    <x v="3"/>
    <m/>
    <m/>
    <m/>
    <m/>
    <m/>
    <m/>
    <m/>
    <m/>
    <m/>
    <m/>
    <m/>
    <m/>
    <m/>
    <m/>
    <m/>
    <m/>
    <m/>
    <m/>
    <m/>
    <m/>
    <m/>
    <m/>
    <m/>
  </r>
  <r>
    <s v="Laghuvi"/>
    <x v="1"/>
    <x v="3"/>
    <m/>
    <m/>
    <m/>
    <m/>
    <m/>
    <m/>
    <m/>
    <m/>
    <m/>
    <m/>
    <m/>
    <m/>
    <m/>
    <m/>
    <m/>
    <m/>
    <m/>
    <m/>
    <m/>
    <m/>
    <m/>
    <m/>
    <m/>
  </r>
  <r>
    <s v="Ahsan"/>
    <x v="0"/>
    <x v="7"/>
    <m/>
    <m/>
    <m/>
    <m/>
    <m/>
    <m/>
    <m/>
    <m/>
    <m/>
    <m/>
    <m/>
    <m/>
    <m/>
    <m/>
    <m/>
    <m/>
    <m/>
    <m/>
    <m/>
    <m/>
    <m/>
    <m/>
    <m/>
  </r>
  <r>
    <s v="Saloni"/>
    <x v="1"/>
    <x v="3"/>
    <m/>
    <m/>
    <m/>
    <m/>
    <m/>
    <m/>
    <m/>
    <m/>
    <m/>
    <m/>
    <m/>
    <m/>
    <m/>
    <m/>
    <m/>
    <m/>
    <m/>
    <m/>
    <m/>
    <m/>
    <m/>
    <m/>
    <m/>
  </r>
  <r>
    <s v="Shaila"/>
    <x v="1"/>
    <x v="1"/>
    <m/>
    <m/>
    <m/>
    <m/>
    <m/>
    <m/>
    <m/>
    <m/>
    <m/>
    <m/>
    <m/>
    <m/>
    <m/>
    <m/>
    <m/>
    <m/>
    <m/>
    <m/>
    <m/>
    <m/>
    <m/>
    <m/>
    <m/>
  </r>
  <r>
    <s v="Cheliyan"/>
    <x v="0"/>
    <x v="7"/>
    <m/>
    <m/>
    <m/>
    <m/>
    <m/>
    <m/>
    <m/>
    <m/>
    <m/>
    <m/>
    <m/>
    <m/>
    <m/>
    <m/>
    <m/>
    <m/>
    <m/>
    <m/>
    <m/>
    <m/>
    <m/>
    <m/>
    <m/>
  </r>
  <r>
    <s v="Khemprakash"/>
    <x v="0"/>
    <x v="0"/>
    <m/>
    <m/>
    <m/>
    <m/>
    <m/>
    <m/>
    <m/>
    <m/>
    <m/>
    <m/>
    <m/>
    <m/>
    <m/>
    <m/>
    <m/>
    <m/>
    <m/>
    <m/>
    <m/>
    <m/>
    <m/>
    <m/>
    <m/>
  </r>
  <r>
    <s v="Makshi"/>
    <x v="1"/>
    <x v="3"/>
    <m/>
    <m/>
    <m/>
    <m/>
    <m/>
    <m/>
    <m/>
    <m/>
    <m/>
    <m/>
    <m/>
    <m/>
    <m/>
    <m/>
    <m/>
    <m/>
    <m/>
    <m/>
    <m/>
    <m/>
    <m/>
    <m/>
    <m/>
  </r>
  <r>
    <s v="Riya"/>
    <x v="1"/>
    <x v="1"/>
    <m/>
    <m/>
    <m/>
    <m/>
    <m/>
    <m/>
    <m/>
    <m/>
    <m/>
    <m/>
    <m/>
    <m/>
    <m/>
    <m/>
    <m/>
    <m/>
    <m/>
    <m/>
    <m/>
    <m/>
    <m/>
    <m/>
    <m/>
  </r>
  <r>
    <s v="Sabrang"/>
    <x v="0"/>
    <x v="18"/>
    <m/>
    <m/>
    <m/>
    <m/>
    <m/>
    <m/>
    <m/>
    <m/>
    <m/>
    <m/>
    <m/>
    <m/>
    <m/>
    <m/>
    <m/>
    <m/>
    <m/>
    <m/>
    <m/>
    <m/>
    <m/>
    <m/>
    <m/>
  </r>
  <r>
    <s v="Madhushri"/>
    <x v="1"/>
    <x v="3"/>
    <m/>
    <m/>
    <m/>
    <m/>
    <m/>
    <m/>
    <m/>
    <m/>
    <m/>
    <m/>
    <m/>
    <m/>
    <m/>
    <m/>
    <m/>
    <m/>
    <m/>
    <m/>
    <m/>
    <m/>
    <m/>
    <m/>
    <m/>
  </r>
  <r>
    <s v="Akshay"/>
    <x v="0"/>
    <x v="13"/>
    <m/>
    <m/>
    <m/>
    <m/>
    <m/>
    <m/>
    <m/>
    <m/>
    <m/>
    <m/>
    <m/>
    <m/>
    <m/>
    <m/>
    <m/>
    <m/>
    <m/>
    <m/>
    <m/>
    <m/>
    <m/>
    <m/>
    <m/>
  </r>
  <r>
    <s v="Vishwambhar"/>
    <x v="0"/>
    <x v="8"/>
    <m/>
    <m/>
    <m/>
    <m/>
    <m/>
    <m/>
    <m/>
    <m/>
    <m/>
    <m/>
    <m/>
    <m/>
    <m/>
    <m/>
    <m/>
    <m/>
    <m/>
    <m/>
    <m/>
    <m/>
    <m/>
    <m/>
    <m/>
  </r>
  <r>
    <s v="Suhina"/>
    <x v="1"/>
    <x v="1"/>
    <m/>
    <m/>
    <m/>
    <m/>
    <m/>
    <m/>
    <m/>
    <m/>
    <m/>
    <m/>
    <m/>
    <m/>
    <m/>
    <m/>
    <m/>
    <m/>
    <m/>
    <m/>
    <m/>
    <m/>
    <m/>
    <m/>
    <m/>
  </r>
  <r>
    <s v="Ajanta"/>
    <x v="1"/>
    <x v="1"/>
    <m/>
    <m/>
    <m/>
    <m/>
    <m/>
    <m/>
    <m/>
    <m/>
    <m/>
    <m/>
    <m/>
    <m/>
    <m/>
    <m/>
    <m/>
    <m/>
    <m/>
    <m/>
    <m/>
    <m/>
    <m/>
    <m/>
    <m/>
  </r>
  <r>
    <s v="Asita"/>
    <x v="1"/>
    <x v="1"/>
    <m/>
    <m/>
    <m/>
    <m/>
    <m/>
    <m/>
    <m/>
    <m/>
    <m/>
    <m/>
    <m/>
    <m/>
    <m/>
    <m/>
    <m/>
    <m/>
    <m/>
    <m/>
    <m/>
    <m/>
    <m/>
    <m/>
    <m/>
  </r>
  <r>
    <s v="Danta"/>
    <x v="0"/>
    <x v="1"/>
    <m/>
    <m/>
    <m/>
    <m/>
    <m/>
    <m/>
    <m/>
    <m/>
    <m/>
    <m/>
    <m/>
    <m/>
    <m/>
    <m/>
    <m/>
    <m/>
    <m/>
    <m/>
    <m/>
    <m/>
    <m/>
    <m/>
    <m/>
  </r>
  <r>
    <s v="Shabnum"/>
    <x v="1"/>
    <x v="11"/>
    <m/>
    <m/>
    <m/>
    <m/>
    <m/>
    <m/>
    <m/>
    <m/>
    <m/>
    <m/>
    <m/>
    <m/>
    <m/>
    <m/>
    <m/>
    <m/>
    <m/>
    <m/>
    <m/>
    <m/>
    <m/>
    <m/>
    <m/>
  </r>
  <r>
    <s v="Mithi"/>
    <x v="1"/>
    <x v="3"/>
    <m/>
    <m/>
    <m/>
    <m/>
    <m/>
    <m/>
    <m/>
    <m/>
    <m/>
    <m/>
    <m/>
    <m/>
    <m/>
    <m/>
    <m/>
    <m/>
    <m/>
    <m/>
    <m/>
    <m/>
    <m/>
    <m/>
    <m/>
  </r>
  <r>
    <s v="Kanan"/>
    <x v="1"/>
    <x v="7"/>
    <m/>
    <m/>
    <m/>
    <m/>
    <m/>
    <m/>
    <m/>
    <m/>
    <m/>
    <m/>
    <m/>
    <m/>
    <m/>
    <m/>
    <m/>
    <m/>
    <m/>
    <m/>
    <m/>
    <m/>
    <m/>
    <m/>
    <m/>
  </r>
  <r>
    <s v="Manas"/>
    <x v="0"/>
    <x v="9"/>
    <m/>
    <m/>
    <m/>
    <m/>
    <m/>
    <m/>
    <m/>
    <m/>
    <m/>
    <m/>
    <m/>
    <m/>
    <m/>
    <m/>
    <m/>
    <m/>
    <m/>
    <m/>
    <m/>
    <m/>
    <m/>
    <m/>
    <m/>
  </r>
  <r>
    <s v="Shukti"/>
    <x v="1"/>
    <x v="3"/>
    <m/>
    <m/>
    <m/>
    <m/>
    <m/>
    <m/>
    <m/>
    <m/>
    <m/>
    <m/>
    <m/>
    <m/>
    <m/>
    <m/>
    <m/>
    <m/>
    <m/>
    <m/>
    <m/>
    <m/>
    <m/>
    <m/>
    <m/>
  </r>
  <r>
    <s v="Anuttam"/>
    <x v="0"/>
    <x v="11"/>
    <m/>
    <m/>
    <m/>
    <m/>
    <m/>
    <m/>
    <m/>
    <m/>
    <m/>
    <m/>
    <m/>
    <m/>
    <m/>
    <m/>
    <m/>
    <m/>
    <m/>
    <m/>
    <m/>
    <m/>
    <m/>
    <m/>
    <m/>
  </r>
  <r>
    <s v="Ananga, Anang"/>
    <x v="0"/>
    <x v="18"/>
    <m/>
    <m/>
    <m/>
    <m/>
    <m/>
    <m/>
    <m/>
    <m/>
    <m/>
    <m/>
    <m/>
    <m/>
    <m/>
    <m/>
    <m/>
    <m/>
    <m/>
    <m/>
    <m/>
    <m/>
    <m/>
    <m/>
    <m/>
  </r>
  <r>
    <s v="Krandasi"/>
    <x v="1"/>
    <x v="3"/>
    <m/>
    <m/>
    <m/>
    <m/>
    <m/>
    <m/>
    <m/>
    <m/>
    <m/>
    <m/>
    <m/>
    <m/>
    <m/>
    <m/>
    <m/>
    <m/>
    <m/>
    <m/>
    <m/>
    <m/>
    <m/>
    <m/>
    <m/>
  </r>
  <r>
    <s v="Arumugan"/>
    <x v="0"/>
    <x v="7"/>
    <m/>
    <m/>
    <m/>
    <m/>
    <m/>
    <m/>
    <m/>
    <m/>
    <m/>
    <m/>
    <m/>
    <m/>
    <m/>
    <m/>
    <m/>
    <m/>
    <m/>
    <m/>
    <m/>
    <m/>
    <m/>
    <m/>
    <m/>
  </r>
  <r>
    <s v="Nipun"/>
    <x v="0"/>
    <x v="7"/>
    <m/>
    <m/>
    <m/>
    <m/>
    <m/>
    <m/>
    <m/>
    <m/>
    <m/>
    <m/>
    <m/>
    <m/>
    <m/>
    <m/>
    <m/>
    <m/>
    <m/>
    <m/>
    <m/>
    <m/>
    <m/>
    <m/>
    <m/>
  </r>
  <r>
    <s v="Abjit"/>
    <x v="0"/>
    <x v="14"/>
    <m/>
    <m/>
    <m/>
    <m/>
    <m/>
    <m/>
    <m/>
    <m/>
    <m/>
    <m/>
    <m/>
    <m/>
    <m/>
    <m/>
    <m/>
    <m/>
    <m/>
    <m/>
    <m/>
    <m/>
    <m/>
    <m/>
    <m/>
  </r>
  <r>
    <s v="Abdul-Azeez"/>
    <x v="0"/>
    <x v="19"/>
    <m/>
    <m/>
    <m/>
    <m/>
    <m/>
    <m/>
    <m/>
    <m/>
    <m/>
    <m/>
    <m/>
    <m/>
    <m/>
    <m/>
    <m/>
    <m/>
    <m/>
    <m/>
    <m/>
    <m/>
    <m/>
    <m/>
    <m/>
  </r>
  <r>
    <s v="Shekhar"/>
    <x v="0"/>
    <x v="8"/>
    <m/>
    <m/>
    <m/>
    <m/>
    <m/>
    <m/>
    <m/>
    <m/>
    <m/>
    <m/>
    <m/>
    <m/>
    <m/>
    <m/>
    <m/>
    <m/>
    <m/>
    <m/>
    <m/>
    <m/>
    <m/>
    <m/>
    <m/>
  </r>
  <r>
    <s v="Shaheena"/>
    <x v="1"/>
    <x v="1"/>
    <m/>
    <m/>
    <m/>
    <m/>
    <m/>
    <m/>
    <m/>
    <m/>
    <m/>
    <m/>
    <m/>
    <m/>
    <m/>
    <m/>
    <m/>
    <m/>
    <m/>
    <m/>
    <m/>
    <m/>
    <m/>
    <m/>
    <m/>
  </r>
  <r>
    <s v="Nimai"/>
    <x v="0"/>
    <x v="3"/>
    <m/>
    <m/>
    <m/>
    <m/>
    <m/>
    <m/>
    <m/>
    <m/>
    <m/>
    <m/>
    <m/>
    <m/>
    <m/>
    <m/>
    <m/>
    <m/>
    <m/>
    <m/>
    <m/>
    <m/>
    <m/>
    <m/>
    <m/>
  </r>
  <r>
    <s v="Ganika"/>
    <x v="1"/>
    <x v="1"/>
    <m/>
    <m/>
    <m/>
    <m/>
    <m/>
    <m/>
    <m/>
    <m/>
    <m/>
    <m/>
    <m/>
    <m/>
    <m/>
    <m/>
    <m/>
    <m/>
    <m/>
    <m/>
    <m/>
    <m/>
    <m/>
    <m/>
    <m/>
  </r>
  <r>
    <s v="Kumud"/>
    <x v="1"/>
    <x v="5"/>
    <m/>
    <m/>
    <m/>
    <m/>
    <m/>
    <m/>
    <m/>
    <m/>
    <m/>
    <m/>
    <m/>
    <m/>
    <m/>
    <m/>
    <m/>
    <m/>
    <m/>
    <m/>
    <m/>
    <m/>
    <m/>
    <m/>
    <m/>
  </r>
  <r>
    <s v="Ganga, Gangotri"/>
    <x v="1"/>
    <x v="3"/>
    <m/>
    <m/>
    <m/>
    <m/>
    <m/>
    <m/>
    <m/>
    <m/>
    <m/>
    <m/>
    <m/>
    <m/>
    <m/>
    <m/>
    <m/>
    <m/>
    <m/>
    <m/>
    <m/>
    <m/>
    <m/>
    <m/>
    <m/>
  </r>
  <r>
    <s v="Namuchi"/>
    <x v="1"/>
    <x v="3"/>
    <m/>
    <m/>
    <m/>
    <m/>
    <m/>
    <m/>
    <m/>
    <m/>
    <m/>
    <m/>
    <m/>
    <m/>
    <m/>
    <m/>
    <m/>
    <m/>
    <m/>
    <m/>
    <m/>
    <m/>
    <m/>
    <m/>
    <m/>
  </r>
  <r>
    <s v="Sinsapa"/>
    <x v="1"/>
    <x v="1"/>
    <m/>
    <m/>
    <m/>
    <m/>
    <m/>
    <m/>
    <m/>
    <m/>
    <m/>
    <m/>
    <m/>
    <m/>
    <m/>
    <m/>
    <m/>
    <m/>
    <m/>
    <m/>
    <m/>
    <m/>
    <m/>
    <m/>
    <m/>
  </r>
  <r>
    <s v="Eelampirai"/>
    <x v="1"/>
    <x v="3"/>
    <m/>
    <m/>
    <m/>
    <m/>
    <m/>
    <m/>
    <m/>
    <m/>
    <m/>
    <m/>
    <m/>
    <m/>
    <m/>
    <m/>
    <m/>
    <m/>
    <m/>
    <m/>
    <m/>
    <m/>
    <m/>
    <m/>
    <m/>
  </r>
  <r>
    <s v="Ravi"/>
    <x v="0"/>
    <x v="3"/>
    <m/>
    <m/>
    <m/>
    <m/>
    <m/>
    <m/>
    <m/>
    <m/>
    <m/>
    <m/>
    <m/>
    <m/>
    <m/>
    <m/>
    <m/>
    <m/>
    <m/>
    <m/>
    <m/>
    <m/>
    <m/>
    <m/>
    <m/>
  </r>
  <r>
    <s v="Utsavi"/>
    <x v="1"/>
    <x v="3"/>
    <m/>
    <m/>
    <m/>
    <m/>
    <m/>
    <m/>
    <m/>
    <m/>
    <m/>
    <m/>
    <m/>
    <m/>
    <m/>
    <m/>
    <m/>
    <m/>
    <m/>
    <m/>
    <m/>
    <m/>
    <m/>
    <m/>
    <m/>
  </r>
  <r>
    <s v="Mahith"/>
    <x v="0"/>
    <x v="0"/>
    <m/>
    <m/>
    <m/>
    <m/>
    <m/>
    <m/>
    <m/>
    <m/>
    <m/>
    <m/>
    <m/>
    <m/>
    <m/>
    <m/>
    <m/>
    <m/>
    <m/>
    <m/>
    <m/>
    <m/>
    <m/>
    <m/>
    <m/>
  </r>
  <r>
    <s v="Prateep"/>
    <x v="0"/>
    <x v="17"/>
    <m/>
    <m/>
    <m/>
    <m/>
    <m/>
    <m/>
    <m/>
    <m/>
    <m/>
    <m/>
    <m/>
    <m/>
    <m/>
    <m/>
    <m/>
    <m/>
    <m/>
    <m/>
    <m/>
    <m/>
    <m/>
    <m/>
    <m/>
  </r>
  <r>
    <s v="Dayakar"/>
    <x v="0"/>
    <x v="8"/>
    <m/>
    <m/>
    <m/>
    <m/>
    <m/>
    <m/>
    <m/>
    <m/>
    <m/>
    <m/>
    <m/>
    <m/>
    <m/>
    <m/>
    <m/>
    <m/>
    <m/>
    <m/>
    <m/>
    <m/>
    <m/>
    <m/>
    <m/>
  </r>
  <r>
    <s v="Sahil"/>
    <x v="0"/>
    <x v="10"/>
    <m/>
    <m/>
    <m/>
    <m/>
    <m/>
    <m/>
    <m/>
    <m/>
    <m/>
    <m/>
    <m/>
    <m/>
    <m/>
    <m/>
    <m/>
    <m/>
    <m/>
    <m/>
    <m/>
    <m/>
    <m/>
    <m/>
    <m/>
  </r>
  <r>
    <s v="Shiv"/>
    <x v="0"/>
    <x v="15"/>
    <m/>
    <m/>
    <m/>
    <m/>
    <m/>
    <m/>
    <m/>
    <m/>
    <m/>
    <m/>
    <m/>
    <m/>
    <m/>
    <m/>
    <m/>
    <m/>
    <m/>
    <m/>
    <m/>
    <m/>
    <m/>
    <m/>
    <m/>
  </r>
  <r>
    <s v="Prateet"/>
    <x v="0"/>
    <x v="14"/>
    <m/>
    <m/>
    <m/>
    <m/>
    <m/>
    <m/>
    <m/>
    <m/>
    <m/>
    <m/>
    <m/>
    <m/>
    <m/>
    <m/>
    <m/>
    <m/>
    <m/>
    <m/>
    <m/>
    <m/>
    <m/>
    <m/>
    <m/>
  </r>
  <r>
    <s v="Harshini"/>
    <x v="1"/>
    <x v="3"/>
    <m/>
    <m/>
    <m/>
    <m/>
    <m/>
    <m/>
    <m/>
    <m/>
    <m/>
    <m/>
    <m/>
    <m/>
    <m/>
    <m/>
    <m/>
    <m/>
    <m/>
    <m/>
    <m/>
    <m/>
    <m/>
    <m/>
    <m/>
  </r>
  <r>
    <s v="Ekaling"/>
    <x v="0"/>
    <x v="18"/>
    <m/>
    <m/>
    <m/>
    <m/>
    <m/>
    <m/>
    <m/>
    <m/>
    <m/>
    <m/>
    <m/>
    <m/>
    <m/>
    <m/>
    <m/>
    <m/>
    <m/>
    <m/>
    <m/>
    <m/>
    <m/>
    <m/>
    <m/>
  </r>
  <r>
    <s v="Shatrughna, Shatrughan"/>
    <x v="0"/>
    <x v="7"/>
    <m/>
    <m/>
    <m/>
    <m/>
    <m/>
    <m/>
    <m/>
    <m/>
    <m/>
    <m/>
    <m/>
    <m/>
    <m/>
    <m/>
    <m/>
    <m/>
    <m/>
    <m/>
    <m/>
    <m/>
    <m/>
    <m/>
    <m/>
  </r>
  <r>
    <s v="Jatan"/>
    <x v="0"/>
    <x v="7"/>
    <m/>
    <m/>
    <m/>
    <m/>
    <m/>
    <m/>
    <m/>
    <m/>
    <m/>
    <m/>
    <m/>
    <m/>
    <m/>
    <m/>
    <m/>
    <m/>
    <m/>
    <m/>
    <m/>
    <m/>
    <m/>
    <m/>
    <m/>
  </r>
  <r>
    <s v="Soman"/>
    <x v="0"/>
    <x v="7"/>
    <m/>
    <m/>
    <m/>
    <m/>
    <m/>
    <m/>
    <m/>
    <m/>
    <m/>
    <m/>
    <m/>
    <m/>
    <m/>
    <m/>
    <m/>
    <m/>
    <m/>
    <m/>
    <m/>
    <m/>
    <m/>
    <m/>
    <m/>
  </r>
  <r>
    <s v="Sinha"/>
    <x v="0"/>
    <x v="1"/>
    <m/>
    <m/>
    <m/>
    <m/>
    <m/>
    <m/>
    <m/>
    <m/>
    <m/>
    <m/>
    <m/>
    <m/>
    <m/>
    <m/>
    <m/>
    <m/>
    <m/>
    <m/>
    <m/>
    <m/>
    <m/>
    <m/>
    <m/>
  </r>
  <r>
    <s v="Phoolan"/>
    <x v="1"/>
    <x v="7"/>
    <m/>
    <m/>
    <m/>
    <m/>
    <m/>
    <m/>
    <m/>
    <m/>
    <m/>
    <m/>
    <m/>
    <m/>
    <m/>
    <m/>
    <m/>
    <m/>
    <m/>
    <m/>
    <m/>
    <m/>
    <m/>
    <m/>
    <m/>
  </r>
  <r>
    <s v="Rajarshi, Rajrishi"/>
    <x v="0"/>
    <x v="3"/>
    <m/>
    <m/>
    <m/>
    <m/>
    <m/>
    <m/>
    <m/>
    <m/>
    <m/>
    <m/>
    <m/>
    <m/>
    <m/>
    <m/>
    <m/>
    <m/>
    <m/>
    <m/>
    <m/>
    <m/>
    <m/>
    <m/>
    <m/>
  </r>
  <r>
    <s v="Sanyog"/>
    <x v="0"/>
    <x v="18"/>
    <m/>
    <m/>
    <m/>
    <m/>
    <m/>
    <m/>
    <m/>
    <m/>
    <m/>
    <m/>
    <m/>
    <m/>
    <m/>
    <m/>
    <m/>
    <m/>
    <m/>
    <m/>
    <m/>
    <m/>
    <m/>
    <m/>
    <m/>
  </r>
  <r>
    <s v="Bharani"/>
    <x v="1"/>
    <x v="3"/>
    <m/>
    <m/>
    <m/>
    <m/>
    <m/>
    <m/>
    <m/>
    <m/>
    <m/>
    <m/>
    <m/>
    <m/>
    <m/>
    <m/>
    <m/>
    <m/>
    <m/>
    <m/>
    <m/>
    <m/>
    <m/>
    <m/>
    <m/>
  </r>
  <r>
    <s v="Ziya"/>
    <x v="0"/>
    <x v="1"/>
    <m/>
    <m/>
    <m/>
    <m/>
    <m/>
    <m/>
    <m/>
    <m/>
    <m/>
    <m/>
    <m/>
    <m/>
    <m/>
    <m/>
    <m/>
    <m/>
    <m/>
    <m/>
    <m/>
    <m/>
    <m/>
    <m/>
    <m/>
  </r>
  <r>
    <s v="Kahini"/>
    <x v="1"/>
    <x v="3"/>
    <m/>
    <m/>
    <m/>
    <m/>
    <m/>
    <m/>
    <m/>
    <m/>
    <m/>
    <m/>
    <m/>
    <m/>
    <m/>
    <m/>
    <m/>
    <m/>
    <m/>
    <m/>
    <m/>
    <m/>
    <m/>
    <m/>
    <m/>
  </r>
  <r>
    <s v="Jaigopal"/>
    <x v="0"/>
    <x v="10"/>
    <m/>
    <m/>
    <m/>
    <m/>
    <m/>
    <m/>
    <m/>
    <m/>
    <m/>
    <m/>
    <m/>
    <m/>
    <m/>
    <m/>
    <m/>
    <m/>
    <m/>
    <m/>
    <m/>
    <m/>
    <m/>
    <m/>
    <m/>
  </r>
  <r>
    <s v="Lohita"/>
    <x v="1"/>
    <x v="1"/>
    <m/>
    <m/>
    <m/>
    <m/>
    <m/>
    <m/>
    <m/>
    <m/>
    <m/>
    <m/>
    <m/>
    <m/>
    <m/>
    <m/>
    <m/>
    <m/>
    <m/>
    <m/>
    <m/>
    <m/>
    <m/>
    <m/>
    <m/>
  </r>
  <r>
    <s v="Desiha"/>
    <x v="1"/>
    <x v="1"/>
    <m/>
    <m/>
    <m/>
    <m/>
    <m/>
    <m/>
    <m/>
    <m/>
    <m/>
    <m/>
    <m/>
    <m/>
    <m/>
    <m/>
    <m/>
    <m/>
    <m/>
    <m/>
    <m/>
    <m/>
    <m/>
    <m/>
    <m/>
  </r>
  <r>
    <s v="Bahulika"/>
    <x v="1"/>
    <x v="1"/>
    <m/>
    <m/>
    <m/>
    <m/>
    <m/>
    <m/>
    <m/>
    <m/>
    <m/>
    <m/>
    <m/>
    <m/>
    <m/>
    <m/>
    <m/>
    <m/>
    <m/>
    <m/>
    <m/>
    <m/>
    <m/>
    <m/>
    <m/>
  </r>
  <r>
    <s v="Tamali"/>
    <x v="1"/>
    <x v="3"/>
    <m/>
    <m/>
    <m/>
    <m/>
    <m/>
    <m/>
    <m/>
    <m/>
    <m/>
    <m/>
    <m/>
    <m/>
    <m/>
    <m/>
    <m/>
    <m/>
    <m/>
    <m/>
    <m/>
    <m/>
    <m/>
    <m/>
    <m/>
  </r>
  <r>
    <s v="Janya"/>
    <x v="0"/>
    <x v="1"/>
    <m/>
    <m/>
    <m/>
    <m/>
    <m/>
    <m/>
    <m/>
    <m/>
    <m/>
    <m/>
    <m/>
    <m/>
    <m/>
    <m/>
    <m/>
    <m/>
    <m/>
    <m/>
    <m/>
    <m/>
    <m/>
    <m/>
    <m/>
  </r>
  <r>
    <s v="Kishmish"/>
    <x v="1"/>
    <x v="0"/>
    <m/>
    <m/>
    <m/>
    <m/>
    <m/>
    <m/>
    <m/>
    <m/>
    <m/>
    <m/>
    <m/>
    <m/>
    <m/>
    <m/>
    <m/>
    <m/>
    <m/>
    <m/>
    <m/>
    <m/>
    <m/>
    <m/>
    <m/>
  </r>
  <r>
    <s v="Saroja"/>
    <x v="1"/>
    <x v="1"/>
    <m/>
    <m/>
    <m/>
    <m/>
    <m/>
    <m/>
    <m/>
    <m/>
    <m/>
    <m/>
    <m/>
    <m/>
    <m/>
    <m/>
    <m/>
    <m/>
    <m/>
    <m/>
    <m/>
    <m/>
    <m/>
    <m/>
    <m/>
  </r>
  <r>
    <s v="Sutra"/>
    <x v="1"/>
    <x v="1"/>
    <m/>
    <m/>
    <m/>
    <m/>
    <m/>
    <m/>
    <m/>
    <m/>
    <m/>
    <m/>
    <m/>
    <m/>
    <m/>
    <m/>
    <m/>
    <m/>
    <m/>
    <m/>
    <m/>
    <m/>
    <m/>
    <m/>
    <m/>
  </r>
  <r>
    <s v="Elilarasan"/>
    <x v="0"/>
    <x v="7"/>
    <m/>
    <m/>
    <m/>
    <m/>
    <m/>
    <m/>
    <m/>
    <m/>
    <m/>
    <m/>
    <m/>
    <m/>
    <m/>
    <m/>
    <m/>
    <m/>
    <m/>
    <m/>
    <m/>
    <m/>
    <m/>
    <m/>
    <m/>
  </r>
  <r>
    <s v="Samarjit"/>
    <x v="0"/>
    <x v="14"/>
    <m/>
    <m/>
    <m/>
    <m/>
    <m/>
    <m/>
    <m/>
    <m/>
    <m/>
    <m/>
    <m/>
    <m/>
    <m/>
    <m/>
    <m/>
    <m/>
    <m/>
    <m/>
    <m/>
    <m/>
    <m/>
    <m/>
    <m/>
  </r>
  <r>
    <s v="Madhu"/>
    <x v="1"/>
    <x v="6"/>
    <m/>
    <m/>
    <m/>
    <m/>
    <m/>
    <m/>
    <m/>
    <m/>
    <m/>
    <m/>
    <m/>
    <m/>
    <m/>
    <m/>
    <m/>
    <m/>
    <m/>
    <m/>
    <m/>
    <m/>
    <m/>
    <m/>
    <m/>
  </r>
  <r>
    <s v="Zarna"/>
    <x v="1"/>
    <x v="1"/>
    <m/>
    <m/>
    <m/>
    <m/>
    <m/>
    <m/>
    <m/>
    <m/>
    <m/>
    <m/>
    <m/>
    <m/>
    <m/>
    <m/>
    <m/>
    <m/>
    <m/>
    <m/>
    <m/>
    <m/>
    <m/>
    <m/>
    <m/>
  </r>
  <r>
    <s v="Iraiyavan"/>
    <x v="0"/>
    <x v="7"/>
    <m/>
    <m/>
    <m/>
    <m/>
    <m/>
    <m/>
    <m/>
    <m/>
    <m/>
    <m/>
    <m/>
    <m/>
    <m/>
    <m/>
    <m/>
    <m/>
    <m/>
    <m/>
    <m/>
    <m/>
    <m/>
    <m/>
    <m/>
  </r>
  <r>
    <s v="Radheshyam"/>
    <x v="0"/>
    <x v="11"/>
    <m/>
    <m/>
    <m/>
    <m/>
    <m/>
    <m/>
    <m/>
    <m/>
    <m/>
    <m/>
    <m/>
    <m/>
    <m/>
    <m/>
    <m/>
    <m/>
    <m/>
    <m/>
    <m/>
    <m/>
    <m/>
    <m/>
    <m/>
  </r>
  <r>
    <s v="Raakhi"/>
    <x v="1"/>
    <x v="3"/>
    <m/>
    <m/>
    <m/>
    <m/>
    <m/>
    <m/>
    <m/>
    <m/>
    <m/>
    <m/>
    <m/>
    <m/>
    <m/>
    <m/>
    <m/>
    <m/>
    <m/>
    <m/>
    <m/>
    <m/>
    <m/>
    <m/>
    <m/>
  </r>
  <r>
    <s v="Neelesh"/>
    <x v="0"/>
    <x v="0"/>
    <m/>
    <m/>
    <m/>
    <m/>
    <m/>
    <m/>
    <m/>
    <m/>
    <m/>
    <m/>
    <m/>
    <m/>
    <m/>
    <m/>
    <m/>
    <m/>
    <m/>
    <m/>
    <m/>
    <m/>
    <m/>
    <m/>
    <m/>
  </r>
  <r>
    <s v="Kanhaiya"/>
    <x v="0"/>
    <x v="1"/>
    <m/>
    <m/>
    <m/>
    <m/>
    <m/>
    <m/>
    <m/>
    <m/>
    <m/>
    <m/>
    <m/>
    <m/>
    <m/>
    <m/>
    <m/>
    <m/>
    <m/>
    <m/>
    <m/>
    <m/>
    <m/>
    <m/>
    <m/>
  </r>
  <r>
    <s v="Mukut"/>
    <x v="0"/>
    <x v="14"/>
    <m/>
    <m/>
    <m/>
    <m/>
    <m/>
    <m/>
    <m/>
    <m/>
    <m/>
    <m/>
    <m/>
    <m/>
    <m/>
    <m/>
    <m/>
    <m/>
    <m/>
    <m/>
    <m/>
    <m/>
    <m/>
    <m/>
    <m/>
  </r>
  <r>
    <s v="Shrilata"/>
    <x v="1"/>
    <x v="1"/>
    <m/>
    <m/>
    <m/>
    <m/>
    <m/>
    <m/>
    <m/>
    <m/>
    <m/>
    <m/>
    <m/>
    <m/>
    <m/>
    <m/>
    <m/>
    <m/>
    <m/>
    <m/>
    <m/>
    <m/>
    <m/>
    <m/>
    <m/>
  </r>
  <r>
    <s v="Balakrishna"/>
    <x v="0"/>
    <x v="1"/>
    <m/>
    <m/>
    <m/>
    <m/>
    <m/>
    <m/>
    <m/>
    <m/>
    <m/>
    <m/>
    <m/>
    <m/>
    <m/>
    <m/>
    <m/>
    <m/>
    <m/>
    <m/>
    <m/>
    <m/>
    <m/>
    <m/>
    <m/>
  </r>
  <r>
    <s v="Neeladri"/>
    <x v="0"/>
    <x v="3"/>
    <m/>
    <m/>
    <m/>
    <m/>
    <m/>
    <m/>
    <m/>
    <m/>
    <m/>
    <m/>
    <m/>
    <m/>
    <m/>
    <m/>
    <m/>
    <m/>
    <m/>
    <m/>
    <m/>
    <m/>
    <m/>
    <m/>
    <m/>
  </r>
  <r>
    <s v="Shwetika"/>
    <x v="1"/>
    <x v="1"/>
    <m/>
    <m/>
    <m/>
    <m/>
    <m/>
    <m/>
    <m/>
    <m/>
    <m/>
    <m/>
    <m/>
    <m/>
    <m/>
    <m/>
    <m/>
    <m/>
    <m/>
    <m/>
    <m/>
    <m/>
    <m/>
    <m/>
    <m/>
  </r>
  <r>
    <s v="Naval"/>
    <x v="0"/>
    <x v="10"/>
    <m/>
    <m/>
    <m/>
    <m/>
    <m/>
    <m/>
    <m/>
    <m/>
    <m/>
    <m/>
    <m/>
    <m/>
    <m/>
    <m/>
    <m/>
    <m/>
    <m/>
    <m/>
    <m/>
    <m/>
    <m/>
    <m/>
    <m/>
  </r>
  <r>
    <s v="Ashraf"/>
    <x v="0"/>
    <x v="22"/>
    <m/>
    <m/>
    <m/>
    <m/>
    <m/>
    <m/>
    <m/>
    <m/>
    <m/>
    <m/>
    <m/>
    <m/>
    <m/>
    <m/>
    <m/>
    <m/>
    <m/>
    <m/>
    <m/>
    <m/>
    <m/>
    <m/>
    <m/>
  </r>
  <r>
    <s v="Nikhilesh"/>
    <x v="0"/>
    <x v="0"/>
    <m/>
    <m/>
    <m/>
    <m/>
    <m/>
    <m/>
    <m/>
    <m/>
    <m/>
    <m/>
    <m/>
    <m/>
    <m/>
    <m/>
    <m/>
    <m/>
    <m/>
    <m/>
    <m/>
    <m/>
    <m/>
    <m/>
    <m/>
  </r>
  <r>
    <s v="Dhanvi"/>
    <x v="1"/>
    <x v="3"/>
    <m/>
    <m/>
    <m/>
    <m/>
    <m/>
    <m/>
    <m/>
    <m/>
    <m/>
    <m/>
    <m/>
    <m/>
    <m/>
    <m/>
    <m/>
    <m/>
    <m/>
    <m/>
    <m/>
    <m/>
    <m/>
    <m/>
    <m/>
  </r>
  <r>
    <s v="Noshi"/>
    <x v="1"/>
    <x v="3"/>
    <m/>
    <m/>
    <m/>
    <m/>
    <m/>
    <m/>
    <m/>
    <m/>
    <m/>
    <m/>
    <m/>
    <m/>
    <m/>
    <m/>
    <m/>
    <m/>
    <m/>
    <m/>
    <m/>
    <m/>
    <m/>
    <m/>
    <m/>
  </r>
  <r>
    <s v="Leela"/>
    <x v="1"/>
    <x v="1"/>
    <m/>
    <m/>
    <m/>
    <m/>
    <m/>
    <m/>
    <m/>
    <m/>
    <m/>
    <m/>
    <m/>
    <m/>
    <m/>
    <m/>
    <m/>
    <m/>
    <m/>
    <m/>
    <m/>
    <m/>
    <m/>
    <m/>
    <m/>
  </r>
  <r>
    <s v="Jowaki"/>
    <x v="1"/>
    <x v="3"/>
    <m/>
    <m/>
    <m/>
    <m/>
    <m/>
    <m/>
    <m/>
    <m/>
    <m/>
    <m/>
    <m/>
    <m/>
    <m/>
    <m/>
    <m/>
    <m/>
    <m/>
    <m/>
    <m/>
    <m/>
    <m/>
    <m/>
    <m/>
  </r>
  <r>
    <s v="Udayan"/>
    <x v="0"/>
    <x v="7"/>
    <m/>
    <m/>
    <m/>
    <m/>
    <m/>
    <m/>
    <m/>
    <m/>
    <m/>
    <m/>
    <m/>
    <m/>
    <m/>
    <m/>
    <m/>
    <m/>
    <m/>
    <m/>
    <m/>
    <m/>
    <m/>
    <m/>
    <m/>
  </r>
  <r>
    <s v="Yuval"/>
    <x v="0"/>
    <x v="10"/>
    <m/>
    <m/>
    <m/>
    <m/>
    <m/>
    <m/>
    <m/>
    <m/>
    <m/>
    <m/>
    <m/>
    <m/>
    <m/>
    <m/>
    <m/>
    <m/>
    <m/>
    <m/>
    <m/>
    <m/>
    <m/>
    <m/>
    <m/>
  </r>
  <r>
    <s v="Viresh"/>
    <x v="0"/>
    <x v="0"/>
    <m/>
    <m/>
    <m/>
    <m/>
    <m/>
    <m/>
    <m/>
    <m/>
    <m/>
    <m/>
    <m/>
    <m/>
    <m/>
    <m/>
    <m/>
    <m/>
    <m/>
    <m/>
    <m/>
    <m/>
    <m/>
    <m/>
    <m/>
  </r>
  <r>
    <s v="Kanan"/>
    <x v="0"/>
    <x v="7"/>
    <m/>
    <m/>
    <m/>
    <m/>
    <m/>
    <m/>
    <m/>
    <m/>
    <m/>
    <m/>
    <m/>
    <m/>
    <m/>
    <m/>
    <m/>
    <m/>
    <m/>
    <m/>
    <m/>
    <m/>
    <m/>
    <m/>
    <m/>
  </r>
  <r>
    <s v="Pundarik"/>
    <x v="0"/>
    <x v="4"/>
    <m/>
    <m/>
    <m/>
    <m/>
    <m/>
    <m/>
    <m/>
    <m/>
    <m/>
    <m/>
    <m/>
    <m/>
    <m/>
    <m/>
    <m/>
    <m/>
    <m/>
    <m/>
    <m/>
    <m/>
    <m/>
    <m/>
    <m/>
  </r>
  <r>
    <s v="Azhar"/>
    <x v="0"/>
    <x v="8"/>
    <m/>
    <m/>
    <m/>
    <m/>
    <m/>
    <m/>
    <m/>
    <m/>
    <m/>
    <m/>
    <m/>
    <m/>
    <m/>
    <m/>
    <m/>
    <m/>
    <m/>
    <m/>
    <m/>
    <m/>
    <m/>
    <m/>
    <m/>
  </r>
  <r>
    <s v="Nedumaran"/>
    <x v="0"/>
    <x v="7"/>
    <m/>
    <m/>
    <m/>
    <m/>
    <m/>
    <m/>
    <m/>
    <m/>
    <m/>
    <m/>
    <m/>
    <m/>
    <m/>
    <m/>
    <m/>
    <m/>
    <m/>
    <m/>
    <m/>
    <m/>
    <m/>
    <m/>
    <m/>
  </r>
  <r>
    <s v="Latikara"/>
    <x v="1"/>
    <x v="1"/>
    <m/>
    <m/>
    <m/>
    <m/>
    <m/>
    <m/>
    <m/>
    <m/>
    <m/>
    <m/>
    <m/>
    <m/>
    <m/>
    <m/>
    <m/>
    <m/>
    <m/>
    <m/>
    <m/>
    <m/>
    <m/>
    <m/>
    <m/>
  </r>
  <r>
    <s v="Aninditha"/>
    <x v="1"/>
    <x v="1"/>
    <m/>
    <m/>
    <m/>
    <m/>
    <m/>
    <m/>
    <m/>
    <m/>
    <m/>
    <m/>
    <m/>
    <m/>
    <m/>
    <m/>
    <m/>
    <m/>
    <m/>
    <m/>
    <m/>
    <m/>
    <m/>
    <m/>
    <m/>
  </r>
  <r>
    <s v="Lavali"/>
    <x v="1"/>
    <x v="3"/>
    <m/>
    <m/>
    <m/>
    <m/>
    <m/>
    <m/>
    <m/>
    <m/>
    <m/>
    <m/>
    <m/>
    <m/>
    <m/>
    <m/>
    <m/>
    <m/>
    <m/>
    <m/>
    <m/>
    <m/>
    <m/>
    <m/>
    <m/>
  </r>
  <r>
    <s v="Sudhakar"/>
    <x v="0"/>
    <x v="8"/>
    <m/>
    <m/>
    <m/>
    <m/>
    <m/>
    <m/>
    <m/>
    <m/>
    <m/>
    <m/>
    <m/>
    <m/>
    <m/>
    <m/>
    <m/>
    <m/>
    <m/>
    <m/>
    <m/>
    <m/>
    <m/>
    <m/>
    <m/>
  </r>
  <r>
    <s v="Swarnika"/>
    <x v="1"/>
    <x v="1"/>
    <m/>
    <m/>
    <m/>
    <m/>
    <m/>
    <m/>
    <m/>
    <m/>
    <m/>
    <m/>
    <m/>
    <m/>
    <m/>
    <m/>
    <m/>
    <m/>
    <m/>
    <m/>
    <m/>
    <m/>
    <m/>
    <m/>
    <m/>
  </r>
  <r>
    <s v="Gunalakshmi"/>
    <x v="1"/>
    <x v="3"/>
    <m/>
    <m/>
    <m/>
    <m/>
    <m/>
    <m/>
    <m/>
    <m/>
    <m/>
    <m/>
    <m/>
    <m/>
    <m/>
    <m/>
    <m/>
    <m/>
    <m/>
    <m/>
    <m/>
    <m/>
    <m/>
    <m/>
    <m/>
  </r>
  <r>
    <s v="Rajit"/>
    <x v="0"/>
    <x v="14"/>
    <m/>
    <m/>
    <m/>
    <m/>
    <m/>
    <m/>
    <m/>
    <m/>
    <m/>
    <m/>
    <m/>
    <m/>
    <m/>
    <m/>
    <m/>
    <m/>
    <m/>
    <m/>
    <m/>
    <m/>
    <m/>
    <m/>
    <m/>
  </r>
  <r>
    <s v="Anupama"/>
    <x v="1"/>
    <x v="1"/>
    <m/>
    <m/>
    <m/>
    <m/>
    <m/>
    <m/>
    <m/>
    <m/>
    <m/>
    <m/>
    <m/>
    <m/>
    <m/>
    <m/>
    <m/>
    <m/>
    <m/>
    <m/>
    <m/>
    <m/>
    <m/>
    <m/>
    <m/>
  </r>
  <r>
    <s v="Bindu"/>
    <x v="1"/>
    <x v="6"/>
    <m/>
    <m/>
    <m/>
    <m/>
    <m/>
    <m/>
    <m/>
    <m/>
    <m/>
    <m/>
    <m/>
    <m/>
    <m/>
    <m/>
    <m/>
    <m/>
    <m/>
    <m/>
    <m/>
    <m/>
    <m/>
    <m/>
    <m/>
  </r>
  <r>
    <s v="Prabhakar"/>
    <x v="0"/>
    <x v="8"/>
    <m/>
    <m/>
    <m/>
    <m/>
    <m/>
    <m/>
    <m/>
    <m/>
    <m/>
    <m/>
    <m/>
    <m/>
    <m/>
    <m/>
    <m/>
    <m/>
    <m/>
    <m/>
    <m/>
    <m/>
    <m/>
    <m/>
    <m/>
  </r>
  <r>
    <s v="Aafreen"/>
    <x v="0"/>
    <x v="7"/>
    <m/>
    <m/>
    <m/>
    <m/>
    <m/>
    <m/>
    <m/>
    <m/>
    <m/>
    <m/>
    <m/>
    <m/>
    <m/>
    <m/>
    <m/>
    <m/>
    <m/>
    <m/>
    <m/>
    <m/>
    <m/>
    <m/>
    <m/>
  </r>
  <r>
    <s v="Avni"/>
    <x v="1"/>
    <x v="3"/>
    <m/>
    <m/>
    <m/>
    <m/>
    <m/>
    <m/>
    <m/>
    <m/>
    <m/>
    <m/>
    <m/>
    <m/>
    <m/>
    <m/>
    <m/>
    <m/>
    <m/>
    <m/>
    <m/>
    <m/>
    <m/>
    <m/>
    <m/>
  </r>
  <r>
    <s v="Sajni, Sajani"/>
    <x v="1"/>
    <x v="3"/>
    <m/>
    <m/>
    <m/>
    <m/>
    <m/>
    <m/>
    <m/>
    <m/>
    <m/>
    <m/>
    <m/>
    <m/>
    <m/>
    <m/>
    <m/>
    <m/>
    <m/>
    <m/>
    <m/>
    <m/>
    <m/>
    <m/>
    <m/>
  </r>
  <r>
    <s v="Surina"/>
    <x v="1"/>
    <x v="1"/>
    <m/>
    <m/>
    <m/>
    <m/>
    <m/>
    <m/>
    <m/>
    <m/>
    <m/>
    <m/>
    <m/>
    <m/>
    <m/>
    <m/>
    <m/>
    <m/>
    <m/>
    <m/>
    <m/>
    <m/>
    <m/>
    <m/>
    <m/>
  </r>
  <r>
    <s v="Maniram"/>
    <x v="0"/>
    <x v="11"/>
    <m/>
    <m/>
    <m/>
    <m/>
    <m/>
    <m/>
    <m/>
    <m/>
    <m/>
    <m/>
    <m/>
    <m/>
    <m/>
    <m/>
    <m/>
    <m/>
    <m/>
    <m/>
    <m/>
    <m/>
    <m/>
    <m/>
    <m/>
  </r>
  <r>
    <s v="Kunti"/>
    <x v="1"/>
    <x v="3"/>
    <m/>
    <m/>
    <m/>
    <m/>
    <m/>
    <m/>
    <m/>
    <m/>
    <m/>
    <m/>
    <m/>
    <m/>
    <m/>
    <m/>
    <m/>
    <m/>
    <m/>
    <m/>
    <m/>
    <m/>
    <m/>
    <m/>
    <m/>
  </r>
  <r>
    <s v="Shrikrishna"/>
    <x v="0"/>
    <x v="1"/>
    <m/>
    <m/>
    <m/>
    <m/>
    <m/>
    <m/>
    <m/>
    <m/>
    <m/>
    <m/>
    <m/>
    <m/>
    <m/>
    <m/>
    <m/>
    <m/>
    <m/>
    <m/>
    <m/>
    <m/>
    <m/>
    <m/>
    <m/>
  </r>
  <r>
    <s v="Sachika"/>
    <x v="1"/>
    <x v="1"/>
    <m/>
    <m/>
    <m/>
    <m/>
    <m/>
    <m/>
    <m/>
    <m/>
    <m/>
    <m/>
    <m/>
    <m/>
    <m/>
    <m/>
    <m/>
    <m/>
    <m/>
    <m/>
    <m/>
    <m/>
    <m/>
    <m/>
    <m/>
  </r>
  <r>
    <s v="Amir"/>
    <x v="0"/>
    <x v="8"/>
    <m/>
    <m/>
    <m/>
    <m/>
    <m/>
    <m/>
    <m/>
    <m/>
    <m/>
    <m/>
    <m/>
    <m/>
    <m/>
    <m/>
    <m/>
    <m/>
    <m/>
    <m/>
    <m/>
    <m/>
    <m/>
    <m/>
    <m/>
  </r>
  <r>
    <s v="Ekaja"/>
    <x v="1"/>
    <x v="1"/>
    <m/>
    <m/>
    <m/>
    <m/>
    <m/>
    <m/>
    <m/>
    <m/>
    <m/>
    <m/>
    <m/>
    <m/>
    <m/>
    <m/>
    <m/>
    <m/>
    <m/>
    <m/>
    <m/>
    <m/>
    <m/>
    <m/>
    <m/>
  </r>
  <r>
    <s v="Omesh"/>
    <x v="0"/>
    <x v="0"/>
    <m/>
    <m/>
    <m/>
    <m/>
    <m/>
    <m/>
    <m/>
    <m/>
    <m/>
    <m/>
    <m/>
    <m/>
    <m/>
    <m/>
    <m/>
    <m/>
    <m/>
    <m/>
    <m/>
    <m/>
    <m/>
    <m/>
    <m/>
  </r>
  <r>
    <s v="Harendra"/>
    <x v="0"/>
    <x v="1"/>
    <m/>
    <m/>
    <m/>
    <m/>
    <m/>
    <m/>
    <m/>
    <m/>
    <m/>
    <m/>
    <m/>
    <m/>
    <m/>
    <m/>
    <m/>
    <m/>
    <m/>
    <m/>
    <m/>
    <m/>
    <m/>
    <m/>
    <m/>
  </r>
  <r>
    <s v="Sarvadaman"/>
    <x v="0"/>
    <x v="7"/>
    <m/>
    <m/>
    <m/>
    <m/>
    <m/>
    <m/>
    <m/>
    <m/>
    <m/>
    <m/>
    <m/>
    <m/>
    <m/>
    <m/>
    <m/>
    <m/>
    <m/>
    <m/>
    <m/>
    <m/>
    <m/>
    <m/>
    <m/>
  </r>
  <r>
    <s v="Suvarna"/>
    <x v="1"/>
    <x v="1"/>
    <m/>
    <m/>
    <m/>
    <m/>
    <m/>
    <m/>
    <m/>
    <m/>
    <m/>
    <m/>
    <m/>
    <m/>
    <m/>
    <m/>
    <m/>
    <m/>
    <m/>
    <m/>
    <m/>
    <m/>
    <m/>
    <m/>
    <m/>
  </r>
  <r>
    <s v="Maari"/>
    <x v="0"/>
    <x v="3"/>
    <m/>
    <m/>
    <m/>
    <m/>
    <m/>
    <m/>
    <m/>
    <m/>
    <m/>
    <m/>
    <m/>
    <m/>
    <m/>
    <m/>
    <m/>
    <m/>
    <m/>
    <m/>
    <m/>
    <m/>
    <m/>
    <m/>
    <m/>
  </r>
  <r>
    <s v="Banbihari"/>
    <x v="0"/>
    <x v="3"/>
    <m/>
    <m/>
    <m/>
    <m/>
    <m/>
    <m/>
    <m/>
    <m/>
    <m/>
    <m/>
    <m/>
    <m/>
    <m/>
    <m/>
    <m/>
    <m/>
    <m/>
    <m/>
    <m/>
    <m/>
    <m/>
    <m/>
    <m/>
  </r>
  <r>
    <s v="Vijay"/>
    <x v="0"/>
    <x v="13"/>
    <m/>
    <m/>
    <m/>
    <m/>
    <m/>
    <m/>
    <m/>
    <m/>
    <m/>
    <m/>
    <m/>
    <m/>
    <m/>
    <m/>
    <m/>
    <m/>
    <m/>
    <m/>
    <m/>
    <m/>
    <m/>
    <m/>
    <m/>
  </r>
  <r>
    <s v="Ranganath"/>
    <x v="0"/>
    <x v="0"/>
    <m/>
    <m/>
    <m/>
    <m/>
    <m/>
    <m/>
    <m/>
    <m/>
    <m/>
    <m/>
    <m/>
    <m/>
    <m/>
    <m/>
    <m/>
    <m/>
    <m/>
    <m/>
    <m/>
    <m/>
    <m/>
    <m/>
    <m/>
  </r>
  <r>
    <s v="Tvesa"/>
    <x v="1"/>
    <x v="1"/>
    <m/>
    <m/>
    <m/>
    <m/>
    <m/>
    <m/>
    <m/>
    <m/>
    <m/>
    <m/>
    <m/>
    <m/>
    <m/>
    <m/>
    <m/>
    <m/>
    <m/>
    <m/>
    <m/>
    <m/>
    <m/>
    <m/>
    <m/>
  </r>
  <r>
    <s v="Meher"/>
    <x v="1"/>
    <x v="8"/>
    <m/>
    <m/>
    <m/>
    <m/>
    <m/>
    <m/>
    <m/>
    <m/>
    <m/>
    <m/>
    <m/>
    <m/>
    <m/>
    <m/>
    <m/>
    <m/>
    <m/>
    <m/>
    <m/>
    <m/>
    <m/>
    <m/>
    <m/>
  </r>
  <r>
    <s v="Gyandev"/>
    <x v="0"/>
    <x v="15"/>
    <m/>
    <m/>
    <m/>
    <m/>
    <m/>
    <m/>
    <m/>
    <m/>
    <m/>
    <m/>
    <m/>
    <m/>
    <m/>
    <m/>
    <m/>
    <m/>
    <m/>
    <m/>
    <m/>
    <m/>
    <m/>
    <m/>
    <m/>
  </r>
  <r>
    <s v="Randhir"/>
    <x v="0"/>
    <x v="8"/>
    <m/>
    <m/>
    <m/>
    <m/>
    <m/>
    <m/>
    <m/>
    <m/>
    <m/>
    <m/>
    <m/>
    <m/>
    <m/>
    <m/>
    <m/>
    <m/>
    <m/>
    <m/>
    <m/>
    <m/>
    <m/>
    <m/>
    <m/>
  </r>
  <r>
    <s v="Sanwariya"/>
    <x v="0"/>
    <x v="1"/>
    <m/>
    <m/>
    <m/>
    <m/>
    <m/>
    <m/>
    <m/>
    <m/>
    <m/>
    <m/>
    <m/>
    <m/>
    <m/>
    <m/>
    <m/>
    <m/>
    <m/>
    <m/>
    <m/>
    <m/>
    <m/>
    <m/>
    <m/>
  </r>
  <r>
    <s v="Pranavi"/>
    <x v="1"/>
    <x v="3"/>
    <m/>
    <m/>
    <m/>
    <m/>
    <m/>
    <m/>
    <m/>
    <m/>
    <m/>
    <m/>
    <m/>
    <m/>
    <m/>
    <m/>
    <m/>
    <m/>
    <m/>
    <m/>
    <m/>
    <m/>
    <m/>
    <m/>
    <m/>
  </r>
  <r>
    <s v="Gurveer"/>
    <x v="0"/>
    <x v="8"/>
    <m/>
    <m/>
    <m/>
    <m/>
    <m/>
    <m/>
    <m/>
    <m/>
    <m/>
    <m/>
    <m/>
    <m/>
    <m/>
    <m/>
    <m/>
    <m/>
    <m/>
    <m/>
    <m/>
    <m/>
    <m/>
    <m/>
    <m/>
  </r>
  <r>
    <s v="Sikata"/>
    <x v="1"/>
    <x v="1"/>
    <m/>
    <m/>
    <m/>
    <m/>
    <m/>
    <m/>
    <m/>
    <m/>
    <m/>
    <m/>
    <m/>
    <m/>
    <m/>
    <m/>
    <m/>
    <m/>
    <m/>
    <m/>
    <m/>
    <m/>
    <m/>
    <m/>
    <m/>
  </r>
  <r>
    <s v="Dandak"/>
    <x v="0"/>
    <x v="4"/>
    <m/>
    <m/>
    <m/>
    <m/>
    <m/>
    <m/>
    <m/>
    <m/>
    <m/>
    <m/>
    <m/>
    <m/>
    <m/>
    <m/>
    <m/>
    <m/>
    <m/>
    <m/>
    <m/>
    <m/>
    <m/>
    <m/>
    <m/>
  </r>
  <r>
    <s v="Malaya"/>
    <x v="1"/>
    <x v="1"/>
    <m/>
    <m/>
    <m/>
    <m/>
    <m/>
    <m/>
    <m/>
    <m/>
    <m/>
    <m/>
    <m/>
    <m/>
    <m/>
    <m/>
    <m/>
    <m/>
    <m/>
    <m/>
    <m/>
    <m/>
    <m/>
    <m/>
    <m/>
  </r>
  <r>
    <s v="Lajwanti"/>
    <x v="1"/>
    <x v="3"/>
    <m/>
    <m/>
    <m/>
    <m/>
    <m/>
    <m/>
    <m/>
    <m/>
    <m/>
    <m/>
    <m/>
    <m/>
    <m/>
    <m/>
    <m/>
    <m/>
    <m/>
    <m/>
    <m/>
    <m/>
    <m/>
    <m/>
    <m/>
  </r>
  <r>
    <s v="Jaidayal"/>
    <x v="0"/>
    <x v="10"/>
    <m/>
    <m/>
    <m/>
    <m/>
    <m/>
    <m/>
    <m/>
    <m/>
    <m/>
    <m/>
    <m/>
    <m/>
    <m/>
    <m/>
    <m/>
    <m/>
    <m/>
    <m/>
    <m/>
    <m/>
    <m/>
    <m/>
    <m/>
  </r>
  <r>
    <s v="Elilvendan"/>
    <x v="0"/>
    <x v="7"/>
    <m/>
    <m/>
    <m/>
    <m/>
    <m/>
    <m/>
    <m/>
    <m/>
    <m/>
    <m/>
    <m/>
    <m/>
    <m/>
    <m/>
    <m/>
    <m/>
    <m/>
    <m/>
    <m/>
    <m/>
    <m/>
    <m/>
    <m/>
  </r>
  <r>
    <s v="Ajinkya"/>
    <x v="0"/>
    <x v="1"/>
    <m/>
    <m/>
    <m/>
    <m/>
    <m/>
    <m/>
    <m/>
    <m/>
    <m/>
    <m/>
    <m/>
    <m/>
    <m/>
    <m/>
    <m/>
    <m/>
    <m/>
    <m/>
    <m/>
    <m/>
    <m/>
    <m/>
    <m/>
  </r>
  <r>
    <s v="Kavini"/>
    <x v="1"/>
    <x v="3"/>
    <m/>
    <m/>
    <m/>
    <m/>
    <m/>
    <m/>
    <m/>
    <m/>
    <m/>
    <m/>
    <m/>
    <m/>
    <m/>
    <m/>
    <m/>
    <m/>
    <m/>
    <m/>
    <m/>
    <m/>
    <m/>
    <m/>
    <m/>
  </r>
  <r>
    <s v="Rishi"/>
    <x v="0"/>
    <x v="3"/>
    <m/>
    <m/>
    <m/>
    <m/>
    <m/>
    <m/>
    <m/>
    <m/>
    <m/>
    <m/>
    <m/>
    <m/>
    <m/>
    <m/>
    <m/>
    <m/>
    <m/>
    <m/>
    <m/>
    <m/>
    <m/>
    <m/>
    <m/>
  </r>
  <r>
    <s v="Satyendra"/>
    <x v="0"/>
    <x v="1"/>
    <m/>
    <m/>
    <m/>
    <m/>
    <m/>
    <m/>
    <m/>
    <m/>
    <m/>
    <m/>
    <m/>
    <m/>
    <m/>
    <m/>
    <m/>
    <m/>
    <m/>
    <m/>
    <m/>
    <m/>
    <m/>
    <m/>
    <m/>
  </r>
  <r>
    <s v="Tanmaya"/>
    <x v="1"/>
    <x v="1"/>
    <m/>
    <m/>
    <m/>
    <m/>
    <m/>
    <m/>
    <m/>
    <m/>
    <m/>
    <m/>
    <m/>
    <m/>
    <m/>
    <m/>
    <m/>
    <m/>
    <m/>
    <m/>
    <m/>
    <m/>
    <m/>
    <m/>
    <m/>
  </r>
  <r>
    <s v="Faarooq"/>
    <x v="0"/>
    <x v="21"/>
    <m/>
    <m/>
    <m/>
    <m/>
    <m/>
    <m/>
    <m/>
    <m/>
    <m/>
    <m/>
    <m/>
    <m/>
    <m/>
    <m/>
    <m/>
    <m/>
    <m/>
    <m/>
    <m/>
    <m/>
    <m/>
    <m/>
    <m/>
  </r>
  <r>
    <s v="Aparijita"/>
    <x v="1"/>
    <x v="1"/>
    <m/>
    <m/>
    <m/>
    <m/>
    <m/>
    <m/>
    <m/>
    <m/>
    <m/>
    <m/>
    <m/>
    <m/>
    <m/>
    <m/>
    <m/>
    <m/>
    <m/>
    <m/>
    <m/>
    <m/>
    <m/>
    <m/>
    <m/>
  </r>
  <r>
    <s v="Foolmala"/>
    <x v="1"/>
    <x v="1"/>
    <m/>
    <m/>
    <m/>
    <m/>
    <m/>
    <m/>
    <m/>
    <m/>
    <m/>
    <m/>
    <m/>
    <m/>
    <m/>
    <m/>
    <m/>
    <m/>
    <m/>
    <m/>
    <m/>
    <m/>
    <m/>
    <m/>
    <m/>
  </r>
  <r>
    <s v="Padmalochana"/>
    <x v="1"/>
    <x v="1"/>
    <m/>
    <m/>
    <m/>
    <m/>
    <m/>
    <m/>
    <m/>
    <m/>
    <m/>
    <m/>
    <m/>
    <m/>
    <m/>
    <m/>
    <m/>
    <m/>
    <m/>
    <m/>
    <m/>
    <m/>
    <m/>
    <m/>
    <m/>
  </r>
  <r>
    <s v="Smarajit"/>
    <x v="0"/>
    <x v="14"/>
    <m/>
    <m/>
    <m/>
    <m/>
    <m/>
    <m/>
    <m/>
    <m/>
    <m/>
    <m/>
    <m/>
    <m/>
    <m/>
    <m/>
    <m/>
    <m/>
    <m/>
    <m/>
    <m/>
    <m/>
    <m/>
    <m/>
    <m/>
  </r>
  <r>
    <s v="Ihitha"/>
    <x v="1"/>
    <x v="1"/>
    <m/>
    <m/>
    <m/>
    <m/>
    <m/>
    <m/>
    <m/>
    <m/>
    <m/>
    <m/>
    <m/>
    <m/>
    <m/>
    <m/>
    <m/>
    <m/>
    <m/>
    <m/>
    <m/>
    <m/>
    <m/>
    <m/>
    <m/>
  </r>
  <r>
    <s v="Vilokan"/>
    <x v="0"/>
    <x v="7"/>
    <m/>
    <m/>
    <m/>
    <m/>
    <m/>
    <m/>
    <m/>
    <m/>
    <m/>
    <m/>
    <m/>
    <m/>
    <m/>
    <m/>
    <m/>
    <m/>
    <m/>
    <m/>
    <m/>
    <m/>
    <m/>
    <m/>
    <m/>
  </r>
  <r>
    <s v="Abdul-Jaleel"/>
    <x v="0"/>
    <x v="10"/>
    <m/>
    <m/>
    <m/>
    <m/>
    <m/>
    <m/>
    <m/>
    <m/>
    <m/>
    <m/>
    <m/>
    <m/>
    <m/>
    <m/>
    <m/>
    <m/>
    <m/>
    <m/>
    <m/>
    <m/>
    <m/>
    <m/>
    <m/>
  </r>
  <r>
    <s v="Taanusiya"/>
    <x v="1"/>
    <x v="1"/>
    <m/>
    <m/>
    <m/>
    <m/>
    <m/>
    <m/>
    <m/>
    <m/>
    <m/>
    <m/>
    <m/>
    <m/>
    <m/>
    <m/>
    <m/>
    <m/>
    <m/>
    <m/>
    <m/>
    <m/>
    <m/>
    <m/>
    <m/>
  </r>
  <r>
    <s v="Vamana"/>
    <x v="0"/>
    <x v="1"/>
    <m/>
    <m/>
    <m/>
    <m/>
    <m/>
    <m/>
    <m/>
    <m/>
    <m/>
    <m/>
    <m/>
    <m/>
    <m/>
    <m/>
    <m/>
    <m/>
    <m/>
    <m/>
    <m/>
    <m/>
    <m/>
    <m/>
    <m/>
  </r>
  <r>
    <s v="Farida"/>
    <x v="1"/>
    <x v="1"/>
    <m/>
    <m/>
    <m/>
    <m/>
    <m/>
    <m/>
    <m/>
    <m/>
    <m/>
    <m/>
    <m/>
    <m/>
    <m/>
    <m/>
    <m/>
    <m/>
    <m/>
    <m/>
    <m/>
    <m/>
    <m/>
    <m/>
    <m/>
  </r>
  <r>
    <s v="Samskara"/>
    <x v="1"/>
    <x v="1"/>
    <m/>
    <m/>
    <m/>
    <m/>
    <m/>
    <m/>
    <m/>
    <m/>
    <m/>
    <m/>
    <m/>
    <m/>
    <m/>
    <m/>
    <m/>
    <m/>
    <m/>
    <m/>
    <m/>
    <m/>
    <m/>
    <m/>
    <m/>
  </r>
  <r>
    <s v="Shishupal"/>
    <x v="0"/>
    <x v="10"/>
    <m/>
    <m/>
    <m/>
    <m/>
    <m/>
    <m/>
    <m/>
    <m/>
    <m/>
    <m/>
    <m/>
    <m/>
    <m/>
    <m/>
    <m/>
    <m/>
    <m/>
    <m/>
    <m/>
    <m/>
    <m/>
    <m/>
    <m/>
  </r>
  <r>
    <s v="Haadiya"/>
    <x v="0"/>
    <x v="1"/>
    <m/>
    <m/>
    <m/>
    <m/>
    <m/>
    <m/>
    <m/>
    <m/>
    <m/>
    <m/>
    <m/>
    <m/>
    <m/>
    <m/>
    <m/>
    <m/>
    <m/>
    <m/>
    <m/>
    <m/>
    <m/>
    <m/>
    <m/>
  </r>
  <r>
    <s v="Sahitha"/>
    <x v="1"/>
    <x v="1"/>
    <m/>
    <m/>
    <m/>
    <m/>
    <m/>
    <m/>
    <m/>
    <m/>
    <m/>
    <m/>
    <m/>
    <m/>
    <m/>
    <m/>
    <m/>
    <m/>
    <m/>
    <m/>
    <m/>
    <m/>
    <m/>
    <m/>
    <m/>
  </r>
  <r>
    <s v="Yaalmani"/>
    <x v="0"/>
    <x v="3"/>
    <m/>
    <m/>
    <m/>
    <m/>
    <m/>
    <m/>
    <m/>
    <m/>
    <m/>
    <m/>
    <m/>
    <m/>
    <m/>
    <m/>
    <m/>
    <m/>
    <m/>
    <m/>
    <m/>
    <m/>
    <m/>
    <m/>
    <m/>
  </r>
  <r>
    <s v="Shirshirchandra"/>
    <x v="0"/>
    <x v="1"/>
    <m/>
    <m/>
    <m/>
    <m/>
    <m/>
    <m/>
    <m/>
    <m/>
    <m/>
    <m/>
    <m/>
    <m/>
    <m/>
    <m/>
    <m/>
    <m/>
    <m/>
    <m/>
    <m/>
    <m/>
    <m/>
    <m/>
    <m/>
  </r>
  <r>
    <s v="Ganendra"/>
    <x v="0"/>
    <x v="1"/>
    <m/>
    <m/>
    <m/>
    <m/>
    <m/>
    <m/>
    <m/>
    <m/>
    <m/>
    <m/>
    <m/>
    <m/>
    <m/>
    <m/>
    <m/>
    <m/>
    <m/>
    <m/>
    <m/>
    <m/>
    <m/>
    <m/>
    <m/>
  </r>
  <r>
    <s v="Sanabhi"/>
    <x v="0"/>
    <x v="3"/>
    <m/>
    <m/>
    <m/>
    <m/>
    <m/>
    <m/>
    <m/>
    <m/>
    <m/>
    <m/>
    <m/>
    <m/>
    <m/>
    <m/>
    <m/>
    <m/>
    <m/>
    <m/>
    <m/>
    <m/>
    <m/>
    <m/>
    <m/>
  </r>
  <r>
    <s v="Manika"/>
    <x v="1"/>
    <x v="1"/>
    <m/>
    <m/>
    <m/>
    <m/>
    <m/>
    <m/>
    <m/>
    <m/>
    <m/>
    <m/>
    <m/>
    <m/>
    <m/>
    <m/>
    <m/>
    <m/>
    <m/>
    <m/>
    <m/>
    <m/>
    <m/>
    <m/>
    <m/>
  </r>
  <r>
    <s v="Sankari"/>
    <x v="1"/>
    <x v="3"/>
    <m/>
    <m/>
    <m/>
    <m/>
    <m/>
    <m/>
    <m/>
    <m/>
    <m/>
    <m/>
    <m/>
    <m/>
    <m/>
    <m/>
    <m/>
    <m/>
    <m/>
    <m/>
    <m/>
    <m/>
    <m/>
    <m/>
    <m/>
  </r>
  <r>
    <s v="Sanjukta"/>
    <x v="1"/>
    <x v="1"/>
    <m/>
    <m/>
    <m/>
    <m/>
    <m/>
    <m/>
    <m/>
    <m/>
    <m/>
    <m/>
    <m/>
    <m/>
    <m/>
    <m/>
    <m/>
    <m/>
    <m/>
    <m/>
    <m/>
    <m/>
    <m/>
    <m/>
    <m/>
  </r>
  <r>
    <s v="Chintya"/>
    <x v="0"/>
    <x v="1"/>
    <m/>
    <m/>
    <m/>
    <m/>
    <m/>
    <m/>
    <m/>
    <m/>
    <m/>
    <m/>
    <m/>
    <m/>
    <m/>
    <m/>
    <m/>
    <m/>
    <m/>
    <m/>
    <m/>
    <m/>
    <m/>
    <m/>
    <m/>
  </r>
  <r>
    <s v="Kapardini"/>
    <x v="1"/>
    <x v="3"/>
    <m/>
    <m/>
    <m/>
    <m/>
    <m/>
    <m/>
    <m/>
    <m/>
    <m/>
    <m/>
    <m/>
    <m/>
    <m/>
    <m/>
    <m/>
    <m/>
    <m/>
    <m/>
    <m/>
    <m/>
    <m/>
    <m/>
    <m/>
  </r>
  <r>
    <s v="Pivari"/>
    <x v="1"/>
    <x v="3"/>
    <m/>
    <m/>
    <m/>
    <m/>
    <m/>
    <m/>
    <m/>
    <m/>
    <m/>
    <m/>
    <m/>
    <m/>
    <m/>
    <m/>
    <m/>
    <m/>
    <m/>
    <m/>
    <m/>
    <m/>
    <m/>
    <m/>
    <m/>
  </r>
  <r>
    <s v="Mohal"/>
    <x v="0"/>
    <x v="10"/>
    <m/>
    <m/>
    <m/>
    <m/>
    <m/>
    <m/>
    <m/>
    <m/>
    <m/>
    <m/>
    <m/>
    <m/>
    <m/>
    <m/>
    <m/>
    <m/>
    <m/>
    <m/>
    <m/>
    <m/>
    <m/>
    <m/>
    <m/>
  </r>
  <r>
    <s v="Varun"/>
    <x v="0"/>
    <x v="7"/>
    <m/>
    <m/>
    <m/>
    <m/>
    <m/>
    <m/>
    <m/>
    <m/>
    <m/>
    <m/>
    <m/>
    <m/>
    <m/>
    <m/>
    <m/>
    <m/>
    <m/>
    <m/>
    <m/>
    <m/>
    <m/>
    <m/>
    <m/>
  </r>
  <r>
    <s v="Jayanta"/>
    <x v="0"/>
    <x v="1"/>
    <m/>
    <m/>
    <m/>
    <m/>
    <m/>
    <m/>
    <m/>
    <m/>
    <m/>
    <m/>
    <m/>
    <m/>
    <m/>
    <m/>
    <m/>
    <m/>
    <m/>
    <m/>
    <m/>
    <m/>
    <m/>
    <m/>
    <m/>
  </r>
  <r>
    <s v="Pratiti"/>
    <x v="1"/>
    <x v="3"/>
    <m/>
    <m/>
    <m/>
    <m/>
    <m/>
    <m/>
    <m/>
    <m/>
    <m/>
    <m/>
    <m/>
    <m/>
    <m/>
    <m/>
    <m/>
    <m/>
    <m/>
    <m/>
    <m/>
    <m/>
    <m/>
    <m/>
    <m/>
  </r>
  <r>
    <s v="Satyasheel"/>
    <x v="0"/>
    <x v="10"/>
    <m/>
    <m/>
    <m/>
    <m/>
    <m/>
    <m/>
    <m/>
    <m/>
    <m/>
    <m/>
    <m/>
    <m/>
    <m/>
    <m/>
    <m/>
    <m/>
    <m/>
    <m/>
    <m/>
    <m/>
    <m/>
    <m/>
    <m/>
  </r>
  <r>
    <s v="Falguni, Phalguni"/>
    <x v="0"/>
    <x v="3"/>
    <m/>
    <m/>
    <m/>
    <m/>
    <m/>
    <m/>
    <m/>
    <m/>
    <m/>
    <m/>
    <m/>
    <m/>
    <m/>
    <m/>
    <m/>
    <m/>
    <m/>
    <m/>
    <m/>
    <m/>
    <m/>
    <m/>
    <m/>
  </r>
  <r>
    <s v="Bakula"/>
    <x v="1"/>
    <x v="1"/>
    <m/>
    <m/>
    <m/>
    <m/>
    <m/>
    <m/>
    <m/>
    <m/>
    <m/>
    <m/>
    <m/>
    <m/>
    <m/>
    <m/>
    <m/>
    <m/>
    <m/>
    <m/>
    <m/>
    <m/>
    <m/>
    <m/>
    <m/>
  </r>
  <r>
    <s v="Gaura"/>
    <x v="1"/>
    <x v="1"/>
    <m/>
    <m/>
    <m/>
    <m/>
    <m/>
    <m/>
    <m/>
    <m/>
    <m/>
    <m/>
    <m/>
    <m/>
    <m/>
    <m/>
    <m/>
    <m/>
    <m/>
    <m/>
    <m/>
    <m/>
    <m/>
    <m/>
    <m/>
  </r>
  <r>
    <s v="Imaran"/>
    <x v="0"/>
    <x v="7"/>
    <m/>
    <m/>
    <m/>
    <m/>
    <m/>
    <m/>
    <m/>
    <m/>
    <m/>
    <m/>
    <m/>
    <m/>
    <m/>
    <m/>
    <m/>
    <m/>
    <m/>
    <m/>
    <m/>
    <m/>
    <m/>
    <m/>
    <m/>
  </r>
  <r>
    <s v="Dinapati"/>
    <x v="0"/>
    <x v="3"/>
    <m/>
    <m/>
    <m/>
    <m/>
    <m/>
    <m/>
    <m/>
    <m/>
    <m/>
    <m/>
    <m/>
    <m/>
    <m/>
    <m/>
    <m/>
    <m/>
    <m/>
    <m/>
    <m/>
    <m/>
    <m/>
    <m/>
    <m/>
  </r>
  <r>
    <s v="Laavanya"/>
    <x v="0"/>
    <x v="1"/>
    <m/>
    <m/>
    <m/>
    <m/>
    <m/>
    <m/>
    <m/>
    <m/>
    <m/>
    <m/>
    <m/>
    <m/>
    <m/>
    <m/>
    <m/>
    <m/>
    <m/>
    <m/>
    <m/>
    <m/>
    <m/>
    <m/>
    <m/>
  </r>
  <r>
    <s v="Kandan"/>
    <x v="0"/>
    <x v="7"/>
    <m/>
    <m/>
    <m/>
    <m/>
    <m/>
    <m/>
    <m/>
    <m/>
    <m/>
    <m/>
    <m/>
    <m/>
    <m/>
    <m/>
    <m/>
    <m/>
    <m/>
    <m/>
    <m/>
    <m/>
    <m/>
    <m/>
    <m/>
  </r>
  <r>
    <s v="Utsa"/>
    <x v="1"/>
    <x v="1"/>
    <m/>
    <m/>
    <m/>
    <m/>
    <m/>
    <m/>
    <m/>
    <m/>
    <m/>
    <m/>
    <m/>
    <m/>
    <m/>
    <m/>
    <m/>
    <m/>
    <m/>
    <m/>
    <m/>
    <m/>
    <m/>
    <m/>
    <m/>
  </r>
  <r>
    <s v="Eka"/>
    <x v="0"/>
    <x v="1"/>
    <m/>
    <m/>
    <m/>
    <m/>
    <m/>
    <m/>
    <m/>
    <m/>
    <m/>
    <m/>
    <m/>
    <m/>
    <m/>
    <m/>
    <m/>
    <m/>
    <m/>
    <m/>
    <m/>
    <m/>
    <m/>
    <m/>
    <m/>
  </r>
  <r>
    <s v="Upala"/>
    <x v="1"/>
    <x v="1"/>
    <m/>
    <m/>
    <m/>
    <m/>
    <m/>
    <m/>
    <m/>
    <m/>
    <m/>
    <m/>
    <m/>
    <m/>
    <m/>
    <m/>
    <m/>
    <m/>
    <m/>
    <m/>
    <m/>
    <m/>
    <m/>
    <m/>
    <m/>
  </r>
  <r>
    <s v="Tapati"/>
    <x v="1"/>
    <x v="3"/>
    <m/>
    <m/>
    <m/>
    <m/>
    <m/>
    <m/>
    <m/>
    <m/>
    <m/>
    <m/>
    <m/>
    <m/>
    <m/>
    <m/>
    <m/>
    <m/>
    <m/>
    <m/>
    <m/>
    <m/>
    <m/>
    <m/>
    <m/>
  </r>
  <r>
    <s v="Sayam"/>
    <x v="0"/>
    <x v="11"/>
    <m/>
    <m/>
    <m/>
    <m/>
    <m/>
    <m/>
    <m/>
    <m/>
    <m/>
    <m/>
    <m/>
    <m/>
    <m/>
    <m/>
    <m/>
    <m/>
    <m/>
    <m/>
    <m/>
    <m/>
    <m/>
    <m/>
    <m/>
  </r>
  <r>
    <s v="Mahasweta"/>
    <x v="1"/>
    <x v="1"/>
    <m/>
    <m/>
    <m/>
    <m/>
    <m/>
    <m/>
    <m/>
    <m/>
    <m/>
    <m/>
    <m/>
    <m/>
    <m/>
    <m/>
    <m/>
    <m/>
    <m/>
    <m/>
    <m/>
    <m/>
    <m/>
    <m/>
    <m/>
  </r>
  <r>
    <s v="Bilva"/>
    <x v="0"/>
    <x v="1"/>
    <m/>
    <m/>
    <m/>
    <m/>
    <m/>
    <m/>
    <m/>
    <m/>
    <m/>
    <m/>
    <m/>
    <m/>
    <m/>
    <m/>
    <m/>
    <m/>
    <m/>
    <m/>
    <m/>
    <m/>
    <m/>
    <m/>
    <m/>
  </r>
  <r>
    <s v="Mandira"/>
    <x v="1"/>
    <x v="1"/>
    <m/>
    <m/>
    <m/>
    <m/>
    <m/>
    <m/>
    <m/>
    <m/>
    <m/>
    <m/>
    <m/>
    <m/>
    <m/>
    <m/>
    <m/>
    <m/>
    <m/>
    <m/>
    <m/>
    <m/>
    <m/>
    <m/>
    <m/>
  </r>
  <r>
    <s v="Badrinath"/>
    <x v="0"/>
    <x v="0"/>
    <m/>
    <m/>
    <m/>
    <m/>
    <m/>
    <m/>
    <m/>
    <m/>
    <m/>
    <m/>
    <m/>
    <m/>
    <m/>
    <m/>
    <m/>
    <m/>
    <m/>
    <m/>
    <m/>
    <m/>
    <m/>
    <m/>
    <m/>
  </r>
  <r>
    <s v="Acira"/>
    <x v="1"/>
    <x v="1"/>
    <m/>
    <m/>
    <m/>
    <m/>
    <m/>
    <m/>
    <m/>
    <m/>
    <m/>
    <m/>
    <m/>
    <m/>
    <m/>
    <m/>
    <m/>
    <m/>
    <m/>
    <m/>
    <m/>
    <m/>
    <m/>
    <m/>
    <m/>
  </r>
  <r>
    <s v="Shreshta"/>
    <x v="0"/>
    <x v="1"/>
    <m/>
    <m/>
    <m/>
    <m/>
    <m/>
    <m/>
    <m/>
    <m/>
    <m/>
    <m/>
    <m/>
    <m/>
    <m/>
    <m/>
    <m/>
    <m/>
    <m/>
    <m/>
    <m/>
    <m/>
    <m/>
    <m/>
    <m/>
  </r>
  <r>
    <s v="Tarpan"/>
    <x v="0"/>
    <x v="7"/>
    <m/>
    <m/>
    <m/>
    <m/>
    <m/>
    <m/>
    <m/>
    <m/>
    <m/>
    <m/>
    <m/>
    <m/>
    <m/>
    <m/>
    <m/>
    <m/>
    <m/>
    <m/>
    <m/>
    <m/>
    <m/>
    <m/>
    <m/>
  </r>
  <r>
    <s v="Vaijnath"/>
    <x v="0"/>
    <x v="0"/>
    <m/>
    <m/>
    <m/>
    <m/>
    <m/>
    <m/>
    <m/>
    <m/>
    <m/>
    <m/>
    <m/>
    <m/>
    <m/>
    <m/>
    <m/>
    <m/>
    <m/>
    <m/>
    <m/>
    <m/>
    <m/>
    <m/>
    <m/>
  </r>
  <r>
    <s v="Barsha"/>
    <x v="1"/>
    <x v="1"/>
    <m/>
    <m/>
    <m/>
    <m/>
    <m/>
    <m/>
    <m/>
    <m/>
    <m/>
    <m/>
    <m/>
    <m/>
    <m/>
    <m/>
    <m/>
    <m/>
    <m/>
    <m/>
    <m/>
    <m/>
    <m/>
    <m/>
    <m/>
  </r>
  <r>
    <s v="Pravin"/>
    <x v="0"/>
    <x v="7"/>
    <m/>
    <m/>
    <m/>
    <m/>
    <m/>
    <m/>
    <m/>
    <m/>
    <m/>
    <m/>
    <m/>
    <m/>
    <m/>
    <m/>
    <m/>
    <m/>
    <m/>
    <m/>
    <m/>
    <m/>
    <m/>
    <m/>
    <m/>
  </r>
  <r>
    <s v="Ayush"/>
    <x v="0"/>
    <x v="0"/>
    <m/>
    <m/>
    <m/>
    <m/>
    <m/>
    <m/>
    <m/>
    <m/>
    <m/>
    <m/>
    <m/>
    <m/>
    <m/>
    <m/>
    <m/>
    <m/>
    <m/>
    <m/>
    <m/>
    <m/>
    <m/>
    <m/>
    <m/>
  </r>
  <r>
    <s v="Benazir"/>
    <x v="1"/>
    <x v="8"/>
    <m/>
    <m/>
    <m/>
    <m/>
    <m/>
    <m/>
    <m/>
    <m/>
    <m/>
    <m/>
    <m/>
    <m/>
    <m/>
    <m/>
    <m/>
    <m/>
    <m/>
    <m/>
    <m/>
    <m/>
    <m/>
    <m/>
    <m/>
  </r>
  <r>
    <s v="Salila"/>
    <x v="1"/>
    <x v="1"/>
    <m/>
    <m/>
    <m/>
    <m/>
    <m/>
    <m/>
    <m/>
    <m/>
    <m/>
    <m/>
    <m/>
    <m/>
    <m/>
    <m/>
    <m/>
    <m/>
    <m/>
    <m/>
    <m/>
    <m/>
    <m/>
    <m/>
    <m/>
  </r>
  <r>
    <s v="Devabrata"/>
    <x v="0"/>
    <x v="1"/>
    <m/>
    <m/>
    <m/>
    <m/>
    <m/>
    <m/>
    <m/>
    <m/>
    <m/>
    <m/>
    <m/>
    <m/>
    <m/>
    <m/>
    <m/>
    <m/>
    <m/>
    <m/>
    <m/>
    <m/>
    <m/>
    <m/>
    <m/>
  </r>
  <r>
    <s v="Vidyut"/>
    <x v="0"/>
    <x v="14"/>
    <m/>
    <m/>
    <m/>
    <m/>
    <m/>
    <m/>
    <m/>
    <m/>
    <m/>
    <m/>
    <m/>
    <m/>
    <m/>
    <m/>
    <m/>
    <m/>
    <m/>
    <m/>
    <m/>
    <m/>
    <m/>
    <m/>
    <m/>
  </r>
  <r>
    <s v="Somalakshmi"/>
    <x v="1"/>
    <x v="3"/>
    <m/>
    <m/>
    <m/>
    <m/>
    <m/>
    <m/>
    <m/>
    <m/>
    <m/>
    <m/>
    <m/>
    <m/>
    <m/>
    <m/>
    <m/>
    <m/>
    <m/>
    <m/>
    <m/>
    <m/>
    <m/>
    <m/>
    <m/>
  </r>
  <r>
    <s v="Prasheila"/>
    <x v="1"/>
    <x v="1"/>
    <m/>
    <m/>
    <m/>
    <m/>
    <m/>
    <m/>
    <m/>
    <m/>
    <m/>
    <m/>
    <m/>
    <m/>
    <m/>
    <m/>
    <m/>
    <m/>
    <m/>
    <m/>
    <m/>
    <m/>
    <m/>
    <m/>
    <m/>
  </r>
  <r>
    <s v="Vihanga"/>
    <x v="0"/>
    <x v="1"/>
    <m/>
    <m/>
    <m/>
    <m/>
    <m/>
    <m/>
    <m/>
    <m/>
    <m/>
    <m/>
    <m/>
    <m/>
    <m/>
    <m/>
    <m/>
    <m/>
    <m/>
    <m/>
    <m/>
    <m/>
    <m/>
    <m/>
    <m/>
  </r>
  <r>
    <s v="Dwaraka-daas"/>
    <x v="0"/>
    <x v="9"/>
    <m/>
    <m/>
    <m/>
    <m/>
    <m/>
    <m/>
    <m/>
    <m/>
    <m/>
    <m/>
    <m/>
    <m/>
    <m/>
    <m/>
    <m/>
    <m/>
    <m/>
    <m/>
    <m/>
    <m/>
    <m/>
    <m/>
    <m/>
  </r>
  <r>
    <s v="Zev"/>
    <x v="0"/>
    <x v="15"/>
    <m/>
    <m/>
    <m/>
    <m/>
    <m/>
    <m/>
    <m/>
    <m/>
    <m/>
    <m/>
    <m/>
    <m/>
    <m/>
    <m/>
    <m/>
    <m/>
    <m/>
    <m/>
    <m/>
    <m/>
    <m/>
    <m/>
    <m/>
  </r>
  <r>
    <s v="Tripti"/>
    <x v="1"/>
    <x v="3"/>
    <m/>
    <m/>
    <m/>
    <m/>
    <m/>
    <m/>
    <m/>
    <m/>
    <m/>
    <m/>
    <m/>
    <m/>
    <m/>
    <m/>
    <m/>
    <m/>
    <m/>
    <m/>
    <m/>
    <m/>
    <m/>
    <m/>
    <m/>
  </r>
  <r>
    <s v="Heer"/>
    <x v="0"/>
    <x v="8"/>
    <m/>
    <m/>
    <m/>
    <m/>
    <m/>
    <m/>
    <m/>
    <m/>
    <m/>
    <m/>
    <m/>
    <m/>
    <m/>
    <m/>
    <m/>
    <m/>
    <m/>
    <m/>
    <m/>
    <m/>
    <m/>
    <m/>
    <m/>
  </r>
  <r>
    <s v="Shyamal"/>
    <x v="1"/>
    <x v="10"/>
    <m/>
    <m/>
    <m/>
    <m/>
    <m/>
    <m/>
    <m/>
    <m/>
    <m/>
    <m/>
    <m/>
    <m/>
    <m/>
    <m/>
    <m/>
    <m/>
    <m/>
    <m/>
    <m/>
    <m/>
    <m/>
    <m/>
    <m/>
  </r>
  <r>
    <s v="Uttam"/>
    <x v="0"/>
    <x v="11"/>
    <m/>
    <m/>
    <m/>
    <m/>
    <m/>
    <m/>
    <m/>
    <m/>
    <m/>
    <m/>
    <m/>
    <m/>
    <m/>
    <m/>
    <m/>
    <m/>
    <m/>
    <m/>
    <m/>
    <m/>
    <m/>
    <m/>
    <m/>
  </r>
  <r>
    <s v="Talat"/>
    <x v="0"/>
    <x v="14"/>
    <m/>
    <m/>
    <m/>
    <m/>
    <m/>
    <m/>
    <m/>
    <m/>
    <m/>
    <m/>
    <m/>
    <m/>
    <m/>
    <m/>
    <m/>
    <m/>
    <m/>
    <m/>
    <m/>
    <m/>
    <m/>
    <m/>
    <m/>
  </r>
  <r>
    <s v="Rajas"/>
    <x v="0"/>
    <x v="9"/>
    <m/>
    <m/>
    <m/>
    <m/>
    <m/>
    <m/>
    <m/>
    <m/>
    <m/>
    <m/>
    <m/>
    <m/>
    <m/>
    <m/>
    <m/>
    <m/>
    <m/>
    <m/>
    <m/>
    <m/>
    <m/>
    <m/>
    <m/>
  </r>
  <r>
    <s v="Maitreyi"/>
    <x v="1"/>
    <x v="3"/>
    <m/>
    <m/>
    <m/>
    <m/>
    <m/>
    <m/>
    <m/>
    <m/>
    <m/>
    <m/>
    <m/>
    <m/>
    <m/>
    <m/>
    <m/>
    <m/>
    <m/>
    <m/>
    <m/>
    <m/>
    <m/>
    <m/>
    <m/>
  </r>
  <r>
    <s v="Ekagrah"/>
    <x v="0"/>
    <x v="0"/>
    <m/>
    <m/>
    <m/>
    <m/>
    <m/>
    <m/>
    <m/>
    <m/>
    <m/>
    <m/>
    <m/>
    <m/>
    <m/>
    <m/>
    <m/>
    <m/>
    <m/>
    <m/>
    <m/>
    <m/>
    <m/>
    <m/>
    <m/>
  </r>
  <r>
    <s v="Ibraheem"/>
    <x v="0"/>
    <x v="11"/>
    <m/>
    <m/>
    <m/>
    <m/>
    <m/>
    <m/>
    <m/>
    <m/>
    <m/>
    <m/>
    <m/>
    <m/>
    <m/>
    <m/>
    <m/>
    <m/>
    <m/>
    <m/>
    <m/>
    <m/>
    <m/>
    <m/>
    <m/>
  </r>
  <r>
    <s v="Ekana"/>
    <x v="0"/>
    <x v="1"/>
    <m/>
    <m/>
    <m/>
    <m/>
    <m/>
    <m/>
    <m/>
    <m/>
    <m/>
    <m/>
    <m/>
    <m/>
    <m/>
    <m/>
    <m/>
    <m/>
    <m/>
    <m/>
    <m/>
    <m/>
    <m/>
    <m/>
    <m/>
  </r>
  <r>
    <s v="Devansh"/>
    <x v="0"/>
    <x v="0"/>
    <m/>
    <m/>
    <m/>
    <m/>
    <m/>
    <m/>
    <m/>
    <m/>
    <m/>
    <m/>
    <m/>
    <m/>
    <m/>
    <m/>
    <m/>
    <m/>
    <m/>
    <m/>
    <m/>
    <m/>
    <m/>
    <m/>
    <m/>
  </r>
  <r>
    <s v="Aanadi"/>
    <x v="1"/>
    <x v="3"/>
    <m/>
    <m/>
    <m/>
    <m/>
    <m/>
    <m/>
    <m/>
    <m/>
    <m/>
    <m/>
    <m/>
    <m/>
    <m/>
    <m/>
    <m/>
    <m/>
    <m/>
    <m/>
    <m/>
    <m/>
    <m/>
    <m/>
    <m/>
  </r>
  <r>
    <s v="Pragun"/>
    <x v="0"/>
    <x v="7"/>
    <m/>
    <m/>
    <m/>
    <m/>
    <m/>
    <m/>
    <m/>
    <m/>
    <m/>
    <m/>
    <m/>
    <m/>
    <m/>
    <m/>
    <m/>
    <m/>
    <m/>
    <m/>
    <m/>
    <m/>
    <m/>
    <m/>
    <m/>
  </r>
  <r>
    <s v="Tarit"/>
    <x v="0"/>
    <x v="14"/>
    <m/>
    <m/>
    <m/>
    <m/>
    <m/>
    <m/>
    <m/>
    <m/>
    <m/>
    <m/>
    <m/>
    <m/>
    <m/>
    <m/>
    <m/>
    <m/>
    <m/>
    <m/>
    <m/>
    <m/>
    <m/>
    <m/>
    <m/>
  </r>
  <r>
    <s v="Upama"/>
    <x v="1"/>
    <x v="1"/>
    <m/>
    <m/>
    <m/>
    <m/>
    <m/>
    <m/>
    <m/>
    <m/>
    <m/>
    <m/>
    <m/>
    <m/>
    <m/>
    <m/>
    <m/>
    <m/>
    <m/>
    <m/>
    <m/>
    <m/>
    <m/>
    <m/>
    <m/>
  </r>
  <r>
    <s v="Nikunja"/>
    <x v="0"/>
    <x v="1"/>
    <m/>
    <m/>
    <m/>
    <m/>
    <m/>
    <m/>
    <m/>
    <m/>
    <m/>
    <m/>
    <m/>
    <m/>
    <m/>
    <m/>
    <m/>
    <m/>
    <m/>
    <m/>
    <m/>
    <m/>
    <m/>
    <m/>
    <m/>
  </r>
  <r>
    <s v="Aachman"/>
    <x v="0"/>
    <x v="7"/>
    <m/>
    <m/>
    <m/>
    <m/>
    <m/>
    <m/>
    <m/>
    <m/>
    <m/>
    <m/>
    <m/>
    <m/>
    <m/>
    <m/>
    <m/>
    <m/>
    <m/>
    <m/>
    <m/>
    <m/>
    <m/>
    <m/>
    <m/>
  </r>
  <r>
    <s v="Gunwanti"/>
    <x v="1"/>
    <x v="3"/>
    <m/>
    <m/>
    <m/>
    <m/>
    <m/>
    <m/>
    <m/>
    <m/>
    <m/>
    <m/>
    <m/>
    <m/>
    <m/>
    <m/>
    <m/>
    <m/>
    <m/>
    <m/>
    <m/>
    <m/>
    <m/>
    <m/>
    <m/>
  </r>
  <r>
    <s v="Sandhaya"/>
    <x v="1"/>
    <x v="1"/>
    <m/>
    <m/>
    <m/>
    <m/>
    <m/>
    <m/>
    <m/>
    <m/>
    <m/>
    <m/>
    <m/>
    <m/>
    <m/>
    <m/>
    <m/>
    <m/>
    <m/>
    <m/>
    <m/>
    <m/>
    <m/>
    <m/>
    <m/>
  </r>
  <r>
    <s v="Wajidali"/>
    <x v="0"/>
    <x v="3"/>
    <m/>
    <m/>
    <m/>
    <m/>
    <m/>
    <m/>
    <m/>
    <m/>
    <m/>
    <m/>
    <m/>
    <m/>
    <m/>
    <m/>
    <m/>
    <m/>
    <m/>
    <m/>
    <m/>
    <m/>
    <m/>
    <m/>
    <m/>
  </r>
  <r>
    <s v="Tamarai"/>
    <x v="1"/>
    <x v="3"/>
    <m/>
    <m/>
    <m/>
    <m/>
    <m/>
    <m/>
    <m/>
    <m/>
    <m/>
    <m/>
    <m/>
    <m/>
    <m/>
    <m/>
    <m/>
    <m/>
    <m/>
    <m/>
    <m/>
    <m/>
    <m/>
    <m/>
    <m/>
  </r>
  <r>
    <s v="Nachiketa"/>
    <x v="0"/>
    <x v="1"/>
    <m/>
    <m/>
    <m/>
    <m/>
    <m/>
    <m/>
    <m/>
    <m/>
    <m/>
    <m/>
    <m/>
    <m/>
    <m/>
    <m/>
    <m/>
    <m/>
    <m/>
    <m/>
    <m/>
    <m/>
    <m/>
    <m/>
    <m/>
  </r>
  <r>
    <s v="Chandranath"/>
    <x v="0"/>
    <x v="0"/>
    <m/>
    <m/>
    <m/>
    <m/>
    <m/>
    <m/>
    <m/>
    <m/>
    <m/>
    <m/>
    <m/>
    <m/>
    <m/>
    <m/>
    <m/>
    <m/>
    <m/>
    <m/>
    <m/>
    <m/>
    <m/>
    <m/>
    <m/>
  </r>
  <r>
    <s v="DuraiMurugan"/>
    <x v="0"/>
    <x v="7"/>
    <m/>
    <m/>
    <m/>
    <m/>
    <m/>
    <m/>
    <m/>
    <m/>
    <m/>
    <m/>
    <m/>
    <m/>
    <m/>
    <m/>
    <m/>
    <m/>
    <m/>
    <m/>
    <m/>
    <m/>
    <m/>
    <m/>
    <m/>
  </r>
  <r>
    <s v="Sahana"/>
    <x v="1"/>
    <x v="1"/>
    <m/>
    <m/>
    <m/>
    <m/>
    <m/>
    <m/>
    <m/>
    <m/>
    <m/>
    <m/>
    <m/>
    <m/>
    <m/>
    <m/>
    <m/>
    <m/>
    <m/>
    <m/>
    <m/>
    <m/>
    <m/>
    <m/>
    <m/>
  </r>
  <r>
    <s v="Pandhari"/>
    <x v="0"/>
    <x v="3"/>
    <m/>
    <m/>
    <m/>
    <m/>
    <m/>
    <m/>
    <m/>
    <m/>
    <m/>
    <m/>
    <m/>
    <m/>
    <m/>
    <m/>
    <m/>
    <m/>
    <m/>
    <m/>
    <m/>
    <m/>
    <m/>
    <m/>
    <m/>
  </r>
  <r>
    <s v="Anusri"/>
    <x v="1"/>
    <x v="3"/>
    <m/>
    <m/>
    <m/>
    <m/>
    <m/>
    <m/>
    <m/>
    <m/>
    <m/>
    <m/>
    <m/>
    <m/>
    <m/>
    <m/>
    <m/>
    <m/>
    <m/>
    <m/>
    <m/>
    <m/>
    <m/>
    <m/>
    <m/>
  </r>
  <r>
    <s v="Sarfaraz"/>
    <x v="0"/>
    <x v="19"/>
    <m/>
    <m/>
    <m/>
    <m/>
    <m/>
    <m/>
    <m/>
    <m/>
    <m/>
    <m/>
    <m/>
    <m/>
    <m/>
    <m/>
    <m/>
    <m/>
    <m/>
    <m/>
    <m/>
    <m/>
    <m/>
    <m/>
    <m/>
  </r>
  <r>
    <s v="Swapnasundari"/>
    <x v="1"/>
    <x v="3"/>
    <m/>
    <m/>
    <m/>
    <m/>
    <m/>
    <m/>
    <m/>
    <m/>
    <m/>
    <m/>
    <m/>
    <m/>
    <m/>
    <m/>
    <m/>
    <m/>
    <m/>
    <m/>
    <m/>
    <m/>
    <m/>
    <m/>
    <m/>
  </r>
  <r>
    <s v="Ameya"/>
    <x v="0"/>
    <x v="1"/>
    <m/>
    <m/>
    <m/>
    <m/>
    <m/>
    <m/>
    <m/>
    <m/>
    <m/>
    <m/>
    <m/>
    <m/>
    <m/>
    <m/>
    <m/>
    <m/>
    <m/>
    <m/>
    <m/>
    <m/>
    <m/>
    <m/>
    <m/>
  </r>
  <r>
    <s v="Ishita"/>
    <x v="1"/>
    <x v="1"/>
    <m/>
    <m/>
    <m/>
    <m/>
    <m/>
    <m/>
    <m/>
    <m/>
    <m/>
    <m/>
    <m/>
    <m/>
    <m/>
    <m/>
    <m/>
    <m/>
    <m/>
    <m/>
    <m/>
    <m/>
    <m/>
    <m/>
    <m/>
  </r>
  <r>
    <s v="Amrapali"/>
    <x v="1"/>
    <x v="3"/>
    <m/>
    <m/>
    <m/>
    <m/>
    <m/>
    <m/>
    <m/>
    <m/>
    <m/>
    <m/>
    <m/>
    <m/>
    <m/>
    <m/>
    <m/>
    <m/>
    <m/>
    <m/>
    <m/>
    <m/>
    <m/>
    <m/>
    <m/>
  </r>
  <r>
    <s v="Aleem"/>
    <x v="0"/>
    <x v="11"/>
    <m/>
    <m/>
    <m/>
    <m/>
    <m/>
    <m/>
    <m/>
    <m/>
    <m/>
    <m/>
    <m/>
    <m/>
    <m/>
    <m/>
    <m/>
    <m/>
    <m/>
    <m/>
    <m/>
    <m/>
    <m/>
    <m/>
    <m/>
  </r>
  <r>
    <s v="Kaartikeya"/>
    <x v="0"/>
    <x v="1"/>
    <m/>
    <m/>
    <m/>
    <m/>
    <m/>
    <m/>
    <m/>
    <m/>
    <m/>
    <m/>
    <m/>
    <m/>
    <m/>
    <m/>
    <m/>
    <m/>
    <m/>
    <m/>
    <m/>
    <m/>
    <m/>
    <m/>
    <m/>
  </r>
  <r>
    <s v="Surekha"/>
    <x v="1"/>
    <x v="1"/>
    <m/>
    <m/>
    <m/>
    <m/>
    <m/>
    <m/>
    <m/>
    <m/>
    <m/>
    <m/>
    <m/>
    <m/>
    <m/>
    <m/>
    <m/>
    <m/>
    <m/>
    <m/>
    <m/>
    <m/>
    <m/>
    <m/>
    <m/>
  </r>
  <r>
    <s v="Subodh"/>
    <x v="0"/>
    <x v="0"/>
    <m/>
    <m/>
    <m/>
    <m/>
    <m/>
    <m/>
    <m/>
    <m/>
    <m/>
    <m/>
    <m/>
    <m/>
    <m/>
    <m/>
    <m/>
    <m/>
    <m/>
    <m/>
    <m/>
    <m/>
    <m/>
    <m/>
    <m/>
  </r>
  <r>
    <s v="Iyyappan"/>
    <x v="0"/>
    <x v="7"/>
    <m/>
    <m/>
    <m/>
    <m/>
    <m/>
    <m/>
    <m/>
    <m/>
    <m/>
    <m/>
    <m/>
    <m/>
    <m/>
    <m/>
    <m/>
    <m/>
    <m/>
    <m/>
    <m/>
    <m/>
    <m/>
    <m/>
    <m/>
  </r>
  <r>
    <s v="Siraj"/>
    <x v="0"/>
    <x v="12"/>
    <m/>
    <m/>
    <m/>
    <m/>
    <m/>
    <m/>
    <m/>
    <m/>
    <m/>
    <m/>
    <m/>
    <m/>
    <m/>
    <m/>
    <m/>
    <m/>
    <m/>
    <m/>
    <m/>
    <m/>
    <m/>
    <m/>
    <m/>
  </r>
  <r>
    <s v="Bina"/>
    <x v="1"/>
    <x v="1"/>
    <m/>
    <m/>
    <m/>
    <m/>
    <m/>
    <m/>
    <m/>
    <m/>
    <m/>
    <m/>
    <m/>
    <m/>
    <m/>
    <m/>
    <m/>
    <m/>
    <m/>
    <m/>
    <m/>
    <m/>
    <m/>
    <m/>
    <m/>
  </r>
  <r>
    <s v="Vaikunth"/>
    <x v="0"/>
    <x v="0"/>
    <m/>
    <m/>
    <m/>
    <m/>
    <m/>
    <m/>
    <m/>
    <m/>
    <m/>
    <m/>
    <m/>
    <m/>
    <m/>
    <m/>
    <m/>
    <m/>
    <m/>
    <m/>
    <m/>
    <m/>
    <m/>
    <m/>
    <m/>
  </r>
  <r>
    <s v="Vijul"/>
    <x v="1"/>
    <x v="10"/>
    <m/>
    <m/>
    <m/>
    <m/>
    <m/>
    <m/>
    <m/>
    <m/>
    <m/>
    <m/>
    <m/>
    <m/>
    <m/>
    <m/>
    <m/>
    <m/>
    <m/>
    <m/>
    <m/>
    <m/>
    <m/>
    <m/>
    <m/>
  </r>
  <r>
    <s v="Rashi"/>
    <x v="1"/>
    <x v="3"/>
    <m/>
    <m/>
    <m/>
    <m/>
    <m/>
    <m/>
    <m/>
    <m/>
    <m/>
    <m/>
    <m/>
    <m/>
    <m/>
    <m/>
    <m/>
    <m/>
    <m/>
    <m/>
    <m/>
    <m/>
    <m/>
    <m/>
    <m/>
  </r>
  <r>
    <s v="Vennela"/>
    <x v="1"/>
    <x v="1"/>
    <m/>
    <m/>
    <m/>
    <m/>
    <m/>
    <m/>
    <m/>
    <m/>
    <m/>
    <m/>
    <m/>
    <m/>
    <m/>
    <m/>
    <m/>
    <m/>
    <m/>
    <m/>
    <m/>
    <m/>
    <m/>
    <m/>
    <m/>
  </r>
  <r>
    <s v="Nilavoli"/>
    <x v="1"/>
    <x v="3"/>
    <m/>
    <m/>
    <m/>
    <m/>
    <m/>
    <m/>
    <m/>
    <m/>
    <m/>
    <m/>
    <m/>
    <m/>
    <m/>
    <m/>
    <m/>
    <m/>
    <m/>
    <m/>
    <m/>
    <m/>
    <m/>
    <m/>
    <m/>
  </r>
  <r>
    <s v="Thirumalai"/>
    <x v="0"/>
    <x v="3"/>
    <m/>
    <m/>
    <m/>
    <m/>
    <m/>
    <m/>
    <m/>
    <m/>
    <m/>
    <m/>
    <m/>
    <m/>
    <m/>
    <m/>
    <m/>
    <m/>
    <m/>
    <m/>
    <m/>
    <m/>
    <m/>
    <m/>
    <m/>
  </r>
  <r>
    <s v="Baha Udeen"/>
    <x v="0"/>
    <x v="7"/>
    <m/>
    <m/>
    <m/>
    <m/>
    <m/>
    <m/>
    <m/>
    <m/>
    <m/>
    <m/>
    <m/>
    <m/>
    <m/>
    <m/>
    <m/>
    <m/>
    <m/>
    <m/>
    <m/>
    <m/>
    <m/>
    <m/>
    <m/>
  </r>
  <r>
    <s v="Chakradhar"/>
    <x v="0"/>
    <x v="8"/>
    <m/>
    <m/>
    <m/>
    <m/>
    <m/>
    <m/>
    <m/>
    <m/>
    <m/>
    <m/>
    <m/>
    <m/>
    <m/>
    <m/>
    <m/>
    <m/>
    <m/>
    <m/>
    <m/>
    <m/>
    <m/>
    <m/>
    <m/>
  </r>
  <r>
    <s v="Akalmash"/>
    <x v="0"/>
    <x v="0"/>
    <m/>
    <m/>
    <m/>
    <m/>
    <m/>
    <m/>
    <m/>
    <m/>
    <m/>
    <m/>
    <m/>
    <m/>
    <m/>
    <m/>
    <m/>
    <m/>
    <m/>
    <m/>
    <m/>
    <m/>
    <m/>
    <m/>
    <m/>
  </r>
  <r>
    <s v="Seemanta"/>
    <x v="0"/>
    <x v="1"/>
    <m/>
    <m/>
    <m/>
    <m/>
    <m/>
    <m/>
    <m/>
    <m/>
    <m/>
    <m/>
    <m/>
    <m/>
    <m/>
    <m/>
    <m/>
    <m/>
    <m/>
    <m/>
    <m/>
    <m/>
    <m/>
    <m/>
    <m/>
  </r>
  <r>
    <s v="Anjana"/>
    <x v="1"/>
    <x v="1"/>
    <m/>
    <m/>
    <m/>
    <m/>
    <m/>
    <m/>
    <m/>
    <m/>
    <m/>
    <m/>
    <m/>
    <m/>
    <m/>
    <m/>
    <m/>
    <m/>
    <m/>
    <m/>
    <m/>
    <m/>
    <m/>
    <m/>
    <m/>
  </r>
  <r>
    <s v="Sarojini"/>
    <x v="1"/>
    <x v="3"/>
    <m/>
    <m/>
    <m/>
    <m/>
    <m/>
    <m/>
    <m/>
    <m/>
    <m/>
    <m/>
    <m/>
    <m/>
    <m/>
    <m/>
    <m/>
    <m/>
    <m/>
    <m/>
    <m/>
    <m/>
    <m/>
    <m/>
    <m/>
  </r>
  <r>
    <s v="Divya"/>
    <x v="1"/>
    <x v="1"/>
    <m/>
    <m/>
    <m/>
    <m/>
    <m/>
    <m/>
    <m/>
    <m/>
    <m/>
    <m/>
    <m/>
    <m/>
    <m/>
    <m/>
    <m/>
    <m/>
    <m/>
    <m/>
    <m/>
    <m/>
    <m/>
    <m/>
    <m/>
  </r>
  <r>
    <s v="Kamalesh"/>
    <x v="0"/>
    <x v="0"/>
    <m/>
    <m/>
    <m/>
    <m/>
    <m/>
    <m/>
    <m/>
    <m/>
    <m/>
    <m/>
    <m/>
    <m/>
    <m/>
    <m/>
    <m/>
    <m/>
    <m/>
    <m/>
    <m/>
    <m/>
    <m/>
    <m/>
    <m/>
  </r>
  <r>
    <s v="Vimal"/>
    <x v="0"/>
    <x v="10"/>
    <m/>
    <m/>
    <m/>
    <m/>
    <m/>
    <m/>
    <m/>
    <m/>
    <m/>
    <m/>
    <m/>
    <m/>
    <m/>
    <m/>
    <m/>
    <m/>
    <m/>
    <m/>
    <m/>
    <m/>
    <m/>
    <m/>
    <m/>
  </r>
  <r>
    <s v="Palanimurugan"/>
    <x v="0"/>
    <x v="7"/>
    <m/>
    <m/>
    <m/>
    <m/>
    <m/>
    <m/>
    <m/>
    <m/>
    <m/>
    <m/>
    <m/>
    <m/>
    <m/>
    <m/>
    <m/>
    <m/>
    <m/>
    <m/>
    <m/>
    <m/>
    <m/>
    <m/>
    <m/>
  </r>
  <r>
    <s v="Deeptimoy"/>
    <x v="0"/>
    <x v="13"/>
    <m/>
    <m/>
    <m/>
    <m/>
    <m/>
    <m/>
    <m/>
    <m/>
    <m/>
    <m/>
    <m/>
    <m/>
    <m/>
    <m/>
    <m/>
    <m/>
    <m/>
    <m/>
    <m/>
    <m/>
    <m/>
    <m/>
    <m/>
  </r>
  <r>
    <s v="Haimavati"/>
    <x v="1"/>
    <x v="3"/>
    <m/>
    <m/>
    <m/>
    <m/>
    <m/>
    <m/>
    <m/>
    <m/>
    <m/>
    <m/>
    <m/>
    <m/>
    <m/>
    <m/>
    <m/>
    <m/>
    <m/>
    <m/>
    <m/>
    <m/>
    <m/>
    <m/>
    <m/>
  </r>
  <r>
    <s v="Mahaj"/>
    <x v="0"/>
    <x v="12"/>
    <m/>
    <m/>
    <m/>
    <m/>
    <m/>
    <m/>
    <m/>
    <m/>
    <m/>
    <m/>
    <m/>
    <m/>
    <m/>
    <m/>
    <m/>
    <m/>
    <m/>
    <m/>
    <m/>
    <m/>
    <m/>
    <m/>
    <m/>
  </r>
  <r>
    <s v="Kulavardhini"/>
    <x v="1"/>
    <x v="3"/>
    <m/>
    <m/>
    <m/>
    <m/>
    <m/>
    <m/>
    <m/>
    <m/>
    <m/>
    <m/>
    <m/>
    <m/>
    <m/>
    <m/>
    <m/>
    <m/>
    <m/>
    <m/>
    <m/>
    <m/>
    <m/>
    <m/>
    <m/>
  </r>
  <r>
    <s v="Samidha"/>
    <x v="1"/>
    <x v="1"/>
    <m/>
    <m/>
    <m/>
    <m/>
    <m/>
    <m/>
    <m/>
    <m/>
    <m/>
    <m/>
    <m/>
    <m/>
    <m/>
    <m/>
    <m/>
    <m/>
    <m/>
    <m/>
    <m/>
    <m/>
    <m/>
    <m/>
    <m/>
  </r>
  <r>
    <s v="Ratnamala"/>
    <x v="1"/>
    <x v="1"/>
    <m/>
    <m/>
    <m/>
    <m/>
    <m/>
    <m/>
    <m/>
    <m/>
    <m/>
    <m/>
    <m/>
    <m/>
    <m/>
    <m/>
    <m/>
    <m/>
    <m/>
    <m/>
    <m/>
    <m/>
    <m/>
    <m/>
    <m/>
  </r>
  <r>
    <s v="Kuber"/>
    <x v="0"/>
    <x v="8"/>
    <m/>
    <m/>
    <m/>
    <m/>
    <m/>
    <m/>
    <m/>
    <m/>
    <m/>
    <m/>
    <m/>
    <m/>
    <m/>
    <m/>
    <m/>
    <m/>
    <m/>
    <m/>
    <m/>
    <m/>
    <m/>
    <m/>
    <m/>
  </r>
  <r>
    <s v="Baanke Bihaari"/>
    <x v="0"/>
    <x v="3"/>
    <m/>
    <m/>
    <m/>
    <m/>
    <m/>
    <m/>
    <m/>
    <m/>
    <m/>
    <m/>
    <m/>
    <m/>
    <m/>
    <m/>
    <m/>
    <m/>
    <m/>
    <m/>
    <m/>
    <m/>
    <m/>
    <m/>
    <m/>
  </r>
  <r>
    <s v="Qasim"/>
    <x v="0"/>
    <x v="11"/>
    <m/>
    <m/>
    <m/>
    <m/>
    <m/>
    <m/>
    <m/>
    <m/>
    <m/>
    <m/>
    <m/>
    <m/>
    <m/>
    <m/>
    <m/>
    <m/>
    <m/>
    <m/>
    <m/>
    <m/>
    <m/>
    <m/>
    <m/>
  </r>
  <r>
    <s v="Praval"/>
    <x v="0"/>
    <x v="10"/>
    <m/>
    <m/>
    <m/>
    <m/>
    <m/>
    <m/>
    <m/>
    <m/>
    <m/>
    <m/>
    <m/>
    <m/>
    <m/>
    <m/>
    <m/>
    <m/>
    <m/>
    <m/>
    <m/>
    <m/>
    <m/>
    <m/>
    <m/>
  </r>
  <r>
    <s v="Ainesh"/>
    <x v="0"/>
    <x v="0"/>
    <m/>
    <m/>
    <m/>
    <m/>
    <m/>
    <m/>
    <m/>
    <m/>
    <m/>
    <m/>
    <m/>
    <m/>
    <m/>
    <m/>
    <m/>
    <m/>
    <m/>
    <m/>
    <m/>
    <m/>
    <m/>
    <m/>
    <m/>
  </r>
  <r>
    <s v="Anju"/>
    <x v="1"/>
    <x v="6"/>
    <m/>
    <m/>
    <m/>
    <m/>
    <m/>
    <m/>
    <m/>
    <m/>
    <m/>
    <m/>
    <m/>
    <m/>
    <m/>
    <m/>
    <m/>
    <m/>
    <m/>
    <m/>
    <m/>
    <m/>
    <m/>
    <m/>
    <m/>
  </r>
  <r>
    <s v="Bhagaditya"/>
    <x v="0"/>
    <x v="1"/>
    <m/>
    <m/>
    <m/>
    <m/>
    <m/>
    <m/>
    <m/>
    <m/>
    <m/>
    <m/>
    <m/>
    <m/>
    <m/>
    <m/>
    <m/>
    <m/>
    <m/>
    <m/>
    <m/>
    <m/>
    <m/>
    <m/>
    <m/>
  </r>
  <r>
    <s v="Piyali"/>
    <x v="1"/>
    <x v="3"/>
    <m/>
    <m/>
    <m/>
    <m/>
    <m/>
    <m/>
    <m/>
    <m/>
    <m/>
    <m/>
    <m/>
    <m/>
    <m/>
    <m/>
    <m/>
    <m/>
    <m/>
    <m/>
    <m/>
    <m/>
    <m/>
    <m/>
    <m/>
  </r>
  <r>
    <s v="Teerthankar"/>
    <x v="0"/>
    <x v="8"/>
    <m/>
    <m/>
    <m/>
    <m/>
    <m/>
    <m/>
    <m/>
    <m/>
    <m/>
    <m/>
    <m/>
    <m/>
    <m/>
    <m/>
    <m/>
    <m/>
    <m/>
    <m/>
    <m/>
    <m/>
    <m/>
    <m/>
    <m/>
  </r>
  <r>
    <s v="Devdutta"/>
    <x v="0"/>
    <x v="1"/>
    <m/>
    <m/>
    <m/>
    <m/>
    <m/>
    <m/>
    <m/>
    <m/>
    <m/>
    <m/>
    <m/>
    <m/>
    <m/>
    <m/>
    <m/>
    <m/>
    <m/>
    <m/>
    <m/>
    <m/>
    <m/>
    <m/>
    <m/>
  </r>
  <r>
    <s v="Rebanta"/>
    <x v="0"/>
    <x v="1"/>
    <m/>
    <m/>
    <m/>
    <m/>
    <m/>
    <m/>
    <m/>
    <m/>
    <m/>
    <m/>
    <m/>
    <m/>
    <m/>
    <m/>
    <m/>
    <m/>
    <m/>
    <m/>
    <m/>
    <m/>
    <m/>
    <m/>
    <m/>
  </r>
  <r>
    <s v="Neeharika"/>
    <x v="1"/>
    <x v="1"/>
    <m/>
    <m/>
    <m/>
    <m/>
    <m/>
    <m/>
    <m/>
    <m/>
    <m/>
    <m/>
    <m/>
    <m/>
    <m/>
    <m/>
    <m/>
    <m/>
    <m/>
    <m/>
    <m/>
    <m/>
    <m/>
    <m/>
    <m/>
  </r>
  <r>
    <s v="Bhoomika"/>
    <x v="1"/>
    <x v="1"/>
    <m/>
    <m/>
    <m/>
    <m/>
    <m/>
    <m/>
    <m/>
    <m/>
    <m/>
    <m/>
    <m/>
    <m/>
    <m/>
    <m/>
    <m/>
    <m/>
    <m/>
    <m/>
    <m/>
    <m/>
    <m/>
    <m/>
    <m/>
  </r>
  <r>
    <s v="Ghanashyam"/>
    <x v="0"/>
    <x v="11"/>
    <m/>
    <m/>
    <m/>
    <m/>
    <m/>
    <m/>
    <m/>
    <m/>
    <m/>
    <m/>
    <m/>
    <m/>
    <m/>
    <m/>
    <m/>
    <m/>
    <m/>
    <m/>
    <m/>
    <m/>
    <m/>
    <m/>
    <m/>
  </r>
  <r>
    <s v="Garati"/>
    <x v="1"/>
    <x v="3"/>
    <m/>
    <m/>
    <m/>
    <m/>
    <m/>
    <m/>
    <m/>
    <m/>
    <m/>
    <m/>
    <m/>
    <m/>
    <m/>
    <m/>
    <m/>
    <m/>
    <m/>
    <m/>
    <m/>
    <m/>
    <m/>
    <m/>
    <m/>
  </r>
  <r>
    <s v="Hiranya"/>
    <x v="1"/>
    <x v="1"/>
    <m/>
    <m/>
    <m/>
    <m/>
    <m/>
    <m/>
    <m/>
    <m/>
    <m/>
    <m/>
    <m/>
    <m/>
    <m/>
    <m/>
    <m/>
    <m/>
    <m/>
    <m/>
    <m/>
    <m/>
    <m/>
    <m/>
    <m/>
  </r>
  <r>
    <s v="Sinchana"/>
    <x v="1"/>
    <x v="1"/>
    <m/>
    <m/>
    <m/>
    <m/>
    <m/>
    <m/>
    <m/>
    <m/>
    <m/>
    <m/>
    <m/>
    <m/>
    <m/>
    <m/>
    <m/>
    <m/>
    <m/>
    <m/>
    <m/>
    <m/>
    <m/>
    <m/>
    <m/>
  </r>
  <r>
    <s v="Umed"/>
    <x v="0"/>
    <x v="5"/>
    <m/>
    <m/>
    <m/>
    <m/>
    <m/>
    <m/>
    <m/>
    <m/>
    <m/>
    <m/>
    <m/>
    <m/>
    <m/>
    <m/>
    <m/>
    <m/>
    <m/>
    <m/>
    <m/>
    <m/>
    <m/>
    <m/>
    <m/>
  </r>
  <r>
    <s v="Namdev"/>
    <x v="0"/>
    <x v="15"/>
    <m/>
    <m/>
    <m/>
    <m/>
    <m/>
    <m/>
    <m/>
    <m/>
    <m/>
    <m/>
    <m/>
    <m/>
    <m/>
    <m/>
    <m/>
    <m/>
    <m/>
    <m/>
    <m/>
    <m/>
    <m/>
    <m/>
    <m/>
  </r>
  <r>
    <s v="Nuti"/>
    <x v="1"/>
    <x v="3"/>
    <m/>
    <m/>
    <m/>
    <m/>
    <m/>
    <m/>
    <m/>
    <m/>
    <m/>
    <m/>
    <m/>
    <m/>
    <m/>
    <m/>
    <m/>
    <m/>
    <m/>
    <m/>
    <m/>
    <m/>
    <m/>
    <m/>
    <m/>
  </r>
  <r>
    <s v="Raksha"/>
    <x v="1"/>
    <x v="1"/>
    <m/>
    <m/>
    <m/>
    <m/>
    <m/>
    <m/>
    <m/>
    <m/>
    <m/>
    <m/>
    <m/>
    <m/>
    <m/>
    <m/>
    <m/>
    <m/>
    <m/>
    <m/>
    <m/>
    <m/>
    <m/>
    <m/>
    <m/>
  </r>
  <r>
    <s v="Naasih"/>
    <x v="0"/>
    <x v="0"/>
    <m/>
    <m/>
    <m/>
    <m/>
    <m/>
    <m/>
    <m/>
    <m/>
    <m/>
    <m/>
    <m/>
    <m/>
    <m/>
    <m/>
    <m/>
    <m/>
    <m/>
    <m/>
    <m/>
    <m/>
    <m/>
    <m/>
    <m/>
  </r>
  <r>
    <s v="Sanjula"/>
    <x v="1"/>
    <x v="1"/>
    <m/>
    <m/>
    <m/>
    <m/>
    <m/>
    <m/>
    <m/>
    <m/>
    <m/>
    <m/>
    <m/>
    <m/>
    <m/>
    <m/>
    <m/>
    <m/>
    <m/>
    <m/>
    <m/>
    <m/>
    <m/>
    <m/>
    <m/>
  </r>
  <r>
    <s v="Nityapriya"/>
    <x v="1"/>
    <x v="1"/>
    <m/>
    <m/>
    <m/>
    <m/>
    <m/>
    <m/>
    <m/>
    <m/>
    <m/>
    <m/>
    <m/>
    <m/>
    <m/>
    <m/>
    <m/>
    <m/>
    <m/>
    <m/>
    <m/>
    <m/>
    <m/>
    <m/>
    <m/>
  </r>
  <r>
    <s v="Gaurika"/>
    <x v="1"/>
    <x v="1"/>
    <m/>
    <m/>
    <m/>
    <m/>
    <m/>
    <m/>
    <m/>
    <m/>
    <m/>
    <m/>
    <m/>
    <m/>
    <m/>
    <m/>
    <m/>
    <m/>
    <m/>
    <m/>
    <m/>
    <m/>
    <m/>
    <m/>
    <m/>
  </r>
  <r>
    <s v="Dheeran"/>
    <x v="0"/>
    <x v="7"/>
    <m/>
    <m/>
    <m/>
    <m/>
    <m/>
    <m/>
    <m/>
    <m/>
    <m/>
    <m/>
    <m/>
    <m/>
    <m/>
    <m/>
    <m/>
    <m/>
    <m/>
    <m/>
    <m/>
    <m/>
    <m/>
    <m/>
    <m/>
  </r>
  <r>
    <s v="Evyavan"/>
    <x v="0"/>
    <x v="7"/>
    <m/>
    <m/>
    <m/>
    <m/>
    <m/>
    <m/>
    <m/>
    <m/>
    <m/>
    <m/>
    <m/>
    <m/>
    <m/>
    <m/>
    <m/>
    <m/>
    <m/>
    <m/>
    <m/>
    <m/>
    <m/>
    <m/>
    <m/>
  </r>
  <r>
    <s v="Rajhans"/>
    <x v="1"/>
    <x v="9"/>
    <m/>
    <m/>
    <m/>
    <m/>
    <m/>
    <m/>
    <m/>
    <m/>
    <m/>
    <m/>
    <m/>
    <m/>
    <m/>
    <m/>
    <m/>
    <m/>
    <m/>
    <m/>
    <m/>
    <m/>
    <m/>
    <m/>
    <m/>
  </r>
  <r>
    <s v="Dhevaneyan"/>
    <x v="0"/>
    <x v="7"/>
    <m/>
    <m/>
    <m/>
    <m/>
    <m/>
    <m/>
    <m/>
    <m/>
    <m/>
    <m/>
    <m/>
    <m/>
    <m/>
    <m/>
    <m/>
    <m/>
    <m/>
    <m/>
    <m/>
    <m/>
    <m/>
    <m/>
    <m/>
  </r>
  <r>
    <s v="Pannalal"/>
    <x v="0"/>
    <x v="10"/>
    <m/>
    <m/>
    <m/>
    <m/>
    <m/>
    <m/>
    <m/>
    <m/>
    <m/>
    <m/>
    <m/>
    <m/>
    <m/>
    <m/>
    <m/>
    <m/>
    <m/>
    <m/>
    <m/>
    <m/>
    <m/>
    <m/>
    <m/>
  </r>
  <r>
    <s v="Janith"/>
    <x v="0"/>
    <x v="0"/>
    <m/>
    <m/>
    <m/>
    <m/>
    <m/>
    <m/>
    <m/>
    <m/>
    <m/>
    <m/>
    <m/>
    <m/>
    <m/>
    <m/>
    <m/>
    <m/>
    <m/>
    <m/>
    <m/>
    <m/>
    <m/>
    <m/>
    <m/>
  </r>
  <r>
    <s v="Srinivas"/>
    <x v="0"/>
    <x v="9"/>
    <m/>
    <m/>
    <m/>
    <m/>
    <m/>
    <m/>
    <m/>
    <m/>
    <m/>
    <m/>
    <m/>
    <m/>
    <m/>
    <m/>
    <m/>
    <m/>
    <m/>
    <m/>
    <m/>
    <m/>
    <m/>
    <m/>
    <m/>
  </r>
  <r>
    <s v="Markandeya"/>
    <x v="1"/>
    <x v="1"/>
    <m/>
    <m/>
    <m/>
    <m/>
    <m/>
    <m/>
    <m/>
    <m/>
    <m/>
    <m/>
    <m/>
    <m/>
    <m/>
    <m/>
    <m/>
    <m/>
    <m/>
    <m/>
    <m/>
    <m/>
    <m/>
    <m/>
    <m/>
  </r>
  <r>
    <s v="Ratnakar"/>
    <x v="0"/>
    <x v="8"/>
    <m/>
    <m/>
    <m/>
    <m/>
    <m/>
    <m/>
    <m/>
    <m/>
    <m/>
    <m/>
    <m/>
    <m/>
    <m/>
    <m/>
    <m/>
    <m/>
    <m/>
    <m/>
    <m/>
    <m/>
    <m/>
    <m/>
    <m/>
  </r>
  <r>
    <s v="Khalid"/>
    <x v="0"/>
    <x v="5"/>
    <m/>
    <m/>
    <m/>
    <m/>
    <m/>
    <m/>
    <m/>
    <m/>
    <m/>
    <m/>
    <m/>
    <m/>
    <m/>
    <m/>
    <m/>
    <m/>
    <m/>
    <m/>
    <m/>
    <m/>
    <m/>
    <m/>
    <m/>
  </r>
  <r>
    <s v="Uma"/>
    <x v="1"/>
    <x v="1"/>
    <m/>
    <m/>
    <m/>
    <m/>
    <m/>
    <m/>
    <m/>
    <m/>
    <m/>
    <m/>
    <m/>
    <m/>
    <m/>
    <m/>
    <m/>
    <m/>
    <m/>
    <m/>
    <m/>
    <m/>
    <m/>
    <m/>
    <m/>
  </r>
  <r>
    <s v="Tarakeshwar"/>
    <x v="0"/>
    <x v="8"/>
    <m/>
    <m/>
    <m/>
    <m/>
    <m/>
    <m/>
    <m/>
    <m/>
    <m/>
    <m/>
    <m/>
    <m/>
    <m/>
    <m/>
    <m/>
    <m/>
    <m/>
    <m/>
    <m/>
    <m/>
    <m/>
    <m/>
    <m/>
  </r>
  <r>
    <s v="Himadri"/>
    <x v="0"/>
    <x v="3"/>
    <m/>
    <m/>
    <m/>
    <m/>
    <m/>
    <m/>
    <m/>
    <m/>
    <m/>
    <m/>
    <m/>
    <m/>
    <m/>
    <m/>
    <m/>
    <m/>
    <m/>
    <m/>
    <m/>
    <m/>
    <m/>
    <m/>
    <m/>
  </r>
  <r>
    <s v="Sundar"/>
    <x v="0"/>
    <x v="8"/>
    <m/>
    <m/>
    <m/>
    <m/>
    <m/>
    <m/>
    <m/>
    <m/>
    <m/>
    <m/>
    <m/>
    <m/>
    <m/>
    <m/>
    <m/>
    <m/>
    <m/>
    <m/>
    <m/>
    <m/>
    <m/>
    <m/>
    <m/>
  </r>
  <r>
    <s v="Sunaya"/>
    <x v="1"/>
    <x v="1"/>
    <m/>
    <m/>
    <m/>
    <m/>
    <m/>
    <m/>
    <m/>
    <m/>
    <m/>
    <m/>
    <m/>
    <m/>
    <m/>
    <m/>
    <m/>
    <m/>
    <m/>
    <m/>
    <m/>
    <m/>
    <m/>
    <m/>
    <m/>
  </r>
  <r>
    <s v="Manorama"/>
    <x v="1"/>
    <x v="1"/>
    <m/>
    <m/>
    <m/>
    <m/>
    <m/>
    <m/>
    <m/>
    <m/>
    <m/>
    <m/>
    <m/>
    <m/>
    <m/>
    <m/>
    <m/>
    <m/>
    <m/>
    <m/>
    <m/>
    <m/>
    <m/>
    <m/>
    <m/>
  </r>
  <r>
    <s v="Nazima"/>
    <x v="1"/>
    <x v="1"/>
    <m/>
    <m/>
    <m/>
    <m/>
    <m/>
    <m/>
    <m/>
    <m/>
    <m/>
    <m/>
    <m/>
    <m/>
    <m/>
    <m/>
    <m/>
    <m/>
    <m/>
    <m/>
    <m/>
    <m/>
    <m/>
    <m/>
    <m/>
  </r>
  <r>
    <s v="Nagarjun"/>
    <x v="0"/>
    <x v="7"/>
    <m/>
    <m/>
    <m/>
    <m/>
    <m/>
    <m/>
    <m/>
    <m/>
    <m/>
    <m/>
    <m/>
    <m/>
    <m/>
    <m/>
    <m/>
    <m/>
    <m/>
    <m/>
    <m/>
    <m/>
    <m/>
    <m/>
    <m/>
  </r>
  <r>
    <s v="Shrigeeta"/>
    <x v="1"/>
    <x v="1"/>
    <m/>
    <m/>
    <m/>
    <m/>
    <m/>
    <m/>
    <m/>
    <m/>
    <m/>
    <m/>
    <m/>
    <m/>
    <m/>
    <m/>
    <m/>
    <m/>
    <m/>
    <m/>
    <m/>
    <m/>
    <m/>
    <m/>
    <m/>
  </r>
  <r>
    <s v="Ayati"/>
    <x v="1"/>
    <x v="3"/>
    <m/>
    <m/>
    <m/>
    <m/>
    <m/>
    <m/>
    <m/>
    <m/>
    <m/>
    <m/>
    <m/>
    <m/>
    <m/>
    <m/>
    <m/>
    <m/>
    <m/>
    <m/>
    <m/>
    <m/>
    <m/>
    <m/>
    <m/>
  </r>
  <r>
    <s v="Apala"/>
    <x v="1"/>
    <x v="1"/>
    <m/>
    <m/>
    <m/>
    <m/>
    <m/>
    <m/>
    <m/>
    <m/>
    <m/>
    <m/>
    <m/>
    <m/>
    <m/>
    <m/>
    <m/>
    <m/>
    <m/>
    <m/>
    <m/>
    <m/>
    <m/>
    <m/>
    <m/>
  </r>
  <r>
    <s v="Kapila"/>
    <x v="1"/>
    <x v="1"/>
    <m/>
    <m/>
    <m/>
    <m/>
    <m/>
    <m/>
    <m/>
    <m/>
    <m/>
    <m/>
    <m/>
    <m/>
    <m/>
    <m/>
    <m/>
    <m/>
    <m/>
    <m/>
    <m/>
    <m/>
    <m/>
    <m/>
    <m/>
  </r>
  <r>
    <s v="Tamal"/>
    <x v="0"/>
    <x v="10"/>
    <m/>
    <m/>
    <m/>
    <m/>
    <m/>
    <m/>
    <m/>
    <m/>
    <m/>
    <m/>
    <m/>
    <m/>
    <m/>
    <m/>
    <m/>
    <m/>
    <m/>
    <m/>
    <m/>
    <m/>
    <m/>
    <m/>
    <m/>
  </r>
  <r>
    <s v="Arun, Aroon"/>
    <x v="0"/>
    <x v="7"/>
    <m/>
    <m/>
    <m/>
    <m/>
    <m/>
    <m/>
    <m/>
    <m/>
    <m/>
    <m/>
    <m/>
    <m/>
    <m/>
    <m/>
    <m/>
    <m/>
    <m/>
    <m/>
    <m/>
    <m/>
    <m/>
    <m/>
    <m/>
  </r>
  <r>
    <s v="Unnati"/>
    <x v="1"/>
    <x v="3"/>
    <m/>
    <m/>
    <m/>
    <m/>
    <m/>
    <m/>
    <m/>
    <m/>
    <m/>
    <m/>
    <m/>
    <m/>
    <m/>
    <m/>
    <m/>
    <m/>
    <m/>
    <m/>
    <m/>
    <m/>
    <m/>
    <m/>
    <m/>
  </r>
  <r>
    <s v="Shantala"/>
    <x v="1"/>
    <x v="1"/>
    <m/>
    <m/>
    <m/>
    <m/>
    <m/>
    <m/>
    <m/>
    <m/>
    <m/>
    <m/>
    <m/>
    <m/>
    <m/>
    <m/>
    <m/>
    <m/>
    <m/>
    <m/>
    <m/>
    <m/>
    <m/>
    <m/>
    <m/>
  </r>
  <r>
    <s v="Ashritha"/>
    <x v="1"/>
    <x v="1"/>
    <m/>
    <m/>
    <m/>
    <m/>
    <m/>
    <m/>
    <m/>
    <m/>
    <m/>
    <m/>
    <m/>
    <m/>
    <m/>
    <m/>
    <m/>
    <m/>
    <m/>
    <m/>
    <m/>
    <m/>
    <m/>
    <m/>
    <m/>
  </r>
  <r>
    <s v="Deepamala"/>
    <x v="1"/>
    <x v="1"/>
    <m/>
    <m/>
    <m/>
    <m/>
    <m/>
    <m/>
    <m/>
    <m/>
    <m/>
    <m/>
    <m/>
    <m/>
    <m/>
    <m/>
    <m/>
    <m/>
    <m/>
    <m/>
    <m/>
    <m/>
    <m/>
    <m/>
    <m/>
  </r>
  <r>
    <s v="Yahvi"/>
    <x v="1"/>
    <x v="3"/>
    <m/>
    <m/>
    <m/>
    <m/>
    <m/>
    <m/>
    <m/>
    <m/>
    <m/>
    <m/>
    <m/>
    <m/>
    <m/>
    <m/>
    <m/>
    <m/>
    <m/>
    <m/>
    <m/>
    <m/>
    <m/>
    <m/>
    <m/>
  </r>
  <r>
    <s v="Poojan"/>
    <x v="0"/>
    <x v="7"/>
    <m/>
    <m/>
    <m/>
    <m/>
    <m/>
    <m/>
    <m/>
    <m/>
    <m/>
    <m/>
    <m/>
    <m/>
    <m/>
    <m/>
    <m/>
    <m/>
    <m/>
    <m/>
    <m/>
    <m/>
    <m/>
    <m/>
    <m/>
  </r>
  <r>
    <s v="Ketana"/>
    <x v="1"/>
    <x v="1"/>
    <m/>
    <m/>
    <m/>
    <m/>
    <m/>
    <m/>
    <m/>
    <m/>
    <m/>
    <m/>
    <m/>
    <m/>
    <m/>
    <m/>
    <m/>
    <m/>
    <m/>
    <m/>
    <m/>
    <m/>
    <m/>
    <m/>
    <m/>
  </r>
  <r>
    <s v="Prahlad"/>
    <x v="0"/>
    <x v="5"/>
    <m/>
    <m/>
    <m/>
    <m/>
    <m/>
    <m/>
    <m/>
    <m/>
    <m/>
    <m/>
    <m/>
    <m/>
    <m/>
    <m/>
    <m/>
    <m/>
    <m/>
    <m/>
    <m/>
    <m/>
    <m/>
    <m/>
    <m/>
  </r>
  <r>
    <s v="Dilip"/>
    <x v="0"/>
    <x v="17"/>
    <m/>
    <m/>
    <m/>
    <m/>
    <m/>
    <m/>
    <m/>
    <m/>
    <m/>
    <m/>
    <m/>
    <m/>
    <m/>
    <m/>
    <m/>
    <m/>
    <m/>
    <m/>
    <m/>
    <m/>
    <m/>
    <m/>
    <m/>
  </r>
  <r>
    <s v="Orion"/>
    <x v="0"/>
    <x v="7"/>
    <m/>
    <m/>
    <m/>
    <m/>
    <m/>
    <m/>
    <m/>
    <m/>
    <m/>
    <m/>
    <m/>
    <m/>
    <m/>
    <m/>
    <m/>
    <m/>
    <m/>
    <m/>
    <m/>
    <m/>
    <m/>
    <m/>
    <m/>
  </r>
  <r>
    <s v="Prayag"/>
    <x v="0"/>
    <x v="18"/>
    <m/>
    <m/>
    <m/>
    <m/>
    <m/>
    <m/>
    <m/>
    <m/>
    <m/>
    <m/>
    <m/>
    <m/>
    <m/>
    <m/>
    <m/>
    <m/>
    <m/>
    <m/>
    <m/>
    <m/>
    <m/>
    <m/>
    <m/>
  </r>
  <r>
    <s v="Adhira"/>
    <x v="1"/>
    <x v="1"/>
    <m/>
    <m/>
    <m/>
    <m/>
    <m/>
    <m/>
    <m/>
    <m/>
    <m/>
    <m/>
    <m/>
    <m/>
    <m/>
    <m/>
    <m/>
    <m/>
    <m/>
    <m/>
    <m/>
    <m/>
    <m/>
    <m/>
    <m/>
  </r>
  <r>
    <s v="Ikshu"/>
    <x v="0"/>
    <x v="6"/>
    <m/>
    <m/>
    <m/>
    <m/>
    <m/>
    <m/>
    <m/>
    <m/>
    <m/>
    <m/>
    <m/>
    <m/>
    <m/>
    <m/>
    <m/>
    <m/>
    <m/>
    <m/>
    <m/>
    <m/>
    <m/>
    <m/>
    <m/>
  </r>
  <r>
    <s v="Farzana"/>
    <x v="1"/>
    <x v="1"/>
    <m/>
    <m/>
    <m/>
    <m/>
    <m/>
    <m/>
    <m/>
    <m/>
    <m/>
    <m/>
    <m/>
    <m/>
    <m/>
    <m/>
    <m/>
    <m/>
    <m/>
    <m/>
    <m/>
    <m/>
    <m/>
    <m/>
    <m/>
  </r>
  <r>
    <s v="Gnanamangala"/>
    <x v="1"/>
    <x v="1"/>
    <m/>
    <m/>
    <m/>
    <m/>
    <m/>
    <m/>
    <m/>
    <m/>
    <m/>
    <m/>
    <m/>
    <m/>
    <m/>
    <m/>
    <m/>
    <m/>
    <m/>
    <m/>
    <m/>
    <m/>
    <m/>
    <m/>
    <m/>
  </r>
  <r>
    <s v="Sushrut"/>
    <x v="0"/>
    <x v="14"/>
    <m/>
    <m/>
    <m/>
    <m/>
    <m/>
    <m/>
    <m/>
    <m/>
    <m/>
    <m/>
    <m/>
    <m/>
    <m/>
    <m/>
    <m/>
    <m/>
    <m/>
    <m/>
    <m/>
    <m/>
    <m/>
    <m/>
    <m/>
  </r>
  <r>
    <s v="Ibhanan"/>
    <x v="0"/>
    <x v="7"/>
    <m/>
    <m/>
    <m/>
    <m/>
    <m/>
    <m/>
    <m/>
    <m/>
    <m/>
    <m/>
    <m/>
    <m/>
    <m/>
    <m/>
    <m/>
    <m/>
    <m/>
    <m/>
    <m/>
    <m/>
    <m/>
    <m/>
    <m/>
  </r>
  <r>
    <s v="Oorjit"/>
    <x v="0"/>
    <x v="14"/>
    <m/>
    <m/>
    <m/>
    <m/>
    <m/>
    <m/>
    <m/>
    <m/>
    <m/>
    <m/>
    <m/>
    <m/>
    <m/>
    <m/>
    <m/>
    <m/>
    <m/>
    <m/>
    <m/>
    <m/>
    <m/>
    <m/>
    <m/>
  </r>
  <r>
    <s v="Moksha"/>
    <x v="1"/>
    <x v="1"/>
    <m/>
    <m/>
    <m/>
    <m/>
    <m/>
    <m/>
    <m/>
    <m/>
    <m/>
    <m/>
    <m/>
    <m/>
    <m/>
    <m/>
    <m/>
    <m/>
    <m/>
    <m/>
    <m/>
    <m/>
    <m/>
    <m/>
    <m/>
  </r>
  <r>
    <s v="Ryna"/>
    <x v="0"/>
    <x v="1"/>
    <m/>
    <m/>
    <m/>
    <m/>
    <m/>
    <m/>
    <m/>
    <m/>
    <m/>
    <m/>
    <m/>
    <m/>
    <m/>
    <m/>
    <m/>
    <m/>
    <m/>
    <m/>
    <m/>
    <m/>
    <m/>
    <m/>
    <m/>
  </r>
  <r>
    <s v="Kamadha"/>
    <x v="1"/>
    <x v="1"/>
    <m/>
    <m/>
    <m/>
    <m/>
    <m/>
    <m/>
    <m/>
    <m/>
    <m/>
    <m/>
    <m/>
    <m/>
    <m/>
    <m/>
    <m/>
    <m/>
    <m/>
    <m/>
    <m/>
    <m/>
    <m/>
    <m/>
    <m/>
  </r>
  <r>
    <s v="Shaunak"/>
    <x v="0"/>
    <x v="4"/>
    <m/>
    <m/>
    <m/>
    <m/>
    <m/>
    <m/>
    <m/>
    <m/>
    <m/>
    <m/>
    <m/>
    <m/>
    <m/>
    <m/>
    <m/>
    <m/>
    <m/>
    <m/>
    <m/>
    <m/>
    <m/>
    <m/>
    <m/>
  </r>
  <r>
    <s v="Aranam"/>
    <x v="1"/>
    <x v="11"/>
    <m/>
    <m/>
    <m/>
    <m/>
    <m/>
    <m/>
    <m/>
    <m/>
    <m/>
    <m/>
    <m/>
    <m/>
    <m/>
    <m/>
    <m/>
    <m/>
    <m/>
    <m/>
    <m/>
    <m/>
    <m/>
    <m/>
    <m/>
  </r>
  <r>
    <s v="Zahir"/>
    <x v="0"/>
    <x v="8"/>
    <m/>
    <m/>
    <m/>
    <m/>
    <m/>
    <m/>
    <m/>
    <m/>
    <m/>
    <m/>
    <m/>
    <m/>
    <m/>
    <m/>
    <m/>
    <m/>
    <m/>
    <m/>
    <m/>
    <m/>
    <m/>
    <m/>
    <m/>
  </r>
  <r>
    <s v="Vyomakesh"/>
    <x v="0"/>
    <x v="0"/>
    <m/>
    <m/>
    <m/>
    <m/>
    <m/>
    <m/>
    <m/>
    <m/>
    <m/>
    <m/>
    <m/>
    <m/>
    <m/>
    <m/>
    <m/>
    <m/>
    <m/>
    <m/>
    <m/>
    <m/>
    <m/>
    <m/>
    <m/>
  </r>
  <r>
    <s v="Abhimoda"/>
    <x v="0"/>
    <x v="1"/>
    <m/>
    <m/>
    <m/>
    <m/>
    <m/>
    <m/>
    <m/>
    <m/>
    <m/>
    <m/>
    <m/>
    <m/>
    <m/>
    <m/>
    <m/>
    <m/>
    <m/>
    <m/>
    <m/>
    <m/>
    <m/>
    <m/>
    <m/>
  </r>
  <r>
    <s v="Sohan"/>
    <x v="0"/>
    <x v="7"/>
    <m/>
    <m/>
    <m/>
    <m/>
    <m/>
    <m/>
    <m/>
    <m/>
    <m/>
    <m/>
    <m/>
    <m/>
    <m/>
    <m/>
    <m/>
    <m/>
    <m/>
    <m/>
    <m/>
    <m/>
    <m/>
    <m/>
    <m/>
  </r>
  <r>
    <s v="Nand"/>
    <x v="0"/>
    <x v="5"/>
    <m/>
    <m/>
    <m/>
    <m/>
    <m/>
    <m/>
    <m/>
    <m/>
    <m/>
    <m/>
    <m/>
    <m/>
    <m/>
    <m/>
    <m/>
    <m/>
    <m/>
    <m/>
    <m/>
    <m/>
    <m/>
    <m/>
    <m/>
  </r>
  <r>
    <s v="Rathin"/>
    <x v="0"/>
    <x v="7"/>
    <m/>
    <m/>
    <m/>
    <m/>
    <m/>
    <m/>
    <m/>
    <m/>
    <m/>
    <m/>
    <m/>
    <m/>
    <m/>
    <m/>
    <m/>
    <m/>
    <m/>
    <m/>
    <m/>
    <m/>
    <m/>
    <m/>
    <m/>
  </r>
  <r>
    <s v="Sutej"/>
    <x v="0"/>
    <x v="12"/>
    <m/>
    <m/>
    <m/>
    <m/>
    <m/>
    <m/>
    <m/>
    <m/>
    <m/>
    <m/>
    <m/>
    <m/>
    <m/>
    <m/>
    <m/>
    <m/>
    <m/>
    <m/>
    <m/>
    <m/>
    <m/>
    <m/>
    <m/>
  </r>
  <r>
    <s v="Hemamdar"/>
    <x v="0"/>
    <x v="8"/>
    <m/>
    <m/>
    <m/>
    <m/>
    <m/>
    <m/>
    <m/>
    <m/>
    <m/>
    <m/>
    <m/>
    <m/>
    <m/>
    <m/>
    <m/>
    <m/>
    <m/>
    <m/>
    <m/>
    <m/>
    <m/>
    <m/>
    <m/>
  </r>
  <r>
    <s v="Latangi"/>
    <x v="1"/>
    <x v="3"/>
    <m/>
    <m/>
    <m/>
    <m/>
    <m/>
    <m/>
    <m/>
    <m/>
    <m/>
    <m/>
    <m/>
    <m/>
    <m/>
    <m/>
    <m/>
    <m/>
    <m/>
    <m/>
    <m/>
    <m/>
    <m/>
    <m/>
    <m/>
  </r>
  <r>
    <s v="Umrao"/>
    <x v="0"/>
    <x v="16"/>
    <m/>
    <m/>
    <m/>
    <m/>
    <m/>
    <m/>
    <m/>
    <m/>
    <m/>
    <m/>
    <m/>
    <m/>
    <m/>
    <m/>
    <m/>
    <m/>
    <m/>
    <m/>
    <m/>
    <m/>
    <m/>
    <m/>
    <m/>
  </r>
  <r>
    <s v="Vasuki"/>
    <x v="1"/>
    <x v="3"/>
    <m/>
    <m/>
    <m/>
    <m/>
    <m/>
    <m/>
    <m/>
    <m/>
    <m/>
    <m/>
    <m/>
    <m/>
    <m/>
    <m/>
    <m/>
    <m/>
    <m/>
    <m/>
    <m/>
    <m/>
    <m/>
    <m/>
    <m/>
  </r>
  <r>
    <s v="Thiruvoli"/>
    <x v="0"/>
    <x v="3"/>
    <m/>
    <m/>
    <m/>
    <m/>
    <m/>
    <m/>
    <m/>
    <m/>
    <m/>
    <m/>
    <m/>
    <m/>
    <m/>
    <m/>
    <m/>
    <m/>
    <m/>
    <m/>
    <m/>
    <m/>
    <m/>
    <m/>
    <m/>
  </r>
  <r>
    <s v="Viplab"/>
    <x v="0"/>
    <x v="2"/>
    <m/>
    <m/>
    <m/>
    <m/>
    <m/>
    <m/>
    <m/>
    <m/>
    <m/>
    <m/>
    <m/>
    <m/>
    <m/>
    <m/>
    <m/>
    <m/>
    <m/>
    <m/>
    <m/>
    <m/>
    <m/>
    <m/>
    <m/>
  </r>
  <r>
    <s v="Varindra"/>
    <x v="0"/>
    <x v="1"/>
    <m/>
    <m/>
    <m/>
    <m/>
    <m/>
    <m/>
    <m/>
    <m/>
    <m/>
    <m/>
    <m/>
    <m/>
    <m/>
    <m/>
    <m/>
    <m/>
    <m/>
    <m/>
    <m/>
    <m/>
    <m/>
    <m/>
    <m/>
  </r>
  <r>
    <s v="Chaaya"/>
    <x v="1"/>
    <x v="1"/>
    <m/>
    <m/>
    <m/>
    <m/>
    <m/>
    <m/>
    <m/>
    <m/>
    <m/>
    <m/>
    <m/>
    <m/>
    <m/>
    <m/>
    <m/>
    <m/>
    <m/>
    <m/>
    <m/>
    <m/>
    <m/>
    <m/>
    <m/>
  </r>
  <r>
    <s v="Oindrila"/>
    <x v="1"/>
    <x v="1"/>
    <m/>
    <m/>
    <m/>
    <m/>
    <m/>
    <m/>
    <m/>
    <m/>
    <m/>
    <m/>
    <m/>
    <m/>
    <m/>
    <m/>
    <m/>
    <m/>
    <m/>
    <m/>
    <m/>
    <m/>
    <m/>
    <m/>
    <m/>
  </r>
  <r>
    <s v="Mansukh"/>
    <x v="0"/>
    <x v="0"/>
    <m/>
    <m/>
    <m/>
    <m/>
    <m/>
    <m/>
    <m/>
    <m/>
    <m/>
    <m/>
    <m/>
    <m/>
    <m/>
    <m/>
    <m/>
    <m/>
    <m/>
    <m/>
    <m/>
    <m/>
    <m/>
    <m/>
    <m/>
  </r>
  <r>
    <s v="Harini"/>
    <x v="1"/>
    <x v="3"/>
    <m/>
    <m/>
    <m/>
    <m/>
    <m/>
    <m/>
    <m/>
    <m/>
    <m/>
    <m/>
    <m/>
    <m/>
    <m/>
    <m/>
    <m/>
    <m/>
    <m/>
    <m/>
    <m/>
    <m/>
    <m/>
    <m/>
    <m/>
  </r>
  <r>
    <s v="Lalana"/>
    <x v="1"/>
    <x v="1"/>
    <m/>
    <m/>
    <m/>
    <m/>
    <m/>
    <m/>
    <m/>
    <m/>
    <m/>
    <m/>
    <m/>
    <m/>
    <m/>
    <m/>
    <m/>
    <m/>
    <m/>
    <m/>
    <m/>
    <m/>
    <m/>
    <m/>
    <m/>
  </r>
  <r>
    <s v="Basudha"/>
    <x v="0"/>
    <x v="1"/>
    <m/>
    <m/>
    <m/>
    <m/>
    <m/>
    <m/>
    <m/>
    <m/>
    <m/>
    <m/>
    <m/>
    <m/>
    <m/>
    <m/>
    <m/>
    <m/>
    <m/>
    <m/>
    <m/>
    <m/>
    <m/>
    <m/>
    <m/>
  </r>
  <r>
    <s v="Zeena"/>
    <x v="1"/>
    <x v="1"/>
    <m/>
    <m/>
    <m/>
    <m/>
    <m/>
    <m/>
    <m/>
    <m/>
    <m/>
    <m/>
    <m/>
    <m/>
    <m/>
    <m/>
    <m/>
    <m/>
    <m/>
    <m/>
    <m/>
    <m/>
    <m/>
    <m/>
    <m/>
  </r>
  <r>
    <s v="Ankitha"/>
    <x v="1"/>
    <x v="1"/>
    <m/>
    <m/>
    <m/>
    <m/>
    <m/>
    <m/>
    <m/>
    <m/>
    <m/>
    <m/>
    <m/>
    <m/>
    <m/>
    <m/>
    <m/>
    <m/>
    <m/>
    <m/>
    <m/>
    <m/>
    <m/>
    <m/>
    <m/>
  </r>
  <r>
    <s v="Sarbajit"/>
    <x v="0"/>
    <x v="14"/>
    <m/>
    <m/>
    <m/>
    <m/>
    <m/>
    <m/>
    <m/>
    <m/>
    <m/>
    <m/>
    <m/>
    <m/>
    <m/>
    <m/>
    <m/>
    <m/>
    <m/>
    <m/>
    <m/>
    <m/>
    <m/>
    <m/>
    <m/>
  </r>
  <r>
    <s v="Farhad"/>
    <x v="0"/>
    <x v="5"/>
    <m/>
    <m/>
    <m/>
    <m/>
    <m/>
    <m/>
    <m/>
    <m/>
    <m/>
    <m/>
    <m/>
    <m/>
    <m/>
    <m/>
    <m/>
    <m/>
    <m/>
    <m/>
    <m/>
    <m/>
    <m/>
    <m/>
    <m/>
  </r>
  <r>
    <s v="Purnendu"/>
    <x v="0"/>
    <x v="6"/>
    <m/>
    <m/>
    <m/>
    <m/>
    <m/>
    <m/>
    <m/>
    <m/>
    <m/>
    <m/>
    <m/>
    <m/>
    <m/>
    <m/>
    <m/>
    <m/>
    <m/>
    <m/>
    <m/>
    <m/>
    <m/>
    <m/>
    <m/>
  </r>
  <r>
    <s v="Sugreev"/>
    <x v="0"/>
    <x v="15"/>
    <m/>
    <m/>
    <m/>
    <m/>
    <m/>
    <m/>
    <m/>
    <m/>
    <m/>
    <m/>
    <m/>
    <m/>
    <m/>
    <m/>
    <m/>
    <m/>
    <m/>
    <m/>
    <m/>
    <m/>
    <m/>
    <m/>
    <m/>
  </r>
  <r>
    <s v="Jignesh"/>
    <x v="0"/>
    <x v="0"/>
    <m/>
    <m/>
    <m/>
    <m/>
    <m/>
    <m/>
    <m/>
    <m/>
    <m/>
    <m/>
    <m/>
    <m/>
    <m/>
    <m/>
    <m/>
    <m/>
    <m/>
    <m/>
    <m/>
    <m/>
    <m/>
    <m/>
    <m/>
  </r>
  <r>
    <s v="Sarang"/>
    <x v="0"/>
    <x v="18"/>
    <m/>
    <m/>
    <m/>
    <m/>
    <m/>
    <m/>
    <m/>
    <m/>
    <m/>
    <m/>
    <m/>
    <m/>
    <m/>
    <m/>
    <m/>
    <m/>
    <m/>
    <m/>
    <m/>
    <m/>
    <m/>
    <m/>
    <m/>
  </r>
  <r>
    <s v="Shabalini"/>
    <x v="1"/>
    <x v="3"/>
    <m/>
    <m/>
    <m/>
    <m/>
    <m/>
    <m/>
    <m/>
    <m/>
    <m/>
    <m/>
    <m/>
    <m/>
    <m/>
    <m/>
    <m/>
    <m/>
    <m/>
    <m/>
    <m/>
    <m/>
    <m/>
    <m/>
    <m/>
  </r>
  <r>
    <s v="Vallari"/>
    <x v="1"/>
    <x v="3"/>
    <m/>
    <m/>
    <m/>
    <m/>
    <m/>
    <m/>
    <m/>
    <m/>
    <m/>
    <m/>
    <m/>
    <m/>
    <m/>
    <m/>
    <m/>
    <m/>
    <m/>
    <m/>
    <m/>
    <m/>
    <m/>
    <m/>
    <m/>
  </r>
  <r>
    <s v="Rana"/>
    <x v="0"/>
    <x v="1"/>
    <m/>
    <m/>
    <m/>
    <m/>
    <m/>
    <m/>
    <m/>
    <m/>
    <m/>
    <m/>
    <m/>
    <m/>
    <m/>
    <m/>
    <m/>
    <m/>
    <m/>
    <m/>
    <m/>
    <m/>
    <m/>
    <m/>
    <m/>
  </r>
  <r>
    <s v="Musheer"/>
    <x v="0"/>
    <x v="8"/>
    <m/>
    <m/>
    <m/>
    <m/>
    <m/>
    <m/>
    <m/>
    <m/>
    <m/>
    <m/>
    <m/>
    <m/>
    <m/>
    <m/>
    <m/>
    <m/>
    <m/>
    <m/>
    <m/>
    <m/>
    <m/>
    <m/>
    <m/>
  </r>
  <r>
    <s v="Bhairav"/>
    <x v="0"/>
    <x v="15"/>
    <m/>
    <m/>
    <m/>
    <m/>
    <m/>
    <m/>
    <m/>
    <m/>
    <m/>
    <m/>
    <m/>
    <m/>
    <m/>
    <m/>
    <m/>
    <m/>
    <m/>
    <m/>
    <m/>
    <m/>
    <m/>
    <m/>
    <m/>
  </r>
  <r>
    <s v="Pinga"/>
    <x v="1"/>
    <x v="1"/>
    <m/>
    <m/>
    <m/>
    <m/>
    <m/>
    <m/>
    <m/>
    <m/>
    <m/>
    <m/>
    <m/>
    <m/>
    <m/>
    <m/>
    <m/>
    <m/>
    <m/>
    <m/>
    <m/>
    <m/>
    <m/>
    <m/>
    <m/>
  </r>
  <r>
    <s v="Kasturi"/>
    <x v="1"/>
    <x v="3"/>
    <m/>
    <m/>
    <m/>
    <m/>
    <m/>
    <m/>
    <m/>
    <m/>
    <m/>
    <m/>
    <m/>
    <m/>
    <m/>
    <m/>
    <m/>
    <m/>
    <m/>
    <m/>
    <m/>
    <m/>
    <m/>
    <m/>
    <m/>
  </r>
  <r>
    <s v="Juhi"/>
    <x v="1"/>
    <x v="3"/>
    <m/>
    <m/>
    <m/>
    <m/>
    <m/>
    <m/>
    <m/>
    <m/>
    <m/>
    <m/>
    <m/>
    <m/>
    <m/>
    <m/>
    <m/>
    <m/>
    <m/>
    <m/>
    <m/>
    <m/>
    <m/>
    <m/>
    <m/>
  </r>
  <r>
    <s v="Falguni, Phalguni"/>
    <x v="1"/>
    <x v="3"/>
    <m/>
    <m/>
    <m/>
    <m/>
    <m/>
    <m/>
    <m/>
    <m/>
    <m/>
    <m/>
    <m/>
    <m/>
    <m/>
    <m/>
    <m/>
    <m/>
    <m/>
    <m/>
    <m/>
    <m/>
    <m/>
    <m/>
    <m/>
  </r>
  <r>
    <s v="Timila"/>
    <x v="1"/>
    <x v="1"/>
    <m/>
    <m/>
    <m/>
    <m/>
    <m/>
    <m/>
    <m/>
    <m/>
    <m/>
    <m/>
    <m/>
    <m/>
    <m/>
    <m/>
    <m/>
    <m/>
    <m/>
    <m/>
    <m/>
    <m/>
    <m/>
    <m/>
    <m/>
  </r>
  <r>
    <s v="Gaganadipika"/>
    <x v="1"/>
    <x v="1"/>
    <m/>
    <m/>
    <m/>
    <m/>
    <m/>
    <m/>
    <m/>
    <m/>
    <m/>
    <m/>
    <m/>
    <m/>
    <m/>
    <m/>
    <m/>
    <m/>
    <m/>
    <m/>
    <m/>
    <m/>
    <m/>
    <m/>
    <m/>
  </r>
  <r>
    <s v="Neeraja"/>
    <x v="1"/>
    <x v="1"/>
    <m/>
    <m/>
    <m/>
    <m/>
    <m/>
    <m/>
    <m/>
    <m/>
    <m/>
    <m/>
    <m/>
    <m/>
    <m/>
    <m/>
    <m/>
    <m/>
    <m/>
    <m/>
    <m/>
    <m/>
    <m/>
    <m/>
    <m/>
  </r>
  <r>
    <s v="Rohit"/>
    <x v="0"/>
    <x v="14"/>
    <m/>
    <m/>
    <m/>
    <m/>
    <m/>
    <m/>
    <m/>
    <m/>
    <m/>
    <m/>
    <m/>
    <m/>
    <m/>
    <m/>
    <m/>
    <m/>
    <m/>
    <m/>
    <m/>
    <m/>
    <m/>
    <m/>
    <m/>
  </r>
  <r>
    <s v="Utkarsha"/>
    <x v="1"/>
    <x v="1"/>
    <m/>
    <m/>
    <m/>
    <m/>
    <m/>
    <m/>
    <m/>
    <m/>
    <m/>
    <m/>
    <m/>
    <m/>
    <m/>
    <m/>
    <m/>
    <m/>
    <m/>
    <m/>
    <m/>
    <m/>
    <m/>
    <m/>
    <m/>
  </r>
  <r>
    <s v="Shivanne"/>
    <x v="1"/>
    <x v="20"/>
    <m/>
    <m/>
    <m/>
    <m/>
    <m/>
    <m/>
    <m/>
    <m/>
    <m/>
    <m/>
    <m/>
    <m/>
    <m/>
    <m/>
    <m/>
    <m/>
    <m/>
    <m/>
    <m/>
    <m/>
    <m/>
    <m/>
    <m/>
  </r>
  <r>
    <s v="Zakir"/>
    <x v="0"/>
    <x v="8"/>
    <m/>
    <m/>
    <m/>
    <m/>
    <m/>
    <m/>
    <m/>
    <m/>
    <m/>
    <m/>
    <m/>
    <m/>
    <m/>
    <m/>
    <m/>
    <m/>
    <m/>
    <m/>
    <m/>
    <m/>
    <m/>
    <m/>
    <m/>
  </r>
  <r>
    <s v="Chandrodaya"/>
    <x v="0"/>
    <x v="1"/>
    <m/>
    <m/>
    <m/>
    <m/>
    <m/>
    <m/>
    <m/>
    <m/>
    <m/>
    <m/>
    <m/>
    <m/>
    <m/>
    <m/>
    <m/>
    <m/>
    <m/>
    <m/>
    <m/>
    <m/>
    <m/>
    <m/>
    <m/>
  </r>
  <r>
    <s v="Sarama"/>
    <x v="1"/>
    <x v="1"/>
    <m/>
    <m/>
    <m/>
    <m/>
    <m/>
    <m/>
    <m/>
    <m/>
    <m/>
    <m/>
    <m/>
    <m/>
    <m/>
    <m/>
    <m/>
    <m/>
    <m/>
    <m/>
    <m/>
    <m/>
    <m/>
    <m/>
    <m/>
  </r>
  <r>
    <s v="Pujita"/>
    <x v="1"/>
    <x v="1"/>
    <m/>
    <m/>
    <m/>
    <m/>
    <m/>
    <m/>
    <m/>
    <m/>
    <m/>
    <m/>
    <m/>
    <m/>
    <m/>
    <m/>
    <m/>
    <m/>
    <m/>
    <m/>
    <m/>
    <m/>
    <m/>
    <m/>
    <m/>
  </r>
  <r>
    <s v="Deepitha"/>
    <x v="1"/>
    <x v="1"/>
    <m/>
    <m/>
    <m/>
    <m/>
    <m/>
    <m/>
    <m/>
    <m/>
    <m/>
    <m/>
    <m/>
    <m/>
    <m/>
    <m/>
    <m/>
    <m/>
    <m/>
    <m/>
    <m/>
    <m/>
    <m/>
    <m/>
    <m/>
  </r>
  <r>
    <s v="Hemavati"/>
    <x v="1"/>
    <x v="3"/>
    <m/>
    <m/>
    <m/>
    <m/>
    <m/>
    <m/>
    <m/>
    <m/>
    <m/>
    <m/>
    <m/>
    <m/>
    <m/>
    <m/>
    <m/>
    <m/>
    <m/>
    <m/>
    <m/>
    <m/>
    <m/>
    <m/>
    <m/>
  </r>
  <r>
    <s v="Daksha"/>
    <x v="1"/>
    <x v="1"/>
    <m/>
    <m/>
    <m/>
    <m/>
    <m/>
    <m/>
    <m/>
    <m/>
    <m/>
    <m/>
    <m/>
    <m/>
    <m/>
    <m/>
    <m/>
    <m/>
    <m/>
    <m/>
    <m/>
    <m/>
    <m/>
    <m/>
    <m/>
  </r>
  <r>
    <s v="Himani"/>
    <x v="1"/>
    <x v="3"/>
    <m/>
    <m/>
    <m/>
    <m/>
    <m/>
    <m/>
    <m/>
    <m/>
    <m/>
    <m/>
    <m/>
    <m/>
    <m/>
    <m/>
    <m/>
    <m/>
    <m/>
    <m/>
    <m/>
    <m/>
    <m/>
    <m/>
    <m/>
  </r>
  <r>
    <s v="Mriganka"/>
    <x v="0"/>
    <x v="1"/>
    <m/>
    <m/>
    <m/>
    <m/>
    <m/>
    <m/>
    <m/>
    <m/>
    <m/>
    <m/>
    <m/>
    <m/>
    <m/>
    <m/>
    <m/>
    <m/>
    <m/>
    <m/>
    <m/>
    <m/>
    <m/>
    <m/>
    <m/>
  </r>
  <r>
    <s v="Ranjana"/>
    <x v="1"/>
    <x v="1"/>
    <m/>
    <m/>
    <m/>
    <m/>
    <m/>
    <m/>
    <m/>
    <m/>
    <m/>
    <m/>
    <m/>
    <m/>
    <m/>
    <m/>
    <m/>
    <m/>
    <m/>
    <m/>
    <m/>
    <m/>
    <m/>
    <m/>
    <m/>
  </r>
  <r>
    <s v="Madur"/>
    <x v="0"/>
    <x v="8"/>
    <m/>
    <m/>
    <m/>
    <m/>
    <m/>
    <m/>
    <m/>
    <m/>
    <m/>
    <m/>
    <m/>
    <m/>
    <m/>
    <m/>
    <m/>
    <m/>
    <m/>
    <m/>
    <m/>
    <m/>
    <m/>
    <m/>
    <m/>
  </r>
  <r>
    <s v="Zerelda"/>
    <x v="1"/>
    <x v="1"/>
    <m/>
    <m/>
    <m/>
    <m/>
    <m/>
    <m/>
    <m/>
    <m/>
    <m/>
    <m/>
    <m/>
    <m/>
    <m/>
    <m/>
    <m/>
    <m/>
    <m/>
    <m/>
    <m/>
    <m/>
    <m/>
    <m/>
    <m/>
  </r>
  <r>
    <s v="Ranjudeep"/>
    <x v="1"/>
    <x v="17"/>
    <m/>
    <m/>
    <m/>
    <m/>
    <m/>
    <m/>
    <m/>
    <m/>
    <m/>
    <m/>
    <m/>
    <m/>
    <m/>
    <m/>
    <m/>
    <m/>
    <m/>
    <m/>
    <m/>
    <m/>
    <m/>
    <m/>
    <m/>
  </r>
  <r>
    <s v="Champakali"/>
    <x v="1"/>
    <x v="3"/>
    <m/>
    <m/>
    <m/>
    <m/>
    <m/>
    <m/>
    <m/>
    <m/>
    <m/>
    <m/>
    <m/>
    <m/>
    <m/>
    <m/>
    <m/>
    <m/>
    <m/>
    <m/>
    <m/>
    <m/>
    <m/>
    <m/>
    <m/>
  </r>
  <r>
    <s v="Gnanamalar"/>
    <x v="1"/>
    <x v="8"/>
    <m/>
    <m/>
    <m/>
    <m/>
    <m/>
    <m/>
    <m/>
    <m/>
    <m/>
    <m/>
    <m/>
    <m/>
    <m/>
    <m/>
    <m/>
    <m/>
    <m/>
    <m/>
    <m/>
    <m/>
    <m/>
    <m/>
    <m/>
  </r>
  <r>
    <s v="Sanobar"/>
    <x v="0"/>
    <x v="8"/>
    <m/>
    <m/>
    <m/>
    <m/>
    <m/>
    <m/>
    <m/>
    <m/>
    <m/>
    <m/>
    <m/>
    <m/>
    <m/>
    <m/>
    <m/>
    <m/>
    <m/>
    <m/>
    <m/>
    <m/>
    <m/>
    <m/>
    <m/>
  </r>
  <r>
    <s v="Guruttam"/>
    <x v="0"/>
    <x v="11"/>
    <m/>
    <m/>
    <m/>
    <m/>
    <m/>
    <m/>
    <m/>
    <m/>
    <m/>
    <m/>
    <m/>
    <m/>
    <m/>
    <m/>
    <m/>
    <m/>
    <m/>
    <m/>
    <m/>
    <m/>
    <m/>
    <m/>
    <m/>
  </r>
  <r>
    <s v="Gaurav"/>
    <x v="0"/>
    <x v="15"/>
    <m/>
    <m/>
    <m/>
    <m/>
    <m/>
    <m/>
    <m/>
    <m/>
    <m/>
    <m/>
    <m/>
    <m/>
    <m/>
    <m/>
    <m/>
    <m/>
    <m/>
    <m/>
    <m/>
    <m/>
    <m/>
    <m/>
    <m/>
  </r>
  <r>
    <s v="Lalima"/>
    <x v="1"/>
    <x v="1"/>
    <m/>
    <m/>
    <m/>
    <m/>
    <m/>
    <m/>
    <m/>
    <m/>
    <m/>
    <m/>
    <m/>
    <m/>
    <m/>
    <m/>
    <m/>
    <m/>
    <m/>
    <m/>
    <m/>
    <m/>
    <m/>
    <m/>
    <m/>
  </r>
  <r>
    <s v="Anandalakshmi"/>
    <x v="1"/>
    <x v="3"/>
    <m/>
    <m/>
    <m/>
    <m/>
    <m/>
    <m/>
    <m/>
    <m/>
    <m/>
    <m/>
    <m/>
    <m/>
    <m/>
    <m/>
    <m/>
    <m/>
    <m/>
    <m/>
    <m/>
    <m/>
    <m/>
    <m/>
    <m/>
  </r>
  <r>
    <s v="Wafiya"/>
    <x v="1"/>
    <x v="1"/>
    <m/>
    <m/>
    <m/>
    <m/>
    <m/>
    <m/>
    <m/>
    <m/>
    <m/>
    <m/>
    <m/>
    <m/>
    <m/>
    <m/>
    <m/>
    <m/>
    <m/>
    <m/>
    <m/>
    <m/>
    <m/>
    <m/>
    <m/>
  </r>
  <r>
    <s v="Bandhula"/>
    <x v="1"/>
    <x v="1"/>
    <m/>
    <m/>
    <m/>
    <m/>
    <m/>
    <m/>
    <m/>
    <m/>
    <m/>
    <m/>
    <m/>
    <m/>
    <m/>
    <m/>
    <m/>
    <m/>
    <m/>
    <m/>
    <m/>
    <m/>
    <m/>
    <m/>
    <m/>
  </r>
  <r>
    <s v="Shaili"/>
    <x v="1"/>
    <x v="3"/>
    <m/>
    <m/>
    <m/>
    <m/>
    <m/>
    <m/>
    <m/>
    <m/>
    <m/>
    <m/>
    <m/>
    <m/>
    <m/>
    <m/>
    <m/>
    <m/>
    <m/>
    <m/>
    <m/>
    <m/>
    <m/>
    <m/>
    <m/>
  </r>
  <r>
    <s v="Yasmeen"/>
    <x v="1"/>
    <x v="7"/>
    <m/>
    <m/>
    <m/>
    <m/>
    <m/>
    <m/>
    <m/>
    <m/>
    <m/>
    <m/>
    <m/>
    <m/>
    <m/>
    <m/>
    <m/>
    <m/>
    <m/>
    <m/>
    <m/>
    <m/>
    <m/>
    <m/>
    <m/>
  </r>
  <r>
    <s v="Omswaroop"/>
    <x v="0"/>
    <x v="17"/>
    <m/>
    <m/>
    <m/>
    <m/>
    <m/>
    <m/>
    <m/>
    <m/>
    <m/>
    <m/>
    <m/>
    <m/>
    <m/>
    <m/>
    <m/>
    <m/>
    <m/>
    <m/>
    <m/>
    <m/>
    <m/>
    <m/>
    <m/>
  </r>
  <r>
    <s v="Kushala"/>
    <x v="1"/>
    <x v="1"/>
    <m/>
    <m/>
    <m/>
    <m/>
    <m/>
    <m/>
    <m/>
    <m/>
    <m/>
    <m/>
    <m/>
    <m/>
    <m/>
    <m/>
    <m/>
    <m/>
    <m/>
    <m/>
    <m/>
    <m/>
    <m/>
    <m/>
    <m/>
  </r>
  <r>
    <s v="Jivika"/>
    <x v="1"/>
    <x v="1"/>
    <m/>
    <m/>
    <m/>
    <m/>
    <m/>
    <m/>
    <m/>
    <m/>
    <m/>
    <m/>
    <m/>
    <m/>
    <m/>
    <m/>
    <m/>
    <m/>
    <m/>
    <m/>
    <m/>
    <m/>
    <m/>
    <m/>
    <m/>
  </r>
  <r>
    <s v="Tamas"/>
    <x v="0"/>
    <x v="9"/>
    <m/>
    <m/>
    <m/>
    <m/>
    <m/>
    <m/>
    <m/>
    <m/>
    <m/>
    <m/>
    <m/>
    <m/>
    <m/>
    <m/>
    <m/>
    <m/>
    <m/>
    <m/>
    <m/>
    <m/>
    <m/>
    <m/>
    <m/>
  </r>
  <r>
    <s v="Udichi"/>
    <x v="1"/>
    <x v="3"/>
    <m/>
    <m/>
    <m/>
    <m/>
    <m/>
    <m/>
    <m/>
    <m/>
    <m/>
    <m/>
    <m/>
    <m/>
    <m/>
    <m/>
    <m/>
    <m/>
    <m/>
    <m/>
    <m/>
    <m/>
    <m/>
    <m/>
    <m/>
  </r>
  <r>
    <s v="Mrinalini"/>
    <x v="1"/>
    <x v="3"/>
    <m/>
    <m/>
    <m/>
    <m/>
    <m/>
    <m/>
    <m/>
    <m/>
    <m/>
    <m/>
    <m/>
    <m/>
    <m/>
    <m/>
    <m/>
    <m/>
    <m/>
    <m/>
    <m/>
    <m/>
    <m/>
    <m/>
    <m/>
  </r>
  <r>
    <s v="Manjari"/>
    <x v="1"/>
    <x v="3"/>
    <m/>
    <m/>
    <m/>
    <m/>
    <m/>
    <m/>
    <m/>
    <m/>
    <m/>
    <m/>
    <m/>
    <m/>
    <m/>
    <m/>
    <m/>
    <m/>
    <m/>
    <m/>
    <m/>
    <m/>
    <m/>
    <m/>
    <m/>
  </r>
  <r>
    <s v="Ajitesh"/>
    <x v="0"/>
    <x v="0"/>
    <m/>
    <m/>
    <m/>
    <m/>
    <m/>
    <m/>
    <m/>
    <m/>
    <m/>
    <m/>
    <m/>
    <m/>
    <m/>
    <m/>
    <m/>
    <m/>
    <m/>
    <m/>
    <m/>
    <m/>
    <m/>
    <m/>
    <m/>
  </r>
  <r>
    <s v="Padmaroopa"/>
    <x v="1"/>
    <x v="1"/>
    <m/>
    <m/>
    <m/>
    <m/>
    <m/>
    <m/>
    <m/>
    <m/>
    <m/>
    <m/>
    <m/>
    <m/>
    <m/>
    <m/>
    <m/>
    <m/>
    <m/>
    <m/>
    <m/>
    <m/>
    <m/>
    <m/>
    <m/>
  </r>
  <r>
    <s v="Rajeshri"/>
    <x v="1"/>
    <x v="3"/>
    <m/>
    <m/>
    <m/>
    <m/>
    <m/>
    <m/>
    <m/>
    <m/>
    <m/>
    <m/>
    <m/>
    <m/>
    <m/>
    <m/>
    <m/>
    <m/>
    <m/>
    <m/>
    <m/>
    <m/>
    <m/>
    <m/>
    <m/>
  </r>
  <r>
    <s v="Rituraj"/>
    <x v="0"/>
    <x v="12"/>
    <m/>
    <m/>
    <m/>
    <m/>
    <m/>
    <m/>
    <m/>
    <m/>
    <m/>
    <m/>
    <m/>
    <m/>
    <m/>
    <m/>
    <m/>
    <m/>
    <m/>
    <m/>
    <m/>
    <m/>
    <m/>
    <m/>
    <m/>
  </r>
  <r>
    <s v="Radhani"/>
    <x v="1"/>
    <x v="3"/>
    <m/>
    <m/>
    <m/>
    <m/>
    <m/>
    <m/>
    <m/>
    <m/>
    <m/>
    <m/>
    <m/>
    <m/>
    <m/>
    <m/>
    <m/>
    <m/>
    <m/>
    <m/>
    <m/>
    <m/>
    <m/>
    <m/>
    <m/>
  </r>
  <r>
    <s v="Chakrapani"/>
    <x v="0"/>
    <x v="3"/>
    <m/>
    <m/>
    <m/>
    <m/>
    <m/>
    <m/>
    <m/>
    <m/>
    <m/>
    <m/>
    <m/>
    <m/>
    <m/>
    <m/>
    <m/>
    <m/>
    <m/>
    <m/>
    <m/>
    <m/>
    <m/>
    <m/>
    <m/>
  </r>
  <r>
    <s v="Suruchi"/>
    <x v="1"/>
    <x v="3"/>
    <m/>
    <m/>
    <m/>
    <m/>
    <m/>
    <m/>
    <m/>
    <m/>
    <m/>
    <m/>
    <m/>
    <m/>
    <m/>
    <m/>
    <m/>
    <m/>
    <m/>
    <m/>
    <m/>
    <m/>
    <m/>
    <m/>
    <m/>
  </r>
  <r>
    <s v="Harshit"/>
    <x v="0"/>
    <x v="14"/>
    <m/>
    <m/>
    <m/>
    <m/>
    <m/>
    <m/>
    <m/>
    <m/>
    <m/>
    <m/>
    <m/>
    <m/>
    <m/>
    <m/>
    <m/>
    <m/>
    <m/>
    <m/>
    <m/>
    <m/>
    <m/>
    <m/>
    <m/>
  </r>
  <r>
    <s v="Hasna"/>
    <x v="1"/>
    <x v="1"/>
    <m/>
    <m/>
    <m/>
    <m/>
    <m/>
    <m/>
    <m/>
    <m/>
    <m/>
    <m/>
    <m/>
    <m/>
    <m/>
    <m/>
    <m/>
    <m/>
    <m/>
    <m/>
    <m/>
    <m/>
    <m/>
    <m/>
    <m/>
  </r>
  <r>
    <s v="Khemchand"/>
    <x v="0"/>
    <x v="5"/>
    <m/>
    <m/>
    <m/>
    <m/>
    <m/>
    <m/>
    <m/>
    <m/>
    <m/>
    <m/>
    <m/>
    <m/>
    <m/>
    <m/>
    <m/>
    <m/>
    <m/>
    <m/>
    <m/>
    <m/>
    <m/>
    <m/>
    <m/>
  </r>
  <r>
    <s v="Ina"/>
    <x v="1"/>
    <x v="1"/>
    <m/>
    <m/>
    <m/>
    <m/>
    <m/>
    <m/>
    <m/>
    <m/>
    <m/>
    <m/>
    <m/>
    <m/>
    <m/>
    <m/>
    <m/>
    <m/>
    <m/>
    <m/>
    <m/>
    <m/>
    <m/>
    <m/>
    <m/>
  </r>
  <r>
    <s v="Eshanya"/>
    <x v="1"/>
    <x v="1"/>
    <m/>
    <m/>
    <m/>
    <m/>
    <m/>
    <m/>
    <m/>
    <m/>
    <m/>
    <m/>
    <m/>
    <m/>
    <m/>
    <m/>
    <m/>
    <m/>
    <m/>
    <m/>
    <m/>
    <m/>
    <m/>
    <m/>
    <m/>
  </r>
  <r>
    <s v="Payal"/>
    <x v="1"/>
    <x v="10"/>
    <m/>
    <m/>
    <m/>
    <m/>
    <m/>
    <m/>
    <m/>
    <m/>
    <m/>
    <m/>
    <m/>
    <m/>
    <m/>
    <m/>
    <m/>
    <m/>
    <m/>
    <m/>
    <m/>
    <m/>
    <m/>
    <m/>
    <m/>
  </r>
  <r>
    <s v="Samit"/>
    <x v="1"/>
    <x v="14"/>
    <m/>
    <m/>
    <m/>
    <m/>
    <m/>
    <m/>
    <m/>
    <m/>
    <m/>
    <m/>
    <m/>
    <m/>
    <m/>
    <m/>
    <m/>
    <m/>
    <m/>
    <m/>
    <m/>
    <m/>
    <m/>
    <m/>
    <m/>
  </r>
  <r>
    <s v="Mahijith"/>
    <x v="0"/>
    <x v="0"/>
    <m/>
    <m/>
    <m/>
    <m/>
    <m/>
    <m/>
    <m/>
    <m/>
    <m/>
    <m/>
    <m/>
    <m/>
    <m/>
    <m/>
    <m/>
    <m/>
    <m/>
    <m/>
    <m/>
    <m/>
    <m/>
    <m/>
    <m/>
  </r>
  <r>
    <s v="Patralika"/>
    <x v="0"/>
    <x v="1"/>
    <m/>
    <m/>
    <m/>
    <m/>
    <m/>
    <m/>
    <m/>
    <m/>
    <m/>
    <m/>
    <m/>
    <m/>
    <m/>
    <m/>
    <m/>
    <m/>
    <m/>
    <m/>
    <m/>
    <m/>
    <m/>
    <m/>
    <m/>
  </r>
  <r>
    <s v="Devakanya"/>
    <x v="1"/>
    <x v="1"/>
    <m/>
    <m/>
    <m/>
    <m/>
    <m/>
    <m/>
    <m/>
    <m/>
    <m/>
    <m/>
    <m/>
    <m/>
    <m/>
    <m/>
    <m/>
    <m/>
    <m/>
    <m/>
    <m/>
    <m/>
    <m/>
    <m/>
    <m/>
  </r>
  <r>
    <s v="Kanika"/>
    <x v="1"/>
    <x v="1"/>
    <m/>
    <m/>
    <m/>
    <m/>
    <m/>
    <m/>
    <m/>
    <m/>
    <m/>
    <m/>
    <m/>
    <m/>
    <m/>
    <m/>
    <m/>
    <m/>
    <m/>
    <m/>
    <m/>
    <m/>
    <m/>
    <m/>
    <m/>
  </r>
  <r>
    <s v="Yoosuf"/>
    <x v="0"/>
    <x v="22"/>
    <m/>
    <m/>
    <m/>
    <m/>
    <m/>
    <m/>
    <m/>
    <m/>
    <m/>
    <m/>
    <m/>
    <m/>
    <m/>
    <m/>
    <m/>
    <m/>
    <m/>
    <m/>
    <m/>
    <m/>
    <m/>
    <m/>
    <m/>
  </r>
  <r>
    <s v="Viraj"/>
    <x v="0"/>
    <x v="12"/>
    <m/>
    <m/>
    <m/>
    <m/>
    <m/>
    <m/>
    <m/>
    <m/>
    <m/>
    <m/>
    <m/>
    <m/>
    <m/>
    <m/>
    <m/>
    <m/>
    <m/>
    <m/>
    <m/>
    <m/>
    <m/>
    <m/>
    <m/>
  </r>
  <r>
    <s v="Jyotirmoy"/>
    <x v="0"/>
    <x v="13"/>
    <m/>
    <m/>
    <m/>
    <m/>
    <m/>
    <m/>
    <m/>
    <m/>
    <m/>
    <m/>
    <m/>
    <m/>
    <m/>
    <m/>
    <m/>
    <m/>
    <m/>
    <m/>
    <m/>
    <m/>
    <m/>
    <m/>
    <m/>
  </r>
  <r>
    <s v="Omkareshwari"/>
    <x v="1"/>
    <x v="3"/>
    <m/>
    <m/>
    <m/>
    <m/>
    <m/>
    <m/>
    <m/>
    <m/>
    <m/>
    <m/>
    <m/>
    <m/>
    <m/>
    <m/>
    <m/>
    <m/>
    <m/>
    <m/>
    <m/>
    <m/>
    <m/>
    <m/>
    <m/>
  </r>
  <r>
    <s v="Sapan"/>
    <x v="0"/>
    <x v="7"/>
    <m/>
    <m/>
    <m/>
    <m/>
    <m/>
    <m/>
    <m/>
    <m/>
    <m/>
    <m/>
    <m/>
    <m/>
    <m/>
    <m/>
    <m/>
    <m/>
    <m/>
    <m/>
    <m/>
    <m/>
    <m/>
    <m/>
    <m/>
  </r>
  <r>
    <s v="Manindra"/>
    <x v="0"/>
    <x v="1"/>
    <m/>
    <m/>
    <m/>
    <m/>
    <m/>
    <m/>
    <m/>
    <m/>
    <m/>
    <m/>
    <m/>
    <m/>
    <m/>
    <m/>
    <m/>
    <m/>
    <m/>
    <m/>
    <m/>
    <m/>
    <m/>
    <m/>
    <m/>
  </r>
  <r>
    <s v="Bandhura"/>
    <x v="1"/>
    <x v="1"/>
    <m/>
    <m/>
    <m/>
    <m/>
    <m/>
    <m/>
    <m/>
    <m/>
    <m/>
    <m/>
    <m/>
    <m/>
    <m/>
    <m/>
    <m/>
    <m/>
    <m/>
    <m/>
    <m/>
    <m/>
    <m/>
    <m/>
    <m/>
  </r>
  <r>
    <s v="Kishorekumar"/>
    <x v="0"/>
    <x v="8"/>
    <m/>
    <m/>
    <m/>
    <m/>
    <m/>
    <m/>
    <m/>
    <m/>
    <m/>
    <m/>
    <m/>
    <m/>
    <m/>
    <m/>
    <m/>
    <m/>
    <m/>
    <m/>
    <m/>
    <m/>
    <m/>
    <m/>
    <m/>
  </r>
  <r>
    <s v="Rupali"/>
    <x v="1"/>
    <x v="3"/>
    <m/>
    <m/>
    <m/>
    <m/>
    <m/>
    <m/>
    <m/>
    <m/>
    <m/>
    <m/>
    <m/>
    <m/>
    <m/>
    <m/>
    <m/>
    <m/>
    <m/>
    <m/>
    <m/>
    <m/>
    <m/>
    <m/>
    <m/>
  </r>
  <r>
    <s v="Aparna"/>
    <x v="1"/>
    <x v="1"/>
    <m/>
    <m/>
    <m/>
    <m/>
    <m/>
    <m/>
    <m/>
    <m/>
    <m/>
    <m/>
    <m/>
    <m/>
    <m/>
    <m/>
    <m/>
    <m/>
    <m/>
    <m/>
    <m/>
    <m/>
    <m/>
    <m/>
    <m/>
  </r>
  <r>
    <s v="Ranjika"/>
    <x v="1"/>
    <x v="1"/>
    <m/>
    <m/>
    <m/>
    <m/>
    <m/>
    <m/>
    <m/>
    <m/>
    <m/>
    <m/>
    <m/>
    <m/>
    <m/>
    <m/>
    <m/>
    <m/>
    <m/>
    <m/>
    <m/>
    <m/>
    <m/>
    <m/>
    <m/>
  </r>
  <r>
    <s v="Karunamay"/>
    <x v="0"/>
    <x v="13"/>
    <m/>
    <m/>
    <m/>
    <m/>
    <m/>
    <m/>
    <m/>
    <m/>
    <m/>
    <m/>
    <m/>
    <m/>
    <m/>
    <m/>
    <m/>
    <m/>
    <m/>
    <m/>
    <m/>
    <m/>
    <m/>
    <m/>
    <m/>
  </r>
  <r>
    <s v="Aalia"/>
    <x v="1"/>
    <x v="1"/>
    <m/>
    <m/>
    <m/>
    <m/>
    <m/>
    <m/>
    <m/>
    <m/>
    <m/>
    <m/>
    <m/>
    <m/>
    <m/>
    <m/>
    <m/>
    <m/>
    <m/>
    <m/>
    <m/>
    <m/>
    <m/>
    <m/>
    <m/>
  </r>
  <r>
    <s v="Riddhiman"/>
    <x v="0"/>
    <x v="7"/>
    <m/>
    <m/>
    <m/>
    <m/>
    <m/>
    <m/>
    <m/>
    <m/>
    <m/>
    <m/>
    <m/>
    <m/>
    <m/>
    <m/>
    <m/>
    <m/>
    <m/>
    <m/>
    <m/>
    <m/>
    <m/>
    <m/>
    <m/>
  </r>
  <r>
    <s v="Nityasree"/>
    <x v="1"/>
    <x v="20"/>
    <m/>
    <m/>
    <m/>
    <m/>
    <m/>
    <m/>
    <m/>
    <m/>
    <m/>
    <m/>
    <m/>
    <m/>
    <m/>
    <m/>
    <m/>
    <m/>
    <m/>
    <m/>
    <m/>
    <m/>
    <m/>
    <m/>
    <m/>
  </r>
  <r>
    <s v="Sulochana"/>
    <x v="1"/>
    <x v="1"/>
    <m/>
    <m/>
    <m/>
    <m/>
    <m/>
    <m/>
    <m/>
    <m/>
    <m/>
    <m/>
    <m/>
    <m/>
    <m/>
    <m/>
    <m/>
    <m/>
    <m/>
    <m/>
    <m/>
    <m/>
    <m/>
    <m/>
    <m/>
  </r>
  <r>
    <s v="Malini"/>
    <x v="1"/>
    <x v="3"/>
    <m/>
    <m/>
    <m/>
    <m/>
    <m/>
    <m/>
    <m/>
    <m/>
    <m/>
    <m/>
    <m/>
    <m/>
    <m/>
    <m/>
    <m/>
    <m/>
    <m/>
    <m/>
    <m/>
    <m/>
    <m/>
    <m/>
    <m/>
  </r>
  <r>
    <s v="Grhitha"/>
    <x v="1"/>
    <x v="1"/>
    <m/>
    <m/>
    <m/>
    <m/>
    <m/>
    <m/>
    <m/>
    <m/>
    <m/>
    <m/>
    <m/>
    <m/>
    <m/>
    <m/>
    <m/>
    <m/>
    <m/>
    <m/>
    <m/>
    <m/>
    <m/>
    <m/>
    <m/>
  </r>
  <r>
    <s v="Shrihari"/>
    <x v="0"/>
    <x v="3"/>
    <m/>
    <m/>
    <m/>
    <m/>
    <m/>
    <m/>
    <m/>
    <m/>
    <m/>
    <m/>
    <m/>
    <m/>
    <m/>
    <m/>
    <m/>
    <m/>
    <m/>
    <m/>
    <m/>
    <m/>
    <m/>
    <m/>
    <m/>
  </r>
  <r>
    <s v="Ulupi"/>
    <x v="1"/>
    <x v="3"/>
    <m/>
    <m/>
    <m/>
    <m/>
    <m/>
    <m/>
    <m/>
    <m/>
    <m/>
    <m/>
    <m/>
    <m/>
    <m/>
    <m/>
    <m/>
    <m/>
    <m/>
    <m/>
    <m/>
    <m/>
    <m/>
    <m/>
    <m/>
  </r>
  <r>
    <s v="Jyestha"/>
    <x v="0"/>
    <x v="1"/>
    <m/>
    <m/>
    <m/>
    <m/>
    <m/>
    <m/>
    <m/>
    <m/>
    <m/>
    <m/>
    <m/>
    <m/>
    <m/>
    <m/>
    <m/>
    <m/>
    <m/>
    <m/>
    <m/>
    <m/>
    <m/>
    <m/>
    <m/>
  </r>
  <r>
    <s v="Maheepati"/>
    <x v="0"/>
    <x v="3"/>
    <m/>
    <m/>
    <m/>
    <m/>
    <m/>
    <m/>
    <m/>
    <m/>
    <m/>
    <m/>
    <m/>
    <m/>
    <m/>
    <m/>
    <m/>
    <m/>
    <m/>
    <m/>
    <m/>
    <m/>
    <m/>
    <m/>
    <m/>
  </r>
  <r>
    <s v="Suvarnaprabha"/>
    <x v="1"/>
    <x v="1"/>
    <m/>
    <m/>
    <m/>
    <m/>
    <m/>
    <m/>
    <m/>
    <m/>
    <m/>
    <m/>
    <m/>
    <m/>
    <m/>
    <m/>
    <m/>
    <m/>
    <m/>
    <m/>
    <m/>
    <m/>
    <m/>
    <m/>
    <m/>
  </r>
  <r>
    <s v="Elavarasi"/>
    <x v="1"/>
    <x v="3"/>
    <m/>
    <m/>
    <m/>
    <m/>
    <m/>
    <m/>
    <m/>
    <m/>
    <m/>
    <m/>
    <m/>
    <m/>
    <m/>
    <m/>
    <m/>
    <m/>
    <m/>
    <m/>
    <m/>
    <m/>
    <m/>
    <m/>
    <m/>
  </r>
  <r>
    <s v="Kalki"/>
    <x v="0"/>
    <x v="3"/>
    <m/>
    <m/>
    <m/>
    <m/>
    <m/>
    <m/>
    <m/>
    <m/>
    <m/>
    <m/>
    <m/>
    <m/>
    <m/>
    <m/>
    <m/>
    <m/>
    <m/>
    <m/>
    <m/>
    <m/>
    <m/>
    <m/>
    <m/>
  </r>
  <r>
    <s v="Yamuna"/>
    <x v="1"/>
    <x v="1"/>
    <m/>
    <m/>
    <m/>
    <m/>
    <m/>
    <m/>
    <m/>
    <m/>
    <m/>
    <m/>
    <m/>
    <m/>
    <m/>
    <m/>
    <m/>
    <m/>
    <m/>
    <m/>
    <m/>
    <m/>
    <m/>
    <m/>
    <m/>
  </r>
  <r>
    <s v="Lekha"/>
    <x v="1"/>
    <x v="1"/>
    <m/>
    <m/>
    <m/>
    <m/>
    <m/>
    <m/>
    <m/>
    <m/>
    <m/>
    <m/>
    <m/>
    <m/>
    <m/>
    <m/>
    <m/>
    <m/>
    <m/>
    <m/>
    <m/>
    <m/>
    <m/>
    <m/>
    <m/>
  </r>
  <r>
    <s v="Kaandhal"/>
    <x v="1"/>
    <x v="10"/>
    <m/>
    <m/>
    <m/>
    <m/>
    <m/>
    <m/>
    <m/>
    <m/>
    <m/>
    <m/>
    <m/>
    <m/>
    <m/>
    <m/>
    <m/>
    <m/>
    <m/>
    <m/>
    <m/>
    <m/>
    <m/>
    <m/>
    <m/>
  </r>
  <r>
    <s v="Maniya"/>
    <x v="1"/>
    <x v="1"/>
    <m/>
    <m/>
    <m/>
    <m/>
    <m/>
    <m/>
    <m/>
    <m/>
    <m/>
    <m/>
    <m/>
    <m/>
    <m/>
    <m/>
    <m/>
    <m/>
    <m/>
    <m/>
    <m/>
    <m/>
    <m/>
    <m/>
    <m/>
  </r>
  <r>
    <s v="Tarunima"/>
    <x v="1"/>
    <x v="1"/>
    <m/>
    <m/>
    <m/>
    <m/>
    <m/>
    <m/>
    <m/>
    <m/>
    <m/>
    <m/>
    <m/>
    <m/>
    <m/>
    <m/>
    <m/>
    <m/>
    <m/>
    <m/>
    <m/>
    <m/>
    <m/>
    <m/>
    <m/>
  </r>
  <r>
    <s v="Parikshit"/>
    <x v="0"/>
    <x v="14"/>
    <m/>
    <m/>
    <m/>
    <m/>
    <m/>
    <m/>
    <m/>
    <m/>
    <m/>
    <m/>
    <m/>
    <m/>
    <m/>
    <m/>
    <m/>
    <m/>
    <m/>
    <m/>
    <m/>
    <m/>
    <m/>
    <m/>
    <m/>
  </r>
  <r>
    <s v="Hoor"/>
    <x v="1"/>
    <x v="8"/>
    <m/>
    <m/>
    <m/>
    <m/>
    <m/>
    <m/>
    <m/>
    <m/>
    <m/>
    <m/>
    <m/>
    <m/>
    <m/>
    <m/>
    <m/>
    <m/>
    <m/>
    <m/>
    <m/>
    <m/>
    <m/>
    <m/>
    <m/>
  </r>
  <r>
    <s v="Neelmadhav"/>
    <x v="0"/>
    <x v="15"/>
    <m/>
    <m/>
    <m/>
    <m/>
    <m/>
    <m/>
    <m/>
    <m/>
    <m/>
    <m/>
    <m/>
    <m/>
    <m/>
    <m/>
    <m/>
    <m/>
    <m/>
    <m/>
    <m/>
    <m/>
    <m/>
    <m/>
    <m/>
  </r>
  <r>
    <s v="Natesh"/>
    <x v="0"/>
    <x v="0"/>
    <m/>
    <m/>
    <m/>
    <m/>
    <m/>
    <m/>
    <m/>
    <m/>
    <m/>
    <m/>
    <m/>
    <m/>
    <m/>
    <m/>
    <m/>
    <m/>
    <m/>
    <m/>
    <m/>
    <m/>
    <m/>
    <m/>
    <m/>
  </r>
  <r>
    <s v="Kadambini"/>
    <x v="1"/>
    <x v="3"/>
    <m/>
    <m/>
    <m/>
    <m/>
    <m/>
    <m/>
    <m/>
    <m/>
    <m/>
    <m/>
    <m/>
    <m/>
    <m/>
    <m/>
    <m/>
    <m/>
    <m/>
    <m/>
    <m/>
    <m/>
    <m/>
    <m/>
    <m/>
  </r>
  <r>
    <s v="Alamgir"/>
    <x v="0"/>
    <x v="8"/>
    <m/>
    <m/>
    <m/>
    <m/>
    <m/>
    <m/>
    <m/>
    <m/>
    <m/>
    <m/>
    <m/>
    <m/>
    <m/>
    <m/>
    <m/>
    <m/>
    <m/>
    <m/>
    <m/>
    <m/>
    <m/>
    <m/>
    <m/>
  </r>
  <r>
    <s v="Raka"/>
    <x v="1"/>
    <x v="1"/>
    <m/>
    <m/>
    <m/>
    <m/>
    <m/>
    <m/>
    <m/>
    <m/>
    <m/>
    <m/>
    <m/>
    <m/>
    <m/>
    <m/>
    <m/>
    <m/>
    <m/>
    <m/>
    <m/>
    <m/>
    <m/>
    <m/>
    <m/>
  </r>
  <r>
    <s v="Shripal"/>
    <x v="0"/>
    <x v="10"/>
    <m/>
    <m/>
    <m/>
    <m/>
    <m/>
    <m/>
    <m/>
    <m/>
    <m/>
    <m/>
    <m/>
    <m/>
    <m/>
    <m/>
    <m/>
    <m/>
    <m/>
    <m/>
    <m/>
    <m/>
    <m/>
    <m/>
    <m/>
  </r>
  <r>
    <s v="Bhanudas"/>
    <x v="0"/>
    <x v="9"/>
    <m/>
    <m/>
    <m/>
    <m/>
    <m/>
    <m/>
    <m/>
    <m/>
    <m/>
    <m/>
    <m/>
    <m/>
    <m/>
    <m/>
    <m/>
    <m/>
    <m/>
    <m/>
    <m/>
    <m/>
    <m/>
    <m/>
    <m/>
  </r>
  <r>
    <s v="Sudhamayi"/>
    <x v="1"/>
    <x v="3"/>
    <m/>
    <m/>
    <m/>
    <m/>
    <m/>
    <m/>
    <m/>
    <m/>
    <m/>
    <m/>
    <m/>
    <m/>
    <m/>
    <m/>
    <m/>
    <m/>
    <m/>
    <m/>
    <m/>
    <m/>
    <m/>
    <m/>
    <m/>
  </r>
  <r>
    <s v="Pran"/>
    <x v="0"/>
    <x v="7"/>
    <m/>
    <m/>
    <m/>
    <m/>
    <m/>
    <m/>
    <m/>
    <m/>
    <m/>
    <m/>
    <m/>
    <m/>
    <m/>
    <m/>
    <m/>
    <m/>
    <m/>
    <m/>
    <m/>
    <m/>
    <m/>
    <m/>
    <m/>
  </r>
  <r>
    <s v="Mritsa"/>
    <x v="1"/>
    <x v="1"/>
    <m/>
    <m/>
    <m/>
    <m/>
    <m/>
    <m/>
    <m/>
    <m/>
    <m/>
    <m/>
    <m/>
    <m/>
    <m/>
    <m/>
    <m/>
    <m/>
    <m/>
    <m/>
    <m/>
    <m/>
    <m/>
    <m/>
    <m/>
  </r>
  <r>
    <s v="Kunal"/>
    <x v="0"/>
    <x v="10"/>
    <m/>
    <m/>
    <m/>
    <m/>
    <m/>
    <m/>
    <m/>
    <m/>
    <m/>
    <m/>
    <m/>
    <m/>
    <m/>
    <m/>
    <m/>
    <m/>
    <m/>
    <m/>
    <m/>
    <m/>
    <m/>
    <m/>
    <m/>
  </r>
  <r>
    <s v="Aadidev"/>
    <x v="0"/>
    <x v="15"/>
    <m/>
    <m/>
    <m/>
    <m/>
    <m/>
    <m/>
    <m/>
    <m/>
    <m/>
    <m/>
    <m/>
    <m/>
    <m/>
    <m/>
    <m/>
    <m/>
    <m/>
    <m/>
    <m/>
    <m/>
    <m/>
    <m/>
    <m/>
  </r>
  <r>
    <s v="Pachaimani"/>
    <x v="0"/>
    <x v="3"/>
    <m/>
    <m/>
    <m/>
    <m/>
    <m/>
    <m/>
    <m/>
    <m/>
    <m/>
    <m/>
    <m/>
    <m/>
    <m/>
    <m/>
    <m/>
    <m/>
    <m/>
    <m/>
    <m/>
    <m/>
    <m/>
    <m/>
    <m/>
  </r>
  <r>
    <s v="Milap"/>
    <x v="0"/>
    <x v="17"/>
    <m/>
    <m/>
    <m/>
    <m/>
    <m/>
    <m/>
    <m/>
    <m/>
    <m/>
    <m/>
    <m/>
    <m/>
    <m/>
    <m/>
    <m/>
    <m/>
    <m/>
    <m/>
    <m/>
    <m/>
    <m/>
    <m/>
    <m/>
  </r>
  <r>
    <s v="Arushi"/>
    <x v="1"/>
    <x v="3"/>
    <m/>
    <m/>
    <m/>
    <m/>
    <m/>
    <m/>
    <m/>
    <m/>
    <m/>
    <m/>
    <m/>
    <m/>
    <m/>
    <m/>
    <m/>
    <m/>
    <m/>
    <m/>
    <m/>
    <m/>
    <m/>
    <m/>
    <m/>
  </r>
  <r>
    <s v="Elumalai"/>
    <x v="0"/>
    <x v="3"/>
    <m/>
    <m/>
    <m/>
    <m/>
    <m/>
    <m/>
    <m/>
    <m/>
    <m/>
    <m/>
    <m/>
    <m/>
    <m/>
    <m/>
    <m/>
    <m/>
    <m/>
    <m/>
    <m/>
    <m/>
    <m/>
    <m/>
    <m/>
  </r>
  <r>
    <s v="Kajjali"/>
    <x v="1"/>
    <x v="3"/>
    <m/>
    <m/>
    <m/>
    <m/>
    <m/>
    <m/>
    <m/>
    <m/>
    <m/>
    <m/>
    <m/>
    <m/>
    <m/>
    <m/>
    <m/>
    <m/>
    <m/>
    <m/>
    <m/>
    <m/>
    <m/>
    <m/>
    <m/>
  </r>
  <r>
    <s v="Vedvalli"/>
    <x v="1"/>
    <x v="3"/>
    <m/>
    <m/>
    <m/>
    <m/>
    <m/>
    <m/>
    <m/>
    <m/>
    <m/>
    <m/>
    <m/>
    <m/>
    <m/>
    <m/>
    <m/>
    <m/>
    <m/>
    <m/>
    <m/>
    <m/>
    <m/>
    <m/>
    <m/>
  </r>
  <r>
    <s v="Brahmadutt"/>
    <x v="0"/>
    <x v="14"/>
    <m/>
    <m/>
    <m/>
    <m/>
    <m/>
    <m/>
    <m/>
    <m/>
    <m/>
    <m/>
    <m/>
    <m/>
    <m/>
    <m/>
    <m/>
    <m/>
    <m/>
    <m/>
    <m/>
    <m/>
    <m/>
    <m/>
    <m/>
  </r>
  <r>
    <s v="Nachni"/>
    <x v="1"/>
    <x v="3"/>
    <m/>
    <m/>
    <m/>
    <m/>
    <m/>
    <m/>
    <m/>
    <m/>
    <m/>
    <m/>
    <m/>
    <m/>
    <m/>
    <m/>
    <m/>
    <m/>
    <m/>
    <m/>
    <m/>
    <m/>
    <m/>
    <m/>
    <m/>
  </r>
  <r>
    <s v="Firdaus"/>
    <x v="0"/>
    <x v="9"/>
    <m/>
    <m/>
    <m/>
    <m/>
    <m/>
    <m/>
    <m/>
    <m/>
    <m/>
    <m/>
    <m/>
    <m/>
    <m/>
    <m/>
    <m/>
    <m/>
    <m/>
    <m/>
    <m/>
    <m/>
    <m/>
    <m/>
    <m/>
  </r>
  <r>
    <s v="Hamsini"/>
    <x v="1"/>
    <x v="3"/>
    <m/>
    <m/>
    <m/>
    <m/>
    <m/>
    <m/>
    <m/>
    <m/>
    <m/>
    <m/>
    <m/>
    <m/>
    <m/>
    <m/>
    <m/>
    <m/>
    <m/>
    <m/>
    <m/>
    <m/>
    <m/>
    <m/>
    <m/>
  </r>
  <r>
    <s v="Titir"/>
    <x v="0"/>
    <x v="8"/>
    <m/>
    <m/>
    <m/>
    <m/>
    <m/>
    <m/>
    <m/>
    <m/>
    <m/>
    <m/>
    <m/>
    <m/>
    <m/>
    <m/>
    <m/>
    <m/>
    <m/>
    <m/>
    <m/>
    <m/>
    <m/>
    <m/>
    <m/>
  </r>
  <r>
    <s v="Suniti"/>
    <x v="1"/>
    <x v="3"/>
    <m/>
    <m/>
    <m/>
    <m/>
    <m/>
    <m/>
    <m/>
    <m/>
    <m/>
    <m/>
    <m/>
    <m/>
    <m/>
    <m/>
    <m/>
    <m/>
    <m/>
    <m/>
    <m/>
    <m/>
    <m/>
    <m/>
    <m/>
  </r>
  <r>
    <s v="Goerge"/>
    <x v="0"/>
    <x v="20"/>
    <m/>
    <m/>
    <m/>
    <m/>
    <m/>
    <m/>
    <m/>
    <m/>
    <m/>
    <m/>
    <m/>
    <m/>
    <m/>
    <m/>
    <m/>
    <m/>
    <m/>
    <m/>
    <m/>
    <m/>
    <m/>
    <m/>
    <m/>
  </r>
  <r>
    <s v="Hetal"/>
    <x v="1"/>
    <x v="10"/>
    <m/>
    <m/>
    <m/>
    <m/>
    <m/>
    <m/>
    <m/>
    <m/>
    <m/>
    <m/>
    <m/>
    <m/>
    <m/>
    <m/>
    <m/>
    <m/>
    <m/>
    <m/>
    <m/>
    <m/>
    <m/>
    <m/>
    <m/>
  </r>
  <r>
    <s v="Utpalakshi"/>
    <x v="1"/>
    <x v="3"/>
    <m/>
    <m/>
    <m/>
    <m/>
    <m/>
    <m/>
    <m/>
    <m/>
    <m/>
    <m/>
    <m/>
    <m/>
    <m/>
    <m/>
    <m/>
    <m/>
    <m/>
    <m/>
    <m/>
    <m/>
    <m/>
    <m/>
    <m/>
  </r>
  <r>
    <s v="Pramila"/>
    <x v="1"/>
    <x v="1"/>
    <m/>
    <m/>
    <m/>
    <m/>
    <m/>
    <m/>
    <m/>
    <m/>
    <m/>
    <m/>
    <m/>
    <m/>
    <m/>
    <m/>
    <m/>
    <m/>
    <m/>
    <m/>
    <m/>
    <m/>
    <m/>
    <m/>
    <m/>
  </r>
  <r>
    <s v="Surajit"/>
    <x v="0"/>
    <x v="14"/>
    <m/>
    <m/>
    <m/>
    <m/>
    <m/>
    <m/>
    <m/>
    <m/>
    <m/>
    <m/>
    <m/>
    <m/>
    <m/>
    <m/>
    <m/>
    <m/>
    <m/>
    <m/>
    <m/>
    <m/>
    <m/>
    <m/>
    <m/>
  </r>
  <r>
    <s v="Lingammal"/>
    <x v="1"/>
    <x v="10"/>
    <m/>
    <m/>
    <m/>
    <m/>
    <m/>
    <m/>
    <m/>
    <m/>
    <m/>
    <m/>
    <m/>
    <m/>
    <m/>
    <m/>
    <m/>
    <m/>
    <m/>
    <m/>
    <m/>
    <m/>
    <m/>
    <m/>
    <m/>
  </r>
  <r>
    <s v="Devahuti"/>
    <x v="1"/>
    <x v="3"/>
    <m/>
    <m/>
    <m/>
    <m/>
    <m/>
    <m/>
    <m/>
    <m/>
    <m/>
    <m/>
    <m/>
    <m/>
    <m/>
    <m/>
    <m/>
    <m/>
    <m/>
    <m/>
    <m/>
    <m/>
    <m/>
    <m/>
    <m/>
  </r>
  <r>
    <s v="Vadiraj"/>
    <x v="0"/>
    <x v="12"/>
    <m/>
    <m/>
    <m/>
    <m/>
    <m/>
    <m/>
    <m/>
    <m/>
    <m/>
    <m/>
    <m/>
    <m/>
    <m/>
    <m/>
    <m/>
    <m/>
    <m/>
    <m/>
    <m/>
    <m/>
    <m/>
    <m/>
    <m/>
  </r>
  <r>
    <s v="Aditri"/>
    <x v="1"/>
    <x v="3"/>
    <m/>
    <m/>
    <m/>
    <m/>
    <m/>
    <m/>
    <m/>
    <m/>
    <m/>
    <m/>
    <m/>
    <m/>
    <m/>
    <m/>
    <m/>
    <m/>
    <m/>
    <m/>
    <m/>
    <m/>
    <m/>
    <m/>
    <m/>
  </r>
  <r>
    <s v="Kairavi"/>
    <x v="1"/>
    <x v="3"/>
    <m/>
    <m/>
    <m/>
    <m/>
    <m/>
    <m/>
    <m/>
    <m/>
    <m/>
    <m/>
    <m/>
    <m/>
    <m/>
    <m/>
    <m/>
    <m/>
    <m/>
    <m/>
    <m/>
    <m/>
    <m/>
    <m/>
    <m/>
  </r>
  <r>
    <s v="Charuprabha"/>
    <x v="1"/>
    <x v="1"/>
    <m/>
    <m/>
    <m/>
    <m/>
    <m/>
    <m/>
    <m/>
    <m/>
    <m/>
    <m/>
    <m/>
    <m/>
    <m/>
    <m/>
    <m/>
    <m/>
    <m/>
    <m/>
    <m/>
    <m/>
    <m/>
    <m/>
    <m/>
  </r>
  <r>
    <s v="Bhagwant"/>
    <x v="0"/>
    <x v="14"/>
    <m/>
    <m/>
    <m/>
    <m/>
    <m/>
    <m/>
    <m/>
    <m/>
    <m/>
    <m/>
    <m/>
    <m/>
    <m/>
    <m/>
    <m/>
    <m/>
    <m/>
    <m/>
    <m/>
    <m/>
    <m/>
    <m/>
    <m/>
  </r>
  <r>
    <s v="Lambodar"/>
    <x v="0"/>
    <x v="8"/>
    <m/>
    <m/>
    <m/>
    <m/>
    <m/>
    <m/>
    <m/>
    <m/>
    <m/>
    <m/>
    <m/>
    <m/>
    <m/>
    <m/>
    <m/>
    <m/>
    <m/>
    <m/>
    <m/>
    <m/>
    <m/>
    <m/>
    <m/>
  </r>
  <r>
    <s v="Pavani"/>
    <x v="1"/>
    <x v="3"/>
    <m/>
    <m/>
    <m/>
    <m/>
    <m/>
    <m/>
    <m/>
    <m/>
    <m/>
    <m/>
    <m/>
    <m/>
    <m/>
    <m/>
    <m/>
    <m/>
    <m/>
    <m/>
    <m/>
    <m/>
    <m/>
    <m/>
    <m/>
  </r>
  <r>
    <s v="Pavak"/>
    <x v="0"/>
    <x v="4"/>
    <m/>
    <m/>
    <m/>
    <m/>
    <m/>
    <m/>
    <m/>
    <m/>
    <m/>
    <m/>
    <m/>
    <m/>
    <m/>
    <m/>
    <m/>
    <m/>
    <m/>
    <m/>
    <m/>
    <m/>
    <m/>
    <m/>
    <m/>
  </r>
  <r>
    <s v="Marisa"/>
    <x v="1"/>
    <x v="1"/>
    <m/>
    <m/>
    <m/>
    <m/>
    <m/>
    <m/>
    <m/>
    <m/>
    <m/>
    <m/>
    <m/>
    <m/>
    <m/>
    <m/>
    <m/>
    <m/>
    <m/>
    <m/>
    <m/>
    <m/>
    <m/>
    <m/>
    <m/>
  </r>
  <r>
    <s v="Mrinali"/>
    <x v="1"/>
    <x v="3"/>
    <m/>
    <m/>
    <m/>
    <m/>
    <m/>
    <m/>
    <m/>
    <m/>
    <m/>
    <m/>
    <m/>
    <m/>
    <m/>
    <m/>
    <m/>
    <m/>
    <m/>
    <m/>
    <m/>
    <m/>
    <m/>
    <m/>
    <m/>
  </r>
  <r>
    <s v="Kailashchandra"/>
    <x v="0"/>
    <x v="1"/>
    <m/>
    <m/>
    <m/>
    <m/>
    <m/>
    <m/>
    <m/>
    <m/>
    <m/>
    <m/>
    <m/>
    <m/>
    <m/>
    <m/>
    <m/>
    <m/>
    <m/>
    <m/>
    <m/>
    <m/>
    <m/>
    <m/>
    <m/>
  </r>
  <r>
    <s v="Kanakabati"/>
    <x v="1"/>
    <x v="3"/>
    <m/>
    <m/>
    <m/>
    <m/>
    <m/>
    <m/>
    <m/>
    <m/>
    <m/>
    <m/>
    <m/>
    <m/>
    <m/>
    <m/>
    <m/>
    <m/>
    <m/>
    <m/>
    <m/>
    <m/>
    <m/>
    <m/>
    <m/>
  </r>
  <r>
    <s v="Sudeep"/>
    <x v="0"/>
    <x v="17"/>
    <m/>
    <m/>
    <m/>
    <m/>
    <m/>
    <m/>
    <m/>
    <m/>
    <m/>
    <m/>
    <m/>
    <m/>
    <m/>
    <m/>
    <m/>
    <m/>
    <m/>
    <m/>
    <m/>
    <m/>
    <m/>
    <m/>
    <m/>
  </r>
  <r>
    <s v="Kanwalkishore"/>
    <x v="0"/>
    <x v="20"/>
    <m/>
    <m/>
    <m/>
    <m/>
    <m/>
    <m/>
    <m/>
    <m/>
    <m/>
    <m/>
    <m/>
    <m/>
    <m/>
    <m/>
    <m/>
    <m/>
    <m/>
    <m/>
    <m/>
    <m/>
    <m/>
    <m/>
    <m/>
  </r>
  <r>
    <s v="Induprabha"/>
    <x v="1"/>
    <x v="1"/>
    <m/>
    <m/>
    <m/>
    <m/>
    <m/>
    <m/>
    <m/>
    <m/>
    <m/>
    <m/>
    <m/>
    <m/>
    <m/>
    <m/>
    <m/>
    <m/>
    <m/>
    <m/>
    <m/>
    <m/>
    <m/>
    <m/>
    <m/>
  </r>
  <r>
    <s v="Sahaj"/>
    <x v="0"/>
    <x v="12"/>
    <m/>
    <m/>
    <m/>
    <m/>
    <m/>
    <m/>
    <m/>
    <m/>
    <m/>
    <m/>
    <m/>
    <m/>
    <m/>
    <m/>
    <m/>
    <m/>
    <m/>
    <m/>
    <m/>
    <m/>
    <m/>
    <m/>
    <m/>
  </r>
  <r>
    <s v="Champamalini"/>
    <x v="1"/>
    <x v="3"/>
    <m/>
    <m/>
    <m/>
    <m/>
    <m/>
    <m/>
    <m/>
    <m/>
    <m/>
    <m/>
    <m/>
    <m/>
    <m/>
    <m/>
    <m/>
    <m/>
    <m/>
    <m/>
    <m/>
    <m/>
    <m/>
    <m/>
    <m/>
  </r>
  <r>
    <s v="Nishith"/>
    <x v="0"/>
    <x v="0"/>
    <m/>
    <m/>
    <m/>
    <m/>
    <m/>
    <m/>
    <m/>
    <m/>
    <m/>
    <m/>
    <m/>
    <m/>
    <m/>
    <m/>
    <m/>
    <m/>
    <m/>
    <m/>
    <m/>
    <m/>
    <m/>
    <m/>
    <m/>
  </r>
  <r>
    <s v="Gnanamani"/>
    <x v="1"/>
    <x v="3"/>
    <m/>
    <m/>
    <m/>
    <m/>
    <m/>
    <m/>
    <m/>
    <m/>
    <m/>
    <m/>
    <m/>
    <m/>
    <m/>
    <m/>
    <m/>
    <m/>
    <m/>
    <m/>
    <m/>
    <m/>
    <m/>
    <m/>
    <m/>
  </r>
  <r>
    <s v="Manadha"/>
    <x v="1"/>
    <x v="1"/>
    <m/>
    <m/>
    <m/>
    <m/>
    <m/>
    <m/>
    <m/>
    <m/>
    <m/>
    <m/>
    <m/>
    <m/>
    <m/>
    <m/>
    <m/>
    <m/>
    <m/>
    <m/>
    <m/>
    <m/>
    <m/>
    <m/>
    <m/>
  </r>
  <r>
    <s v="Mriganayani"/>
    <x v="1"/>
    <x v="3"/>
    <m/>
    <m/>
    <m/>
    <m/>
    <m/>
    <m/>
    <m/>
    <m/>
    <m/>
    <m/>
    <m/>
    <m/>
    <m/>
    <m/>
    <m/>
    <m/>
    <m/>
    <m/>
    <m/>
    <m/>
    <m/>
    <m/>
    <m/>
  </r>
  <r>
    <s v="Balamani"/>
    <x v="1"/>
    <x v="3"/>
    <m/>
    <m/>
    <m/>
    <m/>
    <m/>
    <m/>
    <m/>
    <m/>
    <m/>
    <m/>
    <m/>
    <m/>
    <m/>
    <m/>
    <m/>
    <m/>
    <m/>
    <m/>
    <m/>
    <m/>
    <m/>
    <m/>
    <m/>
  </r>
  <r>
    <s v="Rafat"/>
    <x v="0"/>
    <x v="14"/>
    <m/>
    <m/>
    <m/>
    <m/>
    <m/>
    <m/>
    <m/>
    <m/>
    <m/>
    <m/>
    <m/>
    <m/>
    <m/>
    <m/>
    <m/>
    <m/>
    <m/>
    <m/>
    <m/>
    <m/>
    <m/>
    <m/>
    <m/>
  </r>
  <r>
    <s v="Ekanath"/>
    <x v="0"/>
    <x v="0"/>
    <m/>
    <m/>
    <m/>
    <m/>
    <m/>
    <m/>
    <m/>
    <m/>
    <m/>
    <m/>
    <m/>
    <m/>
    <m/>
    <m/>
    <m/>
    <m/>
    <m/>
    <m/>
    <m/>
    <m/>
    <m/>
    <m/>
    <m/>
  </r>
  <r>
    <s v="Dwijain"/>
    <x v="0"/>
    <x v="7"/>
    <m/>
    <m/>
    <m/>
    <m/>
    <m/>
    <m/>
    <m/>
    <m/>
    <m/>
    <m/>
    <m/>
    <m/>
    <m/>
    <m/>
    <m/>
    <m/>
    <m/>
    <m/>
    <m/>
    <m/>
    <m/>
    <m/>
    <m/>
  </r>
  <r>
    <s v="Aran"/>
    <x v="0"/>
    <x v="7"/>
    <m/>
    <m/>
    <m/>
    <m/>
    <m/>
    <m/>
    <m/>
    <m/>
    <m/>
    <m/>
    <m/>
    <m/>
    <m/>
    <m/>
    <m/>
    <m/>
    <m/>
    <m/>
    <m/>
    <m/>
    <m/>
    <m/>
    <m/>
  </r>
  <r>
    <s v="Purnanada"/>
    <x v="0"/>
    <x v="1"/>
    <m/>
    <m/>
    <m/>
    <m/>
    <m/>
    <m/>
    <m/>
    <m/>
    <m/>
    <m/>
    <m/>
    <m/>
    <m/>
    <m/>
    <m/>
    <m/>
    <m/>
    <m/>
    <m/>
    <m/>
    <m/>
    <m/>
    <m/>
  </r>
  <r>
    <s v="Shattesh"/>
    <x v="0"/>
    <x v="0"/>
    <m/>
    <m/>
    <m/>
    <m/>
    <m/>
    <m/>
    <m/>
    <m/>
    <m/>
    <m/>
    <m/>
    <m/>
    <m/>
    <m/>
    <m/>
    <m/>
    <m/>
    <m/>
    <m/>
    <m/>
    <m/>
    <m/>
    <m/>
  </r>
  <r>
    <s v="Jitendra"/>
    <x v="0"/>
    <x v="1"/>
    <m/>
    <m/>
    <m/>
    <m/>
    <m/>
    <m/>
    <m/>
    <m/>
    <m/>
    <m/>
    <m/>
    <m/>
    <m/>
    <m/>
    <m/>
    <m/>
    <m/>
    <m/>
    <m/>
    <m/>
    <m/>
    <m/>
    <m/>
  </r>
  <r>
    <s v="Kunja"/>
    <x v="0"/>
    <x v="1"/>
    <m/>
    <m/>
    <m/>
    <m/>
    <m/>
    <m/>
    <m/>
    <m/>
    <m/>
    <m/>
    <m/>
    <m/>
    <m/>
    <m/>
    <m/>
    <m/>
    <m/>
    <m/>
    <m/>
    <m/>
    <m/>
    <m/>
    <m/>
  </r>
  <r>
    <s v="Rupashi"/>
    <x v="1"/>
    <x v="3"/>
    <m/>
    <m/>
    <m/>
    <m/>
    <m/>
    <m/>
    <m/>
    <m/>
    <m/>
    <m/>
    <m/>
    <m/>
    <m/>
    <m/>
    <m/>
    <m/>
    <m/>
    <m/>
    <m/>
    <m/>
    <m/>
    <m/>
    <m/>
  </r>
  <r>
    <s v="Kalpita"/>
    <x v="1"/>
    <x v="1"/>
    <m/>
    <m/>
    <m/>
    <m/>
    <m/>
    <m/>
    <m/>
    <m/>
    <m/>
    <m/>
    <m/>
    <m/>
    <m/>
    <m/>
    <m/>
    <m/>
    <m/>
    <m/>
    <m/>
    <m/>
    <m/>
    <m/>
    <m/>
  </r>
  <r>
    <s v="Antini"/>
    <x v="1"/>
    <x v="3"/>
    <m/>
    <m/>
    <m/>
    <m/>
    <m/>
    <m/>
    <m/>
    <m/>
    <m/>
    <m/>
    <m/>
    <m/>
    <m/>
    <m/>
    <m/>
    <m/>
    <m/>
    <m/>
    <m/>
    <m/>
    <m/>
    <m/>
    <m/>
  </r>
  <r>
    <s v="Raksha"/>
    <x v="0"/>
    <x v="1"/>
    <m/>
    <m/>
    <m/>
    <m/>
    <m/>
    <m/>
    <m/>
    <m/>
    <m/>
    <m/>
    <m/>
    <m/>
    <m/>
    <m/>
    <m/>
    <m/>
    <m/>
    <m/>
    <m/>
    <m/>
    <m/>
    <m/>
    <m/>
  </r>
  <r>
    <s v="Vasant"/>
    <x v="0"/>
    <x v="14"/>
    <m/>
    <m/>
    <m/>
    <m/>
    <m/>
    <m/>
    <m/>
    <m/>
    <m/>
    <m/>
    <m/>
    <m/>
    <m/>
    <m/>
    <m/>
    <m/>
    <m/>
    <m/>
    <m/>
    <m/>
    <m/>
    <m/>
    <m/>
  </r>
  <r>
    <s v="Fawiza"/>
    <x v="1"/>
    <x v="1"/>
    <m/>
    <m/>
    <m/>
    <m/>
    <m/>
    <m/>
    <m/>
    <m/>
    <m/>
    <m/>
    <m/>
    <m/>
    <m/>
    <m/>
    <m/>
    <m/>
    <m/>
    <m/>
    <m/>
    <m/>
    <m/>
    <m/>
    <m/>
  </r>
  <r>
    <s v="Kamalapathi"/>
    <x v="0"/>
    <x v="3"/>
    <m/>
    <m/>
    <m/>
    <m/>
    <m/>
    <m/>
    <m/>
    <m/>
    <m/>
    <m/>
    <m/>
    <m/>
    <m/>
    <m/>
    <m/>
    <m/>
    <m/>
    <m/>
    <m/>
    <m/>
    <m/>
    <m/>
    <m/>
  </r>
  <r>
    <s v="Sarthak"/>
    <x v="0"/>
    <x v="4"/>
    <m/>
    <m/>
    <m/>
    <m/>
    <m/>
    <m/>
    <m/>
    <m/>
    <m/>
    <m/>
    <m/>
    <m/>
    <m/>
    <m/>
    <m/>
    <m/>
    <m/>
    <m/>
    <m/>
    <m/>
    <m/>
    <m/>
    <m/>
  </r>
  <r>
    <s v="Aadi"/>
    <x v="0"/>
    <x v="3"/>
    <m/>
    <m/>
    <m/>
    <m/>
    <m/>
    <m/>
    <m/>
    <m/>
    <m/>
    <m/>
    <m/>
    <m/>
    <m/>
    <m/>
    <m/>
    <m/>
    <m/>
    <m/>
    <m/>
    <m/>
    <m/>
    <m/>
    <m/>
  </r>
  <r>
    <s v="Niyati"/>
    <x v="1"/>
    <x v="3"/>
    <m/>
    <m/>
    <m/>
    <m/>
    <m/>
    <m/>
    <m/>
    <m/>
    <m/>
    <m/>
    <m/>
    <m/>
    <m/>
    <m/>
    <m/>
    <m/>
    <m/>
    <m/>
    <m/>
    <m/>
    <m/>
    <m/>
    <m/>
  </r>
  <r>
    <s v="Manishankar"/>
    <x v="0"/>
    <x v="8"/>
    <m/>
    <m/>
    <m/>
    <m/>
    <m/>
    <m/>
    <m/>
    <m/>
    <m/>
    <m/>
    <m/>
    <m/>
    <m/>
    <m/>
    <m/>
    <m/>
    <m/>
    <m/>
    <m/>
    <m/>
    <m/>
    <m/>
    <m/>
  </r>
  <r>
    <s v="Abdul-Haafiz"/>
    <x v="0"/>
    <x v="19"/>
    <m/>
    <m/>
    <m/>
    <m/>
    <m/>
    <m/>
    <m/>
    <m/>
    <m/>
    <m/>
    <m/>
    <m/>
    <m/>
    <m/>
    <m/>
    <m/>
    <m/>
    <m/>
    <m/>
    <m/>
    <m/>
    <m/>
    <m/>
  </r>
  <r>
    <s v="Abhithi"/>
    <x v="1"/>
    <x v="3"/>
    <m/>
    <m/>
    <m/>
    <m/>
    <m/>
    <m/>
    <m/>
    <m/>
    <m/>
    <m/>
    <m/>
    <m/>
    <m/>
    <m/>
    <m/>
    <m/>
    <m/>
    <m/>
    <m/>
    <m/>
    <m/>
    <m/>
    <m/>
  </r>
  <r>
    <s v="Keyur"/>
    <x v="0"/>
    <x v="8"/>
    <m/>
    <m/>
    <m/>
    <m/>
    <m/>
    <m/>
    <m/>
    <m/>
    <m/>
    <m/>
    <m/>
    <m/>
    <m/>
    <m/>
    <m/>
    <m/>
    <m/>
    <m/>
    <m/>
    <m/>
    <m/>
    <m/>
    <m/>
  </r>
  <r>
    <s v="Manasi"/>
    <x v="0"/>
    <x v="3"/>
    <m/>
    <m/>
    <m/>
    <m/>
    <m/>
    <m/>
    <m/>
    <m/>
    <m/>
    <m/>
    <m/>
    <m/>
    <m/>
    <m/>
    <m/>
    <m/>
    <m/>
    <m/>
    <m/>
    <m/>
    <m/>
    <m/>
    <m/>
  </r>
  <r>
    <s v="Arivarasu"/>
    <x v="0"/>
    <x v="6"/>
    <m/>
    <m/>
    <m/>
    <m/>
    <m/>
    <m/>
    <m/>
    <m/>
    <m/>
    <m/>
    <m/>
    <m/>
    <m/>
    <m/>
    <m/>
    <m/>
    <m/>
    <m/>
    <m/>
    <m/>
    <m/>
    <m/>
    <m/>
  </r>
  <r>
    <s v="Smita"/>
    <x v="1"/>
    <x v="1"/>
    <m/>
    <m/>
    <m/>
    <m/>
    <m/>
    <m/>
    <m/>
    <m/>
    <m/>
    <m/>
    <m/>
    <m/>
    <m/>
    <m/>
    <m/>
    <m/>
    <m/>
    <m/>
    <m/>
    <m/>
    <m/>
    <m/>
    <m/>
  </r>
  <r>
    <s v="Prabha"/>
    <x v="1"/>
    <x v="1"/>
    <m/>
    <m/>
    <m/>
    <m/>
    <m/>
    <m/>
    <m/>
    <m/>
    <m/>
    <m/>
    <m/>
    <m/>
    <m/>
    <m/>
    <m/>
    <m/>
    <m/>
    <m/>
    <m/>
    <m/>
    <m/>
    <m/>
    <m/>
  </r>
  <r>
    <s v="Garry"/>
    <x v="0"/>
    <x v="13"/>
    <m/>
    <m/>
    <m/>
    <m/>
    <m/>
    <m/>
    <m/>
    <m/>
    <m/>
    <m/>
    <m/>
    <m/>
    <m/>
    <m/>
    <m/>
    <m/>
    <m/>
    <m/>
    <m/>
    <m/>
    <m/>
    <m/>
    <m/>
  </r>
  <r>
    <s v="Kanchan"/>
    <x v="0"/>
    <x v="7"/>
    <m/>
    <m/>
    <m/>
    <m/>
    <m/>
    <m/>
    <m/>
    <m/>
    <m/>
    <m/>
    <m/>
    <m/>
    <m/>
    <m/>
    <m/>
    <m/>
    <m/>
    <m/>
    <m/>
    <m/>
    <m/>
    <m/>
    <m/>
  </r>
  <r>
    <s v="Sunandini"/>
    <x v="1"/>
    <x v="3"/>
    <m/>
    <m/>
    <m/>
    <m/>
    <m/>
    <m/>
    <m/>
    <m/>
    <m/>
    <m/>
    <m/>
    <m/>
    <m/>
    <m/>
    <m/>
    <m/>
    <m/>
    <m/>
    <m/>
    <m/>
    <m/>
    <m/>
    <m/>
  </r>
  <r>
    <s v="Kushal"/>
    <x v="0"/>
    <x v="10"/>
    <m/>
    <m/>
    <m/>
    <m/>
    <m/>
    <m/>
    <m/>
    <m/>
    <m/>
    <m/>
    <m/>
    <m/>
    <m/>
    <m/>
    <m/>
    <m/>
    <m/>
    <m/>
    <m/>
    <m/>
    <m/>
    <m/>
    <m/>
  </r>
  <r>
    <s v="Ammar"/>
    <x v="0"/>
    <x v="8"/>
    <m/>
    <m/>
    <m/>
    <m/>
    <m/>
    <m/>
    <m/>
    <m/>
    <m/>
    <m/>
    <m/>
    <m/>
    <m/>
    <m/>
    <m/>
    <m/>
    <m/>
    <m/>
    <m/>
    <m/>
    <m/>
    <m/>
    <m/>
  </r>
  <r>
    <s v="Shabari"/>
    <x v="1"/>
    <x v="3"/>
    <m/>
    <m/>
    <m/>
    <m/>
    <m/>
    <m/>
    <m/>
    <m/>
    <m/>
    <m/>
    <m/>
    <m/>
    <m/>
    <m/>
    <m/>
    <m/>
    <m/>
    <m/>
    <m/>
    <m/>
    <m/>
    <m/>
    <m/>
  </r>
  <r>
    <s v="Havish"/>
    <x v="0"/>
    <x v="0"/>
    <m/>
    <m/>
    <m/>
    <m/>
    <m/>
    <m/>
    <m/>
    <m/>
    <m/>
    <m/>
    <m/>
    <m/>
    <m/>
    <m/>
    <m/>
    <m/>
    <m/>
    <m/>
    <m/>
    <m/>
    <m/>
    <m/>
    <m/>
  </r>
  <r>
    <s v="Anjasa"/>
    <x v="0"/>
    <x v="1"/>
    <m/>
    <m/>
    <m/>
    <m/>
    <m/>
    <m/>
    <m/>
    <m/>
    <m/>
    <m/>
    <m/>
    <m/>
    <m/>
    <m/>
    <m/>
    <m/>
    <m/>
    <m/>
    <m/>
    <m/>
    <m/>
    <m/>
    <m/>
  </r>
  <r>
    <s v="Virata"/>
    <x v="1"/>
    <x v="1"/>
    <m/>
    <m/>
    <m/>
    <m/>
    <m/>
    <m/>
    <m/>
    <m/>
    <m/>
    <m/>
    <m/>
    <m/>
    <m/>
    <m/>
    <m/>
    <m/>
    <m/>
    <m/>
    <m/>
    <m/>
    <m/>
    <m/>
    <m/>
  </r>
  <r>
    <s v="Suchandra"/>
    <x v="1"/>
    <x v="1"/>
    <m/>
    <m/>
    <m/>
    <m/>
    <m/>
    <m/>
    <m/>
    <m/>
    <m/>
    <m/>
    <m/>
    <m/>
    <m/>
    <m/>
    <m/>
    <m/>
    <m/>
    <m/>
    <m/>
    <m/>
    <m/>
    <m/>
    <m/>
  </r>
  <r>
    <s v="Sejal"/>
    <x v="1"/>
    <x v="10"/>
    <m/>
    <m/>
    <m/>
    <m/>
    <m/>
    <m/>
    <m/>
    <m/>
    <m/>
    <m/>
    <m/>
    <m/>
    <m/>
    <m/>
    <m/>
    <m/>
    <m/>
    <m/>
    <m/>
    <m/>
    <m/>
    <m/>
    <m/>
  </r>
  <r>
    <s v="Jayad"/>
    <x v="0"/>
    <x v="5"/>
    <m/>
    <m/>
    <m/>
    <m/>
    <m/>
    <m/>
    <m/>
    <m/>
    <m/>
    <m/>
    <m/>
    <m/>
    <m/>
    <m/>
    <m/>
    <m/>
    <m/>
    <m/>
    <m/>
    <m/>
    <m/>
    <m/>
    <m/>
  </r>
  <r>
    <s v="Jeevan"/>
    <x v="0"/>
    <x v="7"/>
    <m/>
    <m/>
    <m/>
    <m/>
    <m/>
    <m/>
    <m/>
    <m/>
    <m/>
    <m/>
    <m/>
    <m/>
    <m/>
    <m/>
    <m/>
    <m/>
    <m/>
    <m/>
    <m/>
    <m/>
    <m/>
    <m/>
    <m/>
  </r>
  <r>
    <s v="Mangala"/>
    <x v="1"/>
    <x v="1"/>
    <m/>
    <m/>
    <m/>
    <m/>
    <m/>
    <m/>
    <m/>
    <m/>
    <m/>
    <m/>
    <m/>
    <m/>
    <m/>
    <m/>
    <m/>
    <m/>
    <m/>
    <m/>
    <m/>
    <m/>
    <m/>
    <m/>
    <m/>
  </r>
  <r>
    <s v="Edhas"/>
    <x v="0"/>
    <x v="9"/>
    <m/>
    <m/>
    <m/>
    <m/>
    <m/>
    <m/>
    <m/>
    <m/>
    <m/>
    <m/>
    <m/>
    <m/>
    <m/>
    <m/>
    <m/>
    <m/>
    <m/>
    <m/>
    <m/>
    <m/>
    <m/>
    <m/>
    <m/>
  </r>
  <r>
    <s v="Kamod"/>
    <x v="0"/>
    <x v="5"/>
    <m/>
    <m/>
    <m/>
    <m/>
    <m/>
    <m/>
    <m/>
    <m/>
    <m/>
    <m/>
    <m/>
    <m/>
    <m/>
    <m/>
    <m/>
    <m/>
    <m/>
    <m/>
    <m/>
    <m/>
    <m/>
    <m/>
    <m/>
  </r>
  <r>
    <s v="Charuvardhana"/>
    <x v="0"/>
    <x v="1"/>
    <m/>
    <m/>
    <m/>
    <m/>
    <m/>
    <m/>
    <m/>
    <m/>
    <m/>
    <m/>
    <m/>
    <m/>
    <m/>
    <m/>
    <m/>
    <m/>
    <m/>
    <m/>
    <m/>
    <m/>
    <m/>
    <m/>
    <m/>
  </r>
  <r>
    <s v="Dheemant"/>
    <x v="0"/>
    <x v="14"/>
    <m/>
    <m/>
    <m/>
    <m/>
    <m/>
    <m/>
    <m/>
    <m/>
    <m/>
    <m/>
    <m/>
    <m/>
    <m/>
    <m/>
    <m/>
    <m/>
    <m/>
    <m/>
    <m/>
    <m/>
    <m/>
    <m/>
    <m/>
  </r>
  <r>
    <s v="Chittaranjan"/>
    <x v="0"/>
    <x v="7"/>
    <m/>
    <m/>
    <m/>
    <m/>
    <m/>
    <m/>
    <m/>
    <m/>
    <m/>
    <m/>
    <m/>
    <m/>
    <m/>
    <m/>
    <m/>
    <m/>
    <m/>
    <m/>
    <m/>
    <m/>
    <m/>
    <m/>
    <m/>
  </r>
  <r>
    <s v="Kartik"/>
    <x v="0"/>
    <x v="4"/>
    <m/>
    <m/>
    <m/>
    <m/>
    <m/>
    <m/>
    <m/>
    <m/>
    <m/>
    <m/>
    <m/>
    <m/>
    <m/>
    <m/>
    <m/>
    <m/>
    <m/>
    <m/>
    <m/>
    <m/>
    <m/>
    <m/>
    <m/>
  </r>
  <r>
    <s v="Punita"/>
    <x v="1"/>
    <x v="1"/>
    <m/>
    <m/>
    <m/>
    <m/>
    <m/>
    <m/>
    <m/>
    <m/>
    <m/>
    <m/>
    <m/>
    <m/>
    <m/>
    <m/>
    <m/>
    <m/>
    <m/>
    <m/>
    <m/>
    <m/>
    <m/>
    <m/>
    <m/>
  </r>
  <r>
    <s v="Prasiddhi"/>
    <x v="0"/>
    <x v="3"/>
    <m/>
    <m/>
    <m/>
    <m/>
    <m/>
    <m/>
    <m/>
    <m/>
    <m/>
    <m/>
    <m/>
    <m/>
    <m/>
    <m/>
    <m/>
    <m/>
    <m/>
    <m/>
    <m/>
    <m/>
    <m/>
    <m/>
    <m/>
  </r>
  <r>
    <s v="Karishma"/>
    <x v="1"/>
    <x v="1"/>
    <m/>
    <m/>
    <m/>
    <m/>
    <m/>
    <m/>
    <m/>
    <m/>
    <m/>
    <m/>
    <m/>
    <m/>
    <m/>
    <m/>
    <m/>
    <m/>
    <m/>
    <m/>
    <m/>
    <m/>
    <m/>
    <m/>
    <m/>
  </r>
  <r>
    <s v="Sumedh"/>
    <x v="0"/>
    <x v="0"/>
    <m/>
    <m/>
    <m/>
    <m/>
    <m/>
    <m/>
    <m/>
    <m/>
    <m/>
    <m/>
    <m/>
    <m/>
    <m/>
    <m/>
    <m/>
    <m/>
    <m/>
    <m/>
    <m/>
    <m/>
    <m/>
    <m/>
    <m/>
  </r>
  <r>
    <s v="Sitara"/>
    <x v="1"/>
    <x v="1"/>
    <m/>
    <m/>
    <m/>
    <m/>
    <m/>
    <m/>
    <m/>
    <m/>
    <m/>
    <m/>
    <m/>
    <m/>
    <m/>
    <m/>
    <m/>
    <m/>
    <m/>
    <m/>
    <m/>
    <m/>
    <m/>
    <m/>
    <m/>
  </r>
  <r>
    <s v="Samgram"/>
    <x v="0"/>
    <x v="11"/>
    <m/>
    <m/>
    <m/>
    <m/>
    <m/>
    <m/>
    <m/>
    <m/>
    <m/>
    <m/>
    <m/>
    <m/>
    <m/>
    <m/>
    <m/>
    <m/>
    <m/>
    <m/>
    <m/>
    <m/>
    <m/>
    <m/>
    <m/>
  </r>
  <r>
    <s v="Grihith"/>
    <x v="0"/>
    <x v="0"/>
    <m/>
    <m/>
    <m/>
    <m/>
    <m/>
    <m/>
    <m/>
    <m/>
    <m/>
    <m/>
    <m/>
    <m/>
    <m/>
    <m/>
    <m/>
    <m/>
    <m/>
    <m/>
    <m/>
    <m/>
    <m/>
    <m/>
    <m/>
  </r>
  <r>
    <s v="Jabbar"/>
    <x v="0"/>
    <x v="8"/>
    <m/>
    <m/>
    <m/>
    <m/>
    <m/>
    <m/>
    <m/>
    <m/>
    <m/>
    <m/>
    <m/>
    <m/>
    <m/>
    <m/>
    <m/>
    <m/>
    <m/>
    <m/>
    <m/>
    <m/>
    <m/>
    <m/>
    <m/>
  </r>
  <r>
    <s v="Darshan"/>
    <x v="0"/>
    <x v="7"/>
    <m/>
    <m/>
    <m/>
    <m/>
    <m/>
    <m/>
    <m/>
    <m/>
    <m/>
    <m/>
    <m/>
    <m/>
    <m/>
    <m/>
    <m/>
    <m/>
    <m/>
    <m/>
    <m/>
    <m/>
    <m/>
    <m/>
    <m/>
  </r>
  <r>
    <s v="Naseen"/>
    <x v="1"/>
    <x v="7"/>
    <m/>
    <m/>
    <m/>
    <m/>
    <m/>
    <m/>
    <m/>
    <m/>
    <m/>
    <m/>
    <m/>
    <m/>
    <m/>
    <m/>
    <m/>
    <m/>
    <m/>
    <m/>
    <m/>
    <m/>
    <m/>
    <m/>
    <m/>
  </r>
  <r>
    <s v="Ruksana"/>
    <x v="1"/>
    <x v="1"/>
    <m/>
    <m/>
    <m/>
    <m/>
    <m/>
    <m/>
    <m/>
    <m/>
    <m/>
    <m/>
    <m/>
    <m/>
    <m/>
    <m/>
    <m/>
    <m/>
    <m/>
    <m/>
    <m/>
    <m/>
    <m/>
    <m/>
    <m/>
  </r>
  <r>
    <s v="Viswajit"/>
    <x v="0"/>
    <x v="14"/>
    <m/>
    <m/>
    <m/>
    <m/>
    <m/>
    <m/>
    <m/>
    <m/>
    <m/>
    <m/>
    <m/>
    <m/>
    <m/>
    <m/>
    <m/>
    <m/>
    <m/>
    <m/>
    <m/>
    <m/>
    <m/>
    <m/>
    <m/>
  </r>
  <r>
    <s v="Devika"/>
    <x v="1"/>
    <x v="1"/>
    <m/>
    <m/>
    <m/>
    <m/>
    <m/>
    <m/>
    <m/>
    <m/>
    <m/>
    <m/>
    <m/>
    <m/>
    <m/>
    <m/>
    <m/>
    <m/>
    <m/>
    <m/>
    <m/>
    <m/>
    <m/>
    <m/>
    <m/>
  </r>
  <r>
    <s v="Shardul"/>
    <x v="0"/>
    <x v="10"/>
    <m/>
    <m/>
    <m/>
    <m/>
    <m/>
    <m/>
    <m/>
    <m/>
    <m/>
    <m/>
    <m/>
    <m/>
    <m/>
    <m/>
    <m/>
    <m/>
    <m/>
    <m/>
    <m/>
    <m/>
    <m/>
    <m/>
    <m/>
  </r>
  <r>
    <s v="Anbu"/>
    <x v="0"/>
    <x v="6"/>
    <m/>
    <m/>
    <m/>
    <m/>
    <m/>
    <m/>
    <m/>
    <m/>
    <m/>
    <m/>
    <m/>
    <m/>
    <m/>
    <m/>
    <m/>
    <m/>
    <m/>
    <m/>
    <m/>
    <m/>
    <m/>
    <m/>
    <m/>
  </r>
  <r>
    <s v="Oppilan"/>
    <x v="0"/>
    <x v="7"/>
    <m/>
    <m/>
    <m/>
    <m/>
    <m/>
    <m/>
    <m/>
    <m/>
    <m/>
    <m/>
    <m/>
    <m/>
    <m/>
    <m/>
    <m/>
    <m/>
    <m/>
    <m/>
    <m/>
    <m/>
    <m/>
    <m/>
    <m/>
  </r>
  <r>
    <s v="Agriya"/>
    <x v="0"/>
    <x v="1"/>
    <m/>
    <m/>
    <m/>
    <m/>
    <m/>
    <m/>
    <m/>
    <m/>
    <m/>
    <m/>
    <m/>
    <m/>
    <m/>
    <m/>
    <m/>
    <m/>
    <m/>
    <m/>
    <m/>
    <m/>
    <m/>
    <m/>
    <m/>
  </r>
  <r>
    <s v="Zamir"/>
    <x v="0"/>
    <x v="8"/>
    <m/>
    <m/>
    <m/>
    <m/>
    <m/>
    <m/>
    <m/>
    <m/>
    <m/>
    <m/>
    <m/>
    <m/>
    <m/>
    <m/>
    <m/>
    <m/>
    <m/>
    <m/>
    <m/>
    <m/>
    <m/>
    <m/>
    <m/>
  </r>
  <r>
    <s v="Heera"/>
    <x v="1"/>
    <x v="1"/>
    <m/>
    <m/>
    <m/>
    <m/>
    <m/>
    <m/>
    <m/>
    <m/>
    <m/>
    <m/>
    <m/>
    <m/>
    <m/>
    <m/>
    <m/>
    <m/>
    <m/>
    <m/>
    <m/>
    <m/>
    <m/>
    <m/>
    <m/>
  </r>
  <r>
    <s v="Bhajan"/>
    <x v="0"/>
    <x v="7"/>
    <m/>
    <m/>
    <m/>
    <m/>
    <m/>
    <m/>
    <m/>
    <m/>
    <m/>
    <m/>
    <m/>
    <m/>
    <m/>
    <m/>
    <m/>
    <m/>
    <m/>
    <m/>
    <m/>
    <m/>
    <m/>
    <m/>
    <m/>
  </r>
  <r>
    <s v="Kalpini"/>
    <x v="1"/>
    <x v="3"/>
    <m/>
    <m/>
    <m/>
    <m/>
    <m/>
    <m/>
    <m/>
    <m/>
    <m/>
    <m/>
    <m/>
    <m/>
    <m/>
    <m/>
    <m/>
    <m/>
    <m/>
    <m/>
    <m/>
    <m/>
    <m/>
    <m/>
    <m/>
  </r>
  <r>
    <s v="Aaheli"/>
    <x v="1"/>
    <x v="3"/>
    <m/>
    <m/>
    <m/>
    <m/>
    <m/>
    <m/>
    <m/>
    <m/>
    <m/>
    <m/>
    <m/>
    <m/>
    <m/>
    <m/>
    <m/>
    <m/>
    <m/>
    <m/>
    <m/>
    <m/>
    <m/>
    <m/>
    <m/>
  </r>
  <r>
    <s v="Narois"/>
    <x v="1"/>
    <x v="9"/>
    <m/>
    <m/>
    <m/>
    <m/>
    <m/>
    <m/>
    <m/>
    <m/>
    <m/>
    <m/>
    <m/>
    <m/>
    <m/>
    <m/>
    <m/>
    <m/>
    <m/>
    <m/>
    <m/>
    <m/>
    <m/>
    <m/>
    <m/>
  </r>
  <r>
    <s v="Naini"/>
    <x v="1"/>
    <x v="3"/>
    <m/>
    <m/>
    <m/>
    <m/>
    <m/>
    <m/>
    <m/>
    <m/>
    <m/>
    <m/>
    <m/>
    <m/>
    <m/>
    <m/>
    <m/>
    <m/>
    <m/>
    <m/>
    <m/>
    <m/>
    <m/>
    <m/>
    <m/>
  </r>
  <r>
    <s v="Lingamoorthy"/>
    <x v="0"/>
    <x v="13"/>
    <m/>
    <m/>
    <m/>
    <m/>
    <m/>
    <m/>
    <m/>
    <m/>
    <m/>
    <m/>
    <m/>
    <m/>
    <m/>
    <m/>
    <m/>
    <m/>
    <m/>
    <m/>
    <m/>
    <m/>
    <m/>
    <m/>
    <m/>
  </r>
  <r>
    <s v="Aayushi"/>
    <x v="1"/>
    <x v="3"/>
    <m/>
    <m/>
    <m/>
    <m/>
    <m/>
    <m/>
    <m/>
    <m/>
    <m/>
    <m/>
    <m/>
    <m/>
    <m/>
    <m/>
    <m/>
    <m/>
    <m/>
    <m/>
    <m/>
    <m/>
    <m/>
    <m/>
    <m/>
  </r>
  <r>
    <s v="Vyasa"/>
    <x v="0"/>
    <x v="1"/>
    <m/>
    <m/>
    <m/>
    <m/>
    <m/>
    <m/>
    <m/>
    <m/>
    <m/>
    <m/>
    <m/>
    <m/>
    <m/>
    <m/>
    <m/>
    <m/>
    <m/>
    <m/>
    <m/>
    <m/>
    <m/>
    <m/>
    <m/>
  </r>
  <r>
    <s v="Omprakash"/>
    <x v="0"/>
    <x v="0"/>
    <m/>
    <m/>
    <m/>
    <m/>
    <m/>
    <m/>
    <m/>
    <m/>
    <m/>
    <m/>
    <m/>
    <m/>
    <m/>
    <m/>
    <m/>
    <m/>
    <m/>
    <m/>
    <m/>
    <m/>
    <m/>
    <m/>
    <m/>
  </r>
  <r>
    <s v="Piyush"/>
    <x v="0"/>
    <x v="0"/>
    <m/>
    <m/>
    <m/>
    <m/>
    <m/>
    <m/>
    <m/>
    <m/>
    <m/>
    <m/>
    <m/>
    <m/>
    <m/>
    <m/>
    <m/>
    <m/>
    <m/>
    <m/>
    <m/>
    <m/>
    <m/>
    <m/>
    <m/>
  </r>
  <r>
    <s v="Rajkumari"/>
    <x v="1"/>
    <x v="3"/>
    <m/>
    <m/>
    <m/>
    <m/>
    <m/>
    <m/>
    <m/>
    <m/>
    <m/>
    <m/>
    <m/>
    <m/>
    <m/>
    <m/>
    <m/>
    <m/>
    <m/>
    <m/>
    <m/>
    <m/>
    <m/>
    <m/>
    <m/>
  </r>
  <r>
    <s v="Shankhamala"/>
    <x v="1"/>
    <x v="1"/>
    <m/>
    <m/>
    <m/>
    <m/>
    <m/>
    <m/>
    <m/>
    <m/>
    <m/>
    <m/>
    <m/>
    <m/>
    <m/>
    <m/>
    <m/>
    <m/>
    <m/>
    <m/>
    <m/>
    <m/>
    <m/>
    <m/>
    <m/>
  </r>
  <r>
    <s v="Arati, Aaarti"/>
    <x v="1"/>
    <x v="3"/>
    <m/>
    <m/>
    <m/>
    <m/>
    <m/>
    <m/>
    <m/>
    <m/>
    <m/>
    <m/>
    <m/>
    <m/>
    <m/>
    <m/>
    <m/>
    <m/>
    <m/>
    <m/>
    <m/>
    <m/>
    <m/>
    <m/>
    <m/>
  </r>
  <r>
    <s v="Ethaha, Etasha"/>
    <x v="1"/>
    <x v="1"/>
    <m/>
    <m/>
    <m/>
    <m/>
    <m/>
    <m/>
    <m/>
    <m/>
    <m/>
    <m/>
    <m/>
    <m/>
    <m/>
    <m/>
    <m/>
    <m/>
    <m/>
    <m/>
    <m/>
    <m/>
    <m/>
    <m/>
    <m/>
  </r>
  <r>
    <s v="Aathmika"/>
    <x v="1"/>
    <x v="1"/>
    <m/>
    <m/>
    <m/>
    <m/>
    <m/>
    <m/>
    <m/>
    <m/>
    <m/>
    <m/>
    <m/>
    <m/>
    <m/>
    <m/>
    <m/>
    <m/>
    <m/>
    <m/>
    <m/>
    <m/>
    <m/>
    <m/>
    <m/>
  </r>
  <r>
    <s v="Parameshwar"/>
    <x v="0"/>
    <x v="8"/>
    <m/>
    <m/>
    <m/>
    <m/>
    <m/>
    <m/>
    <m/>
    <m/>
    <m/>
    <m/>
    <m/>
    <m/>
    <m/>
    <m/>
    <m/>
    <m/>
    <m/>
    <m/>
    <m/>
    <m/>
    <m/>
    <m/>
    <m/>
  </r>
  <r>
    <s v="Gunalan"/>
    <x v="0"/>
    <x v="7"/>
    <m/>
    <m/>
    <m/>
    <m/>
    <m/>
    <m/>
    <m/>
    <m/>
    <m/>
    <m/>
    <m/>
    <m/>
    <m/>
    <m/>
    <m/>
    <m/>
    <m/>
    <m/>
    <m/>
    <m/>
    <m/>
    <m/>
    <m/>
  </r>
  <r>
    <s v="Sandeepan"/>
    <x v="0"/>
    <x v="7"/>
    <m/>
    <m/>
    <m/>
    <m/>
    <m/>
    <m/>
    <m/>
    <m/>
    <m/>
    <m/>
    <m/>
    <m/>
    <m/>
    <m/>
    <m/>
    <m/>
    <m/>
    <m/>
    <m/>
    <m/>
    <m/>
    <m/>
    <m/>
  </r>
  <r>
    <s v="Mohan"/>
    <x v="0"/>
    <x v="7"/>
    <m/>
    <m/>
    <m/>
    <m/>
    <m/>
    <m/>
    <m/>
    <m/>
    <m/>
    <m/>
    <m/>
    <m/>
    <m/>
    <m/>
    <m/>
    <m/>
    <m/>
    <m/>
    <m/>
    <m/>
    <m/>
    <m/>
    <m/>
  </r>
  <r>
    <s v="Vipra"/>
    <x v="0"/>
    <x v="1"/>
    <m/>
    <m/>
    <m/>
    <m/>
    <m/>
    <m/>
    <m/>
    <m/>
    <m/>
    <m/>
    <m/>
    <m/>
    <m/>
    <m/>
    <m/>
    <m/>
    <m/>
    <m/>
    <m/>
    <m/>
    <m/>
    <m/>
    <m/>
  </r>
  <r>
    <s v="Pankaja"/>
    <x v="1"/>
    <x v="1"/>
    <m/>
    <m/>
    <m/>
    <m/>
    <m/>
    <m/>
    <m/>
    <m/>
    <m/>
    <m/>
    <m/>
    <m/>
    <m/>
    <m/>
    <m/>
    <m/>
    <m/>
    <m/>
    <m/>
    <m/>
    <m/>
    <m/>
    <m/>
  </r>
  <r>
    <s v="Gandhik"/>
    <x v="0"/>
    <x v="4"/>
    <m/>
    <m/>
    <m/>
    <m/>
    <m/>
    <m/>
    <m/>
    <m/>
    <m/>
    <m/>
    <m/>
    <m/>
    <m/>
    <m/>
    <m/>
    <m/>
    <m/>
    <m/>
    <m/>
    <m/>
    <m/>
    <m/>
    <m/>
  </r>
  <r>
    <s v="Yaduraj"/>
    <x v="0"/>
    <x v="12"/>
    <m/>
    <m/>
    <m/>
    <m/>
    <m/>
    <m/>
    <m/>
    <m/>
    <m/>
    <m/>
    <m/>
    <m/>
    <m/>
    <m/>
    <m/>
    <m/>
    <m/>
    <m/>
    <m/>
    <m/>
    <m/>
    <m/>
    <m/>
  </r>
  <r>
    <s v="Bhargyaraj"/>
    <x v="0"/>
    <x v="12"/>
    <m/>
    <m/>
    <m/>
    <m/>
    <m/>
    <m/>
    <m/>
    <m/>
    <m/>
    <m/>
    <m/>
    <m/>
    <m/>
    <m/>
    <m/>
    <m/>
    <m/>
    <m/>
    <m/>
    <m/>
    <m/>
    <m/>
    <m/>
  </r>
  <r>
    <s v="Kesar"/>
    <x v="1"/>
    <x v="8"/>
    <m/>
    <m/>
    <m/>
    <m/>
    <m/>
    <m/>
    <m/>
    <m/>
    <m/>
    <m/>
    <m/>
    <m/>
    <m/>
    <m/>
    <m/>
    <m/>
    <m/>
    <m/>
    <m/>
    <m/>
    <m/>
    <m/>
    <m/>
  </r>
  <r>
    <s v="Phanindra"/>
    <x v="0"/>
    <x v="1"/>
    <m/>
    <m/>
    <m/>
    <m/>
    <m/>
    <m/>
    <m/>
    <m/>
    <m/>
    <m/>
    <m/>
    <m/>
    <m/>
    <m/>
    <m/>
    <m/>
    <m/>
    <m/>
    <m/>
    <m/>
    <m/>
    <m/>
    <m/>
  </r>
  <r>
    <s v="Dinanath"/>
    <x v="0"/>
    <x v="0"/>
    <m/>
    <m/>
    <m/>
    <m/>
    <m/>
    <m/>
    <m/>
    <m/>
    <m/>
    <m/>
    <m/>
    <m/>
    <m/>
    <m/>
    <m/>
    <m/>
    <m/>
    <m/>
    <m/>
    <m/>
    <m/>
    <m/>
    <m/>
  </r>
  <r>
    <s v="Ekram"/>
    <x v="0"/>
    <x v="11"/>
    <m/>
    <m/>
    <m/>
    <m/>
    <m/>
    <m/>
    <m/>
    <m/>
    <m/>
    <m/>
    <m/>
    <m/>
    <m/>
    <m/>
    <m/>
    <m/>
    <m/>
    <m/>
    <m/>
    <m/>
    <m/>
    <m/>
    <m/>
  </r>
  <r>
    <s v="Nandan"/>
    <x v="0"/>
    <x v="7"/>
    <m/>
    <m/>
    <m/>
    <m/>
    <m/>
    <m/>
    <m/>
    <m/>
    <m/>
    <m/>
    <m/>
    <m/>
    <m/>
    <m/>
    <m/>
    <m/>
    <m/>
    <m/>
    <m/>
    <m/>
    <m/>
    <m/>
    <m/>
  </r>
  <r>
    <s v="Faaris"/>
    <x v="0"/>
    <x v="9"/>
    <m/>
    <m/>
    <m/>
    <m/>
    <m/>
    <m/>
    <m/>
    <m/>
    <m/>
    <m/>
    <m/>
    <m/>
    <m/>
    <m/>
    <m/>
    <m/>
    <m/>
    <m/>
    <m/>
    <m/>
    <m/>
    <m/>
    <m/>
  </r>
  <r>
    <s v="Om"/>
    <x v="0"/>
    <x v="11"/>
    <m/>
    <m/>
    <m/>
    <m/>
    <m/>
    <m/>
    <m/>
    <m/>
    <m/>
    <m/>
    <m/>
    <m/>
    <m/>
    <m/>
    <m/>
    <m/>
    <m/>
    <m/>
    <m/>
    <m/>
    <m/>
    <m/>
    <m/>
  </r>
  <r>
    <s v="Keerthi"/>
    <x v="1"/>
    <x v="3"/>
    <m/>
    <m/>
    <m/>
    <m/>
    <m/>
    <m/>
    <m/>
    <m/>
    <m/>
    <m/>
    <m/>
    <m/>
    <m/>
    <m/>
    <m/>
    <m/>
    <m/>
    <m/>
    <m/>
    <m/>
    <m/>
    <m/>
    <m/>
  </r>
  <r>
    <s v="Jayendra"/>
    <x v="0"/>
    <x v="1"/>
    <m/>
    <m/>
    <m/>
    <m/>
    <m/>
    <m/>
    <m/>
    <m/>
    <m/>
    <m/>
    <m/>
    <m/>
    <m/>
    <m/>
    <m/>
    <m/>
    <m/>
    <m/>
    <m/>
    <m/>
    <m/>
    <m/>
    <m/>
  </r>
  <r>
    <s v="Amritkala"/>
    <x v="1"/>
    <x v="1"/>
    <m/>
    <m/>
    <m/>
    <m/>
    <m/>
    <m/>
    <m/>
    <m/>
    <m/>
    <m/>
    <m/>
    <m/>
    <m/>
    <m/>
    <m/>
    <m/>
    <m/>
    <m/>
    <m/>
    <m/>
    <m/>
    <m/>
    <m/>
  </r>
  <r>
    <s v="Trayi"/>
    <x v="1"/>
    <x v="3"/>
    <m/>
    <m/>
    <m/>
    <m/>
    <m/>
    <m/>
    <m/>
    <m/>
    <m/>
    <m/>
    <m/>
    <m/>
    <m/>
    <m/>
    <m/>
    <m/>
    <m/>
    <m/>
    <m/>
    <m/>
    <m/>
    <m/>
    <m/>
  </r>
  <r>
    <s v="Vaijayi"/>
    <x v="0"/>
    <x v="3"/>
    <m/>
    <m/>
    <m/>
    <m/>
    <m/>
    <m/>
    <m/>
    <m/>
    <m/>
    <m/>
    <m/>
    <m/>
    <m/>
    <m/>
    <m/>
    <m/>
    <m/>
    <m/>
    <m/>
    <m/>
    <m/>
    <m/>
    <m/>
  </r>
  <r>
    <s v="Bhavya"/>
    <x v="1"/>
    <x v="1"/>
    <m/>
    <m/>
    <m/>
    <m/>
    <m/>
    <m/>
    <m/>
    <m/>
    <m/>
    <m/>
    <m/>
    <m/>
    <m/>
    <m/>
    <m/>
    <m/>
    <m/>
    <m/>
    <m/>
    <m/>
    <m/>
    <m/>
    <m/>
  </r>
  <r>
    <s v="Kaustubh"/>
    <x v="0"/>
    <x v="0"/>
    <m/>
    <m/>
    <m/>
    <m/>
    <m/>
    <m/>
    <m/>
    <m/>
    <m/>
    <m/>
    <m/>
    <m/>
    <m/>
    <m/>
    <m/>
    <m/>
    <m/>
    <m/>
    <m/>
    <m/>
    <m/>
    <m/>
    <m/>
  </r>
  <r>
    <s v="Yaksha"/>
    <x v="1"/>
    <x v="1"/>
    <m/>
    <m/>
    <m/>
    <m/>
    <m/>
    <m/>
    <m/>
    <m/>
    <m/>
    <m/>
    <m/>
    <m/>
    <m/>
    <m/>
    <m/>
    <m/>
    <m/>
    <m/>
    <m/>
    <m/>
    <m/>
    <m/>
    <m/>
  </r>
  <r>
    <s v="Chetan"/>
    <x v="0"/>
    <x v="7"/>
    <m/>
    <m/>
    <m/>
    <m/>
    <m/>
    <m/>
    <m/>
    <m/>
    <m/>
    <m/>
    <m/>
    <m/>
    <m/>
    <m/>
    <m/>
    <m/>
    <m/>
    <m/>
    <m/>
    <m/>
    <m/>
    <m/>
    <m/>
  </r>
  <r>
    <s v="Eila"/>
    <x v="1"/>
    <x v="1"/>
    <m/>
    <m/>
    <m/>
    <m/>
    <m/>
    <m/>
    <m/>
    <m/>
    <m/>
    <m/>
    <m/>
    <m/>
    <m/>
    <m/>
    <m/>
    <m/>
    <m/>
    <m/>
    <m/>
    <m/>
    <m/>
    <m/>
    <m/>
  </r>
  <r>
    <s v="Devaraj"/>
    <x v="0"/>
    <x v="12"/>
    <m/>
    <m/>
    <m/>
    <m/>
    <m/>
    <m/>
    <m/>
    <m/>
    <m/>
    <m/>
    <m/>
    <m/>
    <m/>
    <m/>
    <m/>
    <m/>
    <m/>
    <m/>
    <m/>
    <m/>
    <m/>
    <m/>
    <m/>
  </r>
  <r>
    <s v="Danish"/>
    <x v="0"/>
    <x v="0"/>
    <m/>
    <m/>
    <m/>
    <m/>
    <m/>
    <m/>
    <m/>
    <m/>
    <m/>
    <m/>
    <m/>
    <m/>
    <m/>
    <m/>
    <m/>
    <m/>
    <m/>
    <m/>
    <m/>
    <m/>
    <m/>
    <m/>
    <m/>
  </r>
  <r>
    <s v="Yuthika"/>
    <x v="1"/>
    <x v="1"/>
    <m/>
    <m/>
    <m/>
    <m/>
    <m/>
    <m/>
    <m/>
    <m/>
    <m/>
    <m/>
    <m/>
    <m/>
    <m/>
    <m/>
    <m/>
    <m/>
    <m/>
    <m/>
    <m/>
    <m/>
    <m/>
    <m/>
    <m/>
  </r>
  <r>
    <s v="Karna"/>
    <x v="0"/>
    <x v="1"/>
    <m/>
    <m/>
    <m/>
    <m/>
    <m/>
    <m/>
    <m/>
    <m/>
    <m/>
    <m/>
    <m/>
    <m/>
    <m/>
    <m/>
    <m/>
    <m/>
    <m/>
    <m/>
    <m/>
    <m/>
    <m/>
    <m/>
    <m/>
  </r>
  <r>
    <s v="Juily"/>
    <x v="1"/>
    <x v="13"/>
    <m/>
    <m/>
    <m/>
    <m/>
    <m/>
    <m/>
    <m/>
    <m/>
    <m/>
    <m/>
    <m/>
    <m/>
    <m/>
    <m/>
    <m/>
    <m/>
    <m/>
    <m/>
    <m/>
    <m/>
    <m/>
    <m/>
    <m/>
  </r>
  <r>
    <s v="Naotau"/>
    <x v="0"/>
    <x v="6"/>
    <m/>
    <m/>
    <m/>
    <m/>
    <m/>
    <m/>
    <m/>
    <m/>
    <m/>
    <m/>
    <m/>
    <m/>
    <m/>
    <m/>
    <m/>
    <m/>
    <m/>
    <m/>
    <m/>
    <m/>
    <m/>
    <m/>
    <m/>
  </r>
  <r>
    <s v="Mythilli"/>
    <x v="1"/>
    <x v="3"/>
    <m/>
    <m/>
    <m/>
    <m/>
    <m/>
    <m/>
    <m/>
    <m/>
    <m/>
    <m/>
    <m/>
    <m/>
    <m/>
    <m/>
    <m/>
    <m/>
    <m/>
    <m/>
    <m/>
    <m/>
    <m/>
    <m/>
    <m/>
  </r>
  <r>
    <s v="Vardhaman"/>
    <x v="0"/>
    <x v="7"/>
    <m/>
    <m/>
    <m/>
    <m/>
    <m/>
    <m/>
    <m/>
    <m/>
    <m/>
    <m/>
    <m/>
    <m/>
    <m/>
    <m/>
    <m/>
    <m/>
    <m/>
    <m/>
    <m/>
    <m/>
    <m/>
    <m/>
    <m/>
  </r>
  <r>
    <s v="Pinaki"/>
    <x v="0"/>
    <x v="3"/>
    <m/>
    <m/>
    <m/>
    <m/>
    <m/>
    <m/>
    <m/>
    <m/>
    <m/>
    <m/>
    <m/>
    <m/>
    <m/>
    <m/>
    <m/>
    <m/>
    <m/>
    <m/>
    <m/>
    <m/>
    <m/>
    <m/>
    <m/>
  </r>
  <r>
    <s v="Shravani"/>
    <x v="1"/>
    <x v="3"/>
    <m/>
    <m/>
    <m/>
    <m/>
    <m/>
    <m/>
    <m/>
    <m/>
    <m/>
    <m/>
    <m/>
    <m/>
    <m/>
    <m/>
    <m/>
    <m/>
    <m/>
    <m/>
    <m/>
    <m/>
    <m/>
    <m/>
    <m/>
  </r>
  <r>
    <s v="Ruchir"/>
    <x v="0"/>
    <x v="8"/>
    <m/>
    <m/>
    <m/>
    <m/>
    <m/>
    <m/>
    <m/>
    <m/>
    <m/>
    <m/>
    <m/>
    <m/>
    <m/>
    <m/>
    <m/>
    <m/>
    <m/>
    <m/>
    <m/>
    <m/>
    <m/>
    <m/>
    <m/>
  </r>
  <r>
    <s v="Veni"/>
    <x v="0"/>
    <x v="3"/>
    <m/>
    <m/>
    <m/>
    <m/>
    <m/>
    <m/>
    <m/>
    <m/>
    <m/>
    <m/>
    <m/>
    <m/>
    <m/>
    <m/>
    <m/>
    <m/>
    <m/>
    <m/>
    <m/>
    <m/>
    <m/>
    <m/>
    <m/>
  </r>
  <r>
    <s v="Pradeepta"/>
    <x v="1"/>
    <x v="1"/>
    <m/>
    <m/>
    <m/>
    <m/>
    <m/>
    <m/>
    <m/>
    <m/>
    <m/>
    <m/>
    <m/>
    <m/>
    <m/>
    <m/>
    <m/>
    <m/>
    <m/>
    <m/>
    <m/>
    <m/>
    <m/>
    <m/>
    <m/>
  </r>
  <r>
    <s v="Ravishu"/>
    <x v="0"/>
    <x v="6"/>
    <m/>
    <m/>
    <m/>
    <m/>
    <m/>
    <m/>
    <m/>
    <m/>
    <m/>
    <m/>
    <m/>
    <m/>
    <m/>
    <m/>
    <m/>
    <m/>
    <m/>
    <m/>
    <m/>
    <m/>
    <m/>
    <m/>
    <m/>
  </r>
  <r>
    <s v="Chandrakanta"/>
    <x v="0"/>
    <x v="1"/>
    <m/>
    <m/>
    <m/>
    <m/>
    <m/>
    <m/>
    <m/>
    <m/>
    <m/>
    <m/>
    <m/>
    <m/>
    <m/>
    <m/>
    <m/>
    <m/>
    <m/>
    <m/>
    <m/>
    <m/>
    <m/>
    <m/>
    <m/>
  </r>
  <r>
    <s v="Padmagriha"/>
    <x v="1"/>
    <x v="1"/>
    <m/>
    <m/>
    <m/>
    <m/>
    <m/>
    <m/>
    <m/>
    <m/>
    <m/>
    <m/>
    <m/>
    <m/>
    <m/>
    <m/>
    <m/>
    <m/>
    <m/>
    <m/>
    <m/>
    <m/>
    <m/>
    <m/>
    <m/>
  </r>
  <r>
    <s v="Ekaparana"/>
    <x v="1"/>
    <x v="1"/>
    <m/>
    <m/>
    <m/>
    <m/>
    <m/>
    <m/>
    <m/>
    <m/>
    <m/>
    <m/>
    <m/>
    <m/>
    <m/>
    <m/>
    <m/>
    <m/>
    <m/>
    <m/>
    <m/>
    <m/>
    <m/>
    <m/>
    <m/>
  </r>
  <r>
    <s v="Aaloka"/>
    <x v="1"/>
    <x v="1"/>
    <m/>
    <m/>
    <m/>
    <m/>
    <m/>
    <m/>
    <m/>
    <m/>
    <m/>
    <m/>
    <m/>
    <m/>
    <m/>
    <m/>
    <m/>
    <m/>
    <m/>
    <m/>
    <m/>
    <m/>
    <m/>
    <m/>
    <m/>
  </r>
  <r>
    <s v="Chandrabhan"/>
    <x v="0"/>
    <x v="7"/>
    <m/>
    <m/>
    <m/>
    <m/>
    <m/>
    <m/>
    <m/>
    <m/>
    <m/>
    <m/>
    <m/>
    <m/>
    <m/>
    <m/>
    <m/>
    <m/>
    <m/>
    <m/>
    <m/>
    <m/>
    <m/>
    <m/>
    <m/>
  </r>
  <r>
    <s v="Shatrujit"/>
    <x v="0"/>
    <x v="14"/>
    <m/>
    <m/>
    <m/>
    <m/>
    <m/>
    <m/>
    <m/>
    <m/>
    <m/>
    <m/>
    <m/>
    <m/>
    <m/>
    <m/>
    <m/>
    <m/>
    <m/>
    <m/>
    <m/>
    <m/>
    <m/>
    <m/>
    <m/>
  </r>
  <r>
    <s v="Sampat"/>
    <x v="0"/>
    <x v="14"/>
    <m/>
    <m/>
    <m/>
    <m/>
    <m/>
    <m/>
    <m/>
    <m/>
    <m/>
    <m/>
    <m/>
    <m/>
    <m/>
    <m/>
    <m/>
    <m/>
    <m/>
    <m/>
    <m/>
    <m/>
    <m/>
    <m/>
    <m/>
  </r>
  <r>
    <s v="Mrigendra"/>
    <x v="0"/>
    <x v="1"/>
    <m/>
    <m/>
    <m/>
    <m/>
    <m/>
    <m/>
    <m/>
    <m/>
    <m/>
    <m/>
    <m/>
    <m/>
    <m/>
    <m/>
    <m/>
    <m/>
    <m/>
    <m/>
    <m/>
    <m/>
    <m/>
    <m/>
    <m/>
  </r>
  <r>
    <s v="Varuni"/>
    <x v="1"/>
    <x v="3"/>
    <m/>
    <m/>
    <m/>
    <m/>
    <m/>
    <m/>
    <m/>
    <m/>
    <m/>
    <m/>
    <m/>
    <m/>
    <m/>
    <m/>
    <m/>
    <m/>
    <m/>
    <m/>
    <m/>
    <m/>
    <m/>
    <m/>
    <m/>
  </r>
  <r>
    <s v="Ved"/>
    <x v="0"/>
    <x v="5"/>
    <m/>
    <m/>
    <m/>
    <m/>
    <m/>
    <m/>
    <m/>
    <m/>
    <m/>
    <m/>
    <m/>
    <m/>
    <m/>
    <m/>
    <m/>
    <m/>
    <m/>
    <m/>
    <m/>
    <m/>
    <m/>
    <m/>
    <m/>
  </r>
  <r>
    <s v="Shrivatsa"/>
    <x v="0"/>
    <x v="1"/>
    <m/>
    <m/>
    <m/>
    <m/>
    <m/>
    <m/>
    <m/>
    <m/>
    <m/>
    <m/>
    <m/>
    <m/>
    <m/>
    <m/>
    <m/>
    <m/>
    <m/>
    <m/>
    <m/>
    <m/>
    <m/>
    <m/>
    <m/>
  </r>
  <r>
    <s v="Anup, Anoop"/>
    <x v="0"/>
    <x v="17"/>
    <m/>
    <m/>
    <m/>
    <m/>
    <m/>
    <m/>
    <m/>
    <m/>
    <m/>
    <m/>
    <m/>
    <m/>
    <m/>
    <m/>
    <m/>
    <m/>
    <m/>
    <m/>
    <m/>
    <m/>
    <m/>
    <m/>
    <m/>
  </r>
  <r>
    <s v="Manjubala"/>
    <x v="1"/>
    <x v="1"/>
    <m/>
    <m/>
    <m/>
    <m/>
    <m/>
    <m/>
    <m/>
    <m/>
    <m/>
    <m/>
    <m/>
    <m/>
    <m/>
    <m/>
    <m/>
    <m/>
    <m/>
    <m/>
    <m/>
    <m/>
    <m/>
    <m/>
    <m/>
  </r>
  <r>
    <s v="Panini"/>
    <x v="0"/>
    <x v="3"/>
    <m/>
    <m/>
    <m/>
    <m/>
    <m/>
    <m/>
    <m/>
    <m/>
    <m/>
    <m/>
    <m/>
    <m/>
    <m/>
    <m/>
    <m/>
    <m/>
    <m/>
    <m/>
    <m/>
    <m/>
    <m/>
    <m/>
    <m/>
  </r>
  <r>
    <s v="Chaman"/>
    <x v="0"/>
    <x v="7"/>
    <m/>
    <m/>
    <m/>
    <m/>
    <m/>
    <m/>
    <m/>
    <m/>
    <m/>
    <m/>
    <m/>
    <m/>
    <m/>
    <m/>
    <m/>
    <m/>
    <m/>
    <m/>
    <m/>
    <m/>
    <m/>
    <m/>
    <m/>
  </r>
  <r>
    <s v="Jharna"/>
    <x v="1"/>
    <x v="1"/>
    <m/>
    <m/>
    <m/>
    <m/>
    <m/>
    <m/>
    <m/>
    <m/>
    <m/>
    <m/>
    <m/>
    <m/>
    <m/>
    <m/>
    <m/>
    <m/>
    <m/>
    <m/>
    <m/>
    <m/>
    <m/>
    <m/>
    <m/>
  </r>
  <r>
    <s v="Mekhal"/>
    <x v="0"/>
    <x v="10"/>
    <m/>
    <m/>
    <m/>
    <m/>
    <m/>
    <m/>
    <m/>
    <m/>
    <m/>
    <m/>
    <m/>
    <m/>
    <m/>
    <m/>
    <m/>
    <m/>
    <m/>
    <m/>
    <m/>
    <m/>
    <m/>
    <m/>
    <m/>
  </r>
  <r>
    <s v="Komala"/>
    <x v="1"/>
    <x v="1"/>
    <m/>
    <m/>
    <m/>
    <m/>
    <m/>
    <m/>
    <m/>
    <m/>
    <m/>
    <m/>
    <m/>
    <m/>
    <m/>
    <m/>
    <m/>
    <m/>
    <m/>
    <m/>
    <m/>
    <m/>
    <m/>
    <m/>
    <m/>
  </r>
  <r>
    <s v="Taksheel"/>
    <x v="0"/>
    <x v="10"/>
    <m/>
    <m/>
    <m/>
    <m/>
    <m/>
    <m/>
    <m/>
    <m/>
    <m/>
    <m/>
    <m/>
    <m/>
    <m/>
    <m/>
    <m/>
    <m/>
    <m/>
    <m/>
    <m/>
    <m/>
    <m/>
    <m/>
    <m/>
  </r>
  <r>
    <s v="Hradha"/>
    <x v="1"/>
    <x v="1"/>
    <m/>
    <m/>
    <m/>
    <m/>
    <m/>
    <m/>
    <m/>
    <m/>
    <m/>
    <m/>
    <m/>
    <m/>
    <m/>
    <m/>
    <m/>
    <m/>
    <m/>
    <m/>
    <m/>
    <m/>
    <m/>
    <m/>
    <m/>
  </r>
  <r>
    <s v="Ritkriti"/>
    <x v="1"/>
    <x v="3"/>
    <m/>
    <m/>
    <m/>
    <m/>
    <m/>
    <m/>
    <m/>
    <m/>
    <m/>
    <m/>
    <m/>
    <m/>
    <m/>
    <m/>
    <m/>
    <m/>
    <m/>
    <m/>
    <m/>
    <m/>
    <m/>
    <m/>
    <m/>
  </r>
  <r>
    <s v="Kshirin"/>
    <x v="1"/>
    <x v="7"/>
    <m/>
    <m/>
    <m/>
    <m/>
    <m/>
    <m/>
    <m/>
    <m/>
    <m/>
    <m/>
    <m/>
    <m/>
    <m/>
    <m/>
    <m/>
    <m/>
    <m/>
    <m/>
    <m/>
    <m/>
    <m/>
    <m/>
    <m/>
  </r>
  <r>
    <s v="Jagadish"/>
    <x v="0"/>
    <x v="0"/>
    <m/>
    <m/>
    <m/>
    <m/>
    <m/>
    <m/>
    <m/>
    <m/>
    <m/>
    <m/>
    <m/>
    <m/>
    <m/>
    <m/>
    <m/>
    <m/>
    <m/>
    <m/>
    <m/>
    <m/>
    <m/>
    <m/>
    <m/>
  </r>
  <r>
    <s v="Suchita"/>
    <x v="1"/>
    <x v="1"/>
    <m/>
    <m/>
    <m/>
    <m/>
    <m/>
    <m/>
    <m/>
    <m/>
    <m/>
    <m/>
    <m/>
    <m/>
    <m/>
    <m/>
    <m/>
    <m/>
    <m/>
    <m/>
    <m/>
    <m/>
    <m/>
    <m/>
    <m/>
  </r>
  <r>
    <s v="Yayin"/>
    <x v="0"/>
    <x v="7"/>
    <m/>
    <m/>
    <m/>
    <m/>
    <m/>
    <m/>
    <m/>
    <m/>
    <m/>
    <m/>
    <m/>
    <m/>
    <m/>
    <m/>
    <m/>
    <m/>
    <m/>
    <m/>
    <m/>
    <m/>
    <m/>
    <m/>
    <m/>
  </r>
  <r>
    <s v="Sita"/>
    <x v="1"/>
    <x v="1"/>
    <m/>
    <m/>
    <m/>
    <m/>
    <m/>
    <m/>
    <m/>
    <m/>
    <m/>
    <m/>
    <m/>
    <m/>
    <m/>
    <m/>
    <m/>
    <m/>
    <m/>
    <m/>
    <m/>
    <m/>
    <m/>
    <m/>
    <m/>
  </r>
  <r>
    <s v="Sukriti"/>
    <x v="1"/>
    <x v="3"/>
    <m/>
    <m/>
    <m/>
    <m/>
    <m/>
    <m/>
    <m/>
    <m/>
    <m/>
    <m/>
    <m/>
    <m/>
    <m/>
    <m/>
    <m/>
    <m/>
    <m/>
    <m/>
    <m/>
    <m/>
    <m/>
    <m/>
    <m/>
  </r>
  <r>
    <s v="Yatindra"/>
    <x v="0"/>
    <x v="1"/>
    <m/>
    <m/>
    <m/>
    <m/>
    <m/>
    <m/>
    <m/>
    <m/>
    <m/>
    <m/>
    <m/>
    <m/>
    <m/>
    <m/>
    <m/>
    <m/>
    <m/>
    <m/>
    <m/>
    <m/>
    <m/>
    <m/>
    <m/>
  </r>
  <r>
    <s v="Ambika"/>
    <x v="1"/>
    <x v="1"/>
    <m/>
    <m/>
    <m/>
    <m/>
    <m/>
    <m/>
    <m/>
    <m/>
    <m/>
    <m/>
    <m/>
    <m/>
    <m/>
    <m/>
    <m/>
    <m/>
    <m/>
    <m/>
    <m/>
    <m/>
    <m/>
    <m/>
    <m/>
  </r>
  <r>
    <s v="Nitin"/>
    <x v="0"/>
    <x v="7"/>
    <m/>
    <m/>
    <m/>
    <m/>
    <m/>
    <m/>
    <m/>
    <m/>
    <m/>
    <m/>
    <m/>
    <m/>
    <m/>
    <m/>
    <m/>
    <m/>
    <m/>
    <m/>
    <m/>
    <m/>
    <m/>
    <m/>
    <m/>
  </r>
  <r>
    <s v="Reva"/>
    <x v="1"/>
    <x v="1"/>
    <m/>
    <m/>
    <m/>
    <m/>
    <m/>
    <m/>
    <m/>
    <m/>
    <m/>
    <m/>
    <m/>
    <m/>
    <m/>
    <m/>
    <m/>
    <m/>
    <m/>
    <m/>
    <m/>
    <m/>
    <m/>
    <m/>
    <m/>
  </r>
  <r>
    <s v="Sajala"/>
    <x v="1"/>
    <x v="1"/>
    <m/>
    <m/>
    <m/>
    <m/>
    <m/>
    <m/>
    <m/>
    <m/>
    <m/>
    <m/>
    <m/>
    <m/>
    <m/>
    <m/>
    <m/>
    <m/>
    <m/>
    <m/>
    <m/>
    <m/>
    <m/>
    <m/>
    <m/>
  </r>
  <r>
    <s v="Gandira"/>
    <x v="0"/>
    <x v="1"/>
    <m/>
    <m/>
    <m/>
    <m/>
    <m/>
    <m/>
    <m/>
    <m/>
    <m/>
    <m/>
    <m/>
    <m/>
    <m/>
    <m/>
    <m/>
    <m/>
    <m/>
    <m/>
    <m/>
    <m/>
    <m/>
    <m/>
    <m/>
  </r>
  <r>
    <s v="Kundini"/>
    <x v="1"/>
    <x v="3"/>
    <m/>
    <m/>
    <m/>
    <m/>
    <m/>
    <m/>
    <m/>
    <m/>
    <m/>
    <m/>
    <m/>
    <m/>
    <m/>
    <m/>
    <m/>
    <m/>
    <m/>
    <m/>
    <m/>
    <m/>
    <m/>
    <m/>
    <m/>
  </r>
  <r>
    <s v="Abhimani"/>
    <x v="0"/>
    <x v="3"/>
    <m/>
    <m/>
    <m/>
    <m/>
    <m/>
    <m/>
    <m/>
    <m/>
    <m/>
    <m/>
    <m/>
    <m/>
    <m/>
    <m/>
    <m/>
    <m/>
    <m/>
    <m/>
    <m/>
    <m/>
    <m/>
    <m/>
    <m/>
  </r>
  <r>
    <s v="Atiya"/>
    <x v="0"/>
    <x v="1"/>
    <m/>
    <m/>
    <m/>
    <m/>
    <m/>
    <m/>
    <m/>
    <m/>
    <m/>
    <m/>
    <m/>
    <m/>
    <m/>
    <m/>
    <m/>
    <m/>
    <m/>
    <m/>
    <m/>
    <m/>
    <m/>
    <m/>
    <m/>
  </r>
  <r>
    <s v="Sindhu"/>
    <x v="1"/>
    <x v="6"/>
    <m/>
    <m/>
    <m/>
    <m/>
    <m/>
    <m/>
    <m/>
    <m/>
    <m/>
    <m/>
    <m/>
    <m/>
    <m/>
    <m/>
    <m/>
    <m/>
    <m/>
    <m/>
    <m/>
    <m/>
    <m/>
    <m/>
    <m/>
  </r>
  <r>
    <s v="Pravallika"/>
    <x v="1"/>
    <x v="1"/>
    <m/>
    <m/>
    <m/>
    <m/>
    <m/>
    <m/>
    <m/>
    <m/>
    <m/>
    <m/>
    <m/>
    <m/>
    <m/>
    <m/>
    <m/>
    <m/>
    <m/>
    <m/>
    <m/>
    <m/>
    <m/>
    <m/>
    <m/>
  </r>
  <r>
    <s v="Amarta"/>
    <x v="1"/>
    <x v="1"/>
    <m/>
    <m/>
    <m/>
    <m/>
    <m/>
    <m/>
    <m/>
    <m/>
    <m/>
    <m/>
    <m/>
    <m/>
    <m/>
    <m/>
    <m/>
    <m/>
    <m/>
    <m/>
    <m/>
    <m/>
    <m/>
    <m/>
    <m/>
  </r>
  <r>
    <s v="Gautam"/>
    <x v="0"/>
    <x v="11"/>
    <m/>
    <m/>
    <m/>
    <m/>
    <m/>
    <m/>
    <m/>
    <m/>
    <m/>
    <m/>
    <m/>
    <m/>
    <m/>
    <m/>
    <m/>
    <m/>
    <m/>
    <m/>
    <m/>
    <m/>
    <m/>
    <m/>
    <m/>
  </r>
  <r>
    <s v="Umashankar"/>
    <x v="0"/>
    <x v="8"/>
    <m/>
    <m/>
    <m/>
    <m/>
    <m/>
    <m/>
    <m/>
    <m/>
    <m/>
    <m/>
    <m/>
    <m/>
    <m/>
    <m/>
    <m/>
    <m/>
    <m/>
    <m/>
    <m/>
    <m/>
    <m/>
    <m/>
    <m/>
  </r>
  <r>
    <s v="Gita"/>
    <x v="1"/>
    <x v="1"/>
    <m/>
    <m/>
    <m/>
    <m/>
    <m/>
    <m/>
    <m/>
    <m/>
    <m/>
    <m/>
    <m/>
    <m/>
    <m/>
    <m/>
    <m/>
    <m/>
    <m/>
    <m/>
    <m/>
    <m/>
    <m/>
    <m/>
    <m/>
  </r>
  <r>
    <s v="Dakshata"/>
    <x v="1"/>
    <x v="1"/>
    <m/>
    <m/>
    <m/>
    <m/>
    <m/>
    <m/>
    <m/>
    <m/>
    <m/>
    <m/>
    <m/>
    <m/>
    <m/>
    <m/>
    <m/>
    <m/>
    <m/>
    <m/>
    <m/>
    <m/>
    <m/>
    <m/>
    <m/>
  </r>
  <r>
    <s v="Tvarita"/>
    <x v="1"/>
    <x v="1"/>
    <m/>
    <m/>
    <m/>
    <m/>
    <m/>
    <m/>
    <m/>
    <m/>
    <m/>
    <m/>
    <m/>
    <m/>
    <m/>
    <m/>
    <m/>
    <m/>
    <m/>
    <m/>
    <m/>
    <m/>
    <m/>
    <m/>
    <m/>
  </r>
  <r>
    <s v="Sudeshna"/>
    <x v="1"/>
    <x v="1"/>
    <m/>
    <m/>
    <m/>
    <m/>
    <m/>
    <m/>
    <m/>
    <m/>
    <m/>
    <m/>
    <m/>
    <m/>
    <m/>
    <m/>
    <m/>
    <m/>
    <m/>
    <m/>
    <m/>
    <m/>
    <m/>
    <m/>
    <m/>
  </r>
  <r>
    <s v="Deeptanshu"/>
    <x v="0"/>
    <x v="6"/>
    <m/>
    <m/>
    <m/>
    <m/>
    <m/>
    <m/>
    <m/>
    <m/>
    <m/>
    <m/>
    <m/>
    <m/>
    <m/>
    <m/>
    <m/>
    <m/>
    <m/>
    <m/>
    <m/>
    <m/>
    <m/>
    <m/>
    <m/>
  </r>
  <r>
    <s v="Sabeena"/>
    <x v="1"/>
    <x v="1"/>
    <m/>
    <m/>
    <m/>
    <m/>
    <m/>
    <m/>
    <m/>
    <m/>
    <m/>
    <m/>
    <m/>
    <m/>
    <m/>
    <m/>
    <m/>
    <m/>
    <m/>
    <m/>
    <m/>
    <m/>
    <m/>
    <m/>
    <m/>
  </r>
  <r>
    <s v="Shyamalima"/>
    <x v="1"/>
    <x v="1"/>
    <m/>
    <m/>
    <m/>
    <m/>
    <m/>
    <m/>
    <m/>
    <m/>
    <m/>
    <m/>
    <m/>
    <m/>
    <m/>
    <m/>
    <m/>
    <m/>
    <m/>
    <m/>
    <m/>
    <m/>
    <m/>
    <m/>
    <m/>
  </r>
  <r>
    <s v="Suchitra"/>
    <x v="1"/>
    <x v="1"/>
    <m/>
    <m/>
    <m/>
    <m/>
    <m/>
    <m/>
    <m/>
    <m/>
    <m/>
    <m/>
    <m/>
    <m/>
    <m/>
    <m/>
    <m/>
    <m/>
    <m/>
    <m/>
    <m/>
    <m/>
    <m/>
    <m/>
    <m/>
  </r>
  <r>
    <s v="Jihan"/>
    <x v="0"/>
    <x v="7"/>
    <m/>
    <m/>
    <m/>
    <m/>
    <m/>
    <m/>
    <m/>
    <m/>
    <m/>
    <m/>
    <m/>
    <m/>
    <m/>
    <m/>
    <m/>
    <m/>
    <m/>
    <m/>
    <m/>
    <m/>
    <m/>
    <m/>
    <m/>
  </r>
  <r>
    <s v="Shriranga"/>
    <x v="0"/>
    <x v="1"/>
    <m/>
    <m/>
    <m/>
    <m/>
    <m/>
    <m/>
    <m/>
    <m/>
    <m/>
    <m/>
    <m/>
    <m/>
    <m/>
    <m/>
    <m/>
    <m/>
    <m/>
    <m/>
    <m/>
    <m/>
    <m/>
    <m/>
    <m/>
  </r>
  <r>
    <s v="Pratik"/>
    <x v="0"/>
    <x v="4"/>
    <m/>
    <m/>
    <m/>
    <m/>
    <m/>
    <m/>
    <m/>
    <m/>
    <m/>
    <m/>
    <m/>
    <m/>
    <m/>
    <m/>
    <m/>
    <m/>
    <m/>
    <m/>
    <m/>
    <m/>
    <m/>
    <m/>
    <m/>
  </r>
  <r>
    <s v="Motilal"/>
    <x v="0"/>
    <x v="10"/>
    <m/>
    <m/>
    <m/>
    <m/>
    <m/>
    <m/>
    <m/>
    <m/>
    <m/>
    <m/>
    <m/>
    <m/>
    <m/>
    <m/>
    <m/>
    <m/>
    <m/>
    <m/>
    <m/>
    <m/>
    <m/>
    <m/>
    <m/>
  </r>
  <r>
    <s v="Mahijuba"/>
    <x v="1"/>
    <x v="1"/>
    <m/>
    <m/>
    <m/>
    <m/>
    <m/>
    <m/>
    <m/>
    <m/>
    <m/>
    <m/>
    <m/>
    <m/>
    <m/>
    <m/>
    <m/>
    <m/>
    <m/>
    <m/>
    <m/>
    <m/>
    <m/>
    <m/>
    <m/>
  </r>
  <r>
    <s v="Dilawar"/>
    <x v="0"/>
    <x v="8"/>
    <m/>
    <m/>
    <m/>
    <m/>
    <m/>
    <m/>
    <m/>
    <m/>
    <m/>
    <m/>
    <m/>
    <m/>
    <m/>
    <m/>
    <m/>
    <m/>
    <m/>
    <m/>
    <m/>
    <m/>
    <m/>
    <m/>
    <m/>
  </r>
  <r>
    <s v="Maharath"/>
    <x v="0"/>
    <x v="0"/>
    <m/>
    <m/>
    <m/>
    <m/>
    <m/>
    <m/>
    <m/>
    <m/>
    <m/>
    <m/>
    <m/>
    <m/>
    <m/>
    <m/>
    <m/>
    <m/>
    <m/>
    <m/>
    <m/>
    <m/>
    <m/>
    <m/>
    <m/>
  </r>
  <r>
    <s v="Kedarnath"/>
    <x v="0"/>
    <x v="0"/>
    <m/>
    <m/>
    <m/>
    <m/>
    <m/>
    <m/>
    <m/>
    <m/>
    <m/>
    <m/>
    <m/>
    <m/>
    <m/>
    <m/>
    <m/>
    <m/>
    <m/>
    <m/>
    <m/>
    <m/>
    <m/>
    <m/>
    <m/>
  </r>
  <r>
    <s v="Madhavilata"/>
    <x v="1"/>
    <x v="1"/>
    <m/>
    <m/>
    <m/>
    <m/>
    <m/>
    <m/>
    <m/>
    <m/>
    <m/>
    <m/>
    <m/>
    <m/>
    <m/>
    <m/>
    <m/>
    <m/>
    <m/>
    <m/>
    <m/>
    <m/>
    <m/>
    <m/>
    <m/>
  </r>
  <r>
    <s v="Buddhadeva"/>
    <x v="0"/>
    <x v="1"/>
    <m/>
    <m/>
    <m/>
    <m/>
    <m/>
    <m/>
    <m/>
    <m/>
    <m/>
    <m/>
    <m/>
    <m/>
    <m/>
    <m/>
    <m/>
    <m/>
    <m/>
    <m/>
    <m/>
    <m/>
    <m/>
    <m/>
    <m/>
  </r>
  <r>
    <s v="Devadas"/>
    <x v="0"/>
    <x v="9"/>
    <m/>
    <m/>
    <m/>
    <m/>
    <m/>
    <m/>
    <m/>
    <m/>
    <m/>
    <m/>
    <m/>
    <m/>
    <m/>
    <m/>
    <m/>
    <m/>
    <m/>
    <m/>
    <m/>
    <m/>
    <m/>
    <m/>
    <m/>
  </r>
  <r>
    <s v="Nihar"/>
    <x v="0"/>
    <x v="8"/>
    <m/>
    <m/>
    <m/>
    <m/>
    <m/>
    <m/>
    <m/>
    <m/>
    <m/>
    <m/>
    <m/>
    <m/>
    <m/>
    <m/>
    <m/>
    <m/>
    <m/>
    <m/>
    <m/>
    <m/>
    <m/>
    <m/>
    <m/>
  </r>
  <r>
    <s v="Oditi"/>
    <x v="1"/>
    <x v="3"/>
    <m/>
    <m/>
    <m/>
    <m/>
    <m/>
    <m/>
    <m/>
    <m/>
    <m/>
    <m/>
    <m/>
    <m/>
    <m/>
    <m/>
    <m/>
    <m/>
    <m/>
    <m/>
    <m/>
    <m/>
    <m/>
    <m/>
    <m/>
  </r>
  <r>
    <s v="Parakram"/>
    <x v="0"/>
    <x v="11"/>
    <m/>
    <m/>
    <m/>
    <m/>
    <m/>
    <m/>
    <m/>
    <m/>
    <m/>
    <m/>
    <m/>
    <m/>
    <m/>
    <m/>
    <m/>
    <m/>
    <m/>
    <m/>
    <m/>
    <m/>
    <m/>
    <m/>
    <m/>
  </r>
  <r>
    <s v="Hansini"/>
    <x v="1"/>
    <x v="3"/>
    <m/>
    <m/>
    <m/>
    <m/>
    <m/>
    <m/>
    <m/>
    <m/>
    <m/>
    <m/>
    <m/>
    <m/>
    <m/>
    <m/>
    <m/>
    <m/>
    <m/>
    <m/>
    <m/>
    <m/>
    <m/>
    <m/>
    <m/>
  </r>
  <r>
    <s v="Sanika"/>
    <x v="1"/>
    <x v="1"/>
    <m/>
    <m/>
    <m/>
    <m/>
    <m/>
    <m/>
    <m/>
    <m/>
    <m/>
    <m/>
    <m/>
    <m/>
    <m/>
    <m/>
    <m/>
    <m/>
    <m/>
    <m/>
    <m/>
    <m/>
    <m/>
    <m/>
    <m/>
  </r>
  <r>
    <s v="Shikhar"/>
    <x v="0"/>
    <x v="8"/>
    <m/>
    <m/>
    <m/>
    <m/>
    <m/>
    <m/>
    <m/>
    <m/>
    <m/>
    <m/>
    <m/>
    <m/>
    <m/>
    <m/>
    <m/>
    <m/>
    <m/>
    <m/>
    <m/>
    <m/>
    <m/>
    <m/>
    <m/>
  </r>
  <r>
    <s v="Smaran"/>
    <x v="0"/>
    <x v="7"/>
    <m/>
    <m/>
    <m/>
    <m/>
    <m/>
    <m/>
    <m/>
    <m/>
    <m/>
    <m/>
    <m/>
    <m/>
    <m/>
    <m/>
    <m/>
    <m/>
    <m/>
    <m/>
    <m/>
    <m/>
    <m/>
    <m/>
    <m/>
  </r>
  <r>
    <s v="Devasree"/>
    <x v="1"/>
    <x v="20"/>
    <m/>
    <m/>
    <m/>
    <m/>
    <m/>
    <m/>
    <m/>
    <m/>
    <m/>
    <m/>
    <m/>
    <m/>
    <m/>
    <m/>
    <m/>
    <m/>
    <m/>
    <m/>
    <m/>
    <m/>
    <m/>
    <m/>
    <m/>
  </r>
  <r>
    <s v="Jaitra"/>
    <x v="0"/>
    <x v="1"/>
    <m/>
    <m/>
    <m/>
    <m/>
    <m/>
    <m/>
    <m/>
    <m/>
    <m/>
    <m/>
    <m/>
    <m/>
    <m/>
    <m/>
    <m/>
    <m/>
    <m/>
    <m/>
    <m/>
    <m/>
    <m/>
    <m/>
    <m/>
  </r>
  <r>
    <s v="Upasana"/>
    <x v="1"/>
    <x v="1"/>
    <m/>
    <m/>
    <m/>
    <m/>
    <m/>
    <m/>
    <m/>
    <m/>
    <m/>
    <m/>
    <m/>
    <m/>
    <m/>
    <m/>
    <m/>
    <m/>
    <m/>
    <m/>
    <m/>
    <m/>
    <m/>
    <m/>
    <m/>
  </r>
  <r>
    <s v="Mehdi"/>
    <x v="0"/>
    <x v="3"/>
    <m/>
    <m/>
    <m/>
    <m/>
    <m/>
    <m/>
    <m/>
    <m/>
    <m/>
    <m/>
    <m/>
    <m/>
    <m/>
    <m/>
    <m/>
    <m/>
    <m/>
    <m/>
    <m/>
    <m/>
    <m/>
    <m/>
    <m/>
  </r>
  <r>
    <s v="Pahal"/>
    <x v="1"/>
    <x v="10"/>
    <m/>
    <m/>
    <m/>
    <m/>
    <m/>
    <m/>
    <m/>
    <m/>
    <m/>
    <m/>
    <m/>
    <m/>
    <m/>
    <m/>
    <m/>
    <m/>
    <m/>
    <m/>
    <m/>
    <m/>
    <m/>
    <m/>
    <m/>
  </r>
  <r>
    <s v="Rakesh"/>
    <x v="0"/>
    <x v="0"/>
    <m/>
    <m/>
    <m/>
    <m/>
    <m/>
    <m/>
    <m/>
    <m/>
    <m/>
    <m/>
    <m/>
    <m/>
    <m/>
    <m/>
    <m/>
    <m/>
    <m/>
    <m/>
    <m/>
    <m/>
    <m/>
    <m/>
    <m/>
  </r>
  <r>
    <s v="Har"/>
    <x v="0"/>
    <x v="8"/>
    <m/>
    <m/>
    <m/>
    <m/>
    <m/>
    <m/>
    <m/>
    <m/>
    <m/>
    <m/>
    <m/>
    <m/>
    <m/>
    <m/>
    <m/>
    <m/>
    <m/>
    <m/>
    <m/>
    <m/>
    <m/>
    <m/>
    <m/>
  </r>
  <r>
    <s v="Shreyash"/>
    <x v="0"/>
    <x v="0"/>
    <m/>
    <m/>
    <m/>
    <m/>
    <m/>
    <m/>
    <m/>
    <m/>
    <m/>
    <m/>
    <m/>
    <m/>
    <m/>
    <m/>
    <m/>
    <m/>
    <m/>
    <m/>
    <m/>
    <m/>
    <m/>
    <m/>
    <m/>
  </r>
  <r>
    <s v="Tanmayi"/>
    <x v="1"/>
    <x v="3"/>
    <m/>
    <m/>
    <m/>
    <m/>
    <m/>
    <m/>
    <m/>
    <m/>
    <m/>
    <m/>
    <m/>
    <m/>
    <m/>
    <m/>
    <m/>
    <m/>
    <m/>
    <m/>
    <m/>
    <m/>
    <m/>
    <m/>
    <m/>
  </r>
  <r>
    <s v="Giva"/>
    <x v="1"/>
    <x v="1"/>
    <m/>
    <m/>
    <m/>
    <m/>
    <m/>
    <m/>
    <m/>
    <m/>
    <m/>
    <m/>
    <m/>
    <m/>
    <m/>
    <m/>
    <m/>
    <m/>
    <m/>
    <m/>
    <m/>
    <m/>
    <m/>
    <m/>
    <m/>
  </r>
  <r>
    <s v="Pavana"/>
    <x v="1"/>
    <x v="1"/>
    <m/>
    <m/>
    <m/>
    <m/>
    <m/>
    <m/>
    <m/>
    <m/>
    <m/>
    <m/>
    <m/>
    <m/>
    <m/>
    <m/>
    <m/>
    <m/>
    <m/>
    <m/>
    <m/>
    <m/>
    <m/>
    <m/>
    <m/>
  </r>
  <r>
    <s v="Vachan"/>
    <x v="0"/>
    <x v="7"/>
    <m/>
    <m/>
    <m/>
    <m/>
    <m/>
    <m/>
    <m/>
    <m/>
    <m/>
    <m/>
    <m/>
    <m/>
    <m/>
    <m/>
    <m/>
    <m/>
    <m/>
    <m/>
    <m/>
    <m/>
    <m/>
    <m/>
    <m/>
  </r>
  <r>
    <s v="Shefalika"/>
    <x v="1"/>
    <x v="1"/>
    <m/>
    <m/>
    <m/>
    <m/>
    <m/>
    <m/>
    <m/>
    <m/>
    <m/>
    <m/>
    <m/>
    <m/>
    <m/>
    <m/>
    <m/>
    <m/>
    <m/>
    <m/>
    <m/>
    <m/>
    <m/>
    <m/>
    <m/>
  </r>
  <r>
    <s v="Medhya"/>
    <x v="1"/>
    <x v="1"/>
    <m/>
    <m/>
    <m/>
    <m/>
    <m/>
    <m/>
    <m/>
    <m/>
    <m/>
    <m/>
    <m/>
    <m/>
    <m/>
    <m/>
    <m/>
    <m/>
    <m/>
    <m/>
    <m/>
    <m/>
    <m/>
    <m/>
    <m/>
  </r>
  <r>
    <s v="Jhinuk"/>
    <x v="1"/>
    <x v="4"/>
    <m/>
    <m/>
    <m/>
    <m/>
    <m/>
    <m/>
    <m/>
    <m/>
    <m/>
    <m/>
    <m/>
    <m/>
    <m/>
    <m/>
    <m/>
    <m/>
    <m/>
    <m/>
    <m/>
    <m/>
    <m/>
    <m/>
    <m/>
  </r>
  <r>
    <s v="Nirmit"/>
    <x v="0"/>
    <x v="14"/>
    <m/>
    <m/>
    <m/>
    <m/>
    <m/>
    <m/>
    <m/>
    <m/>
    <m/>
    <m/>
    <m/>
    <m/>
    <m/>
    <m/>
    <m/>
    <m/>
    <m/>
    <m/>
    <m/>
    <m/>
    <m/>
    <m/>
    <m/>
  </r>
  <r>
    <s v="Paramita"/>
    <x v="1"/>
    <x v="1"/>
    <m/>
    <m/>
    <m/>
    <m/>
    <m/>
    <m/>
    <m/>
    <m/>
    <m/>
    <m/>
    <m/>
    <m/>
    <m/>
    <m/>
    <m/>
    <m/>
    <m/>
    <m/>
    <m/>
    <m/>
    <m/>
    <m/>
    <m/>
  </r>
  <r>
    <s v="Satyavan"/>
    <x v="0"/>
    <x v="7"/>
    <m/>
    <m/>
    <m/>
    <m/>
    <m/>
    <m/>
    <m/>
    <m/>
    <m/>
    <m/>
    <m/>
    <m/>
    <m/>
    <m/>
    <m/>
    <m/>
    <m/>
    <m/>
    <m/>
    <m/>
    <m/>
    <m/>
    <m/>
  </r>
  <r>
    <s v="Juana"/>
    <x v="1"/>
    <x v="1"/>
    <m/>
    <m/>
    <m/>
    <m/>
    <m/>
    <m/>
    <m/>
    <m/>
    <m/>
    <m/>
    <m/>
    <m/>
    <m/>
    <m/>
    <m/>
    <m/>
    <m/>
    <m/>
    <m/>
    <m/>
    <m/>
    <m/>
    <m/>
  </r>
  <r>
    <s v="Najma"/>
    <x v="1"/>
    <x v="1"/>
    <m/>
    <m/>
    <m/>
    <m/>
    <m/>
    <m/>
    <m/>
    <m/>
    <m/>
    <m/>
    <m/>
    <m/>
    <m/>
    <m/>
    <m/>
    <m/>
    <m/>
    <m/>
    <m/>
    <m/>
    <m/>
    <m/>
    <m/>
  </r>
  <r>
    <s v="Mayur"/>
    <x v="0"/>
    <x v="8"/>
    <m/>
    <m/>
    <m/>
    <m/>
    <m/>
    <m/>
    <m/>
    <m/>
    <m/>
    <m/>
    <m/>
    <m/>
    <m/>
    <m/>
    <m/>
    <m/>
    <m/>
    <m/>
    <m/>
    <m/>
    <m/>
    <m/>
    <m/>
  </r>
  <r>
    <s v="Parinita"/>
    <x v="1"/>
    <x v="1"/>
    <m/>
    <m/>
    <m/>
    <m/>
    <m/>
    <m/>
    <m/>
    <m/>
    <m/>
    <m/>
    <m/>
    <m/>
    <m/>
    <m/>
    <m/>
    <m/>
    <m/>
    <m/>
    <m/>
    <m/>
    <m/>
    <m/>
    <m/>
  </r>
  <r>
    <s v="Anulekha"/>
    <x v="1"/>
    <x v="1"/>
    <m/>
    <m/>
    <m/>
    <m/>
    <m/>
    <m/>
    <m/>
    <m/>
    <m/>
    <m/>
    <m/>
    <m/>
    <m/>
    <m/>
    <m/>
    <m/>
    <m/>
    <m/>
    <m/>
    <m/>
    <m/>
    <m/>
    <m/>
  </r>
  <r>
    <s v="Atma"/>
    <x v="0"/>
    <x v="1"/>
    <m/>
    <m/>
    <m/>
    <m/>
    <m/>
    <m/>
    <m/>
    <m/>
    <m/>
    <m/>
    <m/>
    <m/>
    <m/>
    <m/>
    <m/>
    <m/>
    <m/>
    <m/>
    <m/>
    <m/>
    <m/>
    <m/>
    <m/>
  </r>
  <r>
    <s v="Suman"/>
    <x v="0"/>
    <x v="7"/>
    <m/>
    <m/>
    <m/>
    <m/>
    <m/>
    <m/>
    <m/>
    <m/>
    <m/>
    <m/>
    <m/>
    <m/>
    <m/>
    <m/>
    <m/>
    <m/>
    <m/>
    <m/>
    <m/>
    <m/>
    <m/>
    <m/>
    <m/>
  </r>
  <r>
    <s v="Ilavarasan"/>
    <x v="0"/>
    <x v="7"/>
    <m/>
    <m/>
    <m/>
    <m/>
    <m/>
    <m/>
    <m/>
    <m/>
    <m/>
    <m/>
    <m/>
    <m/>
    <m/>
    <m/>
    <m/>
    <m/>
    <m/>
    <m/>
    <m/>
    <m/>
    <m/>
    <m/>
    <m/>
  </r>
  <r>
    <s v="Punyabrata"/>
    <x v="0"/>
    <x v="1"/>
    <m/>
    <m/>
    <m/>
    <m/>
    <m/>
    <m/>
    <m/>
    <m/>
    <m/>
    <m/>
    <m/>
    <m/>
    <m/>
    <m/>
    <m/>
    <m/>
    <m/>
    <m/>
    <m/>
    <m/>
    <m/>
    <m/>
    <m/>
  </r>
  <r>
    <s v="Abhrakasin"/>
    <x v="0"/>
    <x v="7"/>
    <m/>
    <m/>
    <m/>
    <m/>
    <m/>
    <m/>
    <m/>
    <m/>
    <m/>
    <m/>
    <m/>
    <m/>
    <m/>
    <m/>
    <m/>
    <m/>
    <m/>
    <m/>
    <m/>
    <m/>
    <m/>
    <m/>
    <m/>
  </r>
  <r>
    <s v="Jashan"/>
    <x v="0"/>
    <x v="7"/>
    <m/>
    <m/>
    <m/>
    <m/>
    <m/>
    <m/>
    <m/>
    <m/>
    <m/>
    <m/>
    <m/>
    <m/>
    <m/>
    <m/>
    <m/>
    <m/>
    <m/>
    <m/>
    <m/>
    <m/>
    <m/>
    <m/>
    <m/>
  </r>
  <r>
    <s v="Rajani"/>
    <x v="1"/>
    <x v="3"/>
    <m/>
    <m/>
    <m/>
    <m/>
    <m/>
    <m/>
    <m/>
    <m/>
    <m/>
    <m/>
    <m/>
    <m/>
    <m/>
    <m/>
    <m/>
    <m/>
    <m/>
    <m/>
    <m/>
    <m/>
    <m/>
    <m/>
    <m/>
  </r>
  <r>
    <s v="Murugan"/>
    <x v="0"/>
    <x v="7"/>
    <m/>
    <m/>
    <m/>
    <m/>
    <m/>
    <m/>
    <m/>
    <m/>
    <m/>
    <m/>
    <m/>
    <m/>
    <m/>
    <m/>
    <m/>
    <m/>
    <m/>
    <m/>
    <m/>
    <m/>
    <m/>
    <m/>
    <m/>
  </r>
  <r>
    <s v="Pathin"/>
    <x v="0"/>
    <x v="7"/>
    <m/>
    <m/>
    <m/>
    <m/>
    <m/>
    <m/>
    <m/>
    <m/>
    <m/>
    <m/>
    <m/>
    <m/>
    <m/>
    <m/>
    <m/>
    <m/>
    <m/>
    <m/>
    <m/>
    <m/>
    <m/>
    <m/>
    <m/>
  </r>
  <r>
    <s v="Elampirai"/>
    <x v="1"/>
    <x v="3"/>
    <m/>
    <m/>
    <m/>
    <m/>
    <m/>
    <m/>
    <m/>
    <m/>
    <m/>
    <m/>
    <m/>
    <m/>
    <m/>
    <m/>
    <m/>
    <m/>
    <m/>
    <m/>
    <m/>
    <m/>
    <m/>
    <m/>
    <m/>
  </r>
  <r>
    <s v="Vatsala"/>
    <x v="1"/>
    <x v="1"/>
    <m/>
    <m/>
    <m/>
    <m/>
    <m/>
    <m/>
    <m/>
    <m/>
    <m/>
    <m/>
    <m/>
    <m/>
    <m/>
    <m/>
    <m/>
    <m/>
    <m/>
    <m/>
    <m/>
    <m/>
    <m/>
    <m/>
    <m/>
  </r>
  <r>
    <s v="Fravash"/>
    <x v="0"/>
    <x v="0"/>
    <m/>
    <m/>
    <m/>
    <m/>
    <m/>
    <m/>
    <m/>
    <m/>
    <m/>
    <m/>
    <m/>
    <m/>
    <m/>
    <m/>
    <m/>
    <m/>
    <m/>
    <m/>
    <m/>
    <m/>
    <m/>
    <m/>
    <m/>
  </r>
  <r>
    <s v="Azzam"/>
    <x v="0"/>
    <x v="11"/>
    <m/>
    <m/>
    <m/>
    <m/>
    <m/>
    <m/>
    <m/>
    <m/>
    <m/>
    <m/>
    <m/>
    <m/>
    <m/>
    <m/>
    <m/>
    <m/>
    <m/>
    <m/>
    <m/>
    <m/>
    <m/>
    <m/>
    <m/>
  </r>
  <r>
    <s v="Chanchal"/>
    <x v="0"/>
    <x v="10"/>
    <m/>
    <m/>
    <m/>
    <m/>
    <m/>
    <m/>
    <m/>
    <m/>
    <m/>
    <m/>
    <m/>
    <m/>
    <m/>
    <m/>
    <m/>
    <m/>
    <m/>
    <m/>
    <m/>
    <m/>
    <m/>
    <m/>
    <m/>
  </r>
  <r>
    <s v="Tusharkanti"/>
    <x v="0"/>
    <x v="3"/>
    <m/>
    <m/>
    <m/>
    <m/>
    <m/>
    <m/>
    <m/>
    <m/>
    <m/>
    <m/>
    <m/>
    <m/>
    <m/>
    <m/>
    <m/>
    <m/>
    <m/>
    <m/>
    <m/>
    <m/>
    <m/>
    <m/>
    <m/>
  </r>
  <r>
    <s v="Maalai"/>
    <x v="1"/>
    <x v="3"/>
    <m/>
    <m/>
    <m/>
    <m/>
    <m/>
    <m/>
    <m/>
    <m/>
    <m/>
    <m/>
    <m/>
    <m/>
    <m/>
    <m/>
    <m/>
    <m/>
    <m/>
    <m/>
    <m/>
    <m/>
    <m/>
    <m/>
    <m/>
  </r>
  <r>
    <s v="Dheeman"/>
    <x v="0"/>
    <x v="7"/>
    <m/>
    <m/>
    <m/>
    <m/>
    <m/>
    <m/>
    <m/>
    <m/>
    <m/>
    <m/>
    <m/>
    <m/>
    <m/>
    <m/>
    <m/>
    <m/>
    <m/>
    <m/>
    <m/>
    <m/>
    <m/>
    <m/>
    <m/>
  </r>
  <r>
    <s v="Shams"/>
    <x v="0"/>
    <x v="9"/>
    <m/>
    <m/>
    <m/>
    <m/>
    <m/>
    <m/>
    <m/>
    <m/>
    <m/>
    <m/>
    <m/>
    <m/>
    <m/>
    <m/>
    <m/>
    <m/>
    <m/>
    <m/>
    <m/>
    <m/>
    <m/>
    <m/>
    <m/>
  </r>
  <r>
    <s v="Kandavel"/>
    <x v="0"/>
    <x v="10"/>
    <m/>
    <m/>
    <m/>
    <m/>
    <m/>
    <m/>
    <m/>
    <m/>
    <m/>
    <m/>
    <m/>
    <m/>
    <m/>
    <m/>
    <m/>
    <m/>
    <m/>
    <m/>
    <m/>
    <m/>
    <m/>
    <m/>
    <m/>
  </r>
  <r>
    <s v="Arivalagan"/>
    <x v="0"/>
    <x v="7"/>
    <m/>
    <m/>
    <m/>
    <m/>
    <m/>
    <m/>
    <m/>
    <m/>
    <m/>
    <m/>
    <m/>
    <m/>
    <m/>
    <m/>
    <m/>
    <m/>
    <m/>
    <m/>
    <m/>
    <m/>
    <m/>
    <m/>
    <m/>
  </r>
  <r>
    <s v="Kaushika"/>
    <x v="1"/>
    <x v="1"/>
    <m/>
    <m/>
    <m/>
    <m/>
    <m/>
    <m/>
    <m/>
    <m/>
    <m/>
    <m/>
    <m/>
    <m/>
    <m/>
    <m/>
    <m/>
    <m/>
    <m/>
    <m/>
    <m/>
    <m/>
    <m/>
    <m/>
    <m/>
  </r>
  <r>
    <s v="Shivlal"/>
    <x v="0"/>
    <x v="10"/>
    <m/>
    <m/>
    <m/>
    <m/>
    <m/>
    <m/>
    <m/>
    <m/>
    <m/>
    <m/>
    <m/>
    <m/>
    <m/>
    <m/>
    <m/>
    <m/>
    <m/>
    <m/>
    <m/>
    <m/>
    <m/>
    <m/>
    <m/>
  </r>
  <r>
    <s v="Som"/>
    <x v="0"/>
    <x v="11"/>
    <m/>
    <m/>
    <m/>
    <m/>
    <m/>
    <m/>
    <m/>
    <m/>
    <m/>
    <m/>
    <m/>
    <m/>
    <m/>
    <m/>
    <m/>
    <m/>
    <m/>
    <m/>
    <m/>
    <m/>
    <m/>
    <m/>
    <m/>
  </r>
  <r>
    <s v="Dhyana"/>
    <x v="0"/>
    <x v="1"/>
    <m/>
    <m/>
    <m/>
    <m/>
    <m/>
    <m/>
    <m/>
    <m/>
    <m/>
    <m/>
    <m/>
    <m/>
    <m/>
    <m/>
    <m/>
    <m/>
    <m/>
    <m/>
    <m/>
    <m/>
    <m/>
    <m/>
    <m/>
  </r>
  <r>
    <s v="Shashirekha"/>
    <x v="1"/>
    <x v="1"/>
    <m/>
    <m/>
    <m/>
    <m/>
    <m/>
    <m/>
    <m/>
    <m/>
    <m/>
    <m/>
    <m/>
    <m/>
    <m/>
    <m/>
    <m/>
    <m/>
    <m/>
    <m/>
    <m/>
    <m/>
    <m/>
    <m/>
    <m/>
  </r>
  <r>
    <s v="Abhayananda"/>
    <x v="0"/>
    <x v="1"/>
    <m/>
    <m/>
    <m/>
    <m/>
    <m/>
    <m/>
    <m/>
    <m/>
    <m/>
    <m/>
    <m/>
    <m/>
    <m/>
    <m/>
    <m/>
    <m/>
    <m/>
    <m/>
    <m/>
    <m/>
    <m/>
    <m/>
    <m/>
  </r>
  <r>
    <s v="Faria"/>
    <x v="1"/>
    <x v="1"/>
    <m/>
    <m/>
    <m/>
    <m/>
    <m/>
    <m/>
    <m/>
    <m/>
    <m/>
    <m/>
    <m/>
    <m/>
    <m/>
    <m/>
    <m/>
    <m/>
    <m/>
    <m/>
    <m/>
    <m/>
    <m/>
    <m/>
    <m/>
  </r>
  <r>
    <s v="Trilok"/>
    <x v="0"/>
    <x v="4"/>
    <m/>
    <m/>
    <m/>
    <m/>
    <m/>
    <m/>
    <m/>
    <m/>
    <m/>
    <m/>
    <m/>
    <m/>
    <m/>
    <m/>
    <m/>
    <m/>
    <m/>
    <m/>
    <m/>
    <m/>
    <m/>
    <m/>
    <m/>
  </r>
  <r>
    <s v="Nipa"/>
    <x v="1"/>
    <x v="1"/>
    <m/>
    <m/>
    <m/>
    <m/>
    <m/>
    <m/>
    <m/>
    <m/>
    <m/>
    <m/>
    <m/>
    <m/>
    <m/>
    <m/>
    <m/>
    <m/>
    <m/>
    <m/>
    <m/>
    <m/>
    <m/>
    <m/>
    <m/>
  </r>
  <r>
    <s v="Shri"/>
    <x v="1"/>
    <x v="3"/>
    <m/>
    <m/>
    <m/>
    <m/>
    <m/>
    <m/>
    <m/>
    <m/>
    <m/>
    <m/>
    <m/>
    <m/>
    <m/>
    <m/>
    <m/>
    <m/>
    <m/>
    <m/>
    <m/>
    <m/>
    <m/>
    <m/>
    <m/>
  </r>
  <r>
    <s v="Krupa"/>
    <x v="1"/>
    <x v="1"/>
    <m/>
    <m/>
    <m/>
    <m/>
    <m/>
    <m/>
    <m/>
    <m/>
    <m/>
    <m/>
    <m/>
    <m/>
    <m/>
    <m/>
    <m/>
    <m/>
    <m/>
    <m/>
    <m/>
    <m/>
    <m/>
    <m/>
    <m/>
  </r>
  <r>
    <s v="Jagath"/>
    <x v="0"/>
    <x v="0"/>
    <m/>
    <m/>
    <m/>
    <m/>
    <m/>
    <m/>
    <m/>
    <m/>
    <m/>
    <m/>
    <m/>
    <m/>
    <m/>
    <m/>
    <m/>
    <m/>
    <m/>
    <m/>
    <m/>
    <m/>
    <m/>
    <m/>
    <m/>
  </r>
  <r>
    <s v="Lingam"/>
    <x v="0"/>
    <x v="11"/>
    <m/>
    <m/>
    <m/>
    <m/>
    <m/>
    <m/>
    <m/>
    <m/>
    <m/>
    <m/>
    <m/>
    <m/>
    <m/>
    <m/>
    <m/>
    <m/>
    <m/>
    <m/>
    <m/>
    <m/>
    <m/>
    <m/>
    <m/>
  </r>
  <r>
    <s v="Premendra"/>
    <x v="0"/>
    <x v="1"/>
    <m/>
    <m/>
    <m/>
    <m/>
    <m/>
    <m/>
    <m/>
    <m/>
    <m/>
    <m/>
    <m/>
    <m/>
    <m/>
    <m/>
    <m/>
    <m/>
    <m/>
    <m/>
    <m/>
    <m/>
    <m/>
    <m/>
    <m/>
  </r>
  <r>
    <s v="Vinayak"/>
    <x v="0"/>
    <x v="4"/>
    <m/>
    <m/>
    <m/>
    <m/>
    <m/>
    <m/>
    <m/>
    <m/>
    <m/>
    <m/>
    <m/>
    <m/>
    <m/>
    <m/>
    <m/>
    <m/>
    <m/>
    <m/>
    <m/>
    <m/>
    <m/>
    <m/>
    <m/>
  </r>
  <r>
    <s v="Kshanaprabha"/>
    <x v="1"/>
    <x v="1"/>
    <m/>
    <m/>
    <m/>
    <m/>
    <m/>
    <m/>
    <m/>
    <m/>
    <m/>
    <m/>
    <m/>
    <m/>
    <m/>
    <m/>
    <m/>
    <m/>
    <m/>
    <m/>
    <m/>
    <m/>
    <m/>
    <m/>
    <m/>
  </r>
  <r>
    <s v="Manavi"/>
    <x v="1"/>
    <x v="3"/>
    <m/>
    <m/>
    <m/>
    <m/>
    <m/>
    <m/>
    <m/>
    <m/>
    <m/>
    <m/>
    <m/>
    <m/>
    <m/>
    <m/>
    <m/>
    <m/>
    <m/>
    <m/>
    <m/>
    <m/>
    <m/>
    <m/>
    <m/>
  </r>
  <r>
    <s v="Adalarasu"/>
    <x v="0"/>
    <x v="6"/>
    <m/>
    <m/>
    <m/>
    <m/>
    <m/>
    <m/>
    <m/>
    <m/>
    <m/>
    <m/>
    <m/>
    <m/>
    <m/>
    <m/>
    <m/>
    <m/>
    <m/>
    <m/>
    <m/>
    <m/>
    <m/>
    <m/>
    <m/>
  </r>
  <r>
    <s v="Bajrang"/>
    <x v="0"/>
    <x v="18"/>
    <m/>
    <m/>
    <m/>
    <m/>
    <m/>
    <m/>
    <m/>
    <m/>
    <m/>
    <m/>
    <m/>
    <m/>
    <m/>
    <m/>
    <m/>
    <m/>
    <m/>
    <m/>
    <m/>
    <m/>
    <m/>
    <m/>
    <m/>
  </r>
  <r>
    <s v="Tejeshwar"/>
    <x v="0"/>
    <x v="8"/>
    <m/>
    <m/>
    <m/>
    <m/>
    <m/>
    <m/>
    <m/>
    <m/>
    <m/>
    <m/>
    <m/>
    <m/>
    <m/>
    <m/>
    <m/>
    <m/>
    <m/>
    <m/>
    <m/>
    <m/>
    <m/>
    <m/>
    <m/>
  </r>
  <r>
    <s v="Amrita"/>
    <x v="1"/>
    <x v="1"/>
    <m/>
    <m/>
    <m/>
    <m/>
    <m/>
    <m/>
    <m/>
    <m/>
    <m/>
    <m/>
    <m/>
    <m/>
    <m/>
    <m/>
    <m/>
    <m/>
    <m/>
    <m/>
    <m/>
    <m/>
    <m/>
    <m/>
    <m/>
  </r>
  <r>
    <s v="Malarvili"/>
    <x v="1"/>
    <x v="3"/>
    <m/>
    <m/>
    <m/>
    <m/>
    <m/>
    <m/>
    <m/>
    <m/>
    <m/>
    <m/>
    <m/>
    <m/>
    <m/>
    <m/>
    <m/>
    <m/>
    <m/>
    <m/>
    <m/>
    <m/>
    <m/>
    <m/>
    <m/>
  </r>
  <r>
    <s v="Dalapathi"/>
    <x v="0"/>
    <x v="3"/>
    <m/>
    <m/>
    <m/>
    <m/>
    <m/>
    <m/>
    <m/>
    <m/>
    <m/>
    <m/>
    <m/>
    <m/>
    <m/>
    <m/>
    <m/>
    <m/>
    <m/>
    <m/>
    <m/>
    <m/>
    <m/>
    <m/>
    <m/>
  </r>
  <r>
    <s v="Dalajit"/>
    <x v="0"/>
    <x v="14"/>
    <m/>
    <m/>
    <m/>
    <m/>
    <m/>
    <m/>
    <m/>
    <m/>
    <m/>
    <m/>
    <m/>
    <m/>
    <m/>
    <m/>
    <m/>
    <m/>
    <m/>
    <m/>
    <m/>
    <m/>
    <m/>
    <m/>
    <m/>
  </r>
  <r>
    <s v="Baruna"/>
    <x v="1"/>
    <x v="1"/>
    <m/>
    <m/>
    <m/>
    <m/>
    <m/>
    <m/>
    <m/>
    <m/>
    <m/>
    <m/>
    <m/>
    <m/>
    <m/>
    <m/>
    <m/>
    <m/>
    <m/>
    <m/>
    <m/>
    <m/>
    <m/>
    <m/>
    <m/>
  </r>
  <r>
    <s v="Shrigopal"/>
    <x v="0"/>
    <x v="10"/>
    <m/>
    <m/>
    <m/>
    <m/>
    <m/>
    <m/>
    <m/>
    <m/>
    <m/>
    <m/>
    <m/>
    <m/>
    <m/>
    <m/>
    <m/>
    <m/>
    <m/>
    <m/>
    <m/>
    <m/>
    <m/>
    <m/>
    <m/>
  </r>
  <r>
    <s v="Rituparan"/>
    <x v="0"/>
    <x v="7"/>
    <m/>
    <m/>
    <m/>
    <m/>
    <m/>
    <m/>
    <m/>
    <m/>
    <m/>
    <m/>
    <m/>
    <m/>
    <m/>
    <m/>
    <m/>
    <m/>
    <m/>
    <m/>
    <m/>
    <m/>
    <m/>
    <m/>
    <m/>
  </r>
  <r>
    <s v="Urmika"/>
    <x v="1"/>
    <x v="1"/>
    <m/>
    <m/>
    <m/>
    <m/>
    <m/>
    <m/>
    <m/>
    <m/>
    <m/>
    <m/>
    <m/>
    <m/>
    <m/>
    <m/>
    <m/>
    <m/>
    <m/>
    <m/>
    <m/>
    <m/>
    <m/>
    <m/>
    <m/>
  </r>
  <r>
    <s v="Kiya"/>
    <x v="1"/>
    <x v="1"/>
    <m/>
    <m/>
    <m/>
    <m/>
    <m/>
    <m/>
    <m/>
    <m/>
    <m/>
    <m/>
    <m/>
    <m/>
    <m/>
    <m/>
    <m/>
    <m/>
    <m/>
    <m/>
    <m/>
    <m/>
    <m/>
    <m/>
    <m/>
  </r>
  <r>
    <s v="Intekhab"/>
    <x v="0"/>
    <x v="2"/>
    <m/>
    <m/>
    <m/>
    <m/>
    <m/>
    <m/>
    <m/>
    <m/>
    <m/>
    <m/>
    <m/>
    <m/>
    <m/>
    <m/>
    <m/>
    <m/>
    <m/>
    <m/>
    <m/>
    <m/>
    <m/>
    <m/>
    <m/>
  </r>
  <r>
    <s v="Chitramala"/>
    <x v="1"/>
    <x v="1"/>
    <m/>
    <m/>
    <m/>
    <m/>
    <m/>
    <m/>
    <m/>
    <m/>
    <m/>
    <m/>
    <m/>
    <m/>
    <m/>
    <m/>
    <m/>
    <m/>
    <m/>
    <m/>
    <m/>
    <m/>
    <m/>
    <m/>
    <m/>
  </r>
  <r>
    <s v="Keya"/>
    <x v="1"/>
    <x v="1"/>
    <m/>
    <m/>
    <m/>
    <m/>
    <m/>
    <m/>
    <m/>
    <m/>
    <m/>
    <m/>
    <m/>
    <m/>
    <m/>
    <m/>
    <m/>
    <m/>
    <m/>
    <m/>
    <m/>
    <m/>
    <m/>
    <m/>
    <m/>
  </r>
  <r>
    <s v="Kshaunish"/>
    <x v="0"/>
    <x v="0"/>
    <m/>
    <m/>
    <m/>
    <m/>
    <m/>
    <m/>
    <m/>
    <m/>
    <m/>
    <m/>
    <m/>
    <m/>
    <m/>
    <m/>
    <m/>
    <m/>
    <m/>
    <m/>
    <m/>
    <m/>
    <m/>
    <m/>
    <m/>
  </r>
  <r>
    <s v="Kurangi"/>
    <x v="1"/>
    <x v="3"/>
    <m/>
    <m/>
    <m/>
    <m/>
    <m/>
    <m/>
    <m/>
    <m/>
    <m/>
    <m/>
    <m/>
    <m/>
    <m/>
    <m/>
    <m/>
    <m/>
    <m/>
    <m/>
    <m/>
    <m/>
    <m/>
    <m/>
    <m/>
  </r>
  <r>
    <s v="Tathagata"/>
    <x v="0"/>
    <x v="1"/>
    <m/>
    <m/>
    <m/>
    <m/>
    <m/>
    <m/>
    <m/>
    <m/>
    <m/>
    <m/>
    <m/>
    <m/>
    <m/>
    <m/>
    <m/>
    <m/>
    <m/>
    <m/>
    <m/>
    <m/>
    <m/>
    <m/>
    <m/>
  </r>
  <r>
    <s v="Razak"/>
    <x v="0"/>
    <x v="4"/>
    <m/>
    <m/>
    <m/>
    <m/>
    <m/>
    <m/>
    <m/>
    <m/>
    <m/>
    <m/>
    <m/>
    <m/>
    <m/>
    <m/>
    <m/>
    <m/>
    <m/>
    <m/>
    <m/>
    <m/>
    <m/>
    <m/>
    <m/>
  </r>
  <r>
    <s v="Shakib"/>
    <x v="0"/>
    <x v="2"/>
    <m/>
    <m/>
    <m/>
    <m/>
    <m/>
    <m/>
    <m/>
    <m/>
    <m/>
    <m/>
    <m/>
    <m/>
    <m/>
    <m/>
    <m/>
    <m/>
    <m/>
    <m/>
    <m/>
    <m/>
    <m/>
    <m/>
    <m/>
  </r>
  <r>
    <s v="Mayil"/>
    <x v="1"/>
    <x v="10"/>
    <m/>
    <m/>
    <m/>
    <m/>
    <m/>
    <m/>
    <m/>
    <m/>
    <m/>
    <m/>
    <m/>
    <m/>
    <m/>
    <m/>
    <m/>
    <m/>
    <m/>
    <m/>
    <m/>
    <m/>
    <m/>
    <m/>
    <m/>
  </r>
  <r>
    <s v="Lakshin"/>
    <x v="0"/>
    <x v="7"/>
    <m/>
    <m/>
    <m/>
    <m/>
    <m/>
    <m/>
    <m/>
    <m/>
    <m/>
    <m/>
    <m/>
    <m/>
    <m/>
    <m/>
    <m/>
    <m/>
    <m/>
    <m/>
    <m/>
    <m/>
    <m/>
    <m/>
    <m/>
  </r>
  <r>
    <s v="Avanija"/>
    <x v="1"/>
    <x v="1"/>
    <m/>
    <m/>
    <m/>
    <m/>
    <m/>
    <m/>
    <m/>
    <m/>
    <m/>
    <m/>
    <m/>
    <m/>
    <m/>
    <m/>
    <m/>
    <m/>
    <m/>
    <m/>
    <m/>
    <m/>
    <m/>
    <m/>
    <m/>
  </r>
  <r>
    <s v="Anuj"/>
    <x v="0"/>
    <x v="12"/>
    <m/>
    <m/>
    <m/>
    <m/>
    <m/>
    <m/>
    <m/>
    <m/>
    <m/>
    <m/>
    <m/>
    <m/>
    <m/>
    <m/>
    <m/>
    <m/>
    <m/>
    <m/>
    <m/>
    <m/>
    <m/>
    <m/>
    <m/>
  </r>
  <r>
    <s v="Palanivel"/>
    <x v="0"/>
    <x v="10"/>
    <m/>
    <m/>
    <m/>
    <m/>
    <m/>
    <m/>
    <m/>
    <m/>
    <m/>
    <m/>
    <m/>
    <m/>
    <m/>
    <m/>
    <m/>
    <m/>
    <m/>
    <m/>
    <m/>
    <m/>
    <m/>
    <m/>
    <m/>
  </r>
  <r>
    <s v="Trariti"/>
    <x v="1"/>
    <x v="3"/>
    <m/>
    <m/>
    <m/>
    <m/>
    <m/>
    <m/>
    <m/>
    <m/>
    <m/>
    <m/>
    <m/>
    <m/>
    <m/>
    <m/>
    <m/>
    <m/>
    <m/>
    <m/>
    <m/>
    <m/>
    <m/>
    <m/>
    <m/>
  </r>
  <r>
    <s v="Ashu"/>
    <x v="0"/>
    <x v="6"/>
    <m/>
    <m/>
    <m/>
    <m/>
    <m/>
    <m/>
    <m/>
    <m/>
    <m/>
    <m/>
    <m/>
    <m/>
    <m/>
    <m/>
    <m/>
    <m/>
    <m/>
    <m/>
    <m/>
    <m/>
    <m/>
    <m/>
    <m/>
  </r>
  <r>
    <s v="Manth"/>
    <x v="0"/>
    <x v="0"/>
    <m/>
    <m/>
    <m/>
    <m/>
    <m/>
    <m/>
    <m/>
    <m/>
    <m/>
    <m/>
    <m/>
    <m/>
    <m/>
    <m/>
    <m/>
    <m/>
    <m/>
    <m/>
    <m/>
    <m/>
    <m/>
    <m/>
    <m/>
  </r>
  <r>
    <s v="Shivangi"/>
    <x v="1"/>
    <x v="3"/>
    <m/>
    <m/>
    <m/>
    <m/>
    <m/>
    <m/>
    <m/>
    <m/>
    <m/>
    <m/>
    <m/>
    <m/>
    <m/>
    <m/>
    <m/>
    <m/>
    <m/>
    <m/>
    <m/>
    <m/>
    <m/>
    <m/>
    <m/>
  </r>
  <r>
    <s v="Jyotsana"/>
    <x v="1"/>
    <x v="1"/>
    <m/>
    <m/>
    <m/>
    <m/>
    <m/>
    <m/>
    <m/>
    <m/>
    <m/>
    <m/>
    <m/>
    <m/>
    <m/>
    <m/>
    <m/>
    <m/>
    <m/>
    <m/>
    <m/>
    <m/>
    <m/>
    <m/>
    <m/>
  </r>
  <r>
    <s v="Sitakanta"/>
    <x v="0"/>
    <x v="1"/>
    <m/>
    <m/>
    <m/>
    <m/>
    <m/>
    <m/>
    <m/>
    <m/>
    <m/>
    <m/>
    <m/>
    <m/>
    <m/>
    <m/>
    <m/>
    <m/>
    <m/>
    <m/>
    <m/>
    <m/>
    <m/>
    <m/>
    <m/>
  </r>
  <r>
    <s v="Rhea"/>
    <x v="1"/>
    <x v="1"/>
    <m/>
    <m/>
    <m/>
    <m/>
    <m/>
    <m/>
    <m/>
    <m/>
    <m/>
    <m/>
    <m/>
    <m/>
    <m/>
    <m/>
    <m/>
    <m/>
    <m/>
    <m/>
    <m/>
    <m/>
    <m/>
    <m/>
    <m/>
  </r>
  <r>
    <s v="Umapati"/>
    <x v="0"/>
    <x v="3"/>
    <m/>
    <m/>
    <m/>
    <m/>
    <m/>
    <m/>
    <m/>
    <m/>
    <m/>
    <m/>
    <m/>
    <m/>
    <m/>
    <m/>
    <m/>
    <m/>
    <m/>
    <m/>
    <m/>
    <m/>
    <m/>
    <m/>
    <m/>
  </r>
  <r>
    <s v="Sharad, Sarat"/>
    <x v="0"/>
    <x v="14"/>
    <m/>
    <m/>
    <m/>
    <m/>
    <m/>
    <m/>
    <m/>
    <m/>
    <m/>
    <m/>
    <m/>
    <m/>
    <m/>
    <m/>
    <m/>
    <m/>
    <m/>
    <m/>
    <m/>
    <m/>
    <m/>
    <m/>
    <m/>
  </r>
  <r>
    <s v="Supriya"/>
    <x v="1"/>
    <x v="1"/>
    <m/>
    <m/>
    <m/>
    <m/>
    <m/>
    <m/>
    <m/>
    <m/>
    <m/>
    <m/>
    <m/>
    <m/>
    <m/>
    <m/>
    <m/>
    <m/>
    <m/>
    <m/>
    <m/>
    <m/>
    <m/>
    <m/>
    <m/>
  </r>
  <r>
    <s v="Kunsh"/>
    <x v="0"/>
    <x v="0"/>
    <m/>
    <m/>
    <m/>
    <m/>
    <m/>
    <m/>
    <m/>
    <m/>
    <m/>
    <m/>
    <m/>
    <m/>
    <m/>
    <m/>
    <m/>
    <m/>
    <m/>
    <m/>
    <m/>
    <m/>
    <m/>
    <m/>
    <m/>
  </r>
  <r>
    <s v="Rajendrakumar"/>
    <x v="0"/>
    <x v="8"/>
    <m/>
    <m/>
    <m/>
    <m/>
    <m/>
    <m/>
    <m/>
    <m/>
    <m/>
    <m/>
    <m/>
    <m/>
    <m/>
    <m/>
    <m/>
    <m/>
    <m/>
    <m/>
    <m/>
    <m/>
    <m/>
    <m/>
    <m/>
  </r>
  <r>
    <s v="Jyran"/>
    <x v="0"/>
    <x v="7"/>
    <m/>
    <m/>
    <m/>
    <m/>
    <m/>
    <m/>
    <m/>
    <m/>
    <m/>
    <m/>
    <m/>
    <m/>
    <m/>
    <m/>
    <m/>
    <m/>
    <m/>
    <m/>
    <m/>
    <m/>
    <m/>
    <m/>
    <m/>
  </r>
  <r>
    <s v="Tannishtha"/>
    <x v="1"/>
    <x v="1"/>
    <m/>
    <m/>
    <m/>
    <m/>
    <m/>
    <m/>
    <m/>
    <m/>
    <m/>
    <m/>
    <m/>
    <m/>
    <m/>
    <m/>
    <m/>
    <m/>
    <m/>
    <m/>
    <m/>
    <m/>
    <m/>
    <m/>
    <m/>
  </r>
  <r>
    <s v="Subhash"/>
    <x v="0"/>
    <x v="0"/>
    <m/>
    <m/>
    <m/>
    <m/>
    <m/>
    <m/>
    <m/>
    <m/>
    <m/>
    <m/>
    <m/>
    <m/>
    <m/>
    <m/>
    <m/>
    <m/>
    <m/>
    <m/>
    <m/>
    <m/>
    <m/>
    <m/>
    <m/>
  </r>
  <r>
    <s v="Eta"/>
    <x v="1"/>
    <x v="1"/>
    <m/>
    <m/>
    <m/>
    <m/>
    <m/>
    <m/>
    <m/>
    <m/>
    <m/>
    <m/>
    <m/>
    <m/>
    <m/>
    <m/>
    <m/>
    <m/>
    <m/>
    <m/>
    <m/>
    <m/>
    <m/>
    <m/>
    <m/>
  </r>
  <r>
    <s v="Uditi"/>
    <x v="1"/>
    <x v="3"/>
    <m/>
    <m/>
    <m/>
    <m/>
    <m/>
    <m/>
    <m/>
    <m/>
    <m/>
    <m/>
    <m/>
    <m/>
    <m/>
    <m/>
    <m/>
    <m/>
    <m/>
    <m/>
    <m/>
    <m/>
    <m/>
    <m/>
    <m/>
  </r>
  <r>
    <s v="Apurva, Apoorva"/>
    <x v="0"/>
    <x v="1"/>
    <m/>
    <m/>
    <m/>
    <m/>
    <m/>
    <m/>
    <m/>
    <m/>
    <m/>
    <m/>
    <m/>
    <m/>
    <m/>
    <m/>
    <m/>
    <m/>
    <m/>
    <m/>
    <m/>
    <m/>
    <m/>
    <m/>
    <m/>
  </r>
  <r>
    <s v="Vaijayanti"/>
    <x v="1"/>
    <x v="3"/>
    <m/>
    <m/>
    <m/>
    <m/>
    <m/>
    <m/>
    <m/>
    <m/>
    <m/>
    <m/>
    <m/>
    <m/>
    <m/>
    <m/>
    <m/>
    <m/>
    <m/>
    <m/>
    <m/>
    <m/>
    <m/>
    <m/>
    <m/>
  </r>
  <r>
    <s v="Nikki"/>
    <x v="1"/>
    <x v="3"/>
    <m/>
    <m/>
    <m/>
    <m/>
    <m/>
    <m/>
    <m/>
    <m/>
    <m/>
    <m/>
    <m/>
    <m/>
    <m/>
    <m/>
    <m/>
    <m/>
    <m/>
    <m/>
    <m/>
    <m/>
    <m/>
    <m/>
    <m/>
  </r>
  <r>
    <s v="Mubarak"/>
    <x v="0"/>
    <x v="4"/>
    <m/>
    <m/>
    <m/>
    <m/>
    <m/>
    <m/>
    <m/>
    <m/>
    <m/>
    <m/>
    <m/>
    <m/>
    <m/>
    <m/>
    <m/>
    <m/>
    <m/>
    <m/>
    <m/>
    <m/>
    <m/>
    <m/>
    <m/>
  </r>
  <r>
    <s v="Rajahansa"/>
    <x v="1"/>
    <x v="1"/>
    <m/>
    <m/>
    <m/>
    <m/>
    <m/>
    <m/>
    <m/>
    <m/>
    <m/>
    <m/>
    <m/>
    <m/>
    <m/>
    <m/>
    <m/>
    <m/>
    <m/>
    <m/>
    <m/>
    <m/>
    <m/>
    <m/>
    <m/>
  </r>
  <r>
    <s v="Rochi"/>
    <x v="1"/>
    <x v="3"/>
    <m/>
    <m/>
    <m/>
    <m/>
    <m/>
    <m/>
    <m/>
    <m/>
    <m/>
    <m/>
    <m/>
    <m/>
    <m/>
    <m/>
    <m/>
    <m/>
    <m/>
    <m/>
    <m/>
    <m/>
    <m/>
    <m/>
    <m/>
  </r>
  <r>
    <s v="Abdul-Khaaliq"/>
    <x v="0"/>
    <x v="21"/>
    <m/>
    <m/>
    <m/>
    <m/>
    <m/>
    <m/>
    <m/>
    <m/>
    <m/>
    <m/>
    <m/>
    <m/>
    <m/>
    <m/>
    <m/>
    <m/>
    <m/>
    <m/>
    <m/>
    <m/>
    <m/>
    <m/>
    <m/>
  </r>
  <r>
    <s v="Kvanh"/>
    <x v="0"/>
    <x v="0"/>
    <m/>
    <m/>
    <m/>
    <m/>
    <m/>
    <m/>
    <m/>
    <m/>
    <m/>
    <m/>
    <m/>
    <m/>
    <m/>
    <m/>
    <m/>
    <m/>
    <m/>
    <m/>
    <m/>
    <m/>
    <m/>
    <m/>
    <m/>
  </r>
  <r>
    <s v="Anita"/>
    <x v="1"/>
    <x v="1"/>
    <m/>
    <m/>
    <m/>
    <m/>
    <m/>
    <m/>
    <m/>
    <m/>
    <m/>
    <m/>
    <m/>
    <m/>
    <m/>
    <m/>
    <m/>
    <m/>
    <m/>
    <m/>
    <m/>
    <m/>
    <m/>
    <m/>
    <m/>
  </r>
  <r>
    <s v="Krittika"/>
    <x v="1"/>
    <x v="1"/>
    <m/>
    <m/>
    <m/>
    <m/>
    <m/>
    <m/>
    <m/>
    <m/>
    <m/>
    <m/>
    <m/>
    <m/>
    <m/>
    <m/>
    <m/>
    <m/>
    <m/>
    <m/>
    <m/>
    <m/>
    <m/>
    <m/>
    <m/>
  </r>
  <r>
    <s v="Faisal"/>
    <x v="0"/>
    <x v="10"/>
    <m/>
    <m/>
    <m/>
    <m/>
    <m/>
    <m/>
    <m/>
    <m/>
    <m/>
    <m/>
    <m/>
    <m/>
    <m/>
    <m/>
    <m/>
    <m/>
    <m/>
    <m/>
    <m/>
    <m/>
    <m/>
    <m/>
    <m/>
  </r>
  <r>
    <s v="Dakshi"/>
    <x v="0"/>
    <x v="3"/>
    <m/>
    <m/>
    <m/>
    <m/>
    <m/>
    <m/>
    <m/>
    <m/>
    <m/>
    <m/>
    <m/>
    <m/>
    <m/>
    <m/>
    <m/>
    <m/>
    <m/>
    <m/>
    <m/>
    <m/>
    <m/>
    <m/>
    <m/>
  </r>
  <r>
    <s v="Manaar"/>
    <x v="0"/>
    <x v="8"/>
    <m/>
    <m/>
    <m/>
    <m/>
    <m/>
    <m/>
    <m/>
    <m/>
    <m/>
    <m/>
    <m/>
    <m/>
    <m/>
    <m/>
    <m/>
    <m/>
    <m/>
    <m/>
    <m/>
    <m/>
    <m/>
    <m/>
    <m/>
  </r>
  <r>
    <s v="Shyama"/>
    <x v="1"/>
    <x v="1"/>
    <m/>
    <m/>
    <m/>
    <m/>
    <m/>
    <m/>
    <m/>
    <m/>
    <m/>
    <m/>
    <m/>
    <m/>
    <m/>
    <m/>
    <m/>
    <m/>
    <m/>
    <m/>
    <m/>
    <m/>
    <m/>
    <m/>
    <m/>
  </r>
  <r>
    <s v="Vasudev"/>
    <x v="0"/>
    <x v="15"/>
    <m/>
    <m/>
    <m/>
    <m/>
    <m/>
    <m/>
    <m/>
    <m/>
    <m/>
    <m/>
    <m/>
    <m/>
    <m/>
    <m/>
    <m/>
    <m/>
    <m/>
    <m/>
    <m/>
    <m/>
    <m/>
    <m/>
    <m/>
  </r>
  <r>
    <s v="Mitul"/>
    <x v="0"/>
    <x v="10"/>
    <m/>
    <m/>
    <m/>
    <m/>
    <m/>
    <m/>
    <m/>
    <m/>
    <m/>
    <m/>
    <m/>
    <m/>
    <m/>
    <m/>
    <m/>
    <m/>
    <m/>
    <m/>
    <m/>
    <m/>
    <m/>
    <m/>
    <m/>
  </r>
  <r>
    <s v="Umanant, Umakant"/>
    <x v="0"/>
    <x v="14"/>
    <m/>
    <m/>
    <m/>
    <m/>
    <m/>
    <m/>
    <m/>
    <m/>
    <m/>
    <m/>
    <m/>
    <m/>
    <m/>
    <m/>
    <m/>
    <m/>
    <m/>
    <m/>
    <m/>
    <m/>
    <m/>
    <m/>
    <m/>
  </r>
  <r>
    <s v="Padman"/>
    <x v="0"/>
    <x v="7"/>
    <m/>
    <m/>
    <m/>
    <m/>
    <m/>
    <m/>
    <m/>
    <m/>
    <m/>
    <m/>
    <m/>
    <m/>
    <m/>
    <m/>
    <m/>
    <m/>
    <m/>
    <m/>
    <m/>
    <m/>
    <m/>
    <m/>
    <m/>
  </r>
  <r>
    <s v="Kabir"/>
    <x v="0"/>
    <x v="8"/>
    <m/>
    <m/>
    <m/>
    <m/>
    <m/>
    <m/>
    <m/>
    <m/>
    <m/>
    <m/>
    <m/>
    <m/>
    <m/>
    <m/>
    <m/>
    <m/>
    <m/>
    <m/>
    <m/>
    <m/>
    <m/>
    <m/>
    <m/>
  </r>
  <r>
    <s v="Jishnu"/>
    <x v="0"/>
    <x v="6"/>
    <m/>
    <m/>
    <m/>
    <m/>
    <m/>
    <m/>
    <m/>
    <m/>
    <m/>
    <m/>
    <m/>
    <m/>
    <m/>
    <m/>
    <m/>
    <m/>
    <m/>
    <m/>
    <m/>
    <m/>
    <m/>
    <m/>
    <m/>
  </r>
  <r>
    <s v="Pyarelal"/>
    <x v="0"/>
    <x v="10"/>
    <m/>
    <m/>
    <m/>
    <m/>
    <m/>
    <m/>
    <m/>
    <m/>
    <m/>
    <m/>
    <m/>
    <m/>
    <m/>
    <m/>
    <m/>
    <m/>
    <m/>
    <m/>
    <m/>
    <m/>
    <m/>
    <m/>
    <m/>
  </r>
  <r>
    <s v="Madhur"/>
    <x v="1"/>
    <x v="8"/>
    <m/>
    <m/>
    <m/>
    <m/>
    <m/>
    <m/>
    <m/>
    <m/>
    <m/>
    <m/>
    <m/>
    <m/>
    <m/>
    <m/>
    <m/>
    <m/>
    <m/>
    <m/>
    <m/>
    <m/>
    <m/>
    <m/>
    <m/>
  </r>
  <r>
    <s v="Nikhil"/>
    <x v="0"/>
    <x v="10"/>
    <m/>
    <m/>
    <m/>
    <m/>
    <m/>
    <m/>
    <m/>
    <m/>
    <m/>
    <m/>
    <m/>
    <m/>
    <m/>
    <m/>
    <m/>
    <m/>
    <m/>
    <m/>
    <m/>
    <m/>
    <m/>
    <m/>
    <m/>
  </r>
  <r>
    <s v="Sudipti"/>
    <x v="1"/>
    <x v="3"/>
    <m/>
    <m/>
    <m/>
    <m/>
    <m/>
    <m/>
    <m/>
    <m/>
    <m/>
    <m/>
    <m/>
    <m/>
    <m/>
    <m/>
    <m/>
    <m/>
    <m/>
    <m/>
    <m/>
    <m/>
    <m/>
    <m/>
    <m/>
  </r>
  <r>
    <s v="Lakshmidhar"/>
    <x v="0"/>
    <x v="8"/>
    <m/>
    <m/>
    <m/>
    <m/>
    <m/>
    <m/>
    <m/>
    <m/>
    <m/>
    <m/>
    <m/>
    <m/>
    <m/>
    <m/>
    <m/>
    <m/>
    <m/>
    <m/>
    <m/>
    <m/>
    <m/>
    <m/>
    <m/>
  </r>
  <r>
    <s v="Devamayi"/>
    <x v="1"/>
    <x v="3"/>
    <m/>
    <m/>
    <m/>
    <m/>
    <m/>
    <m/>
    <m/>
    <m/>
    <m/>
    <m/>
    <m/>
    <m/>
    <m/>
    <m/>
    <m/>
    <m/>
    <m/>
    <m/>
    <m/>
    <m/>
    <m/>
    <m/>
    <m/>
  </r>
  <r>
    <s v="Pavani"/>
    <x v="0"/>
    <x v="3"/>
    <m/>
    <m/>
    <m/>
    <m/>
    <m/>
    <m/>
    <m/>
    <m/>
    <m/>
    <m/>
    <m/>
    <m/>
    <m/>
    <m/>
    <m/>
    <m/>
    <m/>
    <m/>
    <m/>
    <m/>
    <m/>
    <m/>
    <m/>
  </r>
  <r>
    <s v="Pusti"/>
    <x v="1"/>
    <x v="3"/>
    <m/>
    <m/>
    <m/>
    <m/>
    <m/>
    <m/>
    <m/>
    <m/>
    <m/>
    <m/>
    <m/>
    <m/>
    <m/>
    <m/>
    <m/>
    <m/>
    <m/>
    <m/>
    <m/>
    <m/>
    <m/>
    <m/>
    <m/>
  </r>
  <r>
    <s v="Tulasi"/>
    <x v="1"/>
    <x v="3"/>
    <m/>
    <m/>
    <m/>
    <m/>
    <m/>
    <m/>
    <m/>
    <m/>
    <m/>
    <m/>
    <m/>
    <m/>
    <m/>
    <m/>
    <m/>
    <m/>
    <m/>
    <m/>
    <m/>
    <m/>
    <m/>
    <m/>
    <m/>
  </r>
  <r>
    <s v="Waahid"/>
    <x v="0"/>
    <x v="5"/>
    <m/>
    <m/>
    <m/>
    <m/>
    <m/>
    <m/>
    <m/>
    <m/>
    <m/>
    <m/>
    <m/>
    <m/>
    <m/>
    <m/>
    <m/>
    <m/>
    <m/>
    <m/>
    <m/>
    <m/>
    <m/>
    <m/>
    <m/>
  </r>
  <r>
    <s v="Manik"/>
    <x v="0"/>
    <x v="4"/>
    <m/>
    <m/>
    <m/>
    <m/>
    <m/>
    <m/>
    <m/>
    <m/>
    <m/>
    <m/>
    <m/>
    <m/>
    <m/>
    <m/>
    <m/>
    <m/>
    <m/>
    <m/>
    <m/>
    <m/>
    <m/>
    <m/>
    <m/>
  </r>
  <r>
    <s v="Nishant"/>
    <x v="0"/>
    <x v="14"/>
    <m/>
    <m/>
    <m/>
    <m/>
    <m/>
    <m/>
    <m/>
    <m/>
    <m/>
    <m/>
    <m/>
    <m/>
    <m/>
    <m/>
    <m/>
    <m/>
    <m/>
    <m/>
    <m/>
    <m/>
    <m/>
    <m/>
    <m/>
  </r>
  <r>
    <s v="Sukant, Sukanta"/>
    <x v="0"/>
    <x v="1"/>
    <m/>
    <m/>
    <m/>
    <m/>
    <m/>
    <m/>
    <m/>
    <m/>
    <m/>
    <m/>
    <m/>
    <m/>
    <m/>
    <m/>
    <m/>
    <m/>
    <m/>
    <m/>
    <m/>
    <m/>
    <m/>
    <m/>
    <m/>
  </r>
  <r>
    <s v="Haima"/>
    <x v="1"/>
    <x v="1"/>
    <m/>
    <m/>
    <m/>
    <m/>
    <m/>
    <m/>
    <m/>
    <m/>
    <m/>
    <m/>
    <m/>
    <m/>
    <m/>
    <m/>
    <m/>
    <m/>
    <m/>
    <m/>
    <m/>
    <m/>
    <m/>
    <m/>
    <m/>
  </r>
  <r>
    <s v="Gourangi"/>
    <x v="1"/>
    <x v="3"/>
    <m/>
    <m/>
    <m/>
    <m/>
    <m/>
    <m/>
    <m/>
    <m/>
    <m/>
    <m/>
    <m/>
    <m/>
    <m/>
    <m/>
    <m/>
    <m/>
    <m/>
    <m/>
    <m/>
    <m/>
    <m/>
    <m/>
    <m/>
  </r>
  <r>
    <s v="Chaitan"/>
    <x v="0"/>
    <x v="7"/>
    <m/>
    <m/>
    <m/>
    <m/>
    <m/>
    <m/>
    <m/>
    <m/>
    <m/>
    <m/>
    <m/>
    <m/>
    <m/>
    <m/>
    <m/>
    <m/>
    <m/>
    <m/>
    <m/>
    <m/>
    <m/>
    <m/>
    <m/>
  </r>
  <r>
    <s v="Kanchi"/>
    <x v="1"/>
    <x v="3"/>
    <m/>
    <m/>
    <m/>
    <m/>
    <m/>
    <m/>
    <m/>
    <m/>
    <m/>
    <m/>
    <m/>
    <m/>
    <m/>
    <m/>
    <m/>
    <m/>
    <m/>
    <m/>
    <m/>
    <m/>
    <m/>
    <m/>
    <m/>
  </r>
  <r>
    <s v="Surya"/>
    <x v="0"/>
    <x v="1"/>
    <m/>
    <m/>
    <m/>
    <m/>
    <m/>
    <m/>
    <m/>
    <m/>
    <m/>
    <m/>
    <m/>
    <m/>
    <m/>
    <m/>
    <m/>
    <m/>
    <m/>
    <m/>
    <m/>
    <m/>
    <m/>
    <m/>
    <m/>
  </r>
  <r>
    <s v="Swapan"/>
    <x v="0"/>
    <x v="7"/>
    <m/>
    <m/>
    <m/>
    <m/>
    <m/>
    <m/>
    <m/>
    <m/>
    <m/>
    <m/>
    <m/>
    <m/>
    <m/>
    <m/>
    <m/>
    <m/>
    <m/>
    <m/>
    <m/>
    <m/>
    <m/>
    <m/>
    <m/>
  </r>
  <r>
    <s v="Thevan"/>
    <x v="0"/>
    <x v="7"/>
    <m/>
    <m/>
    <m/>
    <m/>
    <m/>
    <m/>
    <m/>
    <m/>
    <m/>
    <m/>
    <m/>
    <m/>
    <m/>
    <m/>
    <m/>
    <m/>
    <m/>
    <m/>
    <m/>
    <m/>
    <m/>
    <m/>
    <m/>
  </r>
  <r>
    <s v="Sharan"/>
    <x v="0"/>
    <x v="7"/>
    <m/>
    <m/>
    <m/>
    <m/>
    <m/>
    <m/>
    <m/>
    <m/>
    <m/>
    <m/>
    <m/>
    <m/>
    <m/>
    <m/>
    <m/>
    <m/>
    <m/>
    <m/>
    <m/>
    <m/>
    <m/>
    <m/>
    <m/>
  </r>
  <r>
    <s v="Harinaksh"/>
    <x v="0"/>
    <x v="0"/>
    <m/>
    <m/>
    <m/>
    <m/>
    <m/>
    <m/>
    <m/>
    <m/>
    <m/>
    <m/>
    <m/>
    <m/>
    <m/>
    <m/>
    <m/>
    <m/>
    <m/>
    <m/>
    <m/>
    <m/>
    <m/>
    <m/>
    <m/>
  </r>
  <r>
    <s v="Gina"/>
    <x v="1"/>
    <x v="1"/>
    <m/>
    <m/>
    <m/>
    <m/>
    <m/>
    <m/>
    <m/>
    <m/>
    <m/>
    <m/>
    <m/>
    <m/>
    <m/>
    <m/>
    <m/>
    <m/>
    <m/>
    <m/>
    <m/>
    <m/>
    <m/>
    <m/>
    <m/>
  </r>
  <r>
    <s v="Giinni"/>
    <x v="1"/>
    <x v="3"/>
    <m/>
    <m/>
    <m/>
    <m/>
    <m/>
    <m/>
    <m/>
    <m/>
    <m/>
    <m/>
    <m/>
    <m/>
    <m/>
    <m/>
    <m/>
    <m/>
    <m/>
    <m/>
    <m/>
    <m/>
    <m/>
    <m/>
    <m/>
  </r>
  <r>
    <s v="Kevalkumar"/>
    <x v="0"/>
    <x v="8"/>
    <m/>
    <m/>
    <m/>
    <m/>
    <m/>
    <m/>
    <m/>
    <m/>
    <m/>
    <m/>
    <m/>
    <m/>
    <m/>
    <m/>
    <m/>
    <m/>
    <m/>
    <m/>
    <m/>
    <m/>
    <m/>
    <m/>
    <m/>
  </r>
  <r>
    <s v="Mohin"/>
    <x v="0"/>
    <x v="7"/>
    <m/>
    <m/>
    <m/>
    <m/>
    <m/>
    <m/>
    <m/>
    <m/>
    <m/>
    <m/>
    <m/>
    <m/>
    <m/>
    <m/>
    <m/>
    <m/>
    <m/>
    <m/>
    <m/>
    <m/>
    <m/>
    <m/>
    <m/>
  </r>
  <r>
    <s v="Neelotpal"/>
    <x v="0"/>
    <x v="10"/>
    <m/>
    <m/>
    <m/>
    <m/>
    <m/>
    <m/>
    <m/>
    <m/>
    <m/>
    <m/>
    <m/>
    <m/>
    <m/>
    <m/>
    <m/>
    <m/>
    <m/>
    <m/>
    <m/>
    <m/>
    <m/>
    <m/>
    <m/>
  </r>
  <r>
    <s v="Likhitha"/>
    <x v="1"/>
    <x v="1"/>
    <m/>
    <m/>
    <m/>
    <m/>
    <m/>
    <m/>
    <m/>
    <m/>
    <m/>
    <m/>
    <m/>
    <m/>
    <m/>
    <m/>
    <m/>
    <m/>
    <m/>
    <m/>
    <m/>
    <m/>
    <m/>
    <m/>
    <m/>
  </r>
  <r>
    <s v="Anshuman"/>
    <x v="0"/>
    <x v="7"/>
    <m/>
    <m/>
    <m/>
    <m/>
    <m/>
    <m/>
    <m/>
    <m/>
    <m/>
    <m/>
    <m/>
    <m/>
    <m/>
    <m/>
    <m/>
    <m/>
    <m/>
    <m/>
    <m/>
    <m/>
    <m/>
    <m/>
    <m/>
  </r>
  <r>
    <s v="Shabana"/>
    <x v="1"/>
    <x v="1"/>
    <m/>
    <m/>
    <m/>
    <m/>
    <m/>
    <m/>
    <m/>
    <m/>
    <m/>
    <m/>
    <m/>
    <m/>
    <m/>
    <m/>
    <m/>
    <m/>
    <m/>
    <m/>
    <m/>
    <m/>
    <m/>
    <m/>
    <m/>
  </r>
  <r>
    <s v="Nakti"/>
    <x v="1"/>
    <x v="3"/>
    <m/>
    <m/>
    <m/>
    <m/>
    <m/>
    <m/>
    <m/>
    <m/>
    <m/>
    <m/>
    <m/>
    <m/>
    <m/>
    <m/>
    <m/>
    <m/>
    <m/>
    <m/>
    <m/>
    <m/>
    <m/>
    <m/>
    <m/>
  </r>
  <r>
    <s v="Shridula"/>
    <x v="1"/>
    <x v="1"/>
    <m/>
    <m/>
    <m/>
    <m/>
    <m/>
    <m/>
    <m/>
    <m/>
    <m/>
    <m/>
    <m/>
    <m/>
    <m/>
    <m/>
    <m/>
    <m/>
    <m/>
    <m/>
    <m/>
    <m/>
    <m/>
    <m/>
    <m/>
  </r>
  <r>
    <s v="Atmaja"/>
    <x v="0"/>
    <x v="1"/>
    <m/>
    <m/>
    <m/>
    <m/>
    <m/>
    <m/>
    <m/>
    <m/>
    <m/>
    <m/>
    <m/>
    <m/>
    <m/>
    <m/>
    <m/>
    <m/>
    <m/>
    <m/>
    <m/>
    <m/>
    <m/>
    <m/>
    <m/>
  </r>
  <r>
    <s v="Dattatreya"/>
    <x v="0"/>
    <x v="1"/>
    <m/>
    <m/>
    <m/>
    <m/>
    <m/>
    <m/>
    <m/>
    <m/>
    <m/>
    <m/>
    <m/>
    <m/>
    <m/>
    <m/>
    <m/>
    <m/>
    <m/>
    <m/>
    <m/>
    <m/>
    <m/>
    <m/>
    <m/>
  </r>
  <r>
    <s v="Sual"/>
    <x v="0"/>
    <x v="10"/>
    <m/>
    <m/>
    <m/>
    <m/>
    <m/>
    <m/>
    <m/>
    <m/>
    <m/>
    <m/>
    <m/>
    <m/>
    <m/>
    <m/>
    <m/>
    <m/>
    <m/>
    <m/>
    <m/>
    <m/>
    <m/>
    <m/>
    <m/>
  </r>
  <r>
    <s v="Anjuman"/>
    <x v="0"/>
    <x v="7"/>
    <m/>
    <m/>
    <m/>
    <m/>
    <m/>
    <m/>
    <m/>
    <m/>
    <m/>
    <m/>
    <m/>
    <m/>
    <m/>
    <m/>
    <m/>
    <m/>
    <m/>
    <m/>
    <m/>
    <m/>
    <m/>
    <m/>
    <m/>
  </r>
  <r>
    <s v="Miraya"/>
    <x v="1"/>
    <x v="1"/>
    <m/>
    <m/>
    <m/>
    <m/>
    <m/>
    <m/>
    <m/>
    <m/>
    <m/>
    <m/>
    <m/>
    <m/>
    <m/>
    <m/>
    <m/>
    <m/>
    <m/>
    <m/>
    <m/>
    <m/>
    <m/>
    <m/>
    <m/>
  </r>
  <r>
    <s v="Shameena"/>
    <x v="1"/>
    <x v="1"/>
    <m/>
    <m/>
    <m/>
    <m/>
    <m/>
    <m/>
    <m/>
    <m/>
    <m/>
    <m/>
    <m/>
    <m/>
    <m/>
    <m/>
    <m/>
    <m/>
    <m/>
    <m/>
    <m/>
    <m/>
    <m/>
    <m/>
    <m/>
  </r>
  <r>
    <s v="Sonam"/>
    <x v="1"/>
    <x v="11"/>
    <m/>
    <m/>
    <m/>
    <m/>
    <m/>
    <m/>
    <m/>
    <m/>
    <m/>
    <m/>
    <m/>
    <m/>
    <m/>
    <m/>
    <m/>
    <m/>
    <m/>
    <m/>
    <m/>
    <m/>
    <m/>
    <m/>
    <m/>
  </r>
  <r>
    <s v="Ramani"/>
    <x v="1"/>
    <x v="3"/>
    <m/>
    <m/>
    <m/>
    <m/>
    <m/>
    <m/>
    <m/>
    <m/>
    <m/>
    <m/>
    <m/>
    <m/>
    <m/>
    <m/>
    <m/>
    <m/>
    <m/>
    <m/>
    <m/>
    <m/>
    <m/>
    <m/>
    <m/>
  </r>
  <r>
    <s v="Bishanpal"/>
    <x v="0"/>
    <x v="10"/>
    <m/>
    <m/>
    <m/>
    <m/>
    <m/>
    <m/>
    <m/>
    <m/>
    <m/>
    <m/>
    <m/>
    <m/>
    <m/>
    <m/>
    <m/>
    <m/>
    <m/>
    <m/>
    <m/>
    <m/>
    <m/>
    <m/>
    <m/>
  </r>
  <r>
    <s v="Devaj"/>
    <x v="0"/>
    <x v="12"/>
    <m/>
    <m/>
    <m/>
    <m/>
    <m/>
    <m/>
    <m/>
    <m/>
    <m/>
    <m/>
    <m/>
    <m/>
    <m/>
    <m/>
    <m/>
    <m/>
    <m/>
    <m/>
    <m/>
    <m/>
    <m/>
    <m/>
    <m/>
  </r>
  <r>
    <s v="Arivuchelvan"/>
    <x v="0"/>
    <x v="7"/>
    <m/>
    <m/>
    <m/>
    <m/>
    <m/>
    <m/>
    <m/>
    <m/>
    <m/>
    <m/>
    <m/>
    <m/>
    <m/>
    <m/>
    <m/>
    <m/>
    <m/>
    <m/>
    <m/>
    <m/>
    <m/>
    <m/>
    <m/>
  </r>
  <r>
    <s v="Chandana"/>
    <x v="1"/>
    <x v="1"/>
    <m/>
    <m/>
    <m/>
    <m/>
    <m/>
    <m/>
    <m/>
    <m/>
    <m/>
    <m/>
    <m/>
    <m/>
    <m/>
    <m/>
    <m/>
    <m/>
    <m/>
    <m/>
    <m/>
    <m/>
    <m/>
    <m/>
    <m/>
  </r>
  <r>
    <s v="Yajnarup"/>
    <x v="0"/>
    <x v="17"/>
    <m/>
    <m/>
    <m/>
    <m/>
    <m/>
    <m/>
    <m/>
    <m/>
    <m/>
    <m/>
    <m/>
    <m/>
    <m/>
    <m/>
    <m/>
    <m/>
    <m/>
    <m/>
    <m/>
    <m/>
    <m/>
    <m/>
    <m/>
  </r>
  <r>
    <s v="Abhyudaya"/>
    <x v="0"/>
    <x v="1"/>
    <m/>
    <m/>
    <m/>
    <m/>
    <m/>
    <m/>
    <m/>
    <m/>
    <m/>
    <m/>
    <m/>
    <m/>
    <m/>
    <m/>
    <m/>
    <m/>
    <m/>
    <m/>
    <m/>
    <m/>
    <m/>
    <m/>
    <m/>
  </r>
  <r>
    <s v="Vibhishan"/>
    <x v="0"/>
    <x v="7"/>
    <m/>
    <m/>
    <m/>
    <m/>
    <m/>
    <m/>
    <m/>
    <m/>
    <m/>
    <m/>
    <m/>
    <m/>
    <m/>
    <m/>
    <m/>
    <m/>
    <m/>
    <m/>
    <m/>
    <m/>
    <m/>
    <m/>
    <m/>
  </r>
  <r>
    <s v="Champa"/>
    <x v="1"/>
    <x v="1"/>
    <m/>
    <m/>
    <m/>
    <m/>
    <m/>
    <m/>
    <m/>
    <m/>
    <m/>
    <m/>
    <m/>
    <m/>
    <m/>
    <m/>
    <m/>
    <m/>
    <m/>
    <m/>
    <m/>
    <m/>
    <m/>
    <m/>
    <m/>
  </r>
  <r>
    <s v="Manditha"/>
    <x v="1"/>
    <x v="1"/>
    <m/>
    <m/>
    <m/>
    <m/>
    <m/>
    <m/>
    <m/>
    <m/>
    <m/>
    <m/>
    <m/>
    <m/>
    <m/>
    <m/>
    <m/>
    <m/>
    <m/>
    <m/>
    <m/>
    <m/>
    <m/>
    <m/>
    <m/>
  </r>
  <r>
    <s v="Tuhin"/>
    <x v="0"/>
    <x v="7"/>
    <m/>
    <m/>
    <m/>
    <m/>
    <m/>
    <m/>
    <m/>
    <m/>
    <m/>
    <m/>
    <m/>
    <m/>
    <m/>
    <m/>
    <m/>
    <m/>
    <m/>
    <m/>
    <m/>
    <m/>
    <m/>
    <m/>
    <m/>
  </r>
  <r>
    <s v="Gitanjali"/>
    <x v="1"/>
    <x v="3"/>
    <m/>
    <m/>
    <m/>
    <m/>
    <m/>
    <m/>
    <m/>
    <m/>
    <m/>
    <m/>
    <m/>
    <m/>
    <m/>
    <m/>
    <m/>
    <m/>
    <m/>
    <m/>
    <m/>
    <m/>
    <m/>
    <m/>
    <m/>
  </r>
  <r>
    <s v="Prabhav"/>
    <x v="0"/>
    <x v="15"/>
    <m/>
    <m/>
    <m/>
    <m/>
    <m/>
    <m/>
    <m/>
    <m/>
    <m/>
    <m/>
    <m/>
    <m/>
    <m/>
    <m/>
    <m/>
    <m/>
    <m/>
    <m/>
    <m/>
    <m/>
    <m/>
    <m/>
    <m/>
  </r>
  <r>
    <s v="Aamani"/>
    <x v="1"/>
    <x v="3"/>
    <m/>
    <m/>
    <m/>
    <m/>
    <m/>
    <m/>
    <m/>
    <m/>
    <m/>
    <m/>
    <m/>
    <m/>
    <m/>
    <m/>
    <m/>
    <m/>
    <m/>
    <m/>
    <m/>
    <m/>
    <m/>
    <m/>
    <m/>
  </r>
  <r>
    <s v="Mohamad"/>
    <x v="0"/>
    <x v="5"/>
    <m/>
    <m/>
    <m/>
    <m/>
    <m/>
    <m/>
    <m/>
    <m/>
    <m/>
    <m/>
    <m/>
    <m/>
    <m/>
    <m/>
    <m/>
    <m/>
    <m/>
    <m/>
    <m/>
    <m/>
    <m/>
    <m/>
    <m/>
  </r>
  <r>
    <s v="Tanuj"/>
    <x v="0"/>
    <x v="12"/>
    <m/>
    <m/>
    <m/>
    <m/>
    <m/>
    <m/>
    <m/>
    <m/>
    <m/>
    <m/>
    <m/>
    <m/>
    <m/>
    <m/>
    <m/>
    <m/>
    <m/>
    <m/>
    <m/>
    <m/>
    <m/>
    <m/>
    <m/>
  </r>
  <r>
    <s v="Manjeet"/>
    <x v="0"/>
    <x v="14"/>
    <m/>
    <m/>
    <m/>
    <m/>
    <m/>
    <m/>
    <m/>
    <m/>
    <m/>
    <m/>
    <m/>
    <m/>
    <m/>
    <m/>
    <m/>
    <m/>
    <m/>
    <m/>
    <m/>
    <m/>
    <m/>
    <m/>
    <m/>
  </r>
  <r>
    <s v="Swapna"/>
    <x v="1"/>
    <x v="1"/>
    <m/>
    <m/>
    <m/>
    <m/>
    <m/>
    <m/>
    <m/>
    <m/>
    <m/>
    <m/>
    <m/>
    <m/>
    <m/>
    <m/>
    <m/>
    <m/>
    <m/>
    <m/>
    <m/>
    <m/>
    <m/>
    <m/>
    <m/>
  </r>
  <r>
    <s v="Champika"/>
    <x v="1"/>
    <x v="1"/>
    <m/>
    <m/>
    <m/>
    <m/>
    <m/>
    <m/>
    <m/>
    <m/>
    <m/>
    <m/>
    <m/>
    <m/>
    <m/>
    <m/>
    <m/>
    <m/>
    <m/>
    <m/>
    <m/>
    <m/>
    <m/>
    <m/>
    <m/>
  </r>
  <r>
    <s v="Mita"/>
    <x v="1"/>
    <x v="1"/>
    <m/>
    <m/>
    <m/>
    <m/>
    <m/>
    <m/>
    <m/>
    <m/>
    <m/>
    <m/>
    <m/>
    <m/>
    <m/>
    <m/>
    <m/>
    <m/>
    <m/>
    <m/>
    <m/>
    <m/>
    <m/>
    <m/>
    <m/>
  </r>
  <r>
    <s v="Pradyumna"/>
    <x v="0"/>
    <x v="1"/>
    <m/>
    <m/>
    <m/>
    <m/>
    <m/>
    <m/>
    <m/>
    <m/>
    <m/>
    <m/>
    <m/>
    <m/>
    <m/>
    <m/>
    <m/>
    <m/>
    <m/>
    <m/>
    <m/>
    <m/>
    <m/>
    <m/>
    <m/>
  </r>
  <r>
    <s v="Saravanan"/>
    <x v="0"/>
    <x v="7"/>
    <m/>
    <m/>
    <m/>
    <m/>
    <m/>
    <m/>
    <m/>
    <m/>
    <m/>
    <m/>
    <m/>
    <m/>
    <m/>
    <m/>
    <m/>
    <m/>
    <m/>
    <m/>
    <m/>
    <m/>
    <m/>
    <m/>
    <m/>
  </r>
  <r>
    <s v="Aadhaya"/>
    <x v="1"/>
    <x v="1"/>
    <m/>
    <m/>
    <m/>
    <m/>
    <m/>
    <m/>
    <m/>
    <m/>
    <m/>
    <m/>
    <m/>
    <m/>
    <m/>
    <m/>
    <m/>
    <m/>
    <m/>
    <m/>
    <m/>
    <m/>
    <m/>
    <m/>
    <m/>
  </r>
  <r>
    <s v="Isai"/>
    <x v="1"/>
    <x v="3"/>
    <m/>
    <m/>
    <m/>
    <m/>
    <m/>
    <m/>
    <m/>
    <m/>
    <m/>
    <m/>
    <m/>
    <m/>
    <m/>
    <m/>
    <m/>
    <m/>
    <m/>
    <m/>
    <m/>
    <m/>
    <m/>
    <m/>
    <m/>
  </r>
  <r>
    <s v="Amita"/>
    <x v="1"/>
    <x v="1"/>
    <m/>
    <m/>
    <m/>
    <m/>
    <m/>
    <m/>
    <m/>
    <m/>
    <m/>
    <m/>
    <m/>
    <m/>
    <m/>
    <m/>
    <m/>
    <m/>
    <m/>
    <m/>
    <m/>
    <m/>
    <m/>
    <m/>
    <m/>
  </r>
  <r>
    <s v="Girilal"/>
    <x v="0"/>
    <x v="10"/>
    <m/>
    <m/>
    <m/>
    <m/>
    <m/>
    <m/>
    <m/>
    <m/>
    <m/>
    <m/>
    <m/>
    <m/>
    <m/>
    <m/>
    <m/>
    <m/>
    <m/>
    <m/>
    <m/>
    <m/>
    <m/>
    <m/>
    <m/>
  </r>
  <r>
    <s v="Zuleika"/>
    <x v="1"/>
    <x v="1"/>
    <m/>
    <m/>
    <m/>
    <m/>
    <m/>
    <m/>
    <m/>
    <m/>
    <m/>
    <m/>
    <m/>
    <m/>
    <m/>
    <m/>
    <m/>
    <m/>
    <m/>
    <m/>
    <m/>
    <m/>
    <m/>
    <m/>
    <m/>
  </r>
  <r>
    <s v="Madhumay"/>
    <x v="0"/>
    <x v="13"/>
    <m/>
    <m/>
    <m/>
    <m/>
    <m/>
    <m/>
    <m/>
    <m/>
    <m/>
    <m/>
    <m/>
    <m/>
    <m/>
    <m/>
    <m/>
    <m/>
    <m/>
    <m/>
    <m/>
    <m/>
    <m/>
    <m/>
    <m/>
  </r>
  <r>
    <s v="Pujit"/>
    <x v="0"/>
    <x v="14"/>
    <m/>
    <m/>
    <m/>
    <m/>
    <m/>
    <m/>
    <m/>
    <m/>
    <m/>
    <m/>
    <m/>
    <m/>
    <m/>
    <m/>
    <m/>
    <m/>
    <m/>
    <m/>
    <m/>
    <m/>
    <m/>
    <m/>
    <m/>
  </r>
  <r>
    <s v="Yugma"/>
    <x v="0"/>
    <x v="1"/>
    <m/>
    <m/>
    <m/>
    <m/>
    <m/>
    <m/>
    <m/>
    <m/>
    <m/>
    <m/>
    <m/>
    <m/>
    <m/>
    <m/>
    <m/>
    <m/>
    <m/>
    <m/>
    <m/>
    <m/>
    <m/>
    <m/>
    <m/>
  </r>
  <r>
    <s v="Ullalagi"/>
    <x v="1"/>
    <x v="3"/>
    <m/>
    <m/>
    <m/>
    <m/>
    <m/>
    <m/>
    <m/>
    <m/>
    <m/>
    <m/>
    <m/>
    <m/>
    <m/>
    <m/>
    <m/>
    <m/>
    <m/>
    <m/>
    <m/>
    <m/>
    <m/>
    <m/>
    <m/>
  </r>
  <r>
    <s v="Druthi"/>
    <x v="1"/>
    <x v="3"/>
    <m/>
    <m/>
    <m/>
    <m/>
    <m/>
    <m/>
    <m/>
    <m/>
    <m/>
    <m/>
    <m/>
    <m/>
    <m/>
    <m/>
    <m/>
    <m/>
    <m/>
    <m/>
    <m/>
    <m/>
    <m/>
    <m/>
    <m/>
  </r>
  <r>
    <s v="Ballari"/>
    <x v="1"/>
    <x v="3"/>
    <m/>
    <m/>
    <m/>
    <m/>
    <m/>
    <m/>
    <m/>
    <m/>
    <m/>
    <m/>
    <m/>
    <m/>
    <m/>
    <m/>
    <m/>
    <m/>
    <m/>
    <m/>
    <m/>
    <m/>
    <m/>
    <m/>
    <m/>
  </r>
  <r>
    <s v="Ayog"/>
    <x v="0"/>
    <x v="18"/>
    <m/>
    <m/>
    <m/>
    <m/>
    <m/>
    <m/>
    <m/>
    <m/>
    <m/>
    <m/>
    <m/>
    <m/>
    <m/>
    <m/>
    <m/>
    <m/>
    <m/>
    <m/>
    <m/>
    <m/>
    <m/>
    <m/>
    <m/>
  </r>
  <r>
    <s v="Saquib"/>
    <x v="0"/>
    <x v="2"/>
    <m/>
    <m/>
    <m/>
    <m/>
    <m/>
    <m/>
    <m/>
    <m/>
    <m/>
    <m/>
    <m/>
    <m/>
    <m/>
    <m/>
    <m/>
    <m/>
    <m/>
    <m/>
    <m/>
    <m/>
    <m/>
    <m/>
    <m/>
  </r>
  <r>
    <s v="Saras"/>
    <x v="0"/>
    <x v="9"/>
    <m/>
    <m/>
    <m/>
    <m/>
    <m/>
    <m/>
    <m/>
    <m/>
    <m/>
    <m/>
    <m/>
    <m/>
    <m/>
    <m/>
    <m/>
    <m/>
    <m/>
    <m/>
    <m/>
    <m/>
    <m/>
    <m/>
    <m/>
  </r>
  <r>
    <s v="Krishnakali"/>
    <x v="1"/>
    <x v="3"/>
    <m/>
    <m/>
    <m/>
    <m/>
    <m/>
    <m/>
    <m/>
    <m/>
    <m/>
    <m/>
    <m/>
    <m/>
    <m/>
    <m/>
    <m/>
    <m/>
    <m/>
    <m/>
    <m/>
    <m/>
    <m/>
    <m/>
    <m/>
  </r>
  <r>
    <s v="Laranya"/>
    <x v="1"/>
    <x v="1"/>
    <m/>
    <m/>
    <m/>
    <m/>
    <m/>
    <m/>
    <m/>
    <m/>
    <m/>
    <m/>
    <m/>
    <m/>
    <m/>
    <m/>
    <m/>
    <m/>
    <m/>
    <m/>
    <m/>
    <m/>
    <m/>
    <m/>
    <m/>
  </r>
  <r>
    <s v="Nadir"/>
    <x v="0"/>
    <x v="8"/>
    <m/>
    <m/>
    <m/>
    <m/>
    <m/>
    <m/>
    <m/>
    <m/>
    <m/>
    <m/>
    <m/>
    <m/>
    <m/>
    <m/>
    <m/>
    <m/>
    <m/>
    <m/>
    <m/>
    <m/>
    <m/>
    <m/>
    <m/>
  </r>
  <r>
    <s v="Aruni"/>
    <x v="1"/>
    <x v="3"/>
    <m/>
    <m/>
    <m/>
    <m/>
    <m/>
    <m/>
    <m/>
    <m/>
    <m/>
    <m/>
    <m/>
    <m/>
    <m/>
    <m/>
    <m/>
    <m/>
    <m/>
    <m/>
    <m/>
    <m/>
    <m/>
    <m/>
    <m/>
  </r>
  <r>
    <s v="Chitresh"/>
    <x v="0"/>
    <x v="0"/>
    <m/>
    <m/>
    <m/>
    <m/>
    <m/>
    <m/>
    <m/>
    <m/>
    <m/>
    <m/>
    <m/>
    <m/>
    <m/>
    <m/>
    <m/>
    <m/>
    <m/>
    <m/>
    <m/>
    <m/>
    <m/>
    <m/>
    <m/>
  </r>
  <r>
    <s v="Fadl"/>
    <x v="0"/>
    <x v="10"/>
    <m/>
    <m/>
    <m/>
    <m/>
    <m/>
    <m/>
    <m/>
    <m/>
    <m/>
    <m/>
    <m/>
    <m/>
    <m/>
    <m/>
    <m/>
    <m/>
    <m/>
    <m/>
    <m/>
    <m/>
    <m/>
    <m/>
    <m/>
  </r>
  <r>
    <s v="Valmiki, Valmik"/>
    <x v="0"/>
    <x v="4"/>
    <m/>
    <m/>
    <m/>
    <m/>
    <m/>
    <m/>
    <m/>
    <m/>
    <m/>
    <m/>
    <m/>
    <m/>
    <m/>
    <m/>
    <m/>
    <m/>
    <m/>
    <m/>
    <m/>
    <m/>
    <m/>
    <m/>
    <m/>
  </r>
  <r>
    <s v="Meghana"/>
    <x v="1"/>
    <x v="1"/>
    <m/>
    <m/>
    <m/>
    <m/>
    <m/>
    <m/>
    <m/>
    <m/>
    <m/>
    <m/>
    <m/>
    <m/>
    <m/>
    <m/>
    <m/>
    <m/>
    <m/>
    <m/>
    <m/>
    <m/>
    <m/>
    <m/>
    <m/>
  </r>
  <r>
    <s v="Lakshmishree"/>
    <x v="1"/>
    <x v="20"/>
    <m/>
    <m/>
    <m/>
    <m/>
    <m/>
    <m/>
    <m/>
    <m/>
    <m/>
    <m/>
    <m/>
    <m/>
    <m/>
    <m/>
    <m/>
    <m/>
    <m/>
    <m/>
    <m/>
    <m/>
    <m/>
    <m/>
    <m/>
  </r>
  <r>
    <s v="Jaiwant"/>
    <x v="0"/>
    <x v="14"/>
    <m/>
    <m/>
    <m/>
    <m/>
    <m/>
    <m/>
    <m/>
    <m/>
    <m/>
    <m/>
    <m/>
    <m/>
    <m/>
    <m/>
    <m/>
    <m/>
    <m/>
    <m/>
    <m/>
    <m/>
    <m/>
    <m/>
    <m/>
  </r>
  <r>
    <s v="Dharmveer"/>
    <x v="0"/>
    <x v="8"/>
    <m/>
    <m/>
    <m/>
    <m/>
    <m/>
    <m/>
    <m/>
    <m/>
    <m/>
    <m/>
    <m/>
    <m/>
    <m/>
    <m/>
    <m/>
    <m/>
    <m/>
    <m/>
    <m/>
    <m/>
    <m/>
    <m/>
    <m/>
  </r>
  <r>
    <s v="Shanta"/>
    <x v="1"/>
    <x v="1"/>
    <m/>
    <m/>
    <m/>
    <m/>
    <m/>
    <m/>
    <m/>
    <m/>
    <m/>
    <m/>
    <m/>
    <m/>
    <m/>
    <m/>
    <m/>
    <m/>
    <m/>
    <m/>
    <m/>
    <m/>
    <m/>
    <m/>
    <m/>
  </r>
  <r>
    <s v="Saruchi"/>
    <x v="1"/>
    <x v="3"/>
    <m/>
    <m/>
    <m/>
    <m/>
    <m/>
    <m/>
    <m/>
    <m/>
    <m/>
    <m/>
    <m/>
    <m/>
    <m/>
    <m/>
    <m/>
    <m/>
    <m/>
    <m/>
    <m/>
    <m/>
    <m/>
    <m/>
    <m/>
  </r>
  <r>
    <s v="Triguna"/>
    <x v="1"/>
    <x v="1"/>
    <m/>
    <m/>
    <m/>
    <m/>
    <m/>
    <m/>
    <m/>
    <m/>
    <m/>
    <m/>
    <m/>
    <m/>
    <m/>
    <m/>
    <m/>
    <m/>
    <m/>
    <m/>
    <m/>
    <m/>
    <m/>
    <m/>
    <m/>
  </r>
  <r>
    <s v="Yadav"/>
    <x v="0"/>
    <x v="15"/>
    <m/>
    <m/>
    <m/>
    <m/>
    <m/>
    <m/>
    <m/>
    <m/>
    <m/>
    <m/>
    <m/>
    <m/>
    <m/>
    <m/>
    <m/>
    <m/>
    <m/>
    <m/>
    <m/>
    <m/>
    <m/>
    <m/>
    <m/>
  </r>
  <r>
    <s v="Sahila"/>
    <x v="1"/>
    <x v="1"/>
    <m/>
    <m/>
    <m/>
    <m/>
    <m/>
    <m/>
    <m/>
    <m/>
    <m/>
    <m/>
    <m/>
    <m/>
    <m/>
    <m/>
    <m/>
    <m/>
    <m/>
    <m/>
    <m/>
    <m/>
    <m/>
    <m/>
    <m/>
  </r>
  <r>
    <s v="Hamid"/>
    <x v="0"/>
    <x v="5"/>
    <m/>
    <m/>
    <m/>
    <m/>
    <m/>
    <m/>
    <m/>
    <m/>
    <m/>
    <m/>
    <m/>
    <m/>
    <m/>
    <m/>
    <m/>
    <m/>
    <m/>
    <m/>
    <m/>
    <m/>
    <m/>
    <m/>
    <m/>
  </r>
  <r>
    <s v="Aashita"/>
    <x v="1"/>
    <x v="1"/>
    <m/>
    <m/>
    <m/>
    <m/>
    <m/>
    <m/>
    <m/>
    <m/>
    <m/>
    <m/>
    <m/>
    <m/>
    <m/>
    <m/>
    <m/>
    <m/>
    <m/>
    <m/>
    <m/>
    <m/>
    <m/>
    <m/>
    <m/>
  </r>
  <r>
    <s v="Gunayukth"/>
    <x v="0"/>
    <x v="0"/>
    <m/>
    <m/>
    <m/>
    <m/>
    <m/>
    <m/>
    <m/>
    <m/>
    <m/>
    <m/>
    <m/>
    <m/>
    <m/>
    <m/>
    <m/>
    <m/>
    <m/>
    <m/>
    <m/>
    <m/>
    <m/>
    <m/>
    <m/>
  </r>
  <r>
    <s v="Shalini"/>
    <x v="1"/>
    <x v="3"/>
    <m/>
    <m/>
    <m/>
    <m/>
    <m/>
    <m/>
    <m/>
    <m/>
    <m/>
    <m/>
    <m/>
    <m/>
    <m/>
    <m/>
    <m/>
    <m/>
    <m/>
    <m/>
    <m/>
    <m/>
    <m/>
    <m/>
    <m/>
  </r>
  <r>
    <s v="Wamil"/>
    <x v="1"/>
    <x v="10"/>
    <m/>
    <m/>
    <m/>
    <m/>
    <m/>
    <m/>
    <m/>
    <m/>
    <m/>
    <m/>
    <m/>
    <m/>
    <m/>
    <m/>
    <m/>
    <m/>
    <m/>
    <m/>
    <m/>
    <m/>
    <m/>
    <m/>
    <m/>
  </r>
  <r>
    <s v="Sanam"/>
    <x v="0"/>
    <x v="11"/>
    <m/>
    <m/>
    <m/>
    <m/>
    <m/>
    <m/>
    <m/>
    <m/>
    <m/>
    <m/>
    <m/>
    <m/>
    <m/>
    <m/>
    <m/>
    <m/>
    <m/>
    <m/>
    <m/>
    <m/>
    <m/>
    <m/>
    <m/>
  </r>
  <r>
    <s v="Agniprava"/>
    <x v="0"/>
    <x v="1"/>
    <m/>
    <m/>
    <m/>
    <m/>
    <m/>
    <m/>
    <m/>
    <m/>
    <m/>
    <m/>
    <m/>
    <m/>
    <m/>
    <m/>
    <m/>
    <m/>
    <m/>
    <m/>
    <m/>
    <m/>
    <m/>
    <m/>
    <m/>
  </r>
  <r>
    <s v="Nrupadh"/>
    <x v="0"/>
    <x v="0"/>
    <m/>
    <m/>
    <m/>
    <m/>
    <m/>
    <m/>
    <m/>
    <m/>
    <m/>
    <m/>
    <m/>
    <m/>
    <m/>
    <m/>
    <m/>
    <m/>
    <m/>
    <m/>
    <m/>
    <m/>
    <m/>
    <m/>
    <m/>
  </r>
  <r>
    <s v="Alaka, Alka"/>
    <x v="1"/>
    <x v="1"/>
    <m/>
    <m/>
    <m/>
    <m/>
    <m/>
    <m/>
    <m/>
    <m/>
    <m/>
    <m/>
    <m/>
    <m/>
    <m/>
    <m/>
    <m/>
    <m/>
    <m/>
    <m/>
    <m/>
    <m/>
    <m/>
    <m/>
    <m/>
  </r>
  <r>
    <s v="Chanchal"/>
    <x v="1"/>
    <x v="10"/>
    <m/>
    <m/>
    <m/>
    <m/>
    <m/>
    <m/>
    <m/>
    <m/>
    <m/>
    <m/>
    <m/>
    <m/>
    <m/>
    <m/>
    <m/>
    <m/>
    <m/>
    <m/>
    <m/>
    <m/>
    <m/>
    <m/>
    <m/>
  </r>
  <r>
    <s v="Uthami"/>
    <x v="1"/>
    <x v="3"/>
    <m/>
    <m/>
    <m/>
    <m/>
    <m/>
    <m/>
    <m/>
    <m/>
    <m/>
    <m/>
    <m/>
    <m/>
    <m/>
    <m/>
    <m/>
    <m/>
    <m/>
    <m/>
    <m/>
    <m/>
    <m/>
    <m/>
    <m/>
  </r>
  <r>
    <s v="Divyanga"/>
    <x v="0"/>
    <x v="1"/>
    <m/>
    <m/>
    <m/>
    <m/>
    <m/>
    <m/>
    <m/>
    <m/>
    <m/>
    <m/>
    <m/>
    <m/>
    <m/>
    <m/>
    <m/>
    <m/>
    <m/>
    <m/>
    <m/>
    <m/>
    <m/>
    <m/>
    <m/>
  </r>
  <r>
    <s v="Anamitra"/>
    <x v="0"/>
    <x v="1"/>
    <m/>
    <m/>
    <m/>
    <m/>
    <m/>
    <m/>
    <m/>
    <m/>
    <m/>
    <m/>
    <m/>
    <m/>
    <m/>
    <m/>
    <m/>
    <m/>
    <m/>
    <m/>
    <m/>
    <m/>
    <m/>
    <m/>
    <m/>
  </r>
  <r>
    <s v="Hemachandra"/>
    <x v="0"/>
    <x v="1"/>
    <m/>
    <m/>
    <m/>
    <m/>
    <m/>
    <m/>
    <m/>
    <m/>
    <m/>
    <m/>
    <m/>
    <m/>
    <m/>
    <m/>
    <m/>
    <m/>
    <m/>
    <m/>
    <m/>
    <m/>
    <m/>
    <m/>
    <m/>
  </r>
  <r>
    <s v="Faraz"/>
    <x v="0"/>
    <x v="19"/>
    <m/>
    <m/>
    <m/>
    <m/>
    <m/>
    <m/>
    <m/>
    <m/>
    <m/>
    <m/>
    <m/>
    <m/>
    <m/>
    <m/>
    <m/>
    <m/>
    <m/>
    <m/>
    <m/>
    <m/>
    <m/>
    <m/>
    <m/>
  </r>
  <r>
    <s v="Lona"/>
    <x v="1"/>
    <x v="1"/>
    <m/>
    <m/>
    <m/>
    <m/>
    <m/>
    <m/>
    <m/>
    <m/>
    <m/>
    <m/>
    <m/>
    <m/>
    <m/>
    <m/>
    <m/>
    <m/>
    <m/>
    <m/>
    <m/>
    <m/>
    <m/>
    <m/>
    <m/>
  </r>
  <r>
    <s v="Hemendu"/>
    <x v="0"/>
    <x v="6"/>
    <m/>
    <m/>
    <m/>
    <m/>
    <m/>
    <m/>
    <m/>
    <m/>
    <m/>
    <m/>
    <m/>
    <m/>
    <m/>
    <m/>
    <m/>
    <m/>
    <m/>
    <m/>
    <m/>
    <m/>
    <m/>
    <m/>
    <m/>
  </r>
  <r>
    <s v="Pushkar"/>
    <x v="0"/>
    <x v="8"/>
    <m/>
    <m/>
    <m/>
    <m/>
    <m/>
    <m/>
    <m/>
    <m/>
    <m/>
    <m/>
    <m/>
    <m/>
    <m/>
    <m/>
    <m/>
    <m/>
    <m/>
    <m/>
    <m/>
    <m/>
    <m/>
    <m/>
    <m/>
  </r>
  <r>
    <s v="Deepta"/>
    <x v="1"/>
    <x v="1"/>
    <m/>
    <m/>
    <m/>
    <m/>
    <m/>
    <m/>
    <m/>
    <m/>
    <m/>
    <m/>
    <m/>
    <m/>
    <m/>
    <m/>
    <m/>
    <m/>
    <m/>
    <m/>
    <m/>
    <m/>
    <m/>
    <m/>
    <m/>
  </r>
  <r>
    <s v="Wajeeha"/>
    <x v="1"/>
    <x v="1"/>
    <m/>
    <m/>
    <m/>
    <m/>
    <m/>
    <m/>
    <m/>
    <m/>
    <m/>
    <m/>
    <m/>
    <m/>
    <m/>
    <m/>
    <m/>
    <m/>
    <m/>
    <m/>
    <m/>
    <m/>
    <m/>
    <m/>
    <m/>
  </r>
  <r>
    <s v="Dakshakanya"/>
    <x v="1"/>
    <x v="1"/>
    <m/>
    <m/>
    <m/>
    <m/>
    <m/>
    <m/>
    <m/>
    <m/>
    <m/>
    <m/>
    <m/>
    <m/>
    <m/>
    <m/>
    <m/>
    <m/>
    <m/>
    <m/>
    <m/>
    <m/>
    <m/>
    <m/>
    <m/>
  </r>
  <r>
    <s v="Bhavika"/>
    <x v="1"/>
    <x v="1"/>
    <m/>
    <m/>
    <m/>
    <m/>
    <m/>
    <m/>
    <m/>
    <m/>
    <m/>
    <m/>
    <m/>
    <m/>
    <m/>
    <m/>
    <m/>
    <m/>
    <m/>
    <m/>
    <m/>
    <m/>
    <m/>
    <m/>
    <m/>
  </r>
  <r>
    <s v="Dakshesh"/>
    <x v="0"/>
    <x v="0"/>
    <m/>
    <m/>
    <m/>
    <m/>
    <m/>
    <m/>
    <m/>
    <m/>
    <m/>
    <m/>
    <m/>
    <m/>
    <m/>
    <m/>
    <m/>
    <m/>
    <m/>
    <m/>
    <m/>
    <m/>
    <m/>
    <m/>
    <m/>
  </r>
  <r>
    <s v="Vipasa"/>
    <x v="1"/>
    <x v="1"/>
    <m/>
    <m/>
    <m/>
    <m/>
    <m/>
    <m/>
    <m/>
    <m/>
    <m/>
    <m/>
    <m/>
    <m/>
    <m/>
    <m/>
    <m/>
    <m/>
    <m/>
    <m/>
    <m/>
    <m/>
    <m/>
    <m/>
    <m/>
  </r>
  <r>
    <s v="Pritikana"/>
    <x v="1"/>
    <x v="1"/>
    <m/>
    <m/>
    <m/>
    <m/>
    <m/>
    <m/>
    <m/>
    <m/>
    <m/>
    <m/>
    <m/>
    <m/>
    <m/>
    <m/>
    <m/>
    <m/>
    <m/>
    <m/>
    <m/>
    <m/>
    <m/>
    <m/>
    <m/>
  </r>
  <r>
    <s v="Vallabh"/>
    <x v="0"/>
    <x v="0"/>
    <m/>
    <m/>
    <m/>
    <m/>
    <m/>
    <m/>
    <m/>
    <m/>
    <m/>
    <m/>
    <m/>
    <m/>
    <m/>
    <m/>
    <m/>
    <m/>
    <m/>
    <m/>
    <m/>
    <m/>
    <m/>
    <m/>
    <m/>
  </r>
  <r>
    <s v="Yudhisthir"/>
    <x v="0"/>
    <x v="8"/>
    <m/>
    <m/>
    <m/>
    <m/>
    <m/>
    <m/>
    <m/>
    <m/>
    <m/>
    <m/>
    <m/>
    <m/>
    <m/>
    <m/>
    <m/>
    <m/>
    <m/>
    <m/>
    <m/>
    <m/>
    <m/>
    <m/>
    <m/>
  </r>
  <r>
    <s v="Kanishta"/>
    <x v="0"/>
    <x v="1"/>
    <m/>
    <m/>
    <m/>
    <m/>
    <m/>
    <m/>
    <m/>
    <m/>
    <m/>
    <m/>
    <m/>
    <m/>
    <m/>
    <m/>
    <m/>
    <m/>
    <m/>
    <m/>
    <m/>
    <m/>
    <m/>
    <m/>
    <m/>
  </r>
  <r>
    <s v="Anisa"/>
    <x v="0"/>
    <x v="1"/>
    <m/>
    <m/>
    <m/>
    <m/>
    <m/>
    <m/>
    <m/>
    <m/>
    <m/>
    <m/>
    <m/>
    <m/>
    <m/>
    <m/>
    <m/>
    <m/>
    <m/>
    <m/>
    <m/>
    <m/>
    <m/>
    <m/>
    <m/>
  </r>
  <r>
    <s v="Ambarish"/>
    <x v="0"/>
    <x v="0"/>
    <m/>
    <m/>
    <m/>
    <m/>
    <m/>
    <m/>
    <m/>
    <m/>
    <m/>
    <m/>
    <m/>
    <m/>
    <m/>
    <m/>
    <m/>
    <m/>
    <m/>
    <m/>
    <m/>
    <m/>
    <m/>
    <m/>
    <m/>
  </r>
  <r>
    <s v="Tvisha"/>
    <x v="1"/>
    <x v="1"/>
    <m/>
    <m/>
    <m/>
    <m/>
    <m/>
    <m/>
    <m/>
    <m/>
    <m/>
    <m/>
    <m/>
    <m/>
    <m/>
    <m/>
    <m/>
    <m/>
    <m/>
    <m/>
    <m/>
    <m/>
    <m/>
    <m/>
    <m/>
  </r>
  <r>
    <s v="Priyanka"/>
    <x v="1"/>
    <x v="1"/>
    <m/>
    <m/>
    <m/>
    <m/>
    <m/>
    <m/>
    <m/>
    <m/>
    <m/>
    <m/>
    <m/>
    <m/>
    <m/>
    <m/>
    <m/>
    <m/>
    <m/>
    <m/>
    <m/>
    <m/>
    <m/>
    <m/>
    <m/>
  </r>
  <r>
    <s v="Taha"/>
    <x v="0"/>
    <x v="1"/>
    <m/>
    <m/>
    <m/>
    <m/>
    <m/>
    <m/>
    <m/>
    <m/>
    <m/>
    <m/>
    <m/>
    <m/>
    <m/>
    <m/>
    <m/>
    <m/>
    <m/>
    <m/>
    <m/>
    <m/>
    <m/>
    <m/>
    <m/>
  </r>
  <r>
    <s v="Nidhi"/>
    <x v="1"/>
    <x v="3"/>
    <m/>
    <m/>
    <m/>
    <m/>
    <m/>
    <m/>
    <m/>
    <m/>
    <m/>
    <m/>
    <m/>
    <m/>
    <m/>
    <m/>
    <m/>
    <m/>
    <m/>
    <m/>
    <m/>
    <m/>
    <m/>
    <m/>
    <m/>
  </r>
  <r>
    <s v="Jyothi"/>
    <x v="1"/>
    <x v="3"/>
    <m/>
    <m/>
    <m/>
    <m/>
    <m/>
    <m/>
    <m/>
    <m/>
    <m/>
    <m/>
    <m/>
    <m/>
    <m/>
    <m/>
    <m/>
    <m/>
    <m/>
    <m/>
    <m/>
    <m/>
    <m/>
    <m/>
    <m/>
  </r>
  <r>
    <s v="Binata"/>
    <x v="1"/>
    <x v="1"/>
    <m/>
    <m/>
    <m/>
    <m/>
    <m/>
    <m/>
    <m/>
    <m/>
    <m/>
    <m/>
    <m/>
    <m/>
    <m/>
    <m/>
    <m/>
    <m/>
    <m/>
    <m/>
    <m/>
    <m/>
    <m/>
    <m/>
    <m/>
  </r>
  <r>
    <s v="Sangupt"/>
    <x v="0"/>
    <x v="14"/>
    <m/>
    <m/>
    <m/>
    <m/>
    <m/>
    <m/>
    <m/>
    <m/>
    <m/>
    <m/>
    <m/>
    <m/>
    <m/>
    <m/>
    <m/>
    <m/>
    <m/>
    <m/>
    <m/>
    <m/>
    <m/>
    <m/>
    <m/>
  </r>
  <r>
    <s v="Poojit"/>
    <x v="0"/>
    <x v="14"/>
    <m/>
    <m/>
    <m/>
    <m/>
    <m/>
    <m/>
    <m/>
    <m/>
    <m/>
    <m/>
    <m/>
    <m/>
    <m/>
    <m/>
    <m/>
    <m/>
    <m/>
    <m/>
    <m/>
    <m/>
    <m/>
    <m/>
    <m/>
  </r>
  <r>
    <s v="Himmat"/>
    <x v="0"/>
    <x v="14"/>
    <m/>
    <m/>
    <m/>
    <m/>
    <m/>
    <m/>
    <m/>
    <m/>
    <m/>
    <m/>
    <m/>
    <m/>
    <m/>
    <m/>
    <m/>
    <m/>
    <m/>
    <m/>
    <m/>
    <m/>
    <m/>
    <m/>
    <m/>
  </r>
  <r>
    <s v="Prajin"/>
    <x v="0"/>
    <x v="7"/>
    <m/>
    <m/>
    <m/>
    <m/>
    <m/>
    <m/>
    <m/>
    <m/>
    <m/>
    <m/>
    <m/>
    <m/>
    <m/>
    <m/>
    <m/>
    <m/>
    <m/>
    <m/>
    <m/>
    <m/>
    <m/>
    <m/>
    <m/>
  </r>
  <r>
    <s v="Fulki"/>
    <x v="1"/>
    <x v="3"/>
    <m/>
    <m/>
    <m/>
    <m/>
    <m/>
    <m/>
    <m/>
    <m/>
    <m/>
    <m/>
    <m/>
    <m/>
    <m/>
    <m/>
    <m/>
    <m/>
    <m/>
    <m/>
    <m/>
    <m/>
    <m/>
    <m/>
    <m/>
  </r>
  <r>
    <s v="Nirmal"/>
    <x v="0"/>
    <x v="10"/>
    <m/>
    <m/>
    <m/>
    <m/>
    <m/>
    <m/>
    <m/>
    <m/>
    <m/>
    <m/>
    <m/>
    <m/>
    <m/>
    <m/>
    <m/>
    <m/>
    <m/>
    <m/>
    <m/>
    <m/>
    <m/>
    <m/>
    <m/>
  </r>
  <r>
    <s v="Paramananda"/>
    <x v="0"/>
    <x v="1"/>
    <m/>
    <m/>
    <m/>
    <m/>
    <m/>
    <m/>
    <m/>
    <m/>
    <m/>
    <m/>
    <m/>
    <m/>
    <m/>
    <m/>
    <m/>
    <m/>
    <m/>
    <m/>
    <m/>
    <m/>
    <m/>
    <m/>
    <m/>
  </r>
  <r>
    <s v="Damayanti"/>
    <x v="1"/>
    <x v="3"/>
    <m/>
    <m/>
    <m/>
    <m/>
    <m/>
    <m/>
    <m/>
    <m/>
    <m/>
    <m/>
    <m/>
    <m/>
    <m/>
    <m/>
    <m/>
    <m/>
    <m/>
    <m/>
    <m/>
    <m/>
    <m/>
    <m/>
    <m/>
  </r>
  <r>
    <s v="Muthu"/>
    <x v="0"/>
    <x v="6"/>
    <m/>
    <m/>
    <m/>
    <m/>
    <m/>
    <m/>
    <m/>
    <m/>
    <m/>
    <m/>
    <m/>
    <m/>
    <m/>
    <m/>
    <m/>
    <m/>
    <m/>
    <m/>
    <m/>
    <m/>
    <m/>
    <m/>
    <m/>
  </r>
  <r>
    <s v="Daman"/>
    <x v="0"/>
    <x v="7"/>
    <m/>
    <m/>
    <m/>
    <m/>
    <m/>
    <m/>
    <m/>
    <m/>
    <m/>
    <m/>
    <m/>
    <m/>
    <m/>
    <m/>
    <m/>
    <m/>
    <m/>
    <m/>
    <m/>
    <m/>
    <m/>
    <m/>
    <m/>
  </r>
  <r>
    <s v="Abdullah"/>
    <x v="0"/>
    <x v="0"/>
    <m/>
    <m/>
    <m/>
    <m/>
    <m/>
    <m/>
    <m/>
    <m/>
    <m/>
    <m/>
    <m/>
    <m/>
    <m/>
    <m/>
    <m/>
    <m/>
    <m/>
    <m/>
    <m/>
    <m/>
    <m/>
    <m/>
    <m/>
  </r>
  <r>
    <s v="Adwiteya"/>
    <x v="1"/>
    <x v="1"/>
    <m/>
    <m/>
    <m/>
    <m/>
    <m/>
    <m/>
    <m/>
    <m/>
    <m/>
    <m/>
    <m/>
    <m/>
    <m/>
    <m/>
    <m/>
    <m/>
    <m/>
    <m/>
    <m/>
    <m/>
    <m/>
    <m/>
    <m/>
  </r>
  <r>
    <s v="Ilango"/>
    <x v="0"/>
    <x v="16"/>
    <m/>
    <m/>
    <m/>
    <m/>
    <m/>
    <m/>
    <m/>
    <m/>
    <m/>
    <m/>
    <m/>
    <m/>
    <m/>
    <m/>
    <m/>
    <m/>
    <m/>
    <m/>
    <m/>
    <m/>
    <m/>
    <m/>
    <m/>
  </r>
  <r>
    <s v="Toshan"/>
    <x v="0"/>
    <x v="7"/>
    <m/>
    <m/>
    <m/>
    <m/>
    <m/>
    <m/>
    <m/>
    <m/>
    <m/>
    <m/>
    <m/>
    <m/>
    <m/>
    <m/>
    <m/>
    <m/>
    <m/>
    <m/>
    <m/>
    <m/>
    <m/>
    <m/>
    <m/>
  </r>
  <r>
    <s v="Vibha"/>
    <x v="1"/>
    <x v="1"/>
    <m/>
    <m/>
    <m/>
    <m/>
    <m/>
    <m/>
    <m/>
    <m/>
    <m/>
    <m/>
    <m/>
    <m/>
    <m/>
    <m/>
    <m/>
    <m/>
    <m/>
    <m/>
    <m/>
    <m/>
    <m/>
    <m/>
    <m/>
  </r>
  <r>
    <s v="Adityanandana"/>
    <x v="0"/>
    <x v="1"/>
    <m/>
    <m/>
    <m/>
    <m/>
    <m/>
    <m/>
    <m/>
    <m/>
    <m/>
    <m/>
    <m/>
    <m/>
    <m/>
    <m/>
    <m/>
    <m/>
    <m/>
    <m/>
    <m/>
    <m/>
    <m/>
    <m/>
    <m/>
  </r>
  <r>
    <s v="Japesh"/>
    <x v="0"/>
    <x v="0"/>
    <m/>
    <m/>
    <m/>
    <m/>
    <m/>
    <m/>
    <m/>
    <m/>
    <m/>
    <m/>
    <m/>
    <m/>
    <m/>
    <m/>
    <m/>
    <m/>
    <m/>
    <m/>
    <m/>
    <m/>
    <m/>
    <m/>
    <m/>
  </r>
  <r>
    <s v="Avikshit"/>
    <x v="0"/>
    <x v="14"/>
    <m/>
    <m/>
    <m/>
    <m/>
    <m/>
    <m/>
    <m/>
    <m/>
    <m/>
    <m/>
    <m/>
    <m/>
    <m/>
    <m/>
    <m/>
    <m/>
    <m/>
    <m/>
    <m/>
    <m/>
    <m/>
    <m/>
    <m/>
  </r>
  <r>
    <s v="Karan"/>
    <x v="0"/>
    <x v="7"/>
    <m/>
    <m/>
    <m/>
    <m/>
    <m/>
    <m/>
    <m/>
    <m/>
    <m/>
    <m/>
    <m/>
    <m/>
    <m/>
    <m/>
    <m/>
    <m/>
    <m/>
    <m/>
    <m/>
    <m/>
    <m/>
    <m/>
    <m/>
  </r>
  <r>
    <s v="Bhooshit"/>
    <x v="0"/>
    <x v="14"/>
    <m/>
    <m/>
    <m/>
    <m/>
    <m/>
    <m/>
    <m/>
    <m/>
    <m/>
    <m/>
    <m/>
    <m/>
    <m/>
    <m/>
    <m/>
    <m/>
    <m/>
    <m/>
    <m/>
    <m/>
    <m/>
    <m/>
    <m/>
  </r>
  <r>
    <s v="Tusya"/>
    <x v="0"/>
    <x v="1"/>
    <m/>
    <m/>
    <m/>
    <m/>
    <m/>
    <m/>
    <m/>
    <m/>
    <m/>
    <m/>
    <m/>
    <m/>
    <m/>
    <m/>
    <m/>
    <m/>
    <m/>
    <m/>
    <m/>
    <m/>
    <m/>
    <m/>
    <m/>
  </r>
  <r>
    <s v="Shyla"/>
    <x v="1"/>
    <x v="1"/>
    <m/>
    <m/>
    <m/>
    <m/>
    <m/>
    <m/>
    <m/>
    <m/>
    <m/>
    <m/>
    <m/>
    <m/>
    <m/>
    <m/>
    <m/>
    <m/>
    <m/>
    <m/>
    <m/>
    <m/>
    <m/>
    <m/>
    <m/>
  </r>
  <r>
    <s v="Prasham"/>
    <x v="0"/>
    <x v="11"/>
    <m/>
    <m/>
    <m/>
    <m/>
    <m/>
    <m/>
    <m/>
    <m/>
    <m/>
    <m/>
    <m/>
    <m/>
    <m/>
    <m/>
    <m/>
    <m/>
    <m/>
    <m/>
    <m/>
    <m/>
    <m/>
    <m/>
    <m/>
  </r>
  <r>
    <s v="Haniya"/>
    <x v="1"/>
    <x v="1"/>
    <m/>
    <m/>
    <m/>
    <m/>
    <m/>
    <m/>
    <m/>
    <m/>
    <m/>
    <m/>
    <m/>
    <m/>
    <m/>
    <m/>
    <m/>
    <m/>
    <m/>
    <m/>
    <m/>
    <m/>
    <m/>
    <m/>
    <m/>
  </r>
  <r>
    <s v="Kuhuk"/>
    <x v="1"/>
    <x v="4"/>
    <m/>
    <m/>
    <m/>
    <m/>
    <m/>
    <m/>
    <m/>
    <m/>
    <m/>
    <m/>
    <m/>
    <m/>
    <m/>
    <m/>
    <m/>
    <m/>
    <m/>
    <m/>
    <m/>
    <m/>
    <m/>
    <m/>
    <m/>
  </r>
  <r>
    <s v="Ritsika"/>
    <x v="1"/>
    <x v="1"/>
    <m/>
    <m/>
    <m/>
    <m/>
    <m/>
    <m/>
    <m/>
    <m/>
    <m/>
    <m/>
    <m/>
    <m/>
    <m/>
    <m/>
    <m/>
    <m/>
    <m/>
    <m/>
    <m/>
    <m/>
    <m/>
    <m/>
    <m/>
  </r>
  <r>
    <s v="Vidyut"/>
    <x v="1"/>
    <x v="14"/>
    <m/>
    <m/>
    <m/>
    <m/>
    <m/>
    <m/>
    <m/>
    <m/>
    <m/>
    <m/>
    <m/>
    <m/>
    <m/>
    <m/>
    <m/>
    <m/>
    <m/>
    <m/>
    <m/>
    <m/>
    <m/>
    <m/>
    <m/>
  </r>
  <r>
    <s v="Hans"/>
    <x v="0"/>
    <x v="9"/>
    <m/>
    <m/>
    <m/>
    <m/>
    <m/>
    <m/>
    <m/>
    <m/>
    <m/>
    <m/>
    <m/>
    <m/>
    <m/>
    <m/>
    <m/>
    <m/>
    <m/>
    <m/>
    <m/>
    <m/>
    <m/>
    <m/>
    <m/>
  </r>
  <r>
    <s v="Abhijaya"/>
    <x v="0"/>
    <x v="1"/>
    <m/>
    <m/>
    <m/>
    <m/>
    <m/>
    <m/>
    <m/>
    <m/>
    <m/>
    <m/>
    <m/>
    <m/>
    <m/>
    <m/>
    <m/>
    <m/>
    <m/>
    <m/>
    <m/>
    <m/>
    <m/>
    <m/>
    <m/>
  </r>
  <r>
    <s v="Unmesh"/>
    <x v="0"/>
    <x v="0"/>
    <m/>
    <m/>
    <m/>
    <m/>
    <m/>
    <m/>
    <m/>
    <m/>
    <m/>
    <m/>
    <m/>
    <m/>
    <m/>
    <m/>
    <m/>
    <m/>
    <m/>
    <m/>
    <m/>
    <m/>
    <m/>
    <m/>
    <m/>
  </r>
  <r>
    <s v="Aashika"/>
    <x v="1"/>
    <x v="1"/>
    <m/>
    <m/>
    <m/>
    <m/>
    <m/>
    <m/>
    <m/>
    <m/>
    <m/>
    <m/>
    <m/>
    <m/>
    <m/>
    <m/>
    <m/>
    <m/>
    <m/>
    <m/>
    <m/>
    <m/>
    <m/>
    <m/>
    <m/>
  </r>
  <r>
    <s v="Premala"/>
    <x v="1"/>
    <x v="1"/>
    <m/>
    <m/>
    <m/>
    <m/>
    <m/>
    <m/>
    <m/>
    <m/>
    <m/>
    <m/>
    <m/>
    <m/>
    <m/>
    <m/>
    <m/>
    <m/>
    <m/>
    <m/>
    <m/>
    <m/>
    <m/>
    <m/>
    <m/>
  </r>
  <r>
    <s v="Orman"/>
    <x v="0"/>
    <x v="7"/>
    <m/>
    <m/>
    <m/>
    <m/>
    <m/>
    <m/>
    <m/>
    <m/>
    <m/>
    <m/>
    <m/>
    <m/>
    <m/>
    <m/>
    <m/>
    <m/>
    <m/>
    <m/>
    <m/>
    <m/>
    <m/>
    <m/>
    <m/>
  </r>
  <r>
    <s v="Amalesh"/>
    <x v="0"/>
    <x v="0"/>
    <m/>
    <m/>
    <m/>
    <m/>
    <m/>
    <m/>
    <m/>
    <m/>
    <m/>
    <m/>
    <m/>
    <m/>
    <m/>
    <m/>
    <m/>
    <m/>
    <m/>
    <m/>
    <m/>
    <m/>
    <m/>
    <m/>
    <m/>
  </r>
  <r>
    <s v="Sunitha"/>
    <x v="1"/>
    <x v="1"/>
    <m/>
    <m/>
    <m/>
    <m/>
    <m/>
    <m/>
    <m/>
    <m/>
    <m/>
    <m/>
    <m/>
    <m/>
    <m/>
    <m/>
    <m/>
    <m/>
    <m/>
    <m/>
    <m/>
    <m/>
    <m/>
    <m/>
    <m/>
  </r>
  <r>
    <s v="Chandak"/>
    <x v="0"/>
    <x v="4"/>
    <m/>
    <m/>
    <m/>
    <m/>
    <m/>
    <m/>
    <m/>
    <m/>
    <m/>
    <m/>
    <m/>
    <m/>
    <m/>
    <m/>
    <m/>
    <m/>
    <m/>
    <m/>
    <m/>
    <m/>
    <m/>
    <m/>
    <m/>
  </r>
  <r>
    <s v="Kanta"/>
    <x v="1"/>
    <x v="1"/>
    <m/>
    <m/>
    <m/>
    <m/>
    <m/>
    <m/>
    <m/>
    <m/>
    <m/>
    <m/>
    <m/>
    <m/>
    <m/>
    <m/>
    <m/>
    <m/>
    <m/>
    <m/>
    <m/>
    <m/>
    <m/>
    <m/>
    <m/>
  </r>
  <r>
    <s v="Iniya"/>
    <x v="1"/>
    <x v="1"/>
    <m/>
    <m/>
    <m/>
    <m/>
    <m/>
    <m/>
    <m/>
    <m/>
    <m/>
    <m/>
    <m/>
    <m/>
    <m/>
    <m/>
    <m/>
    <m/>
    <m/>
    <m/>
    <m/>
    <m/>
    <m/>
    <m/>
    <m/>
  </r>
  <r>
    <s v="Narendra"/>
    <x v="0"/>
    <x v="1"/>
    <m/>
    <m/>
    <m/>
    <m/>
    <m/>
    <m/>
    <m/>
    <m/>
    <m/>
    <m/>
    <m/>
    <m/>
    <m/>
    <m/>
    <m/>
    <m/>
    <m/>
    <m/>
    <m/>
    <m/>
    <m/>
    <m/>
    <m/>
  </r>
  <r>
    <s v="Bipin"/>
    <x v="0"/>
    <x v="7"/>
    <m/>
    <m/>
    <m/>
    <m/>
    <m/>
    <m/>
    <m/>
    <m/>
    <m/>
    <m/>
    <m/>
    <m/>
    <m/>
    <m/>
    <m/>
    <m/>
    <m/>
    <m/>
    <m/>
    <m/>
    <m/>
    <m/>
    <m/>
  </r>
  <r>
    <s v="Nambi"/>
    <x v="0"/>
    <x v="3"/>
    <m/>
    <m/>
    <m/>
    <m/>
    <m/>
    <m/>
    <m/>
    <m/>
    <m/>
    <m/>
    <m/>
    <m/>
    <m/>
    <m/>
    <m/>
    <m/>
    <m/>
    <m/>
    <m/>
    <m/>
    <m/>
    <m/>
    <m/>
  </r>
  <r>
    <s v="Talaketu"/>
    <x v="0"/>
    <x v="6"/>
    <m/>
    <m/>
    <m/>
    <m/>
    <m/>
    <m/>
    <m/>
    <m/>
    <m/>
    <m/>
    <m/>
    <m/>
    <m/>
    <m/>
    <m/>
    <m/>
    <m/>
    <m/>
    <m/>
    <m/>
    <m/>
    <m/>
    <m/>
  </r>
  <r>
    <s v="Arpana"/>
    <x v="1"/>
    <x v="1"/>
    <m/>
    <m/>
    <m/>
    <m/>
    <m/>
    <m/>
    <m/>
    <m/>
    <m/>
    <m/>
    <m/>
    <m/>
    <m/>
    <m/>
    <m/>
    <m/>
    <m/>
    <m/>
    <m/>
    <m/>
    <m/>
    <m/>
    <m/>
  </r>
  <r>
    <s v="Ryka"/>
    <x v="1"/>
    <x v="1"/>
    <m/>
    <m/>
    <m/>
    <m/>
    <m/>
    <m/>
    <m/>
    <m/>
    <m/>
    <m/>
    <m/>
    <m/>
    <m/>
    <m/>
    <m/>
    <m/>
    <m/>
    <m/>
    <m/>
    <m/>
    <m/>
    <m/>
    <m/>
  </r>
  <r>
    <s v="Aloke"/>
    <x v="0"/>
    <x v="20"/>
    <m/>
    <m/>
    <m/>
    <m/>
    <m/>
    <m/>
    <m/>
    <m/>
    <m/>
    <m/>
    <m/>
    <m/>
    <m/>
    <m/>
    <m/>
    <m/>
    <m/>
    <m/>
    <m/>
    <m/>
    <m/>
    <m/>
    <m/>
  </r>
  <r>
    <s v="Aslesha"/>
    <x v="1"/>
    <x v="1"/>
    <m/>
    <m/>
    <m/>
    <m/>
    <m/>
    <m/>
    <m/>
    <m/>
    <m/>
    <m/>
    <m/>
    <m/>
    <m/>
    <m/>
    <m/>
    <m/>
    <m/>
    <m/>
    <m/>
    <m/>
    <m/>
    <m/>
    <m/>
  </r>
  <r>
    <s v="Ilancheliyan"/>
    <x v="0"/>
    <x v="7"/>
    <m/>
    <m/>
    <m/>
    <m/>
    <m/>
    <m/>
    <m/>
    <m/>
    <m/>
    <m/>
    <m/>
    <m/>
    <m/>
    <m/>
    <m/>
    <m/>
    <m/>
    <m/>
    <m/>
    <m/>
    <m/>
    <m/>
    <m/>
  </r>
  <r>
    <s v="Nayantara"/>
    <x v="1"/>
    <x v="1"/>
    <m/>
    <m/>
    <m/>
    <m/>
    <m/>
    <m/>
    <m/>
    <m/>
    <m/>
    <m/>
    <m/>
    <m/>
    <m/>
    <m/>
    <m/>
    <m/>
    <m/>
    <m/>
    <m/>
    <m/>
    <m/>
    <m/>
    <m/>
  </r>
  <r>
    <s v="Ruchita"/>
    <x v="1"/>
    <x v="1"/>
    <m/>
    <m/>
    <m/>
    <m/>
    <m/>
    <m/>
    <m/>
    <m/>
    <m/>
    <m/>
    <m/>
    <m/>
    <m/>
    <m/>
    <m/>
    <m/>
    <m/>
    <m/>
    <m/>
    <m/>
    <m/>
    <m/>
    <m/>
  </r>
  <r>
    <s v="Turanyu"/>
    <x v="0"/>
    <x v="6"/>
    <m/>
    <m/>
    <m/>
    <m/>
    <m/>
    <m/>
    <m/>
    <m/>
    <m/>
    <m/>
    <m/>
    <m/>
    <m/>
    <m/>
    <m/>
    <m/>
    <m/>
    <m/>
    <m/>
    <m/>
    <m/>
    <m/>
    <m/>
  </r>
  <r>
    <s v="Trishanku"/>
    <x v="0"/>
    <x v="6"/>
    <m/>
    <m/>
    <m/>
    <m/>
    <m/>
    <m/>
    <m/>
    <m/>
    <m/>
    <m/>
    <m/>
    <m/>
    <m/>
    <m/>
    <m/>
    <m/>
    <m/>
    <m/>
    <m/>
    <m/>
    <m/>
    <m/>
    <m/>
  </r>
  <r>
    <s v="Jyotika"/>
    <x v="1"/>
    <x v="1"/>
    <m/>
    <m/>
    <m/>
    <m/>
    <m/>
    <m/>
    <m/>
    <m/>
    <m/>
    <m/>
    <m/>
    <m/>
    <m/>
    <m/>
    <m/>
    <m/>
    <m/>
    <m/>
    <m/>
    <m/>
    <m/>
    <m/>
    <m/>
  </r>
  <r>
    <s v="Gandha"/>
    <x v="1"/>
    <x v="1"/>
    <m/>
    <m/>
    <m/>
    <m/>
    <m/>
    <m/>
    <m/>
    <m/>
    <m/>
    <m/>
    <m/>
    <m/>
    <m/>
    <m/>
    <m/>
    <m/>
    <m/>
    <m/>
    <m/>
    <m/>
    <m/>
    <m/>
    <m/>
  </r>
  <r>
    <s v="Dakshayani"/>
    <x v="1"/>
    <x v="3"/>
    <m/>
    <m/>
    <m/>
    <m/>
    <m/>
    <m/>
    <m/>
    <m/>
    <m/>
    <m/>
    <m/>
    <m/>
    <m/>
    <m/>
    <m/>
    <m/>
    <m/>
    <m/>
    <m/>
    <m/>
    <m/>
    <m/>
    <m/>
  </r>
  <r>
    <s v="Vari"/>
    <x v="1"/>
    <x v="3"/>
    <m/>
    <m/>
    <m/>
    <m/>
    <m/>
    <m/>
    <m/>
    <m/>
    <m/>
    <m/>
    <m/>
    <m/>
    <m/>
    <m/>
    <m/>
    <m/>
    <m/>
    <m/>
    <m/>
    <m/>
    <m/>
    <m/>
    <m/>
  </r>
  <r>
    <s v="Parnad"/>
    <x v="0"/>
    <x v="5"/>
    <m/>
    <m/>
    <m/>
    <m/>
    <m/>
    <m/>
    <m/>
    <m/>
    <m/>
    <m/>
    <m/>
    <m/>
    <m/>
    <m/>
    <m/>
    <m/>
    <m/>
    <m/>
    <m/>
    <m/>
    <m/>
    <m/>
    <m/>
  </r>
  <r>
    <s v="Ramith"/>
    <x v="0"/>
    <x v="0"/>
    <m/>
    <m/>
    <m/>
    <m/>
    <m/>
    <m/>
    <m/>
    <m/>
    <m/>
    <m/>
    <m/>
    <m/>
    <m/>
    <m/>
    <m/>
    <m/>
    <m/>
    <m/>
    <m/>
    <m/>
    <m/>
    <m/>
    <m/>
  </r>
  <r>
    <s v="Manoj"/>
    <x v="0"/>
    <x v="12"/>
    <m/>
    <m/>
    <m/>
    <m/>
    <m/>
    <m/>
    <m/>
    <m/>
    <m/>
    <m/>
    <m/>
    <m/>
    <m/>
    <m/>
    <m/>
    <m/>
    <m/>
    <m/>
    <m/>
    <m/>
    <m/>
    <m/>
    <m/>
  </r>
  <r>
    <s v="Nalin"/>
    <x v="0"/>
    <x v="7"/>
    <m/>
    <m/>
    <m/>
    <m/>
    <m/>
    <m/>
    <m/>
    <m/>
    <m/>
    <m/>
    <m/>
    <m/>
    <m/>
    <m/>
    <m/>
    <m/>
    <m/>
    <m/>
    <m/>
    <m/>
    <m/>
    <m/>
    <m/>
  </r>
  <r>
    <s v="Natwar"/>
    <x v="0"/>
    <x v="8"/>
    <m/>
    <m/>
    <m/>
    <m/>
    <m/>
    <m/>
    <m/>
    <m/>
    <m/>
    <m/>
    <m/>
    <m/>
    <m/>
    <m/>
    <m/>
    <m/>
    <m/>
    <m/>
    <m/>
    <m/>
    <m/>
    <m/>
    <m/>
  </r>
  <r>
    <s v="Suneeti"/>
    <x v="1"/>
    <x v="3"/>
    <m/>
    <m/>
    <m/>
    <m/>
    <m/>
    <m/>
    <m/>
    <m/>
    <m/>
    <m/>
    <m/>
    <m/>
    <m/>
    <m/>
    <m/>
    <m/>
    <m/>
    <m/>
    <m/>
    <m/>
    <m/>
    <m/>
    <m/>
  </r>
  <r>
    <s v="Kutraalan"/>
    <x v="0"/>
    <x v="7"/>
    <m/>
    <m/>
    <m/>
    <m/>
    <m/>
    <m/>
    <m/>
    <m/>
    <m/>
    <m/>
    <m/>
    <m/>
    <m/>
    <m/>
    <m/>
    <m/>
    <m/>
    <m/>
    <m/>
    <m/>
    <m/>
    <m/>
    <m/>
  </r>
  <r>
    <s v="Bharadwaj"/>
    <x v="0"/>
    <x v="12"/>
    <m/>
    <m/>
    <m/>
    <m/>
    <m/>
    <m/>
    <m/>
    <m/>
    <m/>
    <m/>
    <m/>
    <m/>
    <m/>
    <m/>
    <m/>
    <m/>
    <m/>
    <m/>
    <m/>
    <m/>
    <m/>
    <m/>
    <m/>
  </r>
  <r>
    <s v="Kumuda"/>
    <x v="1"/>
    <x v="1"/>
    <m/>
    <m/>
    <m/>
    <m/>
    <m/>
    <m/>
    <m/>
    <m/>
    <m/>
    <m/>
    <m/>
    <m/>
    <m/>
    <m/>
    <m/>
    <m/>
    <m/>
    <m/>
    <m/>
    <m/>
    <m/>
    <m/>
    <m/>
  </r>
  <r>
    <s v="Yukta"/>
    <x v="0"/>
    <x v="1"/>
    <m/>
    <m/>
    <m/>
    <m/>
    <m/>
    <m/>
    <m/>
    <m/>
    <m/>
    <m/>
    <m/>
    <m/>
    <m/>
    <m/>
    <m/>
    <m/>
    <m/>
    <m/>
    <m/>
    <m/>
    <m/>
    <m/>
    <m/>
  </r>
  <r>
    <s v="Jatya"/>
    <x v="0"/>
    <x v="1"/>
    <m/>
    <m/>
    <m/>
    <m/>
    <m/>
    <m/>
    <m/>
    <m/>
    <m/>
    <m/>
    <m/>
    <m/>
    <m/>
    <m/>
    <m/>
    <m/>
    <m/>
    <m/>
    <m/>
    <m/>
    <m/>
    <m/>
    <m/>
  </r>
  <r>
    <s v="Arjit"/>
    <x v="0"/>
    <x v="14"/>
    <m/>
    <m/>
    <m/>
    <m/>
    <m/>
    <m/>
    <m/>
    <m/>
    <m/>
    <m/>
    <m/>
    <m/>
    <m/>
    <m/>
    <m/>
    <m/>
    <m/>
    <m/>
    <m/>
    <m/>
    <m/>
    <m/>
    <m/>
  </r>
  <r>
    <s v="Mahadev"/>
    <x v="0"/>
    <x v="15"/>
    <m/>
    <m/>
    <m/>
    <m/>
    <m/>
    <m/>
    <m/>
    <m/>
    <m/>
    <m/>
    <m/>
    <m/>
    <m/>
    <m/>
    <m/>
    <m/>
    <m/>
    <m/>
    <m/>
    <m/>
    <m/>
    <m/>
    <m/>
  </r>
  <r>
    <s v="Daarun"/>
    <x v="0"/>
    <x v="7"/>
    <m/>
    <m/>
    <m/>
    <m/>
    <m/>
    <m/>
    <m/>
    <m/>
    <m/>
    <m/>
    <m/>
    <m/>
    <m/>
    <m/>
    <m/>
    <m/>
    <m/>
    <m/>
    <m/>
    <m/>
    <m/>
    <m/>
    <m/>
  </r>
  <r>
    <s v="Anmol"/>
    <x v="0"/>
    <x v="10"/>
    <m/>
    <m/>
    <m/>
    <m/>
    <m/>
    <m/>
    <m/>
    <m/>
    <m/>
    <m/>
    <m/>
    <m/>
    <m/>
    <m/>
    <m/>
    <m/>
    <m/>
    <m/>
    <m/>
    <m/>
    <m/>
    <m/>
    <m/>
  </r>
  <r>
    <s v="Kuntal"/>
    <x v="1"/>
    <x v="10"/>
    <m/>
    <m/>
    <m/>
    <m/>
    <m/>
    <m/>
    <m/>
    <m/>
    <m/>
    <m/>
    <m/>
    <m/>
    <m/>
    <m/>
    <m/>
    <m/>
    <m/>
    <m/>
    <m/>
    <m/>
    <m/>
    <m/>
    <m/>
  </r>
  <r>
    <s v="Aja"/>
    <x v="0"/>
    <x v="1"/>
    <m/>
    <m/>
    <m/>
    <m/>
    <m/>
    <m/>
    <m/>
    <m/>
    <m/>
    <m/>
    <m/>
    <m/>
    <m/>
    <m/>
    <m/>
    <m/>
    <m/>
    <m/>
    <m/>
    <m/>
    <m/>
    <m/>
    <m/>
  </r>
  <r>
    <s v="Harith"/>
    <x v="0"/>
    <x v="0"/>
    <m/>
    <m/>
    <m/>
    <m/>
    <m/>
    <m/>
    <m/>
    <m/>
    <m/>
    <m/>
    <m/>
    <m/>
    <m/>
    <m/>
    <m/>
    <m/>
    <m/>
    <m/>
    <m/>
    <m/>
    <m/>
    <m/>
    <m/>
  </r>
  <r>
    <s v="Samyama"/>
    <x v="1"/>
    <x v="1"/>
    <m/>
    <m/>
    <m/>
    <m/>
    <m/>
    <m/>
    <m/>
    <m/>
    <m/>
    <m/>
    <m/>
    <m/>
    <m/>
    <m/>
    <m/>
    <m/>
    <m/>
    <m/>
    <m/>
    <m/>
    <m/>
    <m/>
    <m/>
  </r>
  <r>
    <s v="Bhanumati"/>
    <x v="1"/>
    <x v="3"/>
    <m/>
    <m/>
    <m/>
    <m/>
    <m/>
    <m/>
    <m/>
    <m/>
    <m/>
    <m/>
    <m/>
    <m/>
    <m/>
    <m/>
    <m/>
    <m/>
    <m/>
    <m/>
    <m/>
    <m/>
    <m/>
    <m/>
    <m/>
  </r>
  <r>
    <s v="Poonish"/>
    <x v="0"/>
    <x v="0"/>
    <m/>
    <m/>
    <m/>
    <m/>
    <m/>
    <m/>
    <m/>
    <m/>
    <m/>
    <m/>
    <m/>
    <m/>
    <m/>
    <m/>
    <m/>
    <m/>
    <m/>
    <m/>
    <m/>
    <m/>
    <m/>
    <m/>
    <m/>
  </r>
  <r>
    <s v="Udar"/>
    <x v="0"/>
    <x v="8"/>
    <m/>
    <m/>
    <m/>
    <m/>
    <m/>
    <m/>
    <m/>
    <m/>
    <m/>
    <m/>
    <m/>
    <m/>
    <m/>
    <m/>
    <m/>
    <m/>
    <m/>
    <m/>
    <m/>
    <m/>
    <m/>
    <m/>
    <m/>
  </r>
  <r>
    <s v="Anish"/>
    <x v="0"/>
    <x v="0"/>
    <m/>
    <m/>
    <m/>
    <m/>
    <m/>
    <m/>
    <m/>
    <m/>
    <m/>
    <m/>
    <m/>
    <m/>
    <m/>
    <m/>
    <m/>
    <m/>
    <m/>
    <m/>
    <m/>
    <m/>
    <m/>
    <m/>
    <m/>
  </r>
  <r>
    <s v="Seerat"/>
    <x v="1"/>
    <x v="14"/>
    <m/>
    <m/>
    <m/>
    <m/>
    <m/>
    <m/>
    <m/>
    <m/>
    <m/>
    <m/>
    <m/>
    <m/>
    <m/>
    <m/>
    <m/>
    <m/>
    <m/>
    <m/>
    <m/>
    <m/>
    <m/>
    <m/>
    <m/>
  </r>
  <r>
    <s v="Chandraprakash"/>
    <x v="0"/>
    <x v="0"/>
    <m/>
    <m/>
    <m/>
    <m/>
    <m/>
    <m/>
    <m/>
    <m/>
    <m/>
    <m/>
    <m/>
    <m/>
    <m/>
    <m/>
    <m/>
    <m/>
    <m/>
    <m/>
    <m/>
    <m/>
    <m/>
    <m/>
    <m/>
  </r>
  <r>
    <s v="Rizvan"/>
    <x v="0"/>
    <x v="7"/>
    <m/>
    <m/>
    <m/>
    <m/>
    <m/>
    <m/>
    <m/>
    <m/>
    <m/>
    <m/>
    <m/>
    <m/>
    <m/>
    <m/>
    <m/>
    <m/>
    <m/>
    <m/>
    <m/>
    <m/>
    <m/>
    <m/>
    <m/>
  </r>
  <r>
    <s v="Sasmita"/>
    <x v="1"/>
    <x v="1"/>
    <m/>
    <m/>
    <m/>
    <m/>
    <m/>
    <m/>
    <m/>
    <m/>
    <m/>
    <m/>
    <m/>
    <m/>
    <m/>
    <m/>
    <m/>
    <m/>
    <m/>
    <m/>
    <m/>
    <m/>
    <m/>
    <m/>
    <m/>
  </r>
  <r>
    <s v="Poorbi"/>
    <x v="1"/>
    <x v="3"/>
    <m/>
    <m/>
    <m/>
    <m/>
    <m/>
    <m/>
    <m/>
    <m/>
    <m/>
    <m/>
    <m/>
    <m/>
    <m/>
    <m/>
    <m/>
    <m/>
    <m/>
    <m/>
    <m/>
    <m/>
    <m/>
    <m/>
    <m/>
  </r>
  <r>
    <s v="Navalan"/>
    <x v="0"/>
    <x v="7"/>
    <m/>
    <m/>
    <m/>
    <m/>
    <m/>
    <m/>
    <m/>
    <m/>
    <m/>
    <m/>
    <m/>
    <m/>
    <m/>
    <m/>
    <m/>
    <m/>
    <m/>
    <m/>
    <m/>
    <m/>
    <m/>
    <m/>
    <m/>
  </r>
  <r>
    <s v="Mukesh"/>
    <x v="0"/>
    <x v="0"/>
    <m/>
    <m/>
    <m/>
    <m/>
    <m/>
    <m/>
    <m/>
    <m/>
    <m/>
    <m/>
    <m/>
    <m/>
    <m/>
    <m/>
    <m/>
    <m/>
    <m/>
    <m/>
    <m/>
    <m/>
    <m/>
    <m/>
    <m/>
  </r>
  <r>
    <s v="Abhishek"/>
    <x v="0"/>
    <x v="4"/>
    <m/>
    <m/>
    <m/>
    <m/>
    <m/>
    <m/>
    <m/>
    <m/>
    <m/>
    <m/>
    <m/>
    <m/>
    <m/>
    <m/>
    <m/>
    <m/>
    <m/>
    <m/>
    <m/>
    <m/>
    <m/>
    <m/>
    <m/>
  </r>
  <r>
    <s v="Satya"/>
    <x v="1"/>
    <x v="1"/>
    <m/>
    <m/>
    <m/>
    <m/>
    <m/>
    <m/>
    <m/>
    <m/>
    <m/>
    <m/>
    <m/>
    <m/>
    <m/>
    <m/>
    <m/>
    <m/>
    <m/>
    <m/>
    <m/>
    <m/>
    <m/>
    <m/>
    <m/>
  </r>
  <r>
    <s v="Kartar"/>
    <x v="0"/>
    <x v="8"/>
    <m/>
    <m/>
    <m/>
    <m/>
    <m/>
    <m/>
    <m/>
    <m/>
    <m/>
    <m/>
    <m/>
    <m/>
    <m/>
    <m/>
    <m/>
    <m/>
    <m/>
    <m/>
    <m/>
    <m/>
    <m/>
    <m/>
    <m/>
  </r>
  <r>
    <s v="Chandravathi"/>
    <x v="1"/>
    <x v="3"/>
    <m/>
    <m/>
    <m/>
    <m/>
    <m/>
    <m/>
    <m/>
    <m/>
    <m/>
    <m/>
    <m/>
    <m/>
    <m/>
    <m/>
    <m/>
    <m/>
    <m/>
    <m/>
    <m/>
    <m/>
    <m/>
    <m/>
    <m/>
  </r>
  <r>
    <s v="Qays"/>
    <x v="0"/>
    <x v="9"/>
    <m/>
    <m/>
    <m/>
    <m/>
    <m/>
    <m/>
    <m/>
    <m/>
    <m/>
    <m/>
    <m/>
    <m/>
    <m/>
    <m/>
    <m/>
    <m/>
    <m/>
    <m/>
    <m/>
    <m/>
    <m/>
    <m/>
    <m/>
  </r>
  <r>
    <s v="Kamalika"/>
    <x v="1"/>
    <x v="1"/>
    <m/>
    <m/>
    <m/>
    <m/>
    <m/>
    <m/>
    <m/>
    <m/>
    <m/>
    <m/>
    <m/>
    <m/>
    <m/>
    <m/>
    <m/>
    <m/>
    <m/>
    <m/>
    <m/>
    <m/>
    <m/>
    <m/>
    <m/>
  </r>
  <r>
    <s v="Pyas"/>
    <x v="1"/>
    <x v="9"/>
    <m/>
    <m/>
    <m/>
    <m/>
    <m/>
    <m/>
    <m/>
    <m/>
    <m/>
    <m/>
    <m/>
    <m/>
    <m/>
    <m/>
    <m/>
    <m/>
    <m/>
    <m/>
    <m/>
    <m/>
    <m/>
    <m/>
    <m/>
  </r>
  <r>
    <s v="Madhulla"/>
    <x v="1"/>
    <x v="1"/>
    <m/>
    <m/>
    <m/>
    <m/>
    <m/>
    <m/>
    <m/>
    <m/>
    <m/>
    <m/>
    <m/>
    <m/>
    <m/>
    <m/>
    <m/>
    <m/>
    <m/>
    <m/>
    <m/>
    <m/>
    <m/>
    <m/>
    <m/>
  </r>
  <r>
    <s v="Vir"/>
    <x v="0"/>
    <x v="8"/>
    <m/>
    <m/>
    <m/>
    <m/>
    <m/>
    <m/>
    <m/>
    <m/>
    <m/>
    <m/>
    <m/>
    <m/>
    <m/>
    <m/>
    <m/>
    <m/>
    <m/>
    <m/>
    <m/>
    <m/>
    <m/>
    <m/>
    <m/>
  </r>
  <r>
    <s v="Tamonash"/>
    <x v="0"/>
    <x v="0"/>
    <m/>
    <m/>
    <m/>
    <m/>
    <m/>
    <m/>
    <m/>
    <m/>
    <m/>
    <m/>
    <m/>
    <m/>
    <m/>
    <m/>
    <m/>
    <m/>
    <m/>
    <m/>
    <m/>
    <m/>
    <m/>
    <m/>
    <m/>
  </r>
  <r>
    <s v="Hiya"/>
    <x v="1"/>
    <x v="1"/>
    <m/>
    <m/>
    <m/>
    <m/>
    <m/>
    <m/>
    <m/>
    <m/>
    <m/>
    <m/>
    <m/>
    <m/>
    <m/>
    <m/>
    <m/>
    <m/>
    <m/>
    <m/>
    <m/>
    <m/>
    <m/>
    <m/>
    <m/>
  </r>
  <r>
    <s v="Kundanika"/>
    <x v="1"/>
    <x v="1"/>
    <m/>
    <m/>
    <m/>
    <m/>
    <m/>
    <m/>
    <m/>
    <m/>
    <m/>
    <m/>
    <m/>
    <m/>
    <m/>
    <m/>
    <m/>
    <m/>
    <m/>
    <m/>
    <m/>
    <m/>
    <m/>
    <m/>
    <m/>
  </r>
  <r>
    <s v="Advika"/>
    <x v="1"/>
    <x v="1"/>
    <m/>
    <m/>
    <m/>
    <m/>
    <m/>
    <m/>
    <m/>
    <m/>
    <m/>
    <m/>
    <m/>
    <m/>
    <m/>
    <m/>
    <m/>
    <m/>
    <m/>
    <m/>
    <m/>
    <m/>
    <m/>
    <m/>
    <m/>
  </r>
  <r>
    <s v="Nishikanta"/>
    <x v="0"/>
    <x v="1"/>
    <m/>
    <m/>
    <m/>
    <m/>
    <m/>
    <m/>
    <m/>
    <m/>
    <m/>
    <m/>
    <m/>
    <m/>
    <m/>
    <m/>
    <m/>
    <m/>
    <m/>
    <m/>
    <m/>
    <m/>
    <m/>
    <m/>
    <m/>
  </r>
  <r>
    <s v="Urjita"/>
    <x v="0"/>
    <x v="1"/>
    <m/>
    <m/>
    <m/>
    <m/>
    <m/>
    <m/>
    <m/>
    <m/>
    <m/>
    <m/>
    <m/>
    <m/>
    <m/>
    <m/>
    <m/>
    <m/>
    <m/>
    <m/>
    <m/>
    <m/>
    <m/>
    <m/>
    <m/>
  </r>
  <r>
    <s v="Anandi"/>
    <x v="1"/>
    <x v="3"/>
    <m/>
    <m/>
    <m/>
    <m/>
    <m/>
    <m/>
    <m/>
    <m/>
    <m/>
    <m/>
    <m/>
    <m/>
    <m/>
    <m/>
    <m/>
    <m/>
    <m/>
    <m/>
    <m/>
    <m/>
    <m/>
    <m/>
    <m/>
  </r>
  <r>
    <s v="Manajith"/>
    <x v="0"/>
    <x v="0"/>
    <m/>
    <m/>
    <m/>
    <m/>
    <m/>
    <m/>
    <m/>
    <m/>
    <m/>
    <m/>
    <m/>
    <m/>
    <m/>
    <m/>
    <m/>
    <m/>
    <m/>
    <m/>
    <m/>
    <m/>
    <m/>
    <m/>
    <m/>
  </r>
  <r>
    <s v="Amalendu"/>
    <x v="0"/>
    <x v="6"/>
    <m/>
    <m/>
    <m/>
    <m/>
    <m/>
    <m/>
    <m/>
    <m/>
    <m/>
    <m/>
    <m/>
    <m/>
    <m/>
    <m/>
    <m/>
    <m/>
    <m/>
    <m/>
    <m/>
    <m/>
    <m/>
    <m/>
    <m/>
  </r>
  <r>
    <s v="Tulsidas"/>
    <x v="0"/>
    <x v="9"/>
    <m/>
    <m/>
    <m/>
    <m/>
    <m/>
    <m/>
    <m/>
    <m/>
    <m/>
    <m/>
    <m/>
    <m/>
    <m/>
    <m/>
    <m/>
    <m/>
    <m/>
    <m/>
    <m/>
    <m/>
    <m/>
    <m/>
    <m/>
  </r>
  <r>
    <s v="Nirmala"/>
    <x v="1"/>
    <x v="1"/>
    <m/>
    <m/>
    <m/>
    <m/>
    <m/>
    <m/>
    <m/>
    <m/>
    <m/>
    <m/>
    <m/>
    <m/>
    <m/>
    <m/>
    <m/>
    <m/>
    <m/>
    <m/>
    <m/>
    <m/>
    <m/>
    <m/>
    <m/>
  </r>
  <r>
    <s v="Neelkamal"/>
    <x v="1"/>
    <x v="10"/>
    <m/>
    <m/>
    <m/>
    <m/>
    <m/>
    <m/>
    <m/>
    <m/>
    <m/>
    <m/>
    <m/>
    <m/>
    <m/>
    <m/>
    <m/>
    <m/>
    <m/>
    <m/>
    <m/>
    <m/>
    <m/>
    <m/>
    <m/>
  </r>
  <r>
    <s v="Pankhadi"/>
    <x v="1"/>
    <x v="3"/>
    <m/>
    <m/>
    <m/>
    <m/>
    <m/>
    <m/>
    <m/>
    <m/>
    <m/>
    <m/>
    <m/>
    <m/>
    <m/>
    <m/>
    <m/>
    <m/>
    <m/>
    <m/>
    <m/>
    <m/>
    <m/>
    <m/>
    <m/>
  </r>
  <r>
    <s v="Anarghya"/>
    <x v="0"/>
    <x v="1"/>
    <m/>
    <m/>
    <m/>
    <m/>
    <m/>
    <m/>
    <m/>
    <m/>
    <m/>
    <m/>
    <m/>
    <m/>
    <m/>
    <m/>
    <m/>
    <m/>
    <m/>
    <m/>
    <m/>
    <m/>
    <m/>
    <m/>
    <m/>
  </r>
  <r>
    <s v="Amal"/>
    <x v="0"/>
    <x v="10"/>
    <m/>
    <m/>
    <m/>
    <m/>
    <m/>
    <m/>
    <m/>
    <m/>
    <m/>
    <m/>
    <m/>
    <m/>
    <m/>
    <m/>
    <m/>
    <m/>
    <m/>
    <m/>
    <m/>
    <m/>
    <m/>
    <m/>
    <m/>
  </r>
  <r>
    <s v="Poorna"/>
    <x v="0"/>
    <x v="1"/>
    <m/>
    <m/>
    <m/>
    <m/>
    <m/>
    <m/>
    <m/>
    <m/>
    <m/>
    <m/>
    <m/>
    <m/>
    <m/>
    <m/>
    <m/>
    <m/>
    <m/>
    <m/>
    <m/>
    <m/>
    <m/>
    <m/>
    <m/>
  </r>
  <r>
    <s v="Layak"/>
    <x v="0"/>
    <x v="4"/>
    <m/>
    <m/>
    <m/>
    <m/>
    <m/>
    <m/>
    <m/>
    <m/>
    <m/>
    <m/>
    <m/>
    <m/>
    <m/>
    <m/>
    <m/>
    <m/>
    <m/>
    <m/>
    <m/>
    <m/>
    <m/>
    <m/>
    <m/>
  </r>
  <r>
    <s v="Satha"/>
    <x v="1"/>
    <x v="1"/>
    <m/>
    <m/>
    <m/>
    <m/>
    <m/>
    <m/>
    <m/>
    <m/>
    <m/>
    <m/>
    <m/>
    <m/>
    <m/>
    <m/>
    <m/>
    <m/>
    <m/>
    <m/>
    <m/>
    <m/>
    <m/>
    <m/>
    <m/>
  </r>
  <r>
    <s v="Vikesh"/>
    <x v="0"/>
    <x v="0"/>
    <m/>
    <m/>
    <m/>
    <m/>
    <m/>
    <m/>
    <m/>
    <m/>
    <m/>
    <m/>
    <m/>
    <m/>
    <m/>
    <m/>
    <m/>
    <m/>
    <m/>
    <m/>
    <m/>
    <m/>
    <m/>
    <m/>
    <m/>
  </r>
  <r>
    <s v="Kamana"/>
    <x v="1"/>
    <x v="1"/>
    <m/>
    <m/>
    <m/>
    <m/>
    <m/>
    <m/>
    <m/>
    <m/>
    <m/>
    <m/>
    <m/>
    <m/>
    <m/>
    <m/>
    <m/>
    <m/>
    <m/>
    <m/>
    <m/>
    <m/>
    <m/>
    <m/>
    <m/>
  </r>
  <r>
    <s v="Purvi"/>
    <x v="1"/>
    <x v="3"/>
    <m/>
    <m/>
    <m/>
    <m/>
    <m/>
    <m/>
    <m/>
    <m/>
    <m/>
    <m/>
    <m/>
    <m/>
    <m/>
    <m/>
    <m/>
    <m/>
    <m/>
    <m/>
    <m/>
    <m/>
    <m/>
    <m/>
    <m/>
  </r>
  <r>
    <s v="Vivek"/>
    <x v="0"/>
    <x v="4"/>
    <m/>
    <m/>
    <m/>
    <m/>
    <m/>
    <m/>
    <m/>
    <m/>
    <m/>
    <m/>
    <m/>
    <m/>
    <m/>
    <m/>
    <m/>
    <m/>
    <m/>
    <m/>
    <m/>
    <m/>
    <m/>
    <m/>
    <m/>
  </r>
  <r>
    <s v="Mandakini"/>
    <x v="1"/>
    <x v="3"/>
    <m/>
    <m/>
    <m/>
    <m/>
    <m/>
    <m/>
    <m/>
    <m/>
    <m/>
    <m/>
    <m/>
    <m/>
    <m/>
    <m/>
    <m/>
    <m/>
    <m/>
    <m/>
    <m/>
    <m/>
    <m/>
    <m/>
    <m/>
  </r>
  <r>
    <s v="Gagandeep"/>
    <x v="0"/>
    <x v="17"/>
    <m/>
    <m/>
    <m/>
    <m/>
    <m/>
    <m/>
    <m/>
    <m/>
    <m/>
    <m/>
    <m/>
    <m/>
    <m/>
    <m/>
    <m/>
    <m/>
    <m/>
    <m/>
    <m/>
    <m/>
    <m/>
    <m/>
    <m/>
  </r>
  <r>
    <s v="Sammathi"/>
    <x v="1"/>
    <x v="3"/>
    <m/>
    <m/>
    <m/>
    <m/>
    <m/>
    <m/>
    <m/>
    <m/>
    <m/>
    <m/>
    <m/>
    <m/>
    <m/>
    <m/>
    <m/>
    <m/>
    <m/>
    <m/>
    <m/>
    <m/>
    <m/>
    <m/>
    <m/>
  </r>
  <r>
    <s v="Sushruta"/>
    <x v="0"/>
    <x v="1"/>
    <m/>
    <m/>
    <m/>
    <m/>
    <m/>
    <m/>
    <m/>
    <m/>
    <m/>
    <m/>
    <m/>
    <m/>
    <m/>
    <m/>
    <m/>
    <m/>
    <m/>
    <m/>
    <m/>
    <m/>
    <m/>
    <m/>
    <m/>
  </r>
  <r>
    <s v="Uttiya"/>
    <x v="0"/>
    <x v="1"/>
    <m/>
    <m/>
    <m/>
    <m/>
    <m/>
    <m/>
    <m/>
    <m/>
    <m/>
    <m/>
    <m/>
    <m/>
    <m/>
    <m/>
    <m/>
    <m/>
    <m/>
    <m/>
    <m/>
    <m/>
    <m/>
    <m/>
    <m/>
  </r>
  <r>
    <s v="Bhagat"/>
    <x v="0"/>
    <x v="14"/>
    <m/>
    <m/>
    <m/>
    <m/>
    <m/>
    <m/>
    <m/>
    <m/>
    <m/>
    <m/>
    <m/>
    <m/>
    <m/>
    <m/>
    <m/>
    <m/>
    <m/>
    <m/>
    <m/>
    <m/>
    <m/>
    <m/>
    <m/>
  </r>
  <r>
    <s v="Deeptiman"/>
    <x v="0"/>
    <x v="7"/>
    <m/>
    <m/>
    <m/>
    <m/>
    <m/>
    <m/>
    <m/>
    <m/>
    <m/>
    <m/>
    <m/>
    <m/>
    <m/>
    <m/>
    <m/>
    <m/>
    <m/>
    <m/>
    <m/>
    <m/>
    <m/>
    <m/>
    <m/>
  </r>
  <r>
    <s v="Indrayani"/>
    <x v="1"/>
    <x v="3"/>
    <m/>
    <m/>
    <m/>
    <m/>
    <m/>
    <m/>
    <m/>
    <m/>
    <m/>
    <m/>
    <m/>
    <m/>
    <m/>
    <m/>
    <m/>
    <m/>
    <m/>
    <m/>
    <m/>
    <m/>
    <m/>
    <m/>
    <m/>
  </r>
  <r>
    <s v="Suhail"/>
    <x v="0"/>
    <x v="10"/>
    <m/>
    <m/>
    <m/>
    <m/>
    <m/>
    <m/>
    <m/>
    <m/>
    <m/>
    <m/>
    <m/>
    <m/>
    <m/>
    <m/>
    <m/>
    <m/>
    <m/>
    <m/>
    <m/>
    <m/>
    <m/>
    <m/>
    <m/>
  </r>
  <r>
    <s v="Dyumani"/>
    <x v="0"/>
    <x v="3"/>
    <m/>
    <m/>
    <m/>
    <m/>
    <m/>
    <m/>
    <m/>
    <m/>
    <m/>
    <m/>
    <m/>
    <m/>
    <m/>
    <m/>
    <m/>
    <m/>
    <m/>
    <m/>
    <m/>
    <m/>
    <m/>
    <m/>
    <m/>
  </r>
  <r>
    <s v="Maitra"/>
    <x v="1"/>
    <x v="1"/>
    <m/>
    <m/>
    <m/>
    <m/>
    <m/>
    <m/>
    <m/>
    <m/>
    <m/>
    <m/>
    <m/>
    <m/>
    <m/>
    <m/>
    <m/>
    <m/>
    <m/>
    <m/>
    <m/>
    <m/>
    <m/>
    <m/>
    <m/>
  </r>
  <r>
    <s v="Palak"/>
    <x v="0"/>
    <x v="4"/>
    <m/>
    <m/>
    <m/>
    <m/>
    <m/>
    <m/>
    <m/>
    <m/>
    <m/>
    <m/>
    <m/>
    <m/>
    <m/>
    <m/>
    <m/>
    <m/>
    <m/>
    <m/>
    <m/>
    <m/>
    <m/>
    <m/>
    <m/>
  </r>
  <r>
    <s v="Sulekh"/>
    <x v="1"/>
    <x v="0"/>
    <m/>
    <m/>
    <m/>
    <m/>
    <m/>
    <m/>
    <m/>
    <m/>
    <m/>
    <m/>
    <m/>
    <m/>
    <m/>
    <m/>
    <m/>
    <m/>
    <m/>
    <m/>
    <m/>
    <m/>
    <m/>
    <m/>
    <m/>
  </r>
  <r>
    <s v="Nirajit"/>
    <x v="0"/>
    <x v="14"/>
    <m/>
    <m/>
    <m/>
    <m/>
    <m/>
    <m/>
    <m/>
    <m/>
    <m/>
    <m/>
    <m/>
    <m/>
    <m/>
    <m/>
    <m/>
    <m/>
    <m/>
    <m/>
    <m/>
    <m/>
    <m/>
    <m/>
    <m/>
  </r>
  <r>
    <s v="Maitreya"/>
    <x v="1"/>
    <x v="1"/>
    <m/>
    <m/>
    <m/>
    <m/>
    <m/>
    <m/>
    <m/>
    <m/>
    <m/>
    <m/>
    <m/>
    <m/>
    <m/>
    <m/>
    <m/>
    <m/>
    <m/>
    <m/>
    <m/>
    <m/>
    <m/>
    <m/>
    <m/>
  </r>
  <r>
    <s v="Wasan"/>
    <x v="0"/>
    <x v="7"/>
    <m/>
    <m/>
    <m/>
    <m/>
    <m/>
    <m/>
    <m/>
    <m/>
    <m/>
    <m/>
    <m/>
    <m/>
    <m/>
    <m/>
    <m/>
    <m/>
    <m/>
    <m/>
    <m/>
    <m/>
    <m/>
    <m/>
    <m/>
  </r>
  <r>
    <s v="Dharani"/>
    <x v="1"/>
    <x v="3"/>
    <m/>
    <m/>
    <m/>
    <m/>
    <m/>
    <m/>
    <m/>
    <m/>
    <m/>
    <m/>
    <m/>
    <m/>
    <m/>
    <m/>
    <m/>
    <m/>
    <m/>
    <m/>
    <m/>
    <m/>
    <m/>
    <m/>
    <m/>
  </r>
  <r>
    <s v="Tusti"/>
    <x v="1"/>
    <x v="3"/>
    <m/>
    <m/>
    <m/>
    <m/>
    <m/>
    <m/>
    <m/>
    <m/>
    <m/>
    <m/>
    <m/>
    <m/>
    <m/>
    <m/>
    <m/>
    <m/>
    <m/>
    <m/>
    <m/>
    <m/>
    <m/>
    <m/>
    <m/>
  </r>
  <r>
    <s v="Devamadana"/>
    <x v="0"/>
    <x v="1"/>
    <m/>
    <m/>
    <m/>
    <m/>
    <m/>
    <m/>
    <m/>
    <m/>
    <m/>
    <m/>
    <m/>
    <m/>
    <m/>
    <m/>
    <m/>
    <m/>
    <m/>
    <m/>
    <m/>
    <m/>
    <m/>
    <m/>
    <m/>
  </r>
  <r>
    <s v="Ompati"/>
    <x v="0"/>
    <x v="3"/>
    <m/>
    <m/>
    <m/>
    <m/>
    <m/>
    <m/>
    <m/>
    <m/>
    <m/>
    <m/>
    <m/>
    <m/>
    <m/>
    <m/>
    <m/>
    <m/>
    <m/>
    <m/>
    <m/>
    <m/>
    <m/>
    <m/>
    <m/>
  </r>
  <r>
    <s v="Pavan"/>
    <x v="0"/>
    <x v="7"/>
    <m/>
    <m/>
    <m/>
    <m/>
    <m/>
    <m/>
    <m/>
    <m/>
    <m/>
    <m/>
    <m/>
    <m/>
    <m/>
    <m/>
    <m/>
    <m/>
    <m/>
    <m/>
    <m/>
    <m/>
    <m/>
    <m/>
    <m/>
  </r>
  <r>
    <s v="Bairavi"/>
    <x v="1"/>
    <x v="3"/>
    <m/>
    <m/>
    <m/>
    <m/>
    <m/>
    <m/>
    <m/>
    <m/>
    <m/>
    <m/>
    <m/>
    <m/>
    <m/>
    <m/>
    <m/>
    <m/>
    <m/>
    <m/>
    <m/>
    <m/>
    <m/>
    <m/>
    <m/>
  </r>
  <r>
    <s v="Manohari"/>
    <x v="1"/>
    <x v="3"/>
    <m/>
    <m/>
    <m/>
    <m/>
    <m/>
    <m/>
    <m/>
    <m/>
    <m/>
    <m/>
    <m/>
    <m/>
    <m/>
    <m/>
    <m/>
    <m/>
    <m/>
    <m/>
    <m/>
    <m/>
    <m/>
    <m/>
    <m/>
  </r>
  <r>
    <s v="Shrinivas"/>
    <x v="0"/>
    <x v="9"/>
    <m/>
    <m/>
    <m/>
    <m/>
    <m/>
    <m/>
    <m/>
    <m/>
    <m/>
    <m/>
    <m/>
    <m/>
    <m/>
    <m/>
    <m/>
    <m/>
    <m/>
    <m/>
    <m/>
    <m/>
    <m/>
    <m/>
    <m/>
  </r>
  <r>
    <s v="Vishwesh"/>
    <x v="0"/>
    <x v="0"/>
    <m/>
    <m/>
    <m/>
    <m/>
    <m/>
    <m/>
    <m/>
    <m/>
    <m/>
    <m/>
    <m/>
    <m/>
    <m/>
    <m/>
    <m/>
    <m/>
    <m/>
    <m/>
    <m/>
    <m/>
    <m/>
    <m/>
    <m/>
  </r>
  <r>
    <s v="Umanand"/>
    <x v="0"/>
    <x v="5"/>
    <m/>
    <m/>
    <m/>
    <m/>
    <m/>
    <m/>
    <m/>
    <m/>
    <m/>
    <m/>
    <m/>
    <m/>
    <m/>
    <m/>
    <m/>
    <m/>
    <m/>
    <m/>
    <m/>
    <m/>
    <m/>
    <m/>
    <m/>
  </r>
  <r>
    <s v="Gulal"/>
    <x v="1"/>
    <x v="10"/>
    <m/>
    <m/>
    <m/>
    <m/>
    <m/>
    <m/>
    <m/>
    <m/>
    <m/>
    <m/>
    <m/>
    <m/>
    <m/>
    <m/>
    <m/>
    <m/>
    <m/>
    <m/>
    <m/>
    <m/>
    <m/>
    <m/>
    <m/>
  </r>
  <r>
    <s v="Kanjari"/>
    <x v="1"/>
    <x v="3"/>
    <m/>
    <m/>
    <m/>
    <m/>
    <m/>
    <m/>
    <m/>
    <m/>
    <m/>
    <m/>
    <m/>
    <m/>
    <m/>
    <m/>
    <m/>
    <m/>
    <m/>
    <m/>
    <m/>
    <m/>
    <m/>
    <m/>
    <m/>
  </r>
  <r>
    <s v="Nandita"/>
    <x v="1"/>
    <x v="1"/>
    <m/>
    <m/>
    <m/>
    <m/>
    <m/>
    <m/>
    <m/>
    <m/>
    <m/>
    <m/>
    <m/>
    <m/>
    <m/>
    <m/>
    <m/>
    <m/>
    <m/>
    <m/>
    <m/>
    <m/>
    <m/>
    <m/>
    <m/>
  </r>
  <r>
    <s v="Huthayfa"/>
    <x v="0"/>
    <x v="1"/>
    <m/>
    <m/>
    <m/>
    <m/>
    <m/>
    <m/>
    <m/>
    <m/>
    <m/>
    <m/>
    <m/>
    <m/>
    <m/>
    <m/>
    <m/>
    <m/>
    <m/>
    <m/>
    <m/>
    <m/>
    <m/>
    <m/>
    <m/>
  </r>
  <r>
    <s v="Azeez"/>
    <x v="0"/>
    <x v="19"/>
    <m/>
    <m/>
    <m/>
    <m/>
    <m/>
    <m/>
    <m/>
    <m/>
    <m/>
    <m/>
    <m/>
    <m/>
    <m/>
    <m/>
    <m/>
    <m/>
    <m/>
    <m/>
    <m/>
    <m/>
    <m/>
    <m/>
    <m/>
  </r>
  <r>
    <s v="Lalasa"/>
    <x v="1"/>
    <x v="1"/>
    <m/>
    <m/>
    <m/>
    <m/>
    <m/>
    <m/>
    <m/>
    <m/>
    <m/>
    <m/>
    <m/>
    <m/>
    <m/>
    <m/>
    <m/>
    <m/>
    <m/>
    <m/>
    <m/>
    <m/>
    <m/>
    <m/>
    <m/>
  </r>
  <r>
    <s v="Nitara"/>
    <x v="1"/>
    <x v="1"/>
    <m/>
    <m/>
    <m/>
    <m/>
    <m/>
    <m/>
    <m/>
    <m/>
    <m/>
    <m/>
    <m/>
    <m/>
    <m/>
    <m/>
    <m/>
    <m/>
    <m/>
    <m/>
    <m/>
    <m/>
    <m/>
    <m/>
    <m/>
  </r>
  <r>
    <s v="Shiuli"/>
    <x v="1"/>
    <x v="3"/>
    <m/>
    <m/>
    <m/>
    <m/>
    <m/>
    <m/>
    <m/>
    <m/>
    <m/>
    <m/>
    <m/>
    <m/>
    <m/>
    <m/>
    <m/>
    <m/>
    <m/>
    <m/>
    <m/>
    <m/>
    <m/>
    <m/>
    <m/>
  </r>
  <r>
    <s v="Manini"/>
    <x v="1"/>
    <x v="3"/>
    <m/>
    <m/>
    <m/>
    <m/>
    <m/>
    <m/>
    <m/>
    <m/>
    <m/>
    <m/>
    <m/>
    <m/>
    <m/>
    <m/>
    <m/>
    <m/>
    <m/>
    <m/>
    <m/>
    <m/>
    <m/>
    <m/>
    <m/>
  </r>
  <r>
    <s v="Banhishikha"/>
    <x v="1"/>
    <x v="1"/>
    <m/>
    <m/>
    <m/>
    <m/>
    <m/>
    <m/>
    <m/>
    <m/>
    <m/>
    <m/>
    <m/>
    <m/>
    <m/>
    <m/>
    <m/>
    <m/>
    <m/>
    <m/>
    <m/>
    <m/>
    <m/>
    <m/>
    <m/>
  </r>
  <r>
    <s v="Lola"/>
    <x v="1"/>
    <x v="1"/>
    <m/>
    <m/>
    <m/>
    <m/>
    <m/>
    <m/>
    <m/>
    <m/>
    <m/>
    <m/>
    <m/>
    <m/>
    <m/>
    <m/>
    <m/>
    <m/>
    <m/>
    <m/>
    <m/>
    <m/>
    <m/>
    <m/>
    <m/>
  </r>
  <r>
    <s v="Soumyakanti"/>
    <x v="0"/>
    <x v="3"/>
    <m/>
    <m/>
    <m/>
    <m/>
    <m/>
    <m/>
    <m/>
    <m/>
    <m/>
    <m/>
    <m/>
    <m/>
    <m/>
    <m/>
    <m/>
    <m/>
    <m/>
    <m/>
    <m/>
    <m/>
    <m/>
    <m/>
    <m/>
  </r>
  <r>
    <s v="Niranjana"/>
    <x v="1"/>
    <x v="1"/>
    <m/>
    <m/>
    <m/>
    <m/>
    <m/>
    <m/>
    <m/>
    <m/>
    <m/>
    <m/>
    <m/>
    <m/>
    <m/>
    <m/>
    <m/>
    <m/>
    <m/>
    <m/>
    <m/>
    <m/>
    <m/>
    <m/>
    <m/>
  </r>
  <r>
    <s v="Subhagya"/>
    <x v="1"/>
    <x v="1"/>
    <m/>
    <m/>
    <m/>
    <m/>
    <m/>
    <m/>
    <m/>
    <m/>
    <m/>
    <m/>
    <m/>
    <m/>
    <m/>
    <m/>
    <m/>
    <m/>
    <m/>
    <m/>
    <m/>
    <m/>
    <m/>
    <m/>
    <m/>
  </r>
  <r>
    <s v="Tejaswini"/>
    <x v="1"/>
    <x v="3"/>
    <m/>
    <m/>
    <m/>
    <m/>
    <m/>
    <m/>
    <m/>
    <m/>
    <m/>
    <m/>
    <m/>
    <m/>
    <m/>
    <m/>
    <m/>
    <m/>
    <m/>
    <m/>
    <m/>
    <m/>
    <m/>
    <m/>
    <m/>
  </r>
  <r>
    <s v="Swapnali"/>
    <x v="1"/>
    <x v="3"/>
    <m/>
    <m/>
    <m/>
    <m/>
    <m/>
    <m/>
    <m/>
    <m/>
    <m/>
    <m/>
    <m/>
    <m/>
    <m/>
    <m/>
    <m/>
    <m/>
    <m/>
    <m/>
    <m/>
    <m/>
    <m/>
    <m/>
    <m/>
  </r>
  <r>
    <s v="Divyana"/>
    <x v="1"/>
    <x v="1"/>
    <m/>
    <m/>
    <m/>
    <m/>
    <m/>
    <m/>
    <m/>
    <m/>
    <m/>
    <m/>
    <m/>
    <m/>
    <m/>
    <m/>
    <m/>
    <m/>
    <m/>
    <m/>
    <m/>
    <m/>
    <m/>
    <m/>
    <m/>
  </r>
  <r>
    <s v="Karunamayi"/>
    <x v="1"/>
    <x v="3"/>
    <m/>
    <m/>
    <m/>
    <m/>
    <m/>
    <m/>
    <m/>
    <m/>
    <m/>
    <m/>
    <m/>
    <m/>
    <m/>
    <m/>
    <m/>
    <m/>
    <m/>
    <m/>
    <m/>
    <m/>
    <m/>
    <m/>
    <m/>
  </r>
  <r>
    <s v="Samata"/>
    <x v="1"/>
    <x v="1"/>
    <m/>
    <m/>
    <m/>
    <m/>
    <m/>
    <m/>
    <m/>
    <m/>
    <m/>
    <m/>
    <m/>
    <m/>
    <m/>
    <m/>
    <m/>
    <m/>
    <m/>
    <m/>
    <m/>
    <m/>
    <m/>
    <m/>
    <m/>
  </r>
  <r>
    <s v="Purnima"/>
    <x v="1"/>
    <x v="1"/>
    <m/>
    <m/>
    <m/>
    <m/>
    <m/>
    <m/>
    <m/>
    <m/>
    <m/>
    <m/>
    <m/>
    <m/>
    <m/>
    <m/>
    <m/>
    <m/>
    <m/>
    <m/>
    <m/>
    <m/>
    <m/>
    <m/>
    <m/>
  </r>
  <r>
    <s v="Pankajadharini"/>
    <x v="1"/>
    <x v="3"/>
    <m/>
    <m/>
    <m/>
    <m/>
    <m/>
    <m/>
    <m/>
    <m/>
    <m/>
    <m/>
    <m/>
    <m/>
    <m/>
    <m/>
    <m/>
    <m/>
    <m/>
    <m/>
    <m/>
    <m/>
    <m/>
    <m/>
    <m/>
  </r>
  <r>
    <s v="Nakshatra"/>
    <x v="0"/>
    <x v="1"/>
    <m/>
    <m/>
    <m/>
    <m/>
    <m/>
    <m/>
    <m/>
    <m/>
    <m/>
    <m/>
    <m/>
    <m/>
    <m/>
    <m/>
    <m/>
    <m/>
    <m/>
    <m/>
    <m/>
    <m/>
    <m/>
    <m/>
    <m/>
  </r>
  <r>
    <s v="Urmila, Urmil"/>
    <x v="1"/>
    <x v="10"/>
    <m/>
    <m/>
    <m/>
    <m/>
    <m/>
    <m/>
    <m/>
    <m/>
    <m/>
    <m/>
    <m/>
    <m/>
    <m/>
    <m/>
    <m/>
    <m/>
    <m/>
    <m/>
    <m/>
    <m/>
    <m/>
    <m/>
    <m/>
  </r>
  <r>
    <s v="Sashreek"/>
    <x v="0"/>
    <x v="4"/>
    <m/>
    <m/>
    <m/>
    <m/>
    <m/>
    <m/>
    <m/>
    <m/>
    <m/>
    <m/>
    <m/>
    <m/>
    <m/>
    <m/>
    <m/>
    <m/>
    <m/>
    <m/>
    <m/>
    <m/>
    <m/>
    <m/>
    <m/>
  </r>
  <r>
    <s v="Tabassum"/>
    <x v="1"/>
    <x v="11"/>
    <m/>
    <m/>
    <m/>
    <m/>
    <m/>
    <m/>
    <m/>
    <m/>
    <m/>
    <m/>
    <m/>
    <m/>
    <m/>
    <m/>
    <m/>
    <m/>
    <m/>
    <m/>
    <m/>
    <m/>
    <m/>
    <m/>
    <m/>
  </r>
  <r>
    <s v="Nripesh"/>
    <x v="0"/>
    <x v="0"/>
    <m/>
    <m/>
    <m/>
    <m/>
    <m/>
    <m/>
    <m/>
    <m/>
    <m/>
    <m/>
    <m/>
    <m/>
    <m/>
    <m/>
    <m/>
    <m/>
    <m/>
    <m/>
    <m/>
    <m/>
    <m/>
    <m/>
    <m/>
  </r>
  <r>
    <s v="Suvan"/>
    <x v="0"/>
    <x v="7"/>
    <m/>
    <m/>
    <m/>
    <m/>
    <m/>
    <m/>
    <m/>
    <m/>
    <m/>
    <m/>
    <m/>
    <m/>
    <m/>
    <m/>
    <m/>
    <m/>
    <m/>
    <m/>
    <m/>
    <m/>
    <m/>
    <m/>
    <m/>
  </r>
  <r>
    <s v="Muwafaq"/>
    <x v="0"/>
    <x v="21"/>
    <m/>
    <m/>
    <m/>
    <m/>
    <m/>
    <m/>
    <m/>
    <m/>
    <m/>
    <m/>
    <m/>
    <m/>
    <m/>
    <m/>
    <m/>
    <m/>
    <m/>
    <m/>
    <m/>
    <m/>
    <m/>
    <m/>
    <m/>
  </r>
  <r>
    <s v="Shriyans"/>
    <x v="0"/>
    <x v="9"/>
    <m/>
    <m/>
    <m/>
    <m/>
    <m/>
    <m/>
    <m/>
    <m/>
    <m/>
    <m/>
    <m/>
    <m/>
    <m/>
    <m/>
    <m/>
    <m/>
    <m/>
    <m/>
    <m/>
    <m/>
    <m/>
    <m/>
    <m/>
  </r>
  <r>
    <s v="Gagan"/>
    <x v="0"/>
    <x v="7"/>
    <m/>
    <m/>
    <m/>
    <m/>
    <m/>
    <m/>
    <m/>
    <m/>
    <m/>
    <m/>
    <m/>
    <m/>
    <m/>
    <m/>
    <m/>
    <m/>
    <m/>
    <m/>
    <m/>
    <m/>
    <m/>
    <m/>
    <m/>
  </r>
  <r>
    <s v="Bahuratna"/>
    <x v="1"/>
    <x v="1"/>
    <m/>
    <m/>
    <m/>
    <m/>
    <m/>
    <m/>
    <m/>
    <m/>
    <m/>
    <m/>
    <m/>
    <m/>
    <m/>
    <m/>
    <m/>
    <m/>
    <m/>
    <m/>
    <m/>
    <m/>
    <m/>
    <m/>
    <m/>
  </r>
  <r>
    <s v="Mandan"/>
    <x v="0"/>
    <x v="7"/>
    <m/>
    <m/>
    <m/>
    <m/>
    <m/>
    <m/>
    <m/>
    <m/>
    <m/>
    <m/>
    <m/>
    <m/>
    <m/>
    <m/>
    <m/>
    <m/>
    <m/>
    <m/>
    <m/>
    <m/>
    <m/>
    <m/>
    <m/>
  </r>
  <r>
    <s v="Dhanapriya"/>
    <x v="1"/>
    <x v="1"/>
    <m/>
    <m/>
    <m/>
    <m/>
    <m/>
    <m/>
    <m/>
    <m/>
    <m/>
    <m/>
    <m/>
    <m/>
    <m/>
    <m/>
    <m/>
    <m/>
    <m/>
    <m/>
    <m/>
    <m/>
    <m/>
    <m/>
    <m/>
  </r>
  <r>
    <s v="Bharati"/>
    <x v="1"/>
    <x v="3"/>
    <m/>
    <m/>
    <m/>
    <m/>
    <m/>
    <m/>
    <m/>
    <m/>
    <m/>
    <m/>
    <m/>
    <m/>
    <m/>
    <m/>
    <m/>
    <m/>
    <m/>
    <m/>
    <m/>
    <m/>
    <m/>
    <m/>
    <m/>
  </r>
  <r>
    <s v="Senmal"/>
    <x v="0"/>
    <x v="10"/>
    <m/>
    <m/>
    <m/>
    <m/>
    <m/>
    <m/>
    <m/>
    <m/>
    <m/>
    <m/>
    <m/>
    <m/>
    <m/>
    <m/>
    <m/>
    <m/>
    <m/>
    <m/>
    <m/>
    <m/>
    <m/>
    <m/>
    <m/>
  </r>
  <r>
    <s v="Gudakesha"/>
    <x v="0"/>
    <x v="1"/>
    <m/>
    <m/>
    <m/>
    <m/>
    <m/>
    <m/>
    <m/>
    <m/>
    <m/>
    <m/>
    <m/>
    <m/>
    <m/>
    <m/>
    <m/>
    <m/>
    <m/>
    <m/>
    <m/>
    <m/>
    <m/>
    <m/>
    <m/>
  </r>
  <r>
    <s v="Magan"/>
    <x v="0"/>
    <x v="7"/>
    <m/>
    <m/>
    <m/>
    <m/>
    <m/>
    <m/>
    <m/>
    <m/>
    <m/>
    <m/>
    <m/>
    <m/>
    <m/>
    <m/>
    <m/>
    <m/>
    <m/>
    <m/>
    <m/>
    <m/>
    <m/>
    <m/>
    <m/>
  </r>
  <r>
    <s v="Sarvika"/>
    <x v="1"/>
    <x v="1"/>
    <m/>
    <m/>
    <m/>
    <m/>
    <m/>
    <m/>
    <m/>
    <m/>
    <m/>
    <m/>
    <m/>
    <m/>
    <m/>
    <m/>
    <m/>
    <m/>
    <m/>
    <m/>
    <m/>
    <m/>
    <m/>
    <m/>
    <m/>
  </r>
  <r>
    <s v="Kasni"/>
    <x v="1"/>
    <x v="3"/>
    <m/>
    <m/>
    <m/>
    <m/>
    <m/>
    <m/>
    <m/>
    <m/>
    <m/>
    <m/>
    <m/>
    <m/>
    <m/>
    <m/>
    <m/>
    <m/>
    <m/>
    <m/>
    <m/>
    <m/>
    <m/>
    <m/>
    <m/>
  </r>
  <r>
    <s v="Palaksi"/>
    <x v="1"/>
    <x v="3"/>
    <m/>
    <m/>
    <m/>
    <m/>
    <m/>
    <m/>
    <m/>
    <m/>
    <m/>
    <m/>
    <m/>
    <m/>
    <m/>
    <m/>
    <m/>
    <m/>
    <m/>
    <m/>
    <m/>
    <m/>
    <m/>
    <m/>
    <m/>
  </r>
  <r>
    <s v="Vyom"/>
    <x v="0"/>
    <x v="11"/>
    <m/>
    <m/>
    <m/>
    <m/>
    <m/>
    <m/>
    <m/>
    <m/>
    <m/>
    <m/>
    <m/>
    <m/>
    <m/>
    <m/>
    <m/>
    <m/>
    <m/>
    <m/>
    <m/>
    <m/>
    <m/>
    <m/>
    <m/>
  </r>
  <r>
    <s v="Sampatti"/>
    <x v="1"/>
    <x v="3"/>
    <m/>
    <m/>
    <m/>
    <m/>
    <m/>
    <m/>
    <m/>
    <m/>
    <m/>
    <m/>
    <m/>
    <m/>
    <m/>
    <m/>
    <m/>
    <m/>
    <m/>
    <m/>
    <m/>
    <m/>
    <m/>
    <m/>
    <m/>
  </r>
  <r>
    <s v="Prabodh"/>
    <x v="0"/>
    <x v="0"/>
    <m/>
    <m/>
    <m/>
    <m/>
    <m/>
    <m/>
    <m/>
    <m/>
    <m/>
    <m/>
    <m/>
    <m/>
    <m/>
    <m/>
    <m/>
    <m/>
    <m/>
    <m/>
    <m/>
    <m/>
    <m/>
    <m/>
    <m/>
  </r>
  <r>
    <s v="Wuar"/>
    <x v="0"/>
    <x v="8"/>
    <m/>
    <m/>
    <m/>
    <m/>
    <m/>
    <m/>
    <m/>
    <m/>
    <m/>
    <m/>
    <m/>
    <m/>
    <m/>
    <m/>
    <m/>
    <m/>
    <m/>
    <m/>
    <m/>
    <m/>
    <m/>
    <m/>
    <m/>
  </r>
  <r>
    <s v="Gowri"/>
    <x v="1"/>
    <x v="3"/>
    <m/>
    <m/>
    <m/>
    <m/>
    <m/>
    <m/>
    <m/>
    <m/>
    <m/>
    <m/>
    <m/>
    <m/>
    <m/>
    <m/>
    <m/>
    <m/>
    <m/>
    <m/>
    <m/>
    <m/>
    <m/>
    <m/>
    <m/>
  </r>
  <r>
    <s v="Tejashree"/>
    <x v="1"/>
    <x v="20"/>
    <m/>
    <m/>
    <m/>
    <m/>
    <m/>
    <m/>
    <m/>
    <m/>
    <m/>
    <m/>
    <m/>
    <m/>
    <m/>
    <m/>
    <m/>
    <m/>
    <m/>
    <m/>
    <m/>
    <m/>
    <m/>
    <m/>
    <m/>
  </r>
  <r>
    <s v="Arindam"/>
    <x v="0"/>
    <x v="11"/>
    <m/>
    <m/>
    <m/>
    <m/>
    <m/>
    <m/>
    <m/>
    <m/>
    <m/>
    <m/>
    <m/>
    <m/>
    <m/>
    <m/>
    <m/>
    <m/>
    <m/>
    <m/>
    <m/>
    <m/>
    <m/>
    <m/>
    <m/>
  </r>
  <r>
    <s v="Ramkrishna"/>
    <x v="0"/>
    <x v="1"/>
    <m/>
    <m/>
    <m/>
    <m/>
    <m/>
    <m/>
    <m/>
    <m/>
    <m/>
    <m/>
    <m/>
    <m/>
    <m/>
    <m/>
    <m/>
    <m/>
    <m/>
    <m/>
    <m/>
    <m/>
    <m/>
    <m/>
    <m/>
  </r>
  <r>
    <s v="Jayita"/>
    <x v="1"/>
    <x v="1"/>
    <m/>
    <m/>
    <m/>
    <m/>
    <m/>
    <m/>
    <m/>
    <m/>
    <m/>
    <m/>
    <m/>
    <m/>
    <m/>
    <m/>
    <m/>
    <m/>
    <m/>
    <m/>
    <m/>
    <m/>
    <m/>
    <m/>
    <m/>
  </r>
  <r>
    <s v="Saaras"/>
    <x v="0"/>
    <x v="9"/>
    <m/>
    <m/>
    <m/>
    <m/>
    <m/>
    <m/>
    <m/>
    <m/>
    <m/>
    <m/>
    <m/>
    <m/>
    <m/>
    <m/>
    <m/>
    <m/>
    <m/>
    <m/>
    <m/>
    <m/>
    <m/>
    <m/>
    <m/>
  </r>
  <r>
    <s v="Girindra"/>
    <x v="0"/>
    <x v="1"/>
    <m/>
    <m/>
    <m/>
    <m/>
    <m/>
    <m/>
    <m/>
    <m/>
    <m/>
    <m/>
    <m/>
    <m/>
    <m/>
    <m/>
    <m/>
    <m/>
    <m/>
    <m/>
    <m/>
    <m/>
    <m/>
    <m/>
    <m/>
  </r>
  <r>
    <s v="Satyarupa"/>
    <x v="1"/>
    <x v="1"/>
    <m/>
    <m/>
    <m/>
    <m/>
    <m/>
    <m/>
    <m/>
    <m/>
    <m/>
    <m/>
    <m/>
    <m/>
    <m/>
    <m/>
    <m/>
    <m/>
    <m/>
    <m/>
    <m/>
    <m/>
    <m/>
    <m/>
    <m/>
  </r>
  <r>
    <s v="Sangita"/>
    <x v="1"/>
    <x v="1"/>
    <m/>
    <m/>
    <m/>
    <m/>
    <m/>
    <m/>
    <m/>
    <m/>
    <m/>
    <m/>
    <m/>
    <m/>
    <m/>
    <m/>
    <m/>
    <m/>
    <m/>
    <m/>
    <m/>
    <m/>
    <m/>
    <m/>
    <m/>
  </r>
  <r>
    <s v="Suresh"/>
    <x v="0"/>
    <x v="0"/>
    <m/>
    <m/>
    <m/>
    <m/>
    <m/>
    <m/>
    <m/>
    <m/>
    <m/>
    <m/>
    <m/>
    <m/>
    <m/>
    <m/>
    <m/>
    <m/>
    <m/>
    <m/>
    <m/>
    <m/>
    <m/>
    <m/>
    <m/>
  </r>
  <r>
    <s v="Kirik"/>
    <x v="0"/>
    <x v="4"/>
    <m/>
    <m/>
    <m/>
    <m/>
    <m/>
    <m/>
    <m/>
    <m/>
    <m/>
    <m/>
    <m/>
    <m/>
    <m/>
    <m/>
    <m/>
    <m/>
    <m/>
    <m/>
    <m/>
    <m/>
    <m/>
    <m/>
    <m/>
  </r>
  <r>
    <s v="Sacchidananda"/>
    <x v="0"/>
    <x v="1"/>
    <m/>
    <m/>
    <m/>
    <m/>
    <m/>
    <m/>
    <m/>
    <m/>
    <m/>
    <m/>
    <m/>
    <m/>
    <m/>
    <m/>
    <m/>
    <m/>
    <m/>
    <m/>
    <m/>
    <m/>
    <m/>
    <m/>
    <m/>
  </r>
  <r>
    <s v="Sarasija"/>
    <x v="0"/>
    <x v="1"/>
    <m/>
    <m/>
    <m/>
    <m/>
    <m/>
    <m/>
    <m/>
    <m/>
    <m/>
    <m/>
    <m/>
    <m/>
    <m/>
    <m/>
    <m/>
    <m/>
    <m/>
    <m/>
    <m/>
    <m/>
    <m/>
    <m/>
    <m/>
  </r>
  <r>
    <s v="Jetashri"/>
    <x v="1"/>
    <x v="3"/>
    <m/>
    <m/>
    <m/>
    <m/>
    <m/>
    <m/>
    <m/>
    <m/>
    <m/>
    <m/>
    <m/>
    <m/>
    <m/>
    <m/>
    <m/>
    <m/>
    <m/>
    <m/>
    <m/>
    <m/>
    <m/>
    <m/>
    <m/>
  </r>
  <r>
    <s v="Hiranya"/>
    <x v="0"/>
    <x v="1"/>
    <m/>
    <m/>
    <m/>
    <m/>
    <m/>
    <m/>
    <m/>
    <m/>
    <m/>
    <m/>
    <m/>
    <m/>
    <m/>
    <m/>
    <m/>
    <m/>
    <m/>
    <m/>
    <m/>
    <m/>
    <m/>
    <m/>
    <m/>
  </r>
  <r>
    <s v="Alaknanda"/>
    <x v="1"/>
    <x v="1"/>
    <m/>
    <m/>
    <m/>
    <m/>
    <m/>
    <m/>
    <m/>
    <m/>
    <m/>
    <m/>
    <m/>
    <m/>
    <m/>
    <m/>
    <m/>
    <m/>
    <m/>
    <m/>
    <m/>
    <m/>
    <m/>
    <m/>
    <m/>
  </r>
  <r>
    <s v="Draupadi"/>
    <x v="1"/>
    <x v="3"/>
    <m/>
    <m/>
    <m/>
    <m/>
    <m/>
    <m/>
    <m/>
    <m/>
    <m/>
    <m/>
    <m/>
    <m/>
    <m/>
    <m/>
    <m/>
    <m/>
    <m/>
    <m/>
    <m/>
    <m/>
    <m/>
    <m/>
    <m/>
  </r>
  <r>
    <s v="Rasika"/>
    <x v="1"/>
    <x v="1"/>
    <m/>
    <m/>
    <m/>
    <m/>
    <m/>
    <m/>
    <m/>
    <m/>
    <m/>
    <m/>
    <m/>
    <m/>
    <m/>
    <m/>
    <m/>
    <m/>
    <m/>
    <m/>
    <m/>
    <m/>
    <m/>
    <m/>
    <m/>
  </r>
  <r>
    <s v="Jashun"/>
    <x v="0"/>
    <x v="7"/>
    <m/>
    <m/>
    <m/>
    <m/>
    <m/>
    <m/>
    <m/>
    <m/>
    <m/>
    <m/>
    <m/>
    <m/>
    <m/>
    <m/>
    <m/>
    <m/>
    <m/>
    <m/>
    <m/>
    <m/>
    <m/>
    <m/>
    <m/>
  </r>
  <r>
    <s v="Namana"/>
    <x v="1"/>
    <x v="1"/>
    <m/>
    <m/>
    <m/>
    <m/>
    <m/>
    <m/>
    <m/>
    <m/>
    <m/>
    <m/>
    <m/>
    <m/>
    <m/>
    <m/>
    <m/>
    <m/>
    <m/>
    <m/>
    <m/>
    <m/>
    <m/>
    <m/>
    <m/>
  </r>
  <r>
    <s v="Shreya"/>
    <x v="1"/>
    <x v="1"/>
    <m/>
    <m/>
    <m/>
    <m/>
    <m/>
    <m/>
    <m/>
    <m/>
    <m/>
    <m/>
    <m/>
    <m/>
    <m/>
    <m/>
    <m/>
    <m/>
    <m/>
    <m/>
    <m/>
    <m/>
    <m/>
    <m/>
    <m/>
  </r>
  <r>
    <s v="Haashim"/>
    <x v="0"/>
    <x v="11"/>
    <m/>
    <m/>
    <m/>
    <m/>
    <m/>
    <m/>
    <m/>
    <m/>
    <m/>
    <m/>
    <m/>
    <m/>
    <m/>
    <m/>
    <m/>
    <m/>
    <m/>
    <m/>
    <m/>
    <m/>
    <m/>
    <m/>
    <m/>
  </r>
  <r>
    <s v="Kuvalai"/>
    <x v="1"/>
    <x v="3"/>
    <m/>
    <m/>
    <m/>
    <m/>
    <m/>
    <m/>
    <m/>
    <m/>
    <m/>
    <m/>
    <m/>
    <m/>
    <m/>
    <m/>
    <m/>
    <m/>
    <m/>
    <m/>
    <m/>
    <m/>
    <m/>
    <m/>
    <m/>
  </r>
  <r>
    <s v="Ojeeta"/>
    <x v="1"/>
    <x v="1"/>
    <m/>
    <m/>
    <m/>
    <m/>
    <m/>
    <m/>
    <m/>
    <m/>
    <m/>
    <m/>
    <m/>
    <m/>
    <m/>
    <m/>
    <m/>
    <m/>
    <m/>
    <m/>
    <m/>
    <m/>
    <m/>
    <m/>
    <m/>
  </r>
  <r>
    <s v="Subrata"/>
    <x v="0"/>
    <x v="1"/>
    <m/>
    <m/>
    <m/>
    <m/>
    <m/>
    <m/>
    <m/>
    <m/>
    <m/>
    <m/>
    <m/>
    <m/>
    <m/>
    <m/>
    <m/>
    <m/>
    <m/>
    <m/>
    <m/>
    <m/>
    <m/>
    <m/>
    <m/>
  </r>
  <r>
    <s v="Kausar"/>
    <x v="0"/>
    <x v="8"/>
    <m/>
    <m/>
    <m/>
    <m/>
    <m/>
    <m/>
    <m/>
    <m/>
    <m/>
    <m/>
    <m/>
    <m/>
    <m/>
    <m/>
    <m/>
    <m/>
    <m/>
    <m/>
    <m/>
    <m/>
    <m/>
    <m/>
    <m/>
  </r>
  <r>
    <s v="Kamali"/>
    <x v="1"/>
    <x v="3"/>
    <m/>
    <m/>
    <m/>
    <m/>
    <m/>
    <m/>
    <m/>
    <m/>
    <m/>
    <m/>
    <m/>
    <m/>
    <m/>
    <m/>
    <m/>
    <m/>
    <m/>
    <m/>
    <m/>
    <m/>
    <m/>
    <m/>
    <m/>
  </r>
  <r>
    <s v="Baalaark"/>
    <x v="0"/>
    <x v="4"/>
    <m/>
    <m/>
    <m/>
    <m/>
    <m/>
    <m/>
    <m/>
    <m/>
    <m/>
    <m/>
    <m/>
    <m/>
    <m/>
    <m/>
    <m/>
    <m/>
    <m/>
    <m/>
    <m/>
    <m/>
    <m/>
    <m/>
    <m/>
  </r>
  <r>
    <s v="Simrit, Smrita"/>
    <x v="1"/>
    <x v="1"/>
    <m/>
    <m/>
    <m/>
    <m/>
    <m/>
    <m/>
    <m/>
    <m/>
    <m/>
    <m/>
    <m/>
    <m/>
    <m/>
    <m/>
    <m/>
    <m/>
    <m/>
    <m/>
    <m/>
    <m/>
    <m/>
    <m/>
    <m/>
  </r>
  <r>
    <s v="Bandhini"/>
    <x v="1"/>
    <x v="3"/>
    <m/>
    <m/>
    <m/>
    <m/>
    <m/>
    <m/>
    <m/>
    <m/>
    <m/>
    <m/>
    <m/>
    <m/>
    <m/>
    <m/>
    <m/>
    <m/>
    <m/>
    <m/>
    <m/>
    <m/>
    <m/>
    <m/>
    <m/>
  </r>
  <r>
    <s v="Pramod"/>
    <x v="0"/>
    <x v="5"/>
    <m/>
    <m/>
    <m/>
    <m/>
    <m/>
    <m/>
    <m/>
    <m/>
    <m/>
    <m/>
    <m/>
    <m/>
    <m/>
    <m/>
    <m/>
    <m/>
    <m/>
    <m/>
    <m/>
    <m/>
    <m/>
    <m/>
    <m/>
  </r>
  <r>
    <s v="Amodini"/>
    <x v="1"/>
    <x v="3"/>
    <m/>
    <m/>
    <m/>
    <m/>
    <m/>
    <m/>
    <m/>
    <m/>
    <m/>
    <m/>
    <m/>
    <m/>
    <m/>
    <m/>
    <m/>
    <m/>
    <m/>
    <m/>
    <m/>
    <m/>
    <m/>
    <m/>
    <m/>
  </r>
  <r>
    <s v="Kanyana"/>
    <x v="1"/>
    <x v="1"/>
    <m/>
    <m/>
    <m/>
    <m/>
    <m/>
    <m/>
    <m/>
    <m/>
    <m/>
    <m/>
    <m/>
    <m/>
    <m/>
    <m/>
    <m/>
    <m/>
    <m/>
    <m/>
    <m/>
    <m/>
    <m/>
    <m/>
    <m/>
  </r>
  <r>
    <s v="Pushpak"/>
    <x v="0"/>
    <x v="4"/>
    <m/>
    <m/>
    <m/>
    <m/>
    <m/>
    <m/>
    <m/>
    <m/>
    <m/>
    <m/>
    <m/>
    <m/>
    <m/>
    <m/>
    <m/>
    <m/>
    <m/>
    <m/>
    <m/>
    <m/>
    <m/>
    <m/>
    <m/>
  </r>
  <r>
    <s v="Zulfikar"/>
    <x v="0"/>
    <x v="8"/>
    <m/>
    <m/>
    <m/>
    <m/>
    <m/>
    <m/>
    <m/>
    <m/>
    <m/>
    <m/>
    <m/>
    <m/>
    <m/>
    <m/>
    <m/>
    <m/>
    <m/>
    <m/>
    <m/>
    <m/>
    <m/>
    <m/>
    <m/>
  </r>
  <r>
    <s v="Amoha"/>
    <x v="0"/>
    <x v="1"/>
    <m/>
    <m/>
    <m/>
    <m/>
    <m/>
    <m/>
    <m/>
    <m/>
    <m/>
    <m/>
    <m/>
    <m/>
    <m/>
    <m/>
    <m/>
    <m/>
    <m/>
    <m/>
    <m/>
    <m/>
    <m/>
    <m/>
    <m/>
  </r>
  <r>
    <s v="Dharmanand"/>
    <x v="0"/>
    <x v="5"/>
    <m/>
    <m/>
    <m/>
    <m/>
    <m/>
    <m/>
    <m/>
    <m/>
    <m/>
    <m/>
    <m/>
    <m/>
    <m/>
    <m/>
    <m/>
    <m/>
    <m/>
    <m/>
    <m/>
    <m/>
    <m/>
    <m/>
    <m/>
  </r>
  <r>
    <s v="Ruhi"/>
    <x v="1"/>
    <x v="3"/>
    <m/>
    <m/>
    <m/>
    <m/>
    <m/>
    <m/>
    <m/>
    <m/>
    <m/>
    <m/>
    <m/>
    <m/>
    <m/>
    <m/>
    <m/>
    <m/>
    <m/>
    <m/>
    <m/>
    <m/>
    <m/>
    <m/>
    <m/>
  </r>
  <r>
    <s v="Rupika"/>
    <x v="1"/>
    <x v="1"/>
    <m/>
    <m/>
    <m/>
    <m/>
    <m/>
    <m/>
    <m/>
    <m/>
    <m/>
    <m/>
    <m/>
    <m/>
    <m/>
    <m/>
    <m/>
    <m/>
    <m/>
    <m/>
    <m/>
    <m/>
    <m/>
    <m/>
    <m/>
  </r>
  <r>
    <s v="Ekapad"/>
    <x v="0"/>
    <x v="5"/>
    <m/>
    <m/>
    <m/>
    <m/>
    <m/>
    <m/>
    <m/>
    <m/>
    <m/>
    <m/>
    <m/>
    <m/>
    <m/>
    <m/>
    <m/>
    <m/>
    <m/>
    <m/>
    <m/>
    <m/>
    <m/>
    <m/>
    <m/>
  </r>
  <r>
    <s v="Nauhar"/>
    <x v="0"/>
    <x v="8"/>
    <m/>
    <m/>
    <m/>
    <m/>
    <m/>
    <m/>
    <m/>
    <m/>
    <m/>
    <m/>
    <m/>
    <m/>
    <m/>
    <m/>
    <m/>
    <m/>
    <m/>
    <m/>
    <m/>
    <m/>
    <m/>
    <m/>
    <m/>
  </r>
  <r>
    <s v="Anathi"/>
    <x v="1"/>
    <x v="3"/>
    <m/>
    <m/>
    <m/>
    <m/>
    <m/>
    <m/>
    <m/>
    <m/>
    <m/>
    <m/>
    <m/>
    <m/>
    <m/>
    <m/>
    <m/>
    <m/>
    <m/>
    <m/>
    <m/>
    <m/>
    <m/>
    <m/>
    <m/>
  </r>
  <r>
    <s v="Haatim"/>
    <x v="0"/>
    <x v="11"/>
    <m/>
    <m/>
    <m/>
    <m/>
    <m/>
    <m/>
    <m/>
    <m/>
    <m/>
    <m/>
    <m/>
    <m/>
    <m/>
    <m/>
    <m/>
    <m/>
    <m/>
    <m/>
    <m/>
    <m/>
    <m/>
    <m/>
    <m/>
  </r>
  <r>
    <s v="Manasvi"/>
    <x v="1"/>
    <x v="3"/>
    <m/>
    <m/>
    <m/>
    <m/>
    <m/>
    <m/>
    <m/>
    <m/>
    <m/>
    <m/>
    <m/>
    <m/>
    <m/>
    <m/>
    <m/>
    <m/>
    <m/>
    <m/>
    <m/>
    <m/>
    <m/>
    <m/>
    <m/>
  </r>
  <r>
    <s v="Karunakar"/>
    <x v="0"/>
    <x v="8"/>
    <m/>
    <m/>
    <m/>
    <m/>
    <m/>
    <m/>
    <m/>
    <m/>
    <m/>
    <m/>
    <m/>
    <m/>
    <m/>
    <m/>
    <m/>
    <m/>
    <m/>
    <m/>
    <m/>
    <m/>
    <m/>
    <m/>
    <m/>
  </r>
  <r>
    <s v="Nikhita"/>
    <x v="1"/>
    <x v="1"/>
    <m/>
    <m/>
    <m/>
    <m/>
    <m/>
    <m/>
    <m/>
    <m/>
    <m/>
    <m/>
    <m/>
    <m/>
    <m/>
    <m/>
    <m/>
    <m/>
    <m/>
    <m/>
    <m/>
    <m/>
    <m/>
    <m/>
    <m/>
  </r>
  <r>
    <s v="Prabuddha"/>
    <x v="0"/>
    <x v="1"/>
    <m/>
    <m/>
    <m/>
    <m/>
    <m/>
    <m/>
    <m/>
    <m/>
    <m/>
    <m/>
    <m/>
    <m/>
    <m/>
    <m/>
    <m/>
    <m/>
    <m/>
    <m/>
    <m/>
    <m/>
    <m/>
    <m/>
    <m/>
  </r>
  <r>
    <s v="Zaina"/>
    <x v="1"/>
    <x v="1"/>
    <m/>
    <m/>
    <m/>
    <m/>
    <m/>
    <m/>
    <m/>
    <m/>
    <m/>
    <m/>
    <m/>
    <m/>
    <m/>
    <m/>
    <m/>
    <m/>
    <m/>
    <m/>
    <m/>
    <m/>
    <m/>
    <m/>
    <m/>
  </r>
  <r>
    <s v="Ehimay"/>
    <x v="0"/>
    <x v="13"/>
    <m/>
    <m/>
    <m/>
    <m/>
    <m/>
    <m/>
    <m/>
    <m/>
    <m/>
    <m/>
    <m/>
    <m/>
    <m/>
    <m/>
    <m/>
    <m/>
    <m/>
    <m/>
    <m/>
    <m/>
    <m/>
    <m/>
    <m/>
  </r>
  <r>
    <s v="Salaman"/>
    <x v="0"/>
    <x v="7"/>
    <m/>
    <m/>
    <m/>
    <m/>
    <m/>
    <m/>
    <m/>
    <m/>
    <m/>
    <m/>
    <m/>
    <m/>
    <m/>
    <m/>
    <m/>
    <m/>
    <m/>
    <m/>
    <m/>
    <m/>
    <m/>
    <m/>
    <m/>
  </r>
  <r>
    <s v="Santayani"/>
    <x v="1"/>
    <x v="3"/>
    <m/>
    <m/>
    <m/>
    <m/>
    <m/>
    <m/>
    <m/>
    <m/>
    <m/>
    <m/>
    <m/>
    <m/>
    <m/>
    <m/>
    <m/>
    <m/>
    <m/>
    <m/>
    <m/>
    <m/>
    <m/>
    <m/>
    <m/>
  </r>
  <r>
    <s v="Moti"/>
    <x v="0"/>
    <x v="3"/>
    <m/>
    <m/>
    <m/>
    <m/>
    <m/>
    <m/>
    <m/>
    <m/>
    <m/>
    <m/>
    <m/>
    <m/>
    <m/>
    <m/>
    <m/>
    <m/>
    <m/>
    <m/>
    <m/>
    <m/>
    <m/>
    <m/>
    <m/>
  </r>
  <r>
    <s v="Mallesh"/>
    <x v="0"/>
    <x v="0"/>
    <m/>
    <m/>
    <m/>
    <m/>
    <m/>
    <m/>
    <m/>
    <m/>
    <m/>
    <m/>
    <m/>
    <m/>
    <m/>
    <m/>
    <m/>
    <m/>
    <m/>
    <m/>
    <m/>
    <m/>
    <m/>
    <m/>
    <m/>
  </r>
  <r>
    <s v="Parasmani"/>
    <x v="0"/>
    <x v="3"/>
    <m/>
    <m/>
    <m/>
    <m/>
    <m/>
    <m/>
    <m/>
    <m/>
    <m/>
    <m/>
    <m/>
    <m/>
    <m/>
    <m/>
    <m/>
    <m/>
    <m/>
    <m/>
    <m/>
    <m/>
    <m/>
    <m/>
    <m/>
  </r>
  <r>
    <s v="Thangam"/>
    <x v="0"/>
    <x v="11"/>
    <m/>
    <m/>
    <m/>
    <m/>
    <m/>
    <m/>
    <m/>
    <m/>
    <m/>
    <m/>
    <m/>
    <m/>
    <m/>
    <m/>
    <m/>
    <m/>
    <m/>
    <m/>
    <m/>
    <m/>
    <m/>
    <m/>
    <m/>
  </r>
  <r>
    <s v="Padmashri"/>
    <x v="1"/>
    <x v="3"/>
    <m/>
    <m/>
    <m/>
    <m/>
    <m/>
    <m/>
    <m/>
    <m/>
    <m/>
    <m/>
    <m/>
    <m/>
    <m/>
    <m/>
    <m/>
    <m/>
    <m/>
    <m/>
    <m/>
    <m/>
    <m/>
    <m/>
    <m/>
  </r>
  <r>
    <s v="Sanchaya"/>
    <x v="1"/>
    <x v="1"/>
    <m/>
    <m/>
    <m/>
    <m/>
    <m/>
    <m/>
    <m/>
    <m/>
    <m/>
    <m/>
    <m/>
    <m/>
    <m/>
    <m/>
    <m/>
    <m/>
    <m/>
    <m/>
    <m/>
    <m/>
    <m/>
    <m/>
    <m/>
  </r>
  <r>
    <s v="Sadaf"/>
    <x v="1"/>
    <x v="22"/>
    <m/>
    <m/>
    <m/>
    <m/>
    <m/>
    <m/>
    <m/>
    <m/>
    <m/>
    <m/>
    <m/>
    <m/>
    <m/>
    <m/>
    <m/>
    <m/>
    <m/>
    <m/>
    <m/>
    <m/>
    <m/>
    <m/>
    <m/>
  </r>
  <r>
    <s v="Yuyutsu"/>
    <x v="0"/>
    <x v="6"/>
    <m/>
    <m/>
    <m/>
    <m/>
    <m/>
    <m/>
    <m/>
    <m/>
    <m/>
    <m/>
    <m/>
    <m/>
    <m/>
    <m/>
    <m/>
    <m/>
    <m/>
    <m/>
    <m/>
    <m/>
    <m/>
    <m/>
    <m/>
  </r>
  <r>
    <s v="Kuvira"/>
    <x v="1"/>
    <x v="1"/>
    <m/>
    <m/>
    <m/>
    <m/>
    <m/>
    <m/>
    <m/>
    <m/>
    <m/>
    <m/>
    <m/>
    <m/>
    <m/>
    <m/>
    <m/>
    <m/>
    <m/>
    <m/>
    <m/>
    <m/>
    <m/>
    <m/>
    <m/>
  </r>
  <r>
    <s v="Aradhana"/>
    <x v="1"/>
    <x v="1"/>
    <m/>
    <m/>
    <m/>
    <m/>
    <m/>
    <m/>
    <m/>
    <m/>
    <m/>
    <m/>
    <m/>
    <m/>
    <m/>
    <m/>
    <m/>
    <m/>
    <m/>
    <m/>
    <m/>
    <m/>
    <m/>
    <m/>
    <m/>
  </r>
  <r>
    <s v="Sahdev"/>
    <x v="0"/>
    <x v="15"/>
    <m/>
    <m/>
    <m/>
    <m/>
    <m/>
    <m/>
    <m/>
    <m/>
    <m/>
    <m/>
    <m/>
    <m/>
    <m/>
    <m/>
    <m/>
    <m/>
    <m/>
    <m/>
    <m/>
    <m/>
    <m/>
    <m/>
    <m/>
  </r>
  <r>
    <s v="Haani"/>
    <x v="0"/>
    <x v="3"/>
    <m/>
    <m/>
    <m/>
    <m/>
    <m/>
    <m/>
    <m/>
    <m/>
    <m/>
    <m/>
    <m/>
    <m/>
    <m/>
    <m/>
    <m/>
    <m/>
    <m/>
    <m/>
    <m/>
    <m/>
    <m/>
    <m/>
    <m/>
  </r>
  <r>
    <s v="Rupa"/>
    <x v="1"/>
    <x v="1"/>
    <m/>
    <m/>
    <m/>
    <m/>
    <m/>
    <m/>
    <m/>
    <m/>
    <m/>
    <m/>
    <m/>
    <m/>
    <m/>
    <m/>
    <m/>
    <m/>
    <m/>
    <m/>
    <m/>
    <m/>
    <m/>
    <m/>
    <m/>
  </r>
  <r>
    <s v="Devadhipa"/>
    <x v="0"/>
    <x v="1"/>
    <m/>
    <m/>
    <m/>
    <m/>
    <m/>
    <m/>
    <m/>
    <m/>
    <m/>
    <m/>
    <m/>
    <m/>
    <m/>
    <m/>
    <m/>
    <m/>
    <m/>
    <m/>
    <m/>
    <m/>
    <m/>
    <m/>
    <m/>
  </r>
  <r>
    <s v="Devan"/>
    <x v="0"/>
    <x v="7"/>
    <m/>
    <m/>
    <m/>
    <m/>
    <m/>
    <m/>
    <m/>
    <m/>
    <m/>
    <m/>
    <m/>
    <m/>
    <m/>
    <m/>
    <m/>
    <m/>
    <m/>
    <m/>
    <m/>
    <m/>
    <m/>
    <m/>
    <m/>
  </r>
  <r>
    <s v="Bibhas"/>
    <x v="0"/>
    <x v="9"/>
    <m/>
    <m/>
    <m/>
    <m/>
    <m/>
    <m/>
    <m/>
    <m/>
    <m/>
    <m/>
    <m/>
    <m/>
    <m/>
    <m/>
    <m/>
    <m/>
    <m/>
    <m/>
    <m/>
    <m/>
    <m/>
    <m/>
    <m/>
  </r>
  <r>
    <s v="Shalaka"/>
    <x v="1"/>
    <x v="1"/>
    <m/>
    <m/>
    <m/>
    <m/>
    <m/>
    <m/>
    <m/>
    <m/>
    <m/>
    <m/>
    <m/>
    <m/>
    <m/>
    <m/>
    <m/>
    <m/>
    <m/>
    <m/>
    <m/>
    <m/>
    <m/>
    <m/>
    <m/>
  </r>
  <r>
    <s v="Manjistha"/>
    <x v="1"/>
    <x v="1"/>
    <m/>
    <m/>
    <m/>
    <m/>
    <m/>
    <m/>
    <m/>
    <m/>
    <m/>
    <m/>
    <m/>
    <m/>
    <m/>
    <m/>
    <m/>
    <m/>
    <m/>
    <m/>
    <m/>
    <m/>
    <m/>
    <m/>
    <m/>
  </r>
  <r>
    <s v="Keerthana"/>
    <x v="1"/>
    <x v="1"/>
    <m/>
    <m/>
    <m/>
    <m/>
    <m/>
    <m/>
    <m/>
    <m/>
    <m/>
    <m/>
    <m/>
    <m/>
    <m/>
    <m/>
    <m/>
    <m/>
    <m/>
    <m/>
    <m/>
    <m/>
    <m/>
    <m/>
    <m/>
  </r>
  <r>
    <s v="Vibhat"/>
    <x v="0"/>
    <x v="14"/>
    <m/>
    <m/>
    <m/>
    <m/>
    <m/>
    <m/>
    <m/>
    <m/>
    <m/>
    <m/>
    <m/>
    <m/>
    <m/>
    <m/>
    <m/>
    <m/>
    <m/>
    <m/>
    <m/>
    <m/>
    <m/>
    <m/>
    <m/>
  </r>
  <r>
    <s v="Babitha"/>
    <x v="1"/>
    <x v="1"/>
    <m/>
    <m/>
    <m/>
    <m/>
    <m/>
    <m/>
    <m/>
    <m/>
    <m/>
    <m/>
    <m/>
    <m/>
    <m/>
    <m/>
    <m/>
    <m/>
    <m/>
    <m/>
    <m/>
    <m/>
    <m/>
    <m/>
    <m/>
  </r>
  <r>
    <s v="Bankim"/>
    <x v="0"/>
    <x v="11"/>
    <m/>
    <m/>
    <m/>
    <m/>
    <m/>
    <m/>
    <m/>
    <m/>
    <m/>
    <m/>
    <m/>
    <m/>
    <m/>
    <m/>
    <m/>
    <m/>
    <m/>
    <m/>
    <m/>
    <m/>
    <m/>
    <m/>
    <m/>
  </r>
  <r>
    <s v="Nalina"/>
    <x v="1"/>
    <x v="1"/>
    <m/>
    <m/>
    <m/>
    <m/>
    <m/>
    <m/>
    <m/>
    <m/>
    <m/>
    <m/>
    <m/>
    <m/>
    <m/>
    <m/>
    <m/>
    <m/>
    <m/>
    <m/>
    <m/>
    <m/>
    <m/>
    <m/>
    <m/>
  </r>
  <r>
    <s v="Revati"/>
    <x v="1"/>
    <x v="3"/>
    <m/>
    <m/>
    <m/>
    <m/>
    <m/>
    <m/>
    <m/>
    <m/>
    <m/>
    <m/>
    <m/>
    <m/>
    <m/>
    <m/>
    <m/>
    <m/>
    <m/>
    <m/>
    <m/>
    <m/>
    <m/>
    <m/>
    <m/>
  </r>
  <r>
    <s v="Trishala"/>
    <x v="1"/>
    <x v="1"/>
    <m/>
    <m/>
    <m/>
    <m/>
    <m/>
    <m/>
    <m/>
    <m/>
    <m/>
    <m/>
    <m/>
    <m/>
    <m/>
    <m/>
    <m/>
    <m/>
    <m/>
    <m/>
    <m/>
    <m/>
    <m/>
    <m/>
    <m/>
  </r>
  <r>
    <s v="Akshar"/>
    <x v="0"/>
    <x v="8"/>
    <m/>
    <m/>
    <m/>
    <m/>
    <m/>
    <m/>
    <m/>
    <m/>
    <m/>
    <m/>
    <m/>
    <m/>
    <m/>
    <m/>
    <m/>
    <m/>
    <m/>
    <m/>
    <m/>
    <m/>
    <m/>
    <m/>
    <m/>
  </r>
  <r>
    <s v="Vishala"/>
    <x v="1"/>
    <x v="1"/>
    <m/>
    <m/>
    <m/>
    <m/>
    <m/>
    <m/>
    <m/>
    <m/>
    <m/>
    <m/>
    <m/>
    <m/>
    <m/>
    <m/>
    <m/>
    <m/>
    <m/>
    <m/>
    <m/>
    <m/>
    <m/>
    <m/>
    <m/>
  </r>
  <r>
    <s v="Prashanta"/>
    <x v="0"/>
    <x v="1"/>
    <m/>
    <m/>
    <m/>
    <m/>
    <m/>
    <m/>
    <m/>
    <m/>
    <m/>
    <m/>
    <m/>
    <m/>
    <m/>
    <m/>
    <m/>
    <m/>
    <m/>
    <m/>
    <m/>
    <m/>
    <m/>
    <m/>
    <m/>
  </r>
  <r>
    <s v="Indrakanta"/>
    <x v="0"/>
    <x v="1"/>
    <m/>
    <m/>
    <m/>
    <m/>
    <m/>
    <m/>
    <m/>
    <m/>
    <m/>
    <m/>
    <m/>
    <m/>
    <m/>
    <m/>
    <m/>
    <m/>
    <m/>
    <m/>
    <m/>
    <m/>
    <m/>
    <m/>
    <m/>
  </r>
  <r>
    <s v="Tanav"/>
    <x v="0"/>
    <x v="15"/>
    <m/>
    <m/>
    <m/>
    <m/>
    <m/>
    <m/>
    <m/>
    <m/>
    <m/>
    <m/>
    <m/>
    <m/>
    <m/>
    <m/>
    <m/>
    <m/>
    <m/>
    <m/>
    <m/>
    <m/>
    <m/>
    <m/>
    <m/>
  </r>
  <r>
    <s v="Jagan"/>
    <x v="0"/>
    <x v="7"/>
    <m/>
    <m/>
    <m/>
    <m/>
    <m/>
    <m/>
    <m/>
    <m/>
    <m/>
    <m/>
    <m/>
    <m/>
    <m/>
    <m/>
    <m/>
    <m/>
    <m/>
    <m/>
    <m/>
    <m/>
    <m/>
    <m/>
    <m/>
  </r>
  <r>
    <s v="Sakhi"/>
    <x v="1"/>
    <x v="3"/>
    <m/>
    <m/>
    <m/>
    <m/>
    <m/>
    <m/>
    <m/>
    <m/>
    <m/>
    <m/>
    <m/>
    <m/>
    <m/>
    <m/>
    <m/>
    <m/>
    <m/>
    <m/>
    <m/>
    <m/>
    <m/>
    <m/>
    <m/>
  </r>
  <r>
    <s v="Ratnangi"/>
    <x v="1"/>
    <x v="3"/>
    <m/>
    <m/>
    <m/>
    <m/>
    <m/>
    <m/>
    <m/>
    <m/>
    <m/>
    <m/>
    <m/>
    <m/>
    <m/>
    <m/>
    <m/>
    <m/>
    <m/>
    <m/>
    <m/>
    <m/>
    <m/>
    <m/>
    <m/>
  </r>
  <r>
    <s v="Akshita"/>
    <x v="1"/>
    <x v="1"/>
    <m/>
    <m/>
    <m/>
    <m/>
    <m/>
    <m/>
    <m/>
    <m/>
    <m/>
    <m/>
    <m/>
    <m/>
    <m/>
    <m/>
    <m/>
    <m/>
    <m/>
    <m/>
    <m/>
    <m/>
    <m/>
    <m/>
    <m/>
  </r>
  <r>
    <s v="ThenMoli"/>
    <x v="1"/>
    <x v="3"/>
    <m/>
    <m/>
    <m/>
    <m/>
    <m/>
    <m/>
    <m/>
    <m/>
    <m/>
    <m/>
    <m/>
    <m/>
    <m/>
    <m/>
    <m/>
    <m/>
    <m/>
    <m/>
    <m/>
    <m/>
    <m/>
    <m/>
    <m/>
  </r>
  <r>
    <s v="Safia"/>
    <x v="1"/>
    <x v="1"/>
    <m/>
    <m/>
    <m/>
    <m/>
    <m/>
    <m/>
    <m/>
    <m/>
    <m/>
    <m/>
    <m/>
    <m/>
    <m/>
    <m/>
    <m/>
    <m/>
    <m/>
    <m/>
    <m/>
    <m/>
    <m/>
    <m/>
    <m/>
  </r>
  <r>
    <s v="Iyla"/>
    <x v="1"/>
    <x v="1"/>
    <m/>
    <m/>
    <m/>
    <m/>
    <m/>
    <m/>
    <m/>
    <m/>
    <m/>
    <m/>
    <m/>
    <m/>
    <m/>
    <m/>
    <m/>
    <m/>
    <m/>
    <m/>
    <m/>
    <m/>
    <m/>
    <m/>
    <m/>
  </r>
  <r>
    <s v="Sultan"/>
    <x v="0"/>
    <x v="7"/>
    <m/>
    <m/>
    <m/>
    <m/>
    <m/>
    <m/>
    <m/>
    <m/>
    <m/>
    <m/>
    <m/>
    <m/>
    <m/>
    <m/>
    <m/>
    <m/>
    <m/>
    <m/>
    <m/>
    <m/>
    <m/>
    <m/>
    <m/>
  </r>
  <r>
    <s v="Bhuvana"/>
    <x v="1"/>
    <x v="1"/>
    <m/>
    <m/>
    <m/>
    <m/>
    <m/>
    <m/>
    <m/>
    <m/>
    <m/>
    <m/>
    <m/>
    <m/>
    <m/>
    <m/>
    <m/>
    <m/>
    <m/>
    <m/>
    <m/>
    <m/>
    <m/>
    <m/>
    <m/>
  </r>
  <r>
    <s v="Eshani"/>
    <x v="1"/>
    <x v="3"/>
    <m/>
    <m/>
    <m/>
    <m/>
    <m/>
    <m/>
    <m/>
    <m/>
    <m/>
    <m/>
    <m/>
    <m/>
    <m/>
    <m/>
    <m/>
    <m/>
    <m/>
    <m/>
    <m/>
    <m/>
    <m/>
    <m/>
    <m/>
  </r>
  <r>
    <s v="Anshula"/>
    <x v="1"/>
    <x v="1"/>
    <m/>
    <m/>
    <m/>
    <m/>
    <m/>
    <m/>
    <m/>
    <m/>
    <m/>
    <m/>
    <m/>
    <m/>
    <m/>
    <m/>
    <m/>
    <m/>
    <m/>
    <m/>
    <m/>
    <m/>
    <m/>
    <m/>
    <m/>
  </r>
  <r>
    <s v="Malina"/>
    <x v="1"/>
    <x v="1"/>
    <m/>
    <m/>
    <m/>
    <m/>
    <m/>
    <m/>
    <m/>
    <m/>
    <m/>
    <m/>
    <m/>
    <m/>
    <m/>
    <m/>
    <m/>
    <m/>
    <m/>
    <m/>
    <m/>
    <m/>
    <m/>
    <m/>
    <m/>
  </r>
  <r>
    <s v="Swasti"/>
    <x v="1"/>
    <x v="3"/>
    <m/>
    <m/>
    <m/>
    <m/>
    <m/>
    <m/>
    <m/>
    <m/>
    <m/>
    <m/>
    <m/>
    <m/>
    <m/>
    <m/>
    <m/>
    <m/>
    <m/>
    <m/>
    <m/>
    <m/>
    <m/>
    <m/>
    <m/>
  </r>
  <r>
    <s v="Gourishankar"/>
    <x v="0"/>
    <x v="8"/>
    <m/>
    <m/>
    <m/>
    <m/>
    <m/>
    <m/>
    <m/>
    <m/>
    <m/>
    <m/>
    <m/>
    <m/>
    <m/>
    <m/>
    <m/>
    <m/>
    <m/>
    <m/>
    <m/>
    <m/>
    <m/>
    <m/>
    <m/>
  </r>
  <r>
    <s v="Jaipal"/>
    <x v="0"/>
    <x v="10"/>
    <m/>
    <m/>
    <m/>
    <m/>
    <m/>
    <m/>
    <m/>
    <m/>
    <m/>
    <m/>
    <m/>
    <m/>
    <m/>
    <m/>
    <m/>
    <m/>
    <m/>
    <m/>
    <m/>
    <m/>
    <m/>
    <m/>
    <m/>
  </r>
  <r>
    <s v="Khajit"/>
    <x v="0"/>
    <x v="14"/>
    <m/>
    <m/>
    <m/>
    <m/>
    <m/>
    <m/>
    <m/>
    <m/>
    <m/>
    <m/>
    <m/>
    <m/>
    <m/>
    <m/>
    <m/>
    <m/>
    <m/>
    <m/>
    <m/>
    <m/>
    <m/>
    <m/>
    <m/>
  </r>
  <r>
    <s v="Lochan"/>
    <x v="1"/>
    <x v="7"/>
    <m/>
    <m/>
    <m/>
    <m/>
    <m/>
    <m/>
    <m/>
    <m/>
    <m/>
    <m/>
    <m/>
    <m/>
    <m/>
    <m/>
    <m/>
    <m/>
    <m/>
    <m/>
    <m/>
    <m/>
    <m/>
    <m/>
    <m/>
  </r>
  <r>
    <s v="Amani"/>
    <x v="1"/>
    <x v="3"/>
    <m/>
    <m/>
    <m/>
    <m/>
    <m/>
    <m/>
    <m/>
    <m/>
    <m/>
    <m/>
    <m/>
    <m/>
    <m/>
    <m/>
    <m/>
    <m/>
    <m/>
    <m/>
    <m/>
    <m/>
    <m/>
    <m/>
    <m/>
  </r>
  <r>
    <s v="Sukumari"/>
    <x v="1"/>
    <x v="3"/>
    <m/>
    <m/>
    <m/>
    <m/>
    <m/>
    <m/>
    <m/>
    <m/>
    <m/>
    <m/>
    <m/>
    <m/>
    <m/>
    <m/>
    <m/>
    <m/>
    <m/>
    <m/>
    <m/>
    <m/>
    <m/>
    <m/>
    <m/>
  </r>
  <r>
    <s v="Barun"/>
    <x v="0"/>
    <x v="7"/>
    <m/>
    <m/>
    <m/>
    <m/>
    <m/>
    <m/>
    <m/>
    <m/>
    <m/>
    <m/>
    <m/>
    <m/>
    <m/>
    <m/>
    <m/>
    <m/>
    <m/>
    <m/>
    <m/>
    <m/>
    <m/>
    <m/>
    <m/>
  </r>
  <r>
    <s v="Nairit"/>
    <x v="0"/>
    <x v="14"/>
    <m/>
    <m/>
    <m/>
    <m/>
    <m/>
    <m/>
    <m/>
    <m/>
    <m/>
    <m/>
    <m/>
    <m/>
    <m/>
    <m/>
    <m/>
    <m/>
    <m/>
    <m/>
    <m/>
    <m/>
    <m/>
    <m/>
    <m/>
  </r>
  <r>
    <s v="Anuprabha"/>
    <x v="1"/>
    <x v="1"/>
    <m/>
    <m/>
    <m/>
    <m/>
    <m/>
    <m/>
    <m/>
    <m/>
    <m/>
    <m/>
    <m/>
    <m/>
    <m/>
    <m/>
    <m/>
    <m/>
    <m/>
    <m/>
    <m/>
    <m/>
    <m/>
    <m/>
    <m/>
  </r>
  <r>
    <s v="Dhanvant"/>
    <x v="0"/>
    <x v="14"/>
    <m/>
    <m/>
    <m/>
    <m/>
    <m/>
    <m/>
    <m/>
    <m/>
    <m/>
    <m/>
    <m/>
    <m/>
    <m/>
    <m/>
    <m/>
    <m/>
    <m/>
    <m/>
    <m/>
    <m/>
    <m/>
    <m/>
    <m/>
  </r>
  <r>
    <s v="Aditya"/>
    <x v="0"/>
    <x v="1"/>
    <m/>
    <m/>
    <m/>
    <m/>
    <m/>
    <m/>
    <m/>
    <m/>
    <m/>
    <m/>
    <m/>
    <m/>
    <m/>
    <m/>
    <m/>
    <m/>
    <m/>
    <m/>
    <m/>
    <m/>
    <m/>
    <m/>
    <m/>
  </r>
  <r>
    <s v="Gulika"/>
    <x v="1"/>
    <x v="1"/>
    <m/>
    <m/>
    <m/>
    <m/>
    <m/>
    <m/>
    <m/>
    <m/>
    <m/>
    <m/>
    <m/>
    <m/>
    <m/>
    <m/>
    <m/>
    <m/>
    <m/>
    <m/>
    <m/>
    <m/>
    <m/>
    <m/>
    <m/>
  </r>
  <r>
    <s v="Hanan"/>
    <x v="0"/>
    <x v="7"/>
    <m/>
    <m/>
    <m/>
    <m/>
    <m/>
    <m/>
    <m/>
    <m/>
    <m/>
    <m/>
    <m/>
    <m/>
    <m/>
    <m/>
    <m/>
    <m/>
    <m/>
    <m/>
    <m/>
    <m/>
    <m/>
    <m/>
    <m/>
  </r>
  <r>
    <s v="Tanvir"/>
    <x v="0"/>
    <x v="8"/>
    <m/>
    <m/>
    <m/>
    <m/>
    <m/>
    <m/>
    <m/>
    <m/>
    <m/>
    <m/>
    <m/>
    <m/>
    <m/>
    <m/>
    <m/>
    <m/>
    <m/>
    <m/>
    <m/>
    <m/>
    <m/>
    <m/>
    <m/>
  </r>
  <r>
    <s v="Haaroon"/>
    <x v="0"/>
    <x v="7"/>
    <m/>
    <m/>
    <m/>
    <m/>
    <m/>
    <m/>
    <m/>
    <m/>
    <m/>
    <m/>
    <m/>
    <m/>
    <m/>
    <m/>
    <m/>
    <m/>
    <m/>
    <m/>
    <m/>
    <m/>
    <m/>
    <m/>
    <m/>
  </r>
  <r>
    <s v="Triya"/>
    <x v="1"/>
    <x v="1"/>
    <m/>
    <m/>
    <m/>
    <m/>
    <m/>
    <m/>
    <m/>
    <m/>
    <m/>
    <m/>
    <m/>
    <m/>
    <m/>
    <m/>
    <m/>
    <m/>
    <m/>
    <m/>
    <m/>
    <m/>
    <m/>
    <m/>
    <m/>
  </r>
  <r>
    <s v="Santosh"/>
    <x v="0"/>
    <x v="0"/>
    <m/>
    <m/>
    <m/>
    <m/>
    <m/>
    <m/>
    <m/>
    <m/>
    <m/>
    <m/>
    <m/>
    <m/>
    <m/>
    <m/>
    <m/>
    <m/>
    <m/>
    <m/>
    <m/>
    <m/>
    <m/>
    <m/>
    <m/>
  </r>
  <r>
    <s v="Sambaran"/>
    <x v="0"/>
    <x v="7"/>
    <m/>
    <m/>
    <m/>
    <m/>
    <m/>
    <m/>
    <m/>
    <m/>
    <m/>
    <m/>
    <m/>
    <m/>
    <m/>
    <m/>
    <m/>
    <m/>
    <m/>
    <m/>
    <m/>
    <m/>
    <m/>
    <m/>
    <m/>
  </r>
  <r>
    <s v="Pratitha"/>
    <x v="1"/>
    <x v="1"/>
    <m/>
    <m/>
    <m/>
    <m/>
    <m/>
    <m/>
    <m/>
    <m/>
    <m/>
    <m/>
    <m/>
    <m/>
    <m/>
    <m/>
    <m/>
    <m/>
    <m/>
    <m/>
    <m/>
    <m/>
    <m/>
    <m/>
    <m/>
  </r>
  <r>
    <s v="Gayanthika"/>
    <x v="1"/>
    <x v="1"/>
    <m/>
    <m/>
    <m/>
    <m/>
    <m/>
    <m/>
    <m/>
    <m/>
    <m/>
    <m/>
    <m/>
    <m/>
    <m/>
    <m/>
    <m/>
    <m/>
    <m/>
    <m/>
    <m/>
    <m/>
    <m/>
    <m/>
    <m/>
  </r>
  <r>
    <s v="Vilina"/>
    <x v="1"/>
    <x v="1"/>
    <m/>
    <m/>
    <m/>
    <m/>
    <m/>
    <m/>
    <m/>
    <m/>
    <m/>
    <m/>
    <m/>
    <m/>
    <m/>
    <m/>
    <m/>
    <m/>
    <m/>
    <m/>
    <m/>
    <m/>
    <m/>
    <m/>
    <m/>
  </r>
  <r>
    <s v="Ashna"/>
    <x v="1"/>
    <x v="1"/>
    <m/>
    <m/>
    <m/>
    <m/>
    <m/>
    <m/>
    <m/>
    <m/>
    <m/>
    <m/>
    <m/>
    <m/>
    <m/>
    <m/>
    <m/>
    <m/>
    <m/>
    <m/>
    <m/>
    <m/>
    <m/>
    <m/>
    <m/>
  </r>
  <r>
    <s v="Deepashikha"/>
    <x v="1"/>
    <x v="1"/>
    <m/>
    <m/>
    <m/>
    <m/>
    <m/>
    <m/>
    <m/>
    <m/>
    <m/>
    <m/>
    <m/>
    <m/>
    <m/>
    <m/>
    <m/>
    <m/>
    <m/>
    <m/>
    <m/>
    <m/>
    <m/>
    <m/>
    <m/>
  </r>
  <r>
    <s v="Oorja"/>
    <x v="1"/>
    <x v="1"/>
    <m/>
    <m/>
    <m/>
    <m/>
    <m/>
    <m/>
    <m/>
    <m/>
    <m/>
    <m/>
    <m/>
    <m/>
    <m/>
    <m/>
    <m/>
    <m/>
    <m/>
    <m/>
    <m/>
    <m/>
    <m/>
    <m/>
    <m/>
  </r>
  <r>
    <s v="Anuragini"/>
    <x v="1"/>
    <x v="3"/>
    <m/>
    <m/>
    <m/>
    <m/>
    <m/>
    <m/>
    <m/>
    <m/>
    <m/>
    <m/>
    <m/>
    <m/>
    <m/>
    <m/>
    <m/>
    <m/>
    <m/>
    <m/>
    <m/>
    <m/>
    <m/>
    <m/>
    <m/>
  </r>
  <r>
    <s v="Markandeya"/>
    <x v="0"/>
    <x v="1"/>
    <m/>
    <m/>
    <m/>
    <m/>
    <m/>
    <m/>
    <m/>
    <m/>
    <m/>
    <m/>
    <m/>
    <m/>
    <m/>
    <m/>
    <m/>
    <m/>
    <m/>
    <m/>
    <m/>
    <m/>
    <m/>
    <m/>
    <m/>
  </r>
  <r>
    <s v="Chaman"/>
    <x v="1"/>
    <x v="7"/>
    <m/>
    <m/>
    <m/>
    <m/>
    <m/>
    <m/>
    <m/>
    <m/>
    <m/>
    <m/>
    <m/>
    <m/>
    <m/>
    <m/>
    <m/>
    <m/>
    <m/>
    <m/>
    <m/>
    <m/>
    <m/>
    <m/>
    <m/>
  </r>
  <r>
    <s v="Shefali"/>
    <x v="1"/>
    <x v="3"/>
    <m/>
    <m/>
    <m/>
    <m/>
    <m/>
    <m/>
    <m/>
    <m/>
    <m/>
    <m/>
    <m/>
    <m/>
    <m/>
    <m/>
    <m/>
    <m/>
    <m/>
    <m/>
    <m/>
    <m/>
    <m/>
    <m/>
    <m/>
  </r>
  <r>
    <s v="Dharmaditya"/>
    <x v="0"/>
    <x v="1"/>
    <m/>
    <m/>
    <m/>
    <m/>
    <m/>
    <m/>
    <m/>
    <m/>
    <m/>
    <m/>
    <m/>
    <m/>
    <m/>
    <m/>
    <m/>
    <m/>
    <m/>
    <m/>
    <m/>
    <m/>
    <m/>
    <m/>
    <m/>
  </r>
  <r>
    <s v="Smriti"/>
    <x v="1"/>
    <x v="3"/>
    <m/>
    <m/>
    <m/>
    <m/>
    <m/>
    <m/>
    <m/>
    <m/>
    <m/>
    <m/>
    <m/>
    <m/>
    <m/>
    <m/>
    <m/>
    <m/>
    <m/>
    <m/>
    <m/>
    <m/>
    <m/>
    <m/>
    <m/>
  </r>
  <r>
    <s v="Puru"/>
    <x v="0"/>
    <x v="6"/>
    <m/>
    <m/>
    <m/>
    <m/>
    <m/>
    <m/>
    <m/>
    <m/>
    <m/>
    <m/>
    <m/>
    <m/>
    <m/>
    <m/>
    <m/>
    <m/>
    <m/>
    <m/>
    <m/>
    <m/>
    <m/>
    <m/>
    <m/>
  </r>
  <r>
    <s v="Kusum"/>
    <x v="1"/>
    <x v="11"/>
    <m/>
    <m/>
    <m/>
    <m/>
    <m/>
    <m/>
    <m/>
    <m/>
    <m/>
    <m/>
    <m/>
    <m/>
    <m/>
    <m/>
    <m/>
    <m/>
    <m/>
    <m/>
    <m/>
    <m/>
    <m/>
    <m/>
    <m/>
  </r>
  <r>
    <s v="Chaitaly"/>
    <x v="1"/>
    <x v="13"/>
    <m/>
    <m/>
    <m/>
    <m/>
    <m/>
    <m/>
    <m/>
    <m/>
    <m/>
    <m/>
    <m/>
    <m/>
    <m/>
    <m/>
    <m/>
    <m/>
    <m/>
    <m/>
    <m/>
    <m/>
    <m/>
    <m/>
    <m/>
  </r>
  <r>
    <s v="Ilisha"/>
    <x v="1"/>
    <x v="1"/>
    <m/>
    <m/>
    <m/>
    <m/>
    <m/>
    <m/>
    <m/>
    <m/>
    <m/>
    <m/>
    <m/>
    <m/>
    <m/>
    <m/>
    <m/>
    <m/>
    <m/>
    <m/>
    <m/>
    <m/>
    <m/>
    <m/>
    <m/>
  </r>
  <r>
    <s v="Ottakoothan"/>
    <x v="0"/>
    <x v="7"/>
    <m/>
    <m/>
    <m/>
    <m/>
    <m/>
    <m/>
    <m/>
    <m/>
    <m/>
    <m/>
    <m/>
    <m/>
    <m/>
    <m/>
    <m/>
    <m/>
    <m/>
    <m/>
    <m/>
    <m/>
    <m/>
    <m/>
    <m/>
  </r>
  <r>
    <s v="Jeevika"/>
    <x v="1"/>
    <x v="1"/>
    <m/>
    <m/>
    <m/>
    <m/>
    <m/>
    <m/>
    <m/>
    <m/>
    <m/>
    <m/>
    <m/>
    <m/>
    <m/>
    <m/>
    <m/>
    <m/>
    <m/>
    <m/>
    <m/>
    <m/>
    <m/>
    <m/>
    <m/>
  </r>
  <r>
    <s v="Eesha"/>
    <x v="1"/>
    <x v="1"/>
    <m/>
    <m/>
    <m/>
    <m/>
    <m/>
    <m/>
    <m/>
    <m/>
    <m/>
    <m/>
    <m/>
    <m/>
    <m/>
    <m/>
    <m/>
    <m/>
    <m/>
    <m/>
    <m/>
    <m/>
    <m/>
    <m/>
    <m/>
  </r>
  <r>
    <s v="Gajanan"/>
    <x v="0"/>
    <x v="7"/>
    <m/>
    <m/>
    <m/>
    <m/>
    <m/>
    <m/>
    <m/>
    <m/>
    <m/>
    <m/>
    <m/>
    <m/>
    <m/>
    <m/>
    <m/>
    <m/>
    <m/>
    <m/>
    <m/>
    <m/>
    <m/>
    <m/>
    <m/>
  </r>
  <r>
    <s v="Dhiraj"/>
    <x v="0"/>
    <x v="12"/>
    <m/>
    <m/>
    <m/>
    <m/>
    <m/>
    <m/>
    <m/>
    <m/>
    <m/>
    <m/>
    <m/>
    <m/>
    <m/>
    <m/>
    <m/>
    <m/>
    <m/>
    <m/>
    <m/>
    <m/>
    <m/>
    <m/>
    <m/>
  </r>
  <r>
    <s v="Sanjivan"/>
    <x v="0"/>
    <x v="7"/>
    <m/>
    <m/>
    <m/>
    <m/>
    <m/>
    <m/>
    <m/>
    <m/>
    <m/>
    <m/>
    <m/>
    <m/>
    <m/>
    <m/>
    <m/>
    <m/>
    <m/>
    <m/>
    <m/>
    <m/>
    <m/>
    <m/>
    <m/>
  </r>
  <r>
    <s v="Fadheela"/>
    <x v="1"/>
    <x v="1"/>
    <m/>
    <m/>
    <m/>
    <m/>
    <m/>
    <m/>
    <m/>
    <m/>
    <m/>
    <m/>
    <m/>
    <m/>
    <m/>
    <m/>
    <m/>
    <m/>
    <m/>
    <m/>
    <m/>
    <m/>
    <m/>
    <m/>
    <m/>
  </r>
  <r>
    <s v="Hridaynath"/>
    <x v="0"/>
    <x v="0"/>
    <m/>
    <m/>
    <m/>
    <m/>
    <m/>
    <m/>
    <m/>
    <m/>
    <m/>
    <m/>
    <m/>
    <m/>
    <m/>
    <m/>
    <m/>
    <m/>
    <m/>
    <m/>
    <m/>
    <m/>
    <m/>
    <m/>
    <m/>
  </r>
  <r>
    <s v="Janav"/>
    <x v="0"/>
    <x v="15"/>
    <m/>
    <m/>
    <m/>
    <m/>
    <m/>
    <m/>
    <m/>
    <m/>
    <m/>
    <m/>
    <m/>
    <m/>
    <m/>
    <m/>
    <m/>
    <m/>
    <m/>
    <m/>
    <m/>
    <m/>
    <m/>
    <m/>
    <m/>
  </r>
  <r>
    <s v="Shashishekhar"/>
    <x v="0"/>
    <x v="8"/>
    <m/>
    <m/>
    <m/>
    <m/>
    <m/>
    <m/>
    <m/>
    <m/>
    <m/>
    <m/>
    <m/>
    <m/>
    <m/>
    <m/>
    <m/>
    <m/>
    <m/>
    <m/>
    <m/>
    <m/>
    <m/>
    <m/>
    <m/>
  </r>
  <r>
    <s v="Udyan"/>
    <x v="0"/>
    <x v="7"/>
    <m/>
    <m/>
    <m/>
    <m/>
    <m/>
    <m/>
    <m/>
    <m/>
    <m/>
    <m/>
    <m/>
    <m/>
    <m/>
    <m/>
    <m/>
    <m/>
    <m/>
    <m/>
    <m/>
    <m/>
    <m/>
    <m/>
    <m/>
  </r>
  <r>
    <s v="Sukthi"/>
    <x v="1"/>
    <x v="3"/>
    <m/>
    <m/>
    <m/>
    <m/>
    <m/>
    <m/>
    <m/>
    <m/>
    <m/>
    <m/>
    <m/>
    <m/>
    <m/>
    <m/>
    <m/>
    <m/>
    <m/>
    <m/>
    <m/>
    <m/>
    <m/>
    <m/>
    <m/>
  </r>
  <r>
    <s v="Dwipavati"/>
    <x v="1"/>
    <x v="3"/>
    <m/>
    <m/>
    <m/>
    <m/>
    <m/>
    <m/>
    <m/>
    <m/>
    <m/>
    <m/>
    <m/>
    <m/>
    <m/>
    <m/>
    <m/>
    <m/>
    <m/>
    <m/>
    <m/>
    <m/>
    <m/>
    <m/>
    <m/>
  </r>
  <r>
    <s v="Netra"/>
    <x v="1"/>
    <x v="1"/>
    <m/>
    <m/>
    <m/>
    <m/>
    <m/>
    <m/>
    <m/>
    <m/>
    <m/>
    <m/>
    <m/>
    <m/>
    <m/>
    <m/>
    <m/>
    <m/>
    <m/>
    <m/>
    <m/>
    <m/>
    <m/>
    <m/>
    <m/>
  </r>
  <r>
    <s v="Trilochana"/>
    <x v="1"/>
    <x v="1"/>
    <m/>
    <m/>
    <m/>
    <m/>
    <m/>
    <m/>
    <m/>
    <m/>
    <m/>
    <m/>
    <m/>
    <m/>
    <m/>
    <m/>
    <m/>
    <m/>
    <m/>
    <m/>
    <m/>
    <m/>
    <m/>
    <m/>
    <m/>
  </r>
  <r>
    <s v="Pranita"/>
    <x v="1"/>
    <x v="1"/>
    <m/>
    <m/>
    <m/>
    <m/>
    <m/>
    <m/>
    <m/>
    <m/>
    <m/>
    <m/>
    <m/>
    <m/>
    <m/>
    <m/>
    <m/>
    <m/>
    <m/>
    <m/>
    <m/>
    <m/>
    <m/>
    <m/>
    <m/>
  </r>
  <r>
    <s v="Rohitasva"/>
    <x v="0"/>
    <x v="1"/>
    <m/>
    <m/>
    <m/>
    <m/>
    <m/>
    <m/>
    <m/>
    <m/>
    <m/>
    <m/>
    <m/>
    <m/>
    <m/>
    <m/>
    <m/>
    <m/>
    <m/>
    <m/>
    <m/>
    <m/>
    <m/>
    <m/>
    <m/>
  </r>
  <r>
    <s v="Kamalkali"/>
    <x v="1"/>
    <x v="3"/>
    <m/>
    <m/>
    <m/>
    <m/>
    <m/>
    <m/>
    <m/>
    <m/>
    <m/>
    <m/>
    <m/>
    <m/>
    <m/>
    <m/>
    <m/>
    <m/>
    <m/>
    <m/>
    <m/>
    <m/>
    <m/>
    <m/>
    <m/>
  </r>
  <r>
    <s v="Nirbhay"/>
    <x v="0"/>
    <x v="13"/>
    <m/>
    <m/>
    <m/>
    <m/>
    <m/>
    <m/>
    <m/>
    <m/>
    <m/>
    <m/>
    <m/>
    <m/>
    <m/>
    <m/>
    <m/>
    <m/>
    <m/>
    <m/>
    <m/>
    <m/>
    <m/>
    <m/>
    <m/>
  </r>
  <r>
    <s v="Omeshwar"/>
    <x v="0"/>
    <x v="8"/>
    <m/>
    <m/>
    <m/>
    <m/>
    <m/>
    <m/>
    <m/>
    <m/>
    <m/>
    <m/>
    <m/>
    <m/>
    <m/>
    <m/>
    <m/>
    <m/>
    <m/>
    <m/>
    <m/>
    <m/>
    <m/>
    <m/>
    <m/>
  </r>
  <r>
    <s v="Madan"/>
    <x v="0"/>
    <x v="7"/>
    <m/>
    <m/>
    <m/>
    <m/>
    <m/>
    <m/>
    <m/>
    <m/>
    <m/>
    <m/>
    <m/>
    <m/>
    <m/>
    <m/>
    <m/>
    <m/>
    <m/>
    <m/>
    <m/>
    <m/>
    <m/>
    <m/>
    <m/>
  </r>
  <r>
    <s v="Shraddha"/>
    <x v="1"/>
    <x v="1"/>
    <m/>
    <m/>
    <m/>
    <m/>
    <m/>
    <m/>
    <m/>
    <m/>
    <m/>
    <m/>
    <m/>
    <m/>
    <m/>
    <m/>
    <m/>
    <m/>
    <m/>
    <m/>
    <m/>
    <m/>
    <m/>
    <m/>
    <m/>
  </r>
  <r>
    <s v="Dwijesh"/>
    <x v="0"/>
    <x v="0"/>
    <m/>
    <m/>
    <m/>
    <m/>
    <m/>
    <m/>
    <m/>
    <m/>
    <m/>
    <m/>
    <m/>
    <m/>
    <m/>
    <m/>
    <m/>
    <m/>
    <m/>
    <m/>
    <m/>
    <m/>
    <m/>
    <m/>
    <m/>
  </r>
  <r>
    <s v="Pyaremohan"/>
    <x v="0"/>
    <x v="7"/>
    <m/>
    <m/>
    <m/>
    <m/>
    <m/>
    <m/>
    <m/>
    <m/>
    <m/>
    <m/>
    <m/>
    <m/>
    <m/>
    <m/>
    <m/>
    <m/>
    <m/>
    <m/>
    <m/>
    <m/>
    <m/>
    <m/>
    <m/>
  </r>
  <r>
    <s v="Nabendu"/>
    <x v="0"/>
    <x v="6"/>
    <m/>
    <m/>
    <m/>
    <m/>
    <m/>
    <m/>
    <m/>
    <m/>
    <m/>
    <m/>
    <m/>
    <m/>
    <m/>
    <m/>
    <m/>
    <m/>
    <m/>
    <m/>
    <m/>
    <m/>
    <m/>
    <m/>
    <m/>
  </r>
  <r>
    <s v="Trambak"/>
    <x v="0"/>
    <x v="4"/>
    <m/>
    <m/>
    <m/>
    <m/>
    <m/>
    <m/>
    <m/>
    <m/>
    <m/>
    <m/>
    <m/>
    <m/>
    <m/>
    <m/>
    <m/>
    <m/>
    <m/>
    <m/>
    <m/>
    <m/>
    <m/>
    <m/>
    <m/>
  </r>
  <r>
    <s v="Kundan"/>
    <x v="1"/>
    <x v="7"/>
    <m/>
    <m/>
    <m/>
    <m/>
    <m/>
    <m/>
    <m/>
    <m/>
    <m/>
    <m/>
    <m/>
    <m/>
    <m/>
    <m/>
    <m/>
    <m/>
    <m/>
    <m/>
    <m/>
    <m/>
    <m/>
    <m/>
    <m/>
  </r>
  <r>
    <s v="Pujesh"/>
    <x v="0"/>
    <x v="0"/>
    <m/>
    <m/>
    <m/>
    <m/>
    <m/>
    <m/>
    <m/>
    <m/>
    <m/>
    <m/>
    <m/>
    <m/>
    <m/>
    <m/>
    <m/>
    <m/>
    <m/>
    <m/>
    <m/>
    <m/>
    <m/>
    <m/>
    <m/>
  </r>
  <r>
    <s v="Vidyasagar"/>
    <x v="0"/>
    <x v="8"/>
    <m/>
    <m/>
    <m/>
    <m/>
    <m/>
    <m/>
    <m/>
    <m/>
    <m/>
    <m/>
    <m/>
    <m/>
    <m/>
    <m/>
    <m/>
    <m/>
    <m/>
    <m/>
    <m/>
    <m/>
    <m/>
    <m/>
    <m/>
  </r>
  <r>
    <s v="Madhuksara"/>
    <x v="1"/>
    <x v="1"/>
    <m/>
    <m/>
    <m/>
    <m/>
    <m/>
    <m/>
    <m/>
    <m/>
    <m/>
    <m/>
    <m/>
    <m/>
    <m/>
    <m/>
    <m/>
    <m/>
    <m/>
    <m/>
    <m/>
    <m/>
    <m/>
    <m/>
    <m/>
  </r>
  <r>
    <s v="Suvarnarekha"/>
    <x v="1"/>
    <x v="1"/>
    <m/>
    <m/>
    <m/>
    <m/>
    <m/>
    <m/>
    <m/>
    <m/>
    <m/>
    <m/>
    <m/>
    <m/>
    <m/>
    <m/>
    <m/>
    <m/>
    <m/>
    <m/>
    <m/>
    <m/>
    <m/>
    <m/>
    <m/>
  </r>
  <r>
    <s v="Wali"/>
    <x v="0"/>
    <x v="3"/>
    <m/>
    <m/>
    <m/>
    <m/>
    <m/>
    <m/>
    <m/>
    <m/>
    <m/>
    <m/>
    <m/>
    <m/>
    <m/>
    <m/>
    <m/>
    <m/>
    <m/>
    <m/>
    <m/>
    <m/>
    <m/>
    <m/>
    <m/>
  </r>
  <r>
    <s v="Vishnumaya"/>
    <x v="1"/>
    <x v="1"/>
    <m/>
    <m/>
    <m/>
    <m/>
    <m/>
    <m/>
    <m/>
    <m/>
    <m/>
    <m/>
    <m/>
    <m/>
    <m/>
    <m/>
    <m/>
    <m/>
    <m/>
    <m/>
    <m/>
    <m/>
    <m/>
    <m/>
    <m/>
  </r>
  <r>
    <s v="Harshika"/>
    <x v="1"/>
    <x v="1"/>
    <m/>
    <m/>
    <m/>
    <m/>
    <m/>
    <m/>
    <m/>
    <m/>
    <m/>
    <m/>
    <m/>
    <m/>
    <m/>
    <m/>
    <m/>
    <m/>
    <m/>
    <m/>
    <m/>
    <m/>
    <m/>
    <m/>
    <m/>
  </r>
  <r>
    <s v="Harshaman"/>
    <x v="0"/>
    <x v="7"/>
    <m/>
    <m/>
    <m/>
    <m/>
    <m/>
    <m/>
    <m/>
    <m/>
    <m/>
    <m/>
    <m/>
    <m/>
    <m/>
    <m/>
    <m/>
    <m/>
    <m/>
    <m/>
    <m/>
    <m/>
    <m/>
    <m/>
    <m/>
  </r>
  <r>
    <s v="Keva"/>
    <x v="1"/>
    <x v="1"/>
    <m/>
    <m/>
    <m/>
    <m/>
    <m/>
    <m/>
    <m/>
    <m/>
    <m/>
    <m/>
    <m/>
    <m/>
    <m/>
    <m/>
    <m/>
    <m/>
    <m/>
    <m/>
    <m/>
    <m/>
    <m/>
    <m/>
    <m/>
  </r>
  <r>
    <s v="Pukhraj"/>
    <x v="0"/>
    <x v="12"/>
    <m/>
    <m/>
    <m/>
    <m/>
    <m/>
    <m/>
    <m/>
    <m/>
    <m/>
    <m/>
    <m/>
    <m/>
    <m/>
    <m/>
    <m/>
    <m/>
    <m/>
    <m/>
    <m/>
    <m/>
    <m/>
    <m/>
    <m/>
  </r>
  <r>
    <s v="Mangai"/>
    <x v="1"/>
    <x v="3"/>
    <m/>
    <m/>
    <m/>
    <m/>
    <m/>
    <m/>
    <m/>
    <m/>
    <m/>
    <m/>
    <m/>
    <m/>
    <m/>
    <m/>
    <m/>
    <m/>
    <m/>
    <m/>
    <m/>
    <m/>
    <m/>
    <m/>
    <m/>
  </r>
  <r>
    <s v="Padmanabha"/>
    <x v="0"/>
    <x v="1"/>
    <m/>
    <m/>
    <m/>
    <m/>
    <m/>
    <m/>
    <m/>
    <m/>
    <m/>
    <m/>
    <m/>
    <m/>
    <m/>
    <m/>
    <m/>
    <m/>
    <m/>
    <m/>
    <m/>
    <m/>
    <m/>
    <m/>
    <m/>
  </r>
  <r>
    <s v="Hasita"/>
    <x v="1"/>
    <x v="1"/>
    <m/>
    <m/>
    <m/>
    <m/>
    <m/>
    <m/>
    <m/>
    <m/>
    <m/>
    <m/>
    <m/>
    <m/>
    <m/>
    <m/>
    <m/>
    <m/>
    <m/>
    <m/>
    <m/>
    <m/>
    <m/>
    <m/>
    <m/>
  </r>
  <r>
    <s v="Kiran"/>
    <x v="1"/>
    <x v="7"/>
    <m/>
    <m/>
    <m/>
    <m/>
    <m/>
    <m/>
    <m/>
    <m/>
    <m/>
    <m/>
    <m/>
    <m/>
    <m/>
    <m/>
    <m/>
    <m/>
    <m/>
    <m/>
    <m/>
    <m/>
    <m/>
    <m/>
    <m/>
  </r>
  <r>
    <s v="Charumati"/>
    <x v="1"/>
    <x v="3"/>
    <m/>
    <m/>
    <m/>
    <m/>
    <m/>
    <m/>
    <m/>
    <m/>
    <m/>
    <m/>
    <m/>
    <m/>
    <m/>
    <m/>
    <m/>
    <m/>
    <m/>
    <m/>
    <m/>
    <m/>
    <m/>
    <m/>
    <m/>
  </r>
  <r>
    <s v="Nirad"/>
    <x v="0"/>
    <x v="5"/>
    <m/>
    <m/>
    <m/>
    <m/>
    <m/>
    <m/>
    <m/>
    <m/>
    <m/>
    <m/>
    <m/>
    <m/>
    <m/>
    <m/>
    <m/>
    <m/>
    <m/>
    <m/>
    <m/>
    <m/>
    <m/>
    <m/>
    <m/>
  </r>
  <r>
    <s v="Jakarious"/>
    <x v="0"/>
    <x v="9"/>
    <m/>
    <m/>
    <m/>
    <m/>
    <m/>
    <m/>
    <m/>
    <m/>
    <m/>
    <m/>
    <m/>
    <m/>
    <m/>
    <m/>
    <m/>
    <m/>
    <m/>
    <m/>
    <m/>
    <m/>
    <m/>
    <m/>
    <m/>
  </r>
  <r>
    <s v="Lajjawati"/>
    <x v="1"/>
    <x v="3"/>
    <m/>
    <m/>
    <m/>
    <m/>
    <m/>
    <m/>
    <m/>
    <m/>
    <m/>
    <m/>
    <m/>
    <m/>
    <m/>
    <m/>
    <m/>
    <m/>
    <m/>
    <m/>
    <m/>
    <m/>
    <m/>
    <m/>
    <m/>
  </r>
  <r>
    <s v="Antara"/>
    <x v="1"/>
    <x v="1"/>
    <m/>
    <m/>
    <m/>
    <m/>
    <m/>
    <m/>
    <m/>
    <m/>
    <m/>
    <m/>
    <m/>
    <m/>
    <m/>
    <m/>
    <m/>
    <m/>
    <m/>
    <m/>
    <m/>
    <m/>
    <m/>
    <m/>
    <m/>
  </r>
  <r>
    <s v="Dayashankar"/>
    <x v="0"/>
    <x v="8"/>
    <m/>
    <m/>
    <m/>
    <m/>
    <m/>
    <m/>
    <m/>
    <m/>
    <m/>
    <m/>
    <m/>
    <m/>
    <m/>
    <m/>
    <m/>
    <m/>
    <m/>
    <m/>
    <m/>
    <m/>
    <m/>
    <m/>
    <m/>
  </r>
  <r>
    <s v="Qudamah"/>
    <x v="0"/>
    <x v="0"/>
    <m/>
    <m/>
    <m/>
    <m/>
    <m/>
    <m/>
    <m/>
    <m/>
    <m/>
    <m/>
    <m/>
    <m/>
    <m/>
    <m/>
    <m/>
    <m/>
    <m/>
    <m/>
    <m/>
    <m/>
    <m/>
    <m/>
    <m/>
  </r>
  <r>
    <s v="Sudeepa"/>
    <x v="1"/>
    <x v="1"/>
    <m/>
    <m/>
    <m/>
    <m/>
    <m/>
    <m/>
    <m/>
    <m/>
    <m/>
    <m/>
    <m/>
    <m/>
    <m/>
    <m/>
    <m/>
    <m/>
    <m/>
    <m/>
    <m/>
    <m/>
    <m/>
    <m/>
    <m/>
  </r>
  <r>
    <s v="Rajendramohan"/>
    <x v="0"/>
    <x v="7"/>
    <m/>
    <m/>
    <m/>
    <m/>
    <m/>
    <m/>
    <m/>
    <m/>
    <m/>
    <m/>
    <m/>
    <m/>
    <m/>
    <m/>
    <m/>
    <m/>
    <m/>
    <m/>
    <m/>
    <m/>
    <m/>
    <m/>
    <m/>
  </r>
  <r>
    <s v="Niket"/>
    <x v="0"/>
    <x v="14"/>
    <m/>
    <m/>
    <m/>
    <m/>
    <m/>
    <m/>
    <m/>
    <m/>
    <m/>
    <m/>
    <m/>
    <m/>
    <m/>
    <m/>
    <m/>
    <m/>
    <m/>
    <m/>
    <m/>
    <m/>
    <m/>
    <m/>
    <m/>
  </r>
  <r>
    <s v="Kayalvili"/>
    <x v="1"/>
    <x v="3"/>
    <m/>
    <m/>
    <m/>
    <m/>
    <m/>
    <m/>
    <m/>
    <m/>
    <m/>
    <m/>
    <m/>
    <m/>
    <m/>
    <m/>
    <m/>
    <m/>
    <m/>
    <m/>
    <m/>
    <m/>
    <m/>
    <m/>
    <m/>
  </r>
  <r>
    <s v="Gokul"/>
    <x v="0"/>
    <x v="10"/>
    <m/>
    <m/>
    <m/>
    <m/>
    <m/>
    <m/>
    <m/>
    <m/>
    <m/>
    <m/>
    <m/>
    <m/>
    <m/>
    <m/>
    <m/>
    <m/>
    <m/>
    <m/>
    <m/>
    <m/>
    <m/>
    <m/>
    <m/>
  </r>
  <r>
    <s v="Suvimal"/>
    <x v="0"/>
    <x v="10"/>
    <m/>
    <m/>
    <m/>
    <m/>
    <m/>
    <m/>
    <m/>
    <m/>
    <m/>
    <m/>
    <m/>
    <m/>
    <m/>
    <m/>
    <m/>
    <m/>
    <m/>
    <m/>
    <m/>
    <m/>
    <m/>
    <m/>
    <m/>
  </r>
  <r>
    <s v="Savitri"/>
    <x v="1"/>
    <x v="3"/>
    <m/>
    <m/>
    <m/>
    <m/>
    <m/>
    <m/>
    <m/>
    <m/>
    <m/>
    <m/>
    <m/>
    <m/>
    <m/>
    <m/>
    <m/>
    <m/>
    <m/>
    <m/>
    <m/>
    <m/>
    <m/>
    <m/>
    <m/>
  </r>
  <r>
    <s v="Nithik"/>
    <x v="0"/>
    <x v="4"/>
    <m/>
    <m/>
    <m/>
    <m/>
    <m/>
    <m/>
    <m/>
    <m/>
    <m/>
    <m/>
    <m/>
    <m/>
    <m/>
    <m/>
    <m/>
    <m/>
    <m/>
    <m/>
    <m/>
    <m/>
    <m/>
    <m/>
    <m/>
  </r>
  <r>
    <s v="Raji"/>
    <x v="1"/>
    <x v="3"/>
    <m/>
    <m/>
    <m/>
    <m/>
    <m/>
    <m/>
    <m/>
    <m/>
    <m/>
    <m/>
    <m/>
    <m/>
    <m/>
    <m/>
    <m/>
    <m/>
    <m/>
    <m/>
    <m/>
    <m/>
    <m/>
    <m/>
    <m/>
  </r>
  <r>
    <s v="Bhavana, Bhavna"/>
    <x v="1"/>
    <x v="1"/>
    <m/>
    <m/>
    <m/>
    <m/>
    <m/>
    <m/>
    <m/>
    <m/>
    <m/>
    <m/>
    <m/>
    <m/>
    <m/>
    <m/>
    <m/>
    <m/>
    <m/>
    <m/>
    <m/>
    <m/>
    <m/>
    <m/>
    <m/>
  </r>
  <r>
    <s v="Basavaraj"/>
    <x v="0"/>
    <x v="12"/>
    <m/>
    <m/>
    <m/>
    <m/>
    <m/>
    <m/>
    <m/>
    <m/>
    <m/>
    <m/>
    <m/>
    <m/>
    <m/>
    <m/>
    <m/>
    <m/>
    <m/>
    <m/>
    <m/>
    <m/>
    <m/>
    <m/>
    <m/>
  </r>
  <r>
    <s v="Sulalita"/>
    <x v="1"/>
    <x v="1"/>
    <m/>
    <m/>
    <m/>
    <m/>
    <m/>
    <m/>
    <m/>
    <m/>
    <m/>
    <m/>
    <m/>
    <m/>
    <m/>
    <m/>
    <m/>
    <m/>
    <m/>
    <m/>
    <m/>
    <m/>
    <m/>
    <m/>
    <m/>
  </r>
  <r>
    <s v="Minati"/>
    <x v="1"/>
    <x v="3"/>
    <m/>
    <m/>
    <m/>
    <m/>
    <m/>
    <m/>
    <m/>
    <m/>
    <m/>
    <m/>
    <m/>
    <m/>
    <m/>
    <m/>
    <m/>
    <m/>
    <m/>
    <m/>
    <m/>
    <m/>
    <m/>
    <m/>
    <m/>
  </r>
  <r>
    <s v="Kavi"/>
    <x v="0"/>
    <x v="3"/>
    <m/>
    <m/>
    <m/>
    <m/>
    <m/>
    <m/>
    <m/>
    <m/>
    <m/>
    <m/>
    <m/>
    <m/>
    <m/>
    <m/>
    <m/>
    <m/>
    <m/>
    <m/>
    <m/>
    <m/>
    <m/>
    <m/>
    <m/>
  </r>
  <r>
    <s v="Shashimohan"/>
    <x v="0"/>
    <x v="7"/>
    <m/>
    <m/>
    <m/>
    <m/>
    <m/>
    <m/>
    <m/>
    <m/>
    <m/>
    <m/>
    <m/>
    <m/>
    <m/>
    <m/>
    <m/>
    <m/>
    <m/>
    <m/>
    <m/>
    <m/>
    <m/>
    <m/>
    <m/>
  </r>
  <r>
    <s v="Madhumita"/>
    <x v="1"/>
    <x v="1"/>
    <m/>
    <m/>
    <m/>
    <m/>
    <m/>
    <m/>
    <m/>
    <m/>
    <m/>
    <m/>
    <m/>
    <m/>
    <m/>
    <m/>
    <m/>
    <m/>
    <m/>
    <m/>
    <m/>
    <m/>
    <m/>
    <m/>
    <m/>
  </r>
  <r>
    <s v="Prachur"/>
    <x v="0"/>
    <x v="8"/>
    <m/>
    <m/>
    <m/>
    <m/>
    <m/>
    <m/>
    <m/>
    <m/>
    <m/>
    <m/>
    <m/>
    <m/>
    <m/>
    <m/>
    <m/>
    <m/>
    <m/>
    <m/>
    <m/>
    <m/>
    <m/>
    <m/>
    <m/>
  </r>
  <r>
    <s v="Bahuleya"/>
    <x v="0"/>
    <x v="1"/>
    <m/>
    <m/>
    <m/>
    <m/>
    <m/>
    <m/>
    <m/>
    <m/>
    <m/>
    <m/>
    <m/>
    <m/>
    <m/>
    <m/>
    <m/>
    <m/>
    <m/>
    <m/>
    <m/>
    <m/>
    <m/>
    <m/>
    <m/>
  </r>
  <r>
    <s v="Chandalini"/>
    <x v="1"/>
    <x v="3"/>
    <m/>
    <m/>
    <m/>
    <m/>
    <m/>
    <m/>
    <m/>
    <m/>
    <m/>
    <m/>
    <m/>
    <m/>
    <m/>
    <m/>
    <m/>
    <m/>
    <m/>
    <m/>
    <m/>
    <m/>
    <m/>
    <m/>
    <m/>
  </r>
  <r>
    <s v="Dharmachandra"/>
    <x v="0"/>
    <x v="1"/>
    <m/>
    <m/>
    <m/>
    <m/>
    <m/>
    <m/>
    <m/>
    <m/>
    <m/>
    <m/>
    <m/>
    <m/>
    <m/>
    <m/>
    <m/>
    <m/>
    <m/>
    <m/>
    <m/>
    <m/>
    <m/>
    <m/>
    <m/>
  </r>
  <r>
    <s v="Induleksh"/>
    <x v="1"/>
    <x v="0"/>
    <m/>
    <m/>
    <m/>
    <m/>
    <m/>
    <m/>
    <m/>
    <m/>
    <m/>
    <m/>
    <m/>
    <m/>
    <m/>
    <m/>
    <m/>
    <m/>
    <m/>
    <m/>
    <m/>
    <m/>
    <m/>
    <m/>
    <m/>
  </r>
  <r>
    <s v="Harishchandra"/>
    <x v="0"/>
    <x v="1"/>
    <m/>
    <m/>
    <m/>
    <m/>
    <m/>
    <m/>
    <m/>
    <m/>
    <m/>
    <m/>
    <m/>
    <m/>
    <m/>
    <m/>
    <m/>
    <m/>
    <m/>
    <m/>
    <m/>
    <m/>
    <m/>
    <m/>
    <m/>
  </r>
  <r>
    <s v="Kamran"/>
    <x v="0"/>
    <x v="7"/>
    <m/>
    <m/>
    <m/>
    <m/>
    <m/>
    <m/>
    <m/>
    <m/>
    <m/>
    <m/>
    <m/>
    <m/>
    <m/>
    <m/>
    <m/>
    <m/>
    <m/>
    <m/>
    <m/>
    <m/>
    <m/>
    <m/>
    <m/>
  </r>
  <r>
    <s v="Umaprasad"/>
    <x v="0"/>
    <x v="5"/>
    <m/>
    <m/>
    <m/>
    <m/>
    <m/>
    <m/>
    <m/>
    <m/>
    <m/>
    <m/>
    <m/>
    <m/>
    <m/>
    <m/>
    <m/>
    <m/>
    <m/>
    <m/>
    <m/>
    <m/>
    <m/>
    <m/>
    <m/>
  </r>
  <r>
    <s v="Nayan"/>
    <x v="0"/>
    <x v="7"/>
    <m/>
    <m/>
    <m/>
    <m/>
    <m/>
    <m/>
    <m/>
    <m/>
    <m/>
    <m/>
    <m/>
    <m/>
    <m/>
    <m/>
    <m/>
    <m/>
    <m/>
    <m/>
    <m/>
    <m/>
    <m/>
    <m/>
    <m/>
  </r>
  <r>
    <s v="Ojas"/>
    <x v="0"/>
    <x v="9"/>
    <m/>
    <m/>
    <m/>
    <m/>
    <m/>
    <m/>
    <m/>
    <m/>
    <m/>
    <m/>
    <m/>
    <m/>
    <m/>
    <m/>
    <m/>
    <m/>
    <m/>
    <m/>
    <m/>
    <m/>
    <m/>
    <m/>
    <m/>
  </r>
  <r>
    <s v="Ragini"/>
    <x v="1"/>
    <x v="3"/>
    <m/>
    <m/>
    <m/>
    <m/>
    <m/>
    <m/>
    <m/>
    <m/>
    <m/>
    <m/>
    <m/>
    <m/>
    <m/>
    <m/>
    <m/>
    <m/>
    <m/>
    <m/>
    <m/>
    <m/>
    <m/>
    <m/>
    <m/>
  </r>
  <r>
    <s v="Irfan"/>
    <x v="0"/>
    <x v="7"/>
    <m/>
    <m/>
    <m/>
    <m/>
    <m/>
    <m/>
    <m/>
    <m/>
    <m/>
    <m/>
    <m/>
    <m/>
    <m/>
    <m/>
    <m/>
    <m/>
    <m/>
    <m/>
    <m/>
    <m/>
    <m/>
    <m/>
    <m/>
  </r>
  <r>
    <s v="Taruntapan"/>
    <x v="0"/>
    <x v="7"/>
    <m/>
    <m/>
    <m/>
    <m/>
    <m/>
    <m/>
    <m/>
    <m/>
    <m/>
    <m/>
    <m/>
    <m/>
    <m/>
    <m/>
    <m/>
    <m/>
    <m/>
    <m/>
    <m/>
    <m/>
    <m/>
    <m/>
    <m/>
  </r>
  <r>
    <s v="Dharmendra"/>
    <x v="0"/>
    <x v="1"/>
    <m/>
    <m/>
    <m/>
    <m/>
    <m/>
    <m/>
    <m/>
    <m/>
    <m/>
    <m/>
    <m/>
    <m/>
    <m/>
    <m/>
    <m/>
    <m/>
    <m/>
    <m/>
    <m/>
    <m/>
    <m/>
    <m/>
    <m/>
  </r>
  <r>
    <s v="Mehal"/>
    <x v="1"/>
    <x v="10"/>
    <m/>
    <m/>
    <m/>
    <m/>
    <m/>
    <m/>
    <m/>
    <m/>
    <m/>
    <m/>
    <m/>
    <m/>
    <m/>
    <m/>
    <m/>
    <m/>
    <m/>
    <m/>
    <m/>
    <m/>
    <m/>
    <m/>
    <m/>
  </r>
  <r>
    <s v="Vikram"/>
    <x v="0"/>
    <x v="11"/>
    <m/>
    <m/>
    <m/>
    <m/>
    <m/>
    <m/>
    <m/>
    <m/>
    <m/>
    <m/>
    <m/>
    <m/>
    <m/>
    <m/>
    <m/>
    <m/>
    <m/>
    <m/>
    <m/>
    <m/>
    <m/>
    <m/>
    <m/>
  </r>
  <r>
    <s v="Talikha"/>
    <x v="1"/>
    <x v="1"/>
    <m/>
    <m/>
    <m/>
    <m/>
    <m/>
    <m/>
    <m/>
    <m/>
    <m/>
    <m/>
    <m/>
    <m/>
    <m/>
    <m/>
    <m/>
    <m/>
    <m/>
    <m/>
    <m/>
    <m/>
    <m/>
    <m/>
    <m/>
  </r>
  <r>
    <s v="Komal"/>
    <x v="1"/>
    <x v="10"/>
    <m/>
    <m/>
    <m/>
    <m/>
    <m/>
    <m/>
    <m/>
    <m/>
    <m/>
    <m/>
    <m/>
    <m/>
    <m/>
    <m/>
    <m/>
    <m/>
    <m/>
    <m/>
    <m/>
    <m/>
    <m/>
    <m/>
    <m/>
  </r>
  <r>
    <s v="Kshirja"/>
    <x v="1"/>
    <x v="1"/>
    <m/>
    <m/>
    <m/>
    <m/>
    <m/>
    <m/>
    <m/>
    <m/>
    <m/>
    <m/>
    <m/>
    <m/>
    <m/>
    <m/>
    <m/>
    <m/>
    <m/>
    <m/>
    <m/>
    <m/>
    <m/>
    <m/>
    <m/>
  </r>
  <r>
    <s v="Rudra"/>
    <x v="0"/>
    <x v="1"/>
    <m/>
    <m/>
    <m/>
    <m/>
    <m/>
    <m/>
    <m/>
    <m/>
    <m/>
    <m/>
    <m/>
    <m/>
    <m/>
    <m/>
    <m/>
    <m/>
    <m/>
    <m/>
    <m/>
    <m/>
    <m/>
    <m/>
    <m/>
  </r>
  <r>
    <s v="Qutub"/>
    <x v="0"/>
    <x v="2"/>
    <m/>
    <m/>
    <m/>
    <m/>
    <m/>
    <m/>
    <m/>
    <m/>
    <m/>
    <m/>
    <m/>
    <m/>
    <m/>
    <m/>
    <m/>
    <m/>
    <m/>
    <m/>
    <m/>
    <m/>
    <m/>
    <m/>
    <m/>
  </r>
  <r>
    <s v="Kuldeep"/>
    <x v="0"/>
    <x v="17"/>
    <m/>
    <m/>
    <m/>
    <m/>
    <m/>
    <m/>
    <m/>
    <m/>
    <m/>
    <m/>
    <m/>
    <m/>
    <m/>
    <m/>
    <m/>
    <m/>
    <m/>
    <m/>
    <m/>
    <m/>
    <m/>
    <m/>
    <m/>
  </r>
  <r>
    <s v="Koormadhi"/>
    <x v="0"/>
    <x v="3"/>
    <m/>
    <m/>
    <m/>
    <m/>
    <m/>
    <m/>
    <m/>
    <m/>
    <m/>
    <m/>
    <m/>
    <m/>
    <m/>
    <m/>
    <m/>
    <m/>
    <m/>
    <m/>
    <m/>
    <m/>
    <m/>
    <m/>
    <m/>
  </r>
  <r>
    <s v="Shakuntala"/>
    <x v="1"/>
    <x v="1"/>
    <m/>
    <m/>
    <m/>
    <m/>
    <m/>
    <m/>
    <m/>
    <m/>
    <m/>
    <m/>
    <m/>
    <m/>
    <m/>
    <m/>
    <m/>
    <m/>
    <m/>
    <m/>
    <m/>
    <m/>
    <m/>
    <m/>
    <m/>
  </r>
  <r>
    <s v="Devalekha"/>
    <x v="1"/>
    <x v="1"/>
    <m/>
    <m/>
    <m/>
    <m/>
    <m/>
    <m/>
    <m/>
    <m/>
    <m/>
    <m/>
    <m/>
    <m/>
    <m/>
    <m/>
    <m/>
    <m/>
    <m/>
    <m/>
    <m/>
    <m/>
    <m/>
    <m/>
    <m/>
  </r>
  <r>
    <s v="Saurabh"/>
    <x v="0"/>
    <x v="0"/>
    <m/>
    <m/>
    <m/>
    <m/>
    <m/>
    <m/>
    <m/>
    <m/>
    <m/>
    <m/>
    <m/>
    <m/>
    <m/>
    <m/>
    <m/>
    <m/>
    <m/>
    <m/>
    <m/>
    <m/>
    <m/>
    <m/>
    <m/>
  </r>
  <r>
    <s v="Vedprakash"/>
    <x v="0"/>
    <x v="0"/>
    <m/>
    <m/>
    <m/>
    <m/>
    <m/>
    <m/>
    <m/>
    <m/>
    <m/>
    <m/>
    <m/>
    <m/>
    <m/>
    <m/>
    <m/>
    <m/>
    <m/>
    <m/>
    <m/>
    <m/>
    <m/>
    <m/>
    <m/>
  </r>
  <r>
    <s v="Ishit"/>
    <x v="0"/>
    <x v="14"/>
    <m/>
    <m/>
    <m/>
    <m/>
    <m/>
    <m/>
    <m/>
    <m/>
    <m/>
    <m/>
    <m/>
    <m/>
    <m/>
    <m/>
    <m/>
    <m/>
    <m/>
    <m/>
    <m/>
    <m/>
    <m/>
    <m/>
    <m/>
  </r>
  <r>
    <s v="Mutholi"/>
    <x v="1"/>
    <x v="3"/>
    <m/>
    <m/>
    <m/>
    <m/>
    <m/>
    <m/>
    <m/>
    <m/>
    <m/>
    <m/>
    <m/>
    <m/>
    <m/>
    <m/>
    <m/>
    <m/>
    <m/>
    <m/>
    <m/>
    <m/>
    <m/>
    <m/>
    <m/>
  </r>
  <r>
    <s v="Dharanidhar"/>
    <x v="0"/>
    <x v="8"/>
    <m/>
    <m/>
    <m/>
    <m/>
    <m/>
    <m/>
    <m/>
    <m/>
    <m/>
    <m/>
    <m/>
    <m/>
    <m/>
    <m/>
    <m/>
    <m/>
    <m/>
    <m/>
    <m/>
    <m/>
    <m/>
    <m/>
    <m/>
  </r>
  <r>
    <s v="Vela"/>
    <x v="1"/>
    <x v="1"/>
    <m/>
    <m/>
    <m/>
    <m/>
    <m/>
    <m/>
    <m/>
    <m/>
    <m/>
    <m/>
    <m/>
    <m/>
    <m/>
    <m/>
    <m/>
    <m/>
    <m/>
    <m/>
    <m/>
    <m/>
    <m/>
    <m/>
    <m/>
  </r>
  <r>
    <s v="Ekambar"/>
    <x v="0"/>
    <x v="8"/>
    <m/>
    <m/>
    <m/>
    <m/>
    <m/>
    <m/>
    <m/>
    <m/>
    <m/>
    <m/>
    <m/>
    <m/>
    <m/>
    <m/>
    <m/>
    <m/>
    <m/>
    <m/>
    <m/>
    <m/>
    <m/>
    <m/>
    <m/>
  </r>
  <r>
    <s v="Kavita"/>
    <x v="1"/>
    <x v="1"/>
    <m/>
    <m/>
    <m/>
    <m/>
    <m/>
    <m/>
    <m/>
    <m/>
    <m/>
    <m/>
    <m/>
    <m/>
    <m/>
    <m/>
    <m/>
    <m/>
    <m/>
    <m/>
    <m/>
    <m/>
    <m/>
    <m/>
    <m/>
  </r>
  <r>
    <s v="Rajyeshwar"/>
    <x v="0"/>
    <x v="8"/>
    <m/>
    <m/>
    <m/>
    <m/>
    <m/>
    <m/>
    <m/>
    <m/>
    <m/>
    <m/>
    <m/>
    <m/>
    <m/>
    <m/>
    <m/>
    <m/>
    <m/>
    <m/>
    <m/>
    <m/>
    <m/>
    <m/>
    <m/>
  </r>
  <r>
    <s v="Sevak"/>
    <x v="0"/>
    <x v="4"/>
    <m/>
    <m/>
    <m/>
    <m/>
    <m/>
    <m/>
    <m/>
    <m/>
    <m/>
    <m/>
    <m/>
    <m/>
    <m/>
    <m/>
    <m/>
    <m/>
    <m/>
    <m/>
    <m/>
    <m/>
    <m/>
    <m/>
    <m/>
  </r>
  <r>
    <s v="Kundanlal"/>
    <x v="0"/>
    <x v="10"/>
    <m/>
    <m/>
    <m/>
    <m/>
    <m/>
    <m/>
    <m/>
    <m/>
    <m/>
    <m/>
    <m/>
    <m/>
    <m/>
    <m/>
    <m/>
    <m/>
    <m/>
    <m/>
    <m/>
    <m/>
    <m/>
    <m/>
    <m/>
  </r>
  <r>
    <s v="Darshana"/>
    <x v="1"/>
    <x v="1"/>
    <m/>
    <m/>
    <m/>
    <m/>
    <m/>
    <m/>
    <m/>
    <m/>
    <m/>
    <m/>
    <m/>
    <m/>
    <m/>
    <m/>
    <m/>
    <m/>
    <m/>
    <m/>
    <m/>
    <m/>
    <m/>
    <m/>
    <m/>
  </r>
  <r>
    <s v="Sengannan"/>
    <x v="0"/>
    <x v="7"/>
    <m/>
    <m/>
    <m/>
    <m/>
    <m/>
    <m/>
    <m/>
    <m/>
    <m/>
    <m/>
    <m/>
    <m/>
    <m/>
    <m/>
    <m/>
    <m/>
    <m/>
    <m/>
    <m/>
    <m/>
    <m/>
    <m/>
    <m/>
  </r>
  <r>
    <s v="Alabhya"/>
    <x v="0"/>
    <x v="1"/>
    <m/>
    <m/>
    <m/>
    <m/>
    <m/>
    <m/>
    <m/>
    <m/>
    <m/>
    <m/>
    <m/>
    <m/>
    <m/>
    <m/>
    <m/>
    <m/>
    <m/>
    <m/>
    <m/>
    <m/>
    <m/>
    <m/>
    <m/>
  </r>
  <r>
    <s v="Raghuram"/>
    <x v="0"/>
    <x v="11"/>
    <m/>
    <m/>
    <m/>
    <m/>
    <m/>
    <m/>
    <m/>
    <m/>
    <m/>
    <m/>
    <m/>
    <m/>
    <m/>
    <m/>
    <m/>
    <m/>
    <m/>
    <m/>
    <m/>
    <m/>
    <m/>
    <m/>
    <m/>
  </r>
  <r>
    <s v="Suranjana"/>
    <x v="1"/>
    <x v="1"/>
    <m/>
    <m/>
    <m/>
    <m/>
    <m/>
    <m/>
    <m/>
    <m/>
    <m/>
    <m/>
    <m/>
    <m/>
    <m/>
    <m/>
    <m/>
    <m/>
    <m/>
    <m/>
    <m/>
    <m/>
    <m/>
    <m/>
    <m/>
  </r>
  <r>
    <s v="Vidyadhar"/>
    <x v="0"/>
    <x v="8"/>
    <m/>
    <m/>
    <m/>
    <m/>
    <m/>
    <m/>
    <m/>
    <m/>
    <m/>
    <m/>
    <m/>
    <m/>
    <m/>
    <m/>
    <m/>
    <m/>
    <m/>
    <m/>
    <m/>
    <m/>
    <m/>
    <m/>
    <m/>
  </r>
  <r>
    <s v="Chandrakishore"/>
    <x v="0"/>
    <x v="20"/>
    <m/>
    <m/>
    <m/>
    <m/>
    <m/>
    <m/>
    <m/>
    <m/>
    <m/>
    <m/>
    <m/>
    <m/>
    <m/>
    <m/>
    <m/>
    <m/>
    <m/>
    <m/>
    <m/>
    <m/>
    <m/>
    <m/>
    <m/>
  </r>
  <r>
    <s v="Sumantra"/>
    <x v="0"/>
    <x v="1"/>
    <m/>
    <m/>
    <m/>
    <m/>
    <m/>
    <m/>
    <m/>
    <m/>
    <m/>
    <m/>
    <m/>
    <m/>
    <m/>
    <m/>
    <m/>
    <m/>
    <m/>
    <m/>
    <m/>
    <m/>
    <m/>
    <m/>
    <m/>
  </r>
  <r>
    <s v="Arshia"/>
    <x v="1"/>
    <x v="1"/>
    <m/>
    <m/>
    <m/>
    <m/>
    <m/>
    <m/>
    <m/>
    <m/>
    <m/>
    <m/>
    <m/>
    <m/>
    <m/>
    <m/>
    <m/>
    <m/>
    <m/>
    <m/>
    <m/>
    <m/>
    <m/>
    <m/>
    <m/>
  </r>
  <r>
    <s v="Dhanya"/>
    <x v="1"/>
    <x v="1"/>
    <m/>
    <m/>
    <m/>
    <m/>
    <m/>
    <m/>
    <m/>
    <m/>
    <m/>
    <m/>
    <m/>
    <m/>
    <m/>
    <m/>
    <m/>
    <m/>
    <m/>
    <m/>
    <m/>
    <m/>
    <m/>
    <m/>
    <m/>
  </r>
  <r>
    <s v="Jagad"/>
    <x v="0"/>
    <x v="5"/>
    <m/>
    <m/>
    <m/>
    <m/>
    <m/>
    <m/>
    <m/>
    <m/>
    <m/>
    <m/>
    <m/>
    <m/>
    <m/>
    <m/>
    <m/>
    <m/>
    <m/>
    <m/>
    <m/>
    <m/>
    <m/>
    <m/>
    <m/>
  </r>
  <r>
    <s v="Dyuti"/>
    <x v="1"/>
    <x v="3"/>
    <m/>
    <m/>
    <m/>
    <m/>
    <m/>
    <m/>
    <m/>
    <m/>
    <m/>
    <m/>
    <m/>
    <m/>
    <m/>
    <m/>
    <m/>
    <m/>
    <m/>
    <m/>
    <m/>
    <m/>
    <m/>
    <m/>
    <m/>
  </r>
  <r>
    <s v="Farid"/>
    <x v="0"/>
    <x v="5"/>
    <m/>
    <m/>
    <m/>
    <m/>
    <m/>
    <m/>
    <m/>
    <m/>
    <m/>
    <m/>
    <m/>
    <m/>
    <m/>
    <m/>
    <m/>
    <m/>
    <m/>
    <m/>
    <m/>
    <m/>
    <m/>
    <m/>
    <m/>
  </r>
  <r>
    <s v="Bhadranidhi"/>
    <x v="0"/>
    <x v="3"/>
    <m/>
    <m/>
    <m/>
    <m/>
    <m/>
    <m/>
    <m/>
    <m/>
    <m/>
    <m/>
    <m/>
    <m/>
    <m/>
    <m/>
    <m/>
    <m/>
    <m/>
    <m/>
    <m/>
    <m/>
    <m/>
    <m/>
    <m/>
  </r>
  <r>
    <s v="Chaanakya"/>
    <x v="0"/>
    <x v="1"/>
    <m/>
    <m/>
    <m/>
    <m/>
    <m/>
    <m/>
    <m/>
    <m/>
    <m/>
    <m/>
    <m/>
    <m/>
    <m/>
    <m/>
    <m/>
    <m/>
    <m/>
    <m/>
    <m/>
    <m/>
    <m/>
    <m/>
    <m/>
  </r>
  <r>
    <s v="Ishika"/>
    <x v="1"/>
    <x v="1"/>
    <m/>
    <m/>
    <m/>
    <m/>
    <m/>
    <m/>
    <m/>
    <m/>
    <m/>
    <m/>
    <m/>
    <m/>
    <m/>
    <m/>
    <m/>
    <m/>
    <m/>
    <m/>
    <m/>
    <m/>
    <m/>
    <m/>
    <m/>
  </r>
  <r>
    <s v="Vibhore"/>
    <x v="0"/>
    <x v="20"/>
    <m/>
    <m/>
    <m/>
    <m/>
    <m/>
    <m/>
    <m/>
    <m/>
    <m/>
    <m/>
    <m/>
    <m/>
    <m/>
    <m/>
    <m/>
    <m/>
    <m/>
    <m/>
    <m/>
    <m/>
    <m/>
    <m/>
    <m/>
  </r>
  <r>
    <s v="Rolee"/>
    <x v="1"/>
    <x v="20"/>
    <m/>
    <m/>
    <m/>
    <m/>
    <m/>
    <m/>
    <m/>
    <m/>
    <m/>
    <m/>
    <m/>
    <m/>
    <m/>
    <m/>
    <m/>
    <m/>
    <m/>
    <m/>
    <m/>
    <m/>
    <m/>
    <m/>
    <m/>
  </r>
  <r>
    <s v="Ulhas"/>
    <x v="0"/>
    <x v="9"/>
    <m/>
    <m/>
    <m/>
    <m/>
    <m/>
    <m/>
    <m/>
    <m/>
    <m/>
    <m/>
    <m/>
    <m/>
    <m/>
    <m/>
    <m/>
    <m/>
    <m/>
    <m/>
    <m/>
    <m/>
    <m/>
    <m/>
    <m/>
  </r>
  <r>
    <s v="Asavari"/>
    <x v="1"/>
    <x v="3"/>
    <m/>
    <m/>
    <m/>
    <m/>
    <m/>
    <m/>
    <m/>
    <m/>
    <m/>
    <m/>
    <m/>
    <m/>
    <m/>
    <m/>
    <m/>
    <m/>
    <m/>
    <m/>
    <m/>
    <m/>
    <m/>
    <m/>
    <m/>
  </r>
  <r>
    <s v="Palashranjan"/>
    <x v="0"/>
    <x v="7"/>
    <m/>
    <m/>
    <m/>
    <m/>
    <m/>
    <m/>
    <m/>
    <m/>
    <m/>
    <m/>
    <m/>
    <m/>
    <m/>
    <m/>
    <m/>
    <m/>
    <m/>
    <m/>
    <m/>
    <m/>
    <m/>
    <m/>
    <m/>
  </r>
  <r>
    <s v="Durva, Durba"/>
    <x v="1"/>
    <x v="1"/>
    <m/>
    <m/>
    <m/>
    <m/>
    <m/>
    <m/>
    <m/>
    <m/>
    <m/>
    <m/>
    <m/>
    <m/>
    <m/>
    <m/>
    <m/>
    <m/>
    <m/>
    <m/>
    <m/>
    <m/>
    <m/>
    <m/>
    <m/>
  </r>
  <r>
    <s v="Bhaumik"/>
    <x v="0"/>
    <x v="4"/>
    <m/>
    <m/>
    <m/>
    <m/>
    <m/>
    <m/>
    <m/>
    <m/>
    <m/>
    <m/>
    <m/>
    <m/>
    <m/>
    <m/>
    <m/>
    <m/>
    <m/>
    <m/>
    <m/>
    <m/>
    <m/>
    <m/>
    <m/>
  </r>
  <r>
    <s v="Menaka"/>
    <x v="1"/>
    <x v="1"/>
    <m/>
    <m/>
    <m/>
    <m/>
    <m/>
    <m/>
    <m/>
    <m/>
    <m/>
    <m/>
    <m/>
    <m/>
    <m/>
    <m/>
    <m/>
    <m/>
    <m/>
    <m/>
    <m/>
    <m/>
    <m/>
    <m/>
    <m/>
  </r>
  <r>
    <s v="Egaiarasu"/>
    <x v="0"/>
    <x v="6"/>
    <m/>
    <m/>
    <m/>
    <m/>
    <m/>
    <m/>
    <m/>
    <m/>
    <m/>
    <m/>
    <m/>
    <m/>
    <m/>
    <m/>
    <m/>
    <m/>
    <m/>
    <m/>
    <m/>
    <m/>
    <m/>
    <m/>
    <m/>
  </r>
  <r>
    <s v="Lokajit"/>
    <x v="0"/>
    <x v="14"/>
    <m/>
    <m/>
    <m/>
    <m/>
    <m/>
    <m/>
    <m/>
    <m/>
    <m/>
    <m/>
    <m/>
    <m/>
    <m/>
    <m/>
    <m/>
    <m/>
    <m/>
    <m/>
    <m/>
    <m/>
    <m/>
    <m/>
    <m/>
  </r>
  <r>
    <s v="Glen"/>
    <x v="0"/>
    <x v="7"/>
    <m/>
    <m/>
    <m/>
    <m/>
    <m/>
    <m/>
    <m/>
    <m/>
    <m/>
    <m/>
    <m/>
    <m/>
    <m/>
    <m/>
    <m/>
    <m/>
    <m/>
    <m/>
    <m/>
    <m/>
    <m/>
    <m/>
    <m/>
  </r>
  <r>
    <s v="SivaSankari"/>
    <x v="1"/>
    <x v="3"/>
    <m/>
    <m/>
    <m/>
    <m/>
    <m/>
    <m/>
    <m/>
    <m/>
    <m/>
    <m/>
    <m/>
    <m/>
    <m/>
    <m/>
    <m/>
    <m/>
    <m/>
    <m/>
    <m/>
    <m/>
    <m/>
    <m/>
    <m/>
  </r>
  <r>
    <s v="Mukul"/>
    <x v="0"/>
    <x v="10"/>
    <m/>
    <m/>
    <m/>
    <m/>
    <m/>
    <m/>
    <m/>
    <m/>
    <m/>
    <m/>
    <m/>
    <m/>
    <m/>
    <m/>
    <m/>
    <m/>
    <m/>
    <m/>
    <m/>
    <m/>
    <m/>
    <m/>
    <m/>
  </r>
  <r>
    <s v="Dyutit"/>
    <x v="0"/>
    <x v="14"/>
    <m/>
    <m/>
    <m/>
    <m/>
    <m/>
    <m/>
    <m/>
    <m/>
    <m/>
    <m/>
    <m/>
    <m/>
    <m/>
    <m/>
    <m/>
    <m/>
    <m/>
    <m/>
    <m/>
    <m/>
    <m/>
    <m/>
    <m/>
  </r>
  <r>
    <s v="Navneeta"/>
    <x v="1"/>
    <x v="1"/>
    <m/>
    <m/>
    <m/>
    <m/>
    <m/>
    <m/>
    <m/>
    <m/>
    <m/>
    <m/>
    <m/>
    <m/>
    <m/>
    <m/>
    <m/>
    <m/>
    <m/>
    <m/>
    <m/>
    <m/>
    <m/>
    <m/>
    <m/>
  </r>
  <r>
    <s v="Snehanshn"/>
    <x v="0"/>
    <x v="7"/>
    <m/>
    <m/>
    <m/>
    <m/>
    <m/>
    <m/>
    <m/>
    <m/>
    <m/>
    <m/>
    <m/>
    <m/>
    <m/>
    <m/>
    <m/>
    <m/>
    <m/>
    <m/>
    <m/>
    <m/>
    <m/>
    <m/>
    <m/>
  </r>
  <r>
    <s v="Amitabha, Amitav"/>
    <x v="0"/>
    <x v="15"/>
    <m/>
    <m/>
    <m/>
    <m/>
    <m/>
    <m/>
    <m/>
    <m/>
    <m/>
    <m/>
    <m/>
    <m/>
    <m/>
    <m/>
    <m/>
    <m/>
    <m/>
    <m/>
    <m/>
    <m/>
    <m/>
    <m/>
    <m/>
  </r>
  <r>
    <s v="Thangavel"/>
    <x v="0"/>
    <x v="10"/>
    <m/>
    <m/>
    <m/>
    <m/>
    <m/>
    <m/>
    <m/>
    <m/>
    <m/>
    <m/>
    <m/>
    <m/>
    <m/>
    <m/>
    <m/>
    <m/>
    <m/>
    <m/>
    <m/>
    <m/>
    <m/>
    <m/>
    <m/>
  </r>
  <r>
    <s v="Gajendra"/>
    <x v="0"/>
    <x v="1"/>
    <m/>
    <m/>
    <m/>
    <m/>
    <m/>
    <m/>
    <m/>
    <m/>
    <m/>
    <m/>
    <m/>
    <m/>
    <m/>
    <m/>
    <m/>
    <m/>
    <m/>
    <m/>
    <m/>
    <m/>
    <m/>
    <m/>
    <m/>
  </r>
  <r>
    <s v="Krishnala"/>
    <x v="0"/>
    <x v="1"/>
    <m/>
    <m/>
    <m/>
    <m/>
    <m/>
    <m/>
    <m/>
    <m/>
    <m/>
    <m/>
    <m/>
    <m/>
    <m/>
    <m/>
    <m/>
    <m/>
    <m/>
    <m/>
    <m/>
    <m/>
    <m/>
    <m/>
    <m/>
  </r>
  <r>
    <s v="Vidyadhara"/>
    <x v="0"/>
    <x v="1"/>
    <m/>
    <m/>
    <m/>
    <m/>
    <m/>
    <m/>
    <m/>
    <m/>
    <m/>
    <m/>
    <m/>
    <m/>
    <m/>
    <m/>
    <m/>
    <m/>
    <m/>
    <m/>
    <m/>
    <m/>
    <m/>
    <m/>
    <m/>
  </r>
  <r>
    <s v="Prithu"/>
    <x v="0"/>
    <x v="6"/>
    <m/>
    <m/>
    <m/>
    <m/>
    <m/>
    <m/>
    <m/>
    <m/>
    <m/>
    <m/>
    <m/>
    <m/>
    <m/>
    <m/>
    <m/>
    <m/>
    <m/>
    <m/>
    <m/>
    <m/>
    <m/>
    <m/>
    <m/>
  </r>
  <r>
    <s v="Sragvibhushan"/>
    <x v="0"/>
    <x v="7"/>
    <m/>
    <m/>
    <m/>
    <m/>
    <m/>
    <m/>
    <m/>
    <m/>
    <m/>
    <m/>
    <m/>
    <m/>
    <m/>
    <m/>
    <m/>
    <m/>
    <m/>
    <m/>
    <m/>
    <m/>
    <m/>
    <m/>
    <m/>
  </r>
  <r>
    <s v="Madhuja"/>
    <x v="1"/>
    <x v="1"/>
    <m/>
    <m/>
    <m/>
    <m/>
    <m/>
    <m/>
    <m/>
    <m/>
    <m/>
    <m/>
    <m/>
    <m/>
    <m/>
    <m/>
    <m/>
    <m/>
    <m/>
    <m/>
    <m/>
    <m/>
    <m/>
    <m/>
    <m/>
  </r>
  <r>
    <s v="Samanvaya"/>
    <x v="0"/>
    <x v="1"/>
    <m/>
    <m/>
    <m/>
    <m/>
    <m/>
    <m/>
    <m/>
    <m/>
    <m/>
    <m/>
    <m/>
    <m/>
    <m/>
    <m/>
    <m/>
    <m/>
    <m/>
    <m/>
    <m/>
    <m/>
    <m/>
    <m/>
    <m/>
  </r>
  <r>
    <s v="Baruni"/>
    <x v="1"/>
    <x v="3"/>
    <m/>
    <m/>
    <m/>
    <m/>
    <m/>
    <m/>
    <m/>
    <m/>
    <m/>
    <m/>
    <m/>
    <m/>
    <m/>
    <m/>
    <m/>
    <m/>
    <m/>
    <m/>
    <m/>
    <m/>
    <m/>
    <m/>
    <m/>
  </r>
  <r>
    <s v="Aamrapali"/>
    <x v="1"/>
    <x v="3"/>
    <m/>
    <m/>
    <m/>
    <m/>
    <m/>
    <m/>
    <m/>
    <m/>
    <m/>
    <m/>
    <m/>
    <m/>
    <m/>
    <m/>
    <m/>
    <m/>
    <m/>
    <m/>
    <m/>
    <m/>
    <m/>
    <m/>
    <m/>
  </r>
  <r>
    <s v="Nanda"/>
    <x v="1"/>
    <x v="1"/>
    <m/>
    <m/>
    <m/>
    <m/>
    <m/>
    <m/>
    <m/>
    <m/>
    <m/>
    <m/>
    <m/>
    <m/>
    <m/>
    <m/>
    <m/>
    <m/>
    <m/>
    <m/>
    <m/>
    <m/>
    <m/>
    <m/>
    <m/>
  </r>
  <r>
    <s v="Gandharika"/>
    <x v="1"/>
    <x v="1"/>
    <m/>
    <m/>
    <m/>
    <m/>
    <m/>
    <m/>
    <m/>
    <m/>
    <m/>
    <m/>
    <m/>
    <m/>
    <m/>
    <m/>
    <m/>
    <m/>
    <m/>
    <m/>
    <m/>
    <m/>
    <m/>
    <m/>
    <m/>
  </r>
  <r>
    <s v="Chitral"/>
    <x v="0"/>
    <x v="10"/>
    <m/>
    <m/>
    <m/>
    <m/>
    <m/>
    <m/>
    <m/>
    <m/>
    <m/>
    <m/>
    <m/>
    <m/>
    <m/>
    <m/>
    <m/>
    <m/>
    <m/>
    <m/>
    <m/>
    <m/>
    <m/>
    <m/>
    <m/>
  </r>
  <r>
    <s v="Tilak"/>
    <x v="0"/>
    <x v="4"/>
    <m/>
    <m/>
    <m/>
    <m/>
    <m/>
    <m/>
    <m/>
    <m/>
    <m/>
    <m/>
    <m/>
    <m/>
    <m/>
    <m/>
    <m/>
    <m/>
    <m/>
    <m/>
    <m/>
    <m/>
    <m/>
    <m/>
    <m/>
  </r>
  <r>
    <s v="Hakesh"/>
    <x v="0"/>
    <x v="0"/>
    <m/>
    <m/>
    <m/>
    <m/>
    <m/>
    <m/>
    <m/>
    <m/>
    <m/>
    <m/>
    <m/>
    <m/>
    <m/>
    <m/>
    <m/>
    <m/>
    <m/>
    <m/>
    <m/>
    <m/>
    <m/>
    <m/>
    <m/>
  </r>
  <r>
    <s v="Manmohan"/>
    <x v="0"/>
    <x v="7"/>
    <m/>
    <m/>
    <m/>
    <m/>
    <m/>
    <m/>
    <m/>
    <m/>
    <m/>
    <m/>
    <m/>
    <m/>
    <m/>
    <m/>
    <m/>
    <m/>
    <m/>
    <m/>
    <m/>
    <m/>
    <m/>
    <m/>
    <m/>
  </r>
  <r>
    <s v="Saheli"/>
    <x v="1"/>
    <x v="3"/>
    <m/>
    <m/>
    <m/>
    <m/>
    <m/>
    <m/>
    <m/>
    <m/>
    <m/>
    <m/>
    <m/>
    <m/>
    <m/>
    <m/>
    <m/>
    <m/>
    <m/>
    <m/>
    <m/>
    <m/>
    <m/>
    <m/>
    <m/>
  </r>
  <r>
    <s v="Vinutha"/>
    <x v="1"/>
    <x v="1"/>
    <m/>
    <m/>
    <m/>
    <m/>
    <m/>
    <m/>
    <m/>
    <m/>
    <m/>
    <m/>
    <m/>
    <m/>
    <m/>
    <m/>
    <m/>
    <m/>
    <m/>
    <m/>
    <m/>
    <m/>
    <m/>
    <m/>
    <m/>
  </r>
  <r>
    <s v="Bhagyanandana"/>
    <x v="0"/>
    <x v="1"/>
    <m/>
    <m/>
    <m/>
    <m/>
    <m/>
    <m/>
    <m/>
    <m/>
    <m/>
    <m/>
    <m/>
    <m/>
    <m/>
    <m/>
    <m/>
    <m/>
    <m/>
    <m/>
    <m/>
    <m/>
    <m/>
    <m/>
    <m/>
  </r>
  <r>
    <s v="Roshan"/>
    <x v="0"/>
    <x v="7"/>
    <m/>
    <m/>
    <m/>
    <m/>
    <m/>
    <m/>
    <m/>
    <m/>
    <m/>
    <m/>
    <m/>
    <m/>
    <m/>
    <m/>
    <m/>
    <m/>
    <m/>
    <m/>
    <m/>
    <m/>
    <m/>
    <m/>
    <m/>
  </r>
  <r>
    <s v="Keshika"/>
    <x v="1"/>
    <x v="1"/>
    <m/>
    <m/>
    <m/>
    <m/>
    <m/>
    <m/>
    <m/>
    <m/>
    <m/>
    <m/>
    <m/>
    <m/>
    <m/>
    <m/>
    <m/>
    <m/>
    <m/>
    <m/>
    <m/>
    <m/>
    <m/>
    <m/>
    <m/>
  </r>
  <r>
    <s v="Sawini"/>
    <x v="1"/>
    <x v="3"/>
    <m/>
    <m/>
    <m/>
    <m/>
    <m/>
    <m/>
    <m/>
    <m/>
    <m/>
    <m/>
    <m/>
    <m/>
    <m/>
    <m/>
    <m/>
    <m/>
    <m/>
    <m/>
    <m/>
    <m/>
    <m/>
    <m/>
    <m/>
  </r>
  <r>
    <s v="Ranvitha"/>
    <x v="1"/>
    <x v="1"/>
    <m/>
    <m/>
    <m/>
    <m/>
    <m/>
    <m/>
    <m/>
    <m/>
    <m/>
    <m/>
    <m/>
    <m/>
    <m/>
    <m/>
    <m/>
    <m/>
    <m/>
    <m/>
    <m/>
    <m/>
    <m/>
    <m/>
    <m/>
  </r>
  <r>
    <s v="Aijaz"/>
    <x v="0"/>
    <x v="19"/>
    <m/>
    <m/>
    <m/>
    <m/>
    <m/>
    <m/>
    <m/>
    <m/>
    <m/>
    <m/>
    <m/>
    <m/>
    <m/>
    <m/>
    <m/>
    <m/>
    <m/>
    <m/>
    <m/>
    <m/>
    <m/>
    <m/>
    <m/>
  </r>
  <r>
    <s v="Vama"/>
    <x v="1"/>
    <x v="1"/>
    <m/>
    <m/>
    <m/>
    <m/>
    <m/>
    <m/>
    <m/>
    <m/>
    <m/>
    <m/>
    <m/>
    <m/>
    <m/>
    <m/>
    <m/>
    <m/>
    <m/>
    <m/>
    <m/>
    <m/>
    <m/>
    <m/>
    <m/>
  </r>
  <r>
    <s v="Indumati"/>
    <x v="1"/>
    <x v="3"/>
    <m/>
    <m/>
    <m/>
    <m/>
    <m/>
    <m/>
    <m/>
    <m/>
    <m/>
    <m/>
    <m/>
    <m/>
    <m/>
    <m/>
    <m/>
    <m/>
    <m/>
    <m/>
    <m/>
    <m/>
    <m/>
    <m/>
    <m/>
  </r>
  <r>
    <s v="Rusham"/>
    <x v="1"/>
    <x v="11"/>
    <m/>
    <m/>
    <m/>
    <m/>
    <m/>
    <m/>
    <m/>
    <m/>
    <m/>
    <m/>
    <m/>
    <m/>
    <m/>
    <m/>
    <m/>
    <m/>
    <m/>
    <m/>
    <m/>
    <m/>
    <m/>
    <m/>
    <m/>
  </r>
  <r>
    <s v="Mahavir"/>
    <x v="0"/>
    <x v="8"/>
    <m/>
    <m/>
    <m/>
    <m/>
    <m/>
    <m/>
    <m/>
    <m/>
    <m/>
    <m/>
    <m/>
    <m/>
    <m/>
    <m/>
    <m/>
    <m/>
    <m/>
    <m/>
    <m/>
    <m/>
    <m/>
    <m/>
    <m/>
  </r>
  <r>
    <s v="Hariram"/>
    <x v="0"/>
    <x v="11"/>
    <m/>
    <m/>
    <m/>
    <m/>
    <m/>
    <m/>
    <m/>
    <m/>
    <m/>
    <m/>
    <m/>
    <m/>
    <m/>
    <m/>
    <m/>
    <m/>
    <m/>
    <m/>
    <m/>
    <m/>
    <m/>
    <m/>
    <m/>
  </r>
  <r>
    <s v="Vishaya"/>
    <x v="1"/>
    <x v="1"/>
    <m/>
    <m/>
    <m/>
    <m/>
    <m/>
    <m/>
    <m/>
    <m/>
    <m/>
    <m/>
    <m/>
    <m/>
    <m/>
    <m/>
    <m/>
    <m/>
    <m/>
    <m/>
    <m/>
    <m/>
    <m/>
    <m/>
    <m/>
  </r>
  <r>
    <s v="Aabha"/>
    <x v="1"/>
    <x v="1"/>
    <m/>
    <m/>
    <m/>
    <m/>
    <m/>
    <m/>
    <m/>
    <m/>
    <m/>
    <m/>
    <m/>
    <m/>
    <m/>
    <m/>
    <m/>
    <m/>
    <m/>
    <m/>
    <m/>
    <m/>
    <m/>
    <m/>
    <m/>
  </r>
  <r>
    <s v="Anshumat"/>
    <x v="0"/>
    <x v="14"/>
    <m/>
    <m/>
    <m/>
    <m/>
    <m/>
    <m/>
    <m/>
    <m/>
    <m/>
    <m/>
    <m/>
    <m/>
    <m/>
    <m/>
    <m/>
    <m/>
    <m/>
    <m/>
    <m/>
    <m/>
    <m/>
    <m/>
    <m/>
  </r>
  <r>
    <s v="Jaisukh"/>
    <x v="0"/>
    <x v="0"/>
    <m/>
    <m/>
    <m/>
    <m/>
    <m/>
    <m/>
    <m/>
    <m/>
    <m/>
    <m/>
    <m/>
    <m/>
    <m/>
    <m/>
    <m/>
    <m/>
    <m/>
    <m/>
    <m/>
    <m/>
    <m/>
    <m/>
    <m/>
  </r>
  <r>
    <s v="Shekhar"/>
    <x v="1"/>
    <x v="8"/>
    <m/>
    <m/>
    <m/>
    <m/>
    <m/>
    <m/>
    <m/>
    <m/>
    <m/>
    <m/>
    <m/>
    <m/>
    <m/>
    <m/>
    <m/>
    <m/>
    <m/>
    <m/>
    <m/>
    <m/>
    <m/>
    <m/>
    <m/>
  </r>
  <r>
    <s v="Ramita"/>
    <x v="1"/>
    <x v="1"/>
    <m/>
    <m/>
    <m/>
    <m/>
    <m/>
    <m/>
    <m/>
    <m/>
    <m/>
    <m/>
    <m/>
    <m/>
    <m/>
    <m/>
    <m/>
    <m/>
    <m/>
    <m/>
    <m/>
    <m/>
    <m/>
    <m/>
    <m/>
  </r>
  <r>
    <s v="Hema"/>
    <x v="1"/>
    <x v="1"/>
    <m/>
    <m/>
    <m/>
    <m/>
    <m/>
    <m/>
    <m/>
    <m/>
    <m/>
    <m/>
    <m/>
    <m/>
    <m/>
    <m/>
    <m/>
    <m/>
    <m/>
    <m/>
    <m/>
    <m/>
    <m/>
    <m/>
    <m/>
  </r>
  <r>
    <s v="Anamika"/>
    <x v="1"/>
    <x v="1"/>
    <m/>
    <m/>
    <m/>
    <m/>
    <m/>
    <m/>
    <m/>
    <m/>
    <m/>
    <m/>
    <m/>
    <m/>
    <m/>
    <m/>
    <m/>
    <m/>
    <m/>
    <m/>
    <m/>
    <m/>
    <m/>
    <m/>
    <m/>
  </r>
  <r>
    <s v="Devadatta"/>
    <x v="0"/>
    <x v="1"/>
    <m/>
    <m/>
    <m/>
    <m/>
    <m/>
    <m/>
    <m/>
    <m/>
    <m/>
    <m/>
    <m/>
    <m/>
    <m/>
    <m/>
    <m/>
    <m/>
    <m/>
    <m/>
    <m/>
    <m/>
    <m/>
    <m/>
    <m/>
  </r>
  <r>
    <s v="Chittesh"/>
    <x v="0"/>
    <x v="0"/>
    <m/>
    <m/>
    <m/>
    <m/>
    <m/>
    <m/>
    <m/>
    <m/>
    <m/>
    <m/>
    <m/>
    <m/>
    <m/>
    <m/>
    <m/>
    <m/>
    <m/>
    <m/>
    <m/>
    <m/>
    <m/>
    <m/>
    <m/>
  </r>
  <r>
    <s v="Stavita"/>
    <x v="1"/>
    <x v="1"/>
    <m/>
    <m/>
    <m/>
    <m/>
    <m/>
    <m/>
    <m/>
    <m/>
    <m/>
    <m/>
    <m/>
    <m/>
    <m/>
    <m/>
    <m/>
    <m/>
    <m/>
    <m/>
    <m/>
    <m/>
    <m/>
    <m/>
    <m/>
  </r>
  <r>
    <s v="Sameena"/>
    <x v="1"/>
    <x v="1"/>
    <m/>
    <m/>
    <m/>
    <m/>
    <m/>
    <m/>
    <m/>
    <m/>
    <m/>
    <m/>
    <m/>
    <m/>
    <m/>
    <m/>
    <m/>
    <m/>
    <m/>
    <m/>
    <m/>
    <m/>
    <m/>
    <m/>
    <m/>
  </r>
  <r>
    <s v="Sachin"/>
    <x v="0"/>
    <x v="7"/>
    <m/>
    <m/>
    <m/>
    <m/>
    <m/>
    <m/>
    <m/>
    <m/>
    <m/>
    <m/>
    <m/>
    <m/>
    <m/>
    <m/>
    <m/>
    <m/>
    <m/>
    <m/>
    <m/>
    <m/>
    <m/>
    <m/>
    <m/>
  </r>
  <r>
    <s v="Jagannath"/>
    <x v="0"/>
    <x v="0"/>
    <m/>
    <m/>
    <m/>
    <m/>
    <m/>
    <m/>
    <m/>
    <m/>
    <m/>
    <m/>
    <m/>
    <m/>
    <m/>
    <m/>
    <m/>
    <m/>
    <m/>
    <m/>
    <m/>
    <m/>
    <m/>
    <m/>
    <m/>
  </r>
  <r>
    <s v="Annapurna"/>
    <x v="1"/>
    <x v="1"/>
    <m/>
    <m/>
    <m/>
    <m/>
    <m/>
    <m/>
    <m/>
    <m/>
    <m/>
    <m/>
    <m/>
    <m/>
    <m/>
    <m/>
    <m/>
    <m/>
    <m/>
    <m/>
    <m/>
    <m/>
    <m/>
    <m/>
    <m/>
  </r>
  <r>
    <s v="Indratha"/>
    <x v="1"/>
    <x v="1"/>
    <m/>
    <m/>
    <m/>
    <m/>
    <m/>
    <m/>
    <m/>
    <m/>
    <m/>
    <m/>
    <m/>
    <m/>
    <m/>
    <m/>
    <m/>
    <m/>
    <m/>
    <m/>
    <m/>
    <m/>
    <m/>
    <m/>
    <m/>
  </r>
  <r>
    <s v="Adit"/>
    <x v="0"/>
    <x v="14"/>
    <m/>
    <m/>
    <m/>
    <m/>
    <m/>
    <m/>
    <m/>
    <m/>
    <m/>
    <m/>
    <m/>
    <m/>
    <m/>
    <m/>
    <m/>
    <m/>
    <m/>
    <m/>
    <m/>
    <m/>
    <m/>
    <m/>
    <m/>
  </r>
  <r>
    <s v="Chiranjeev"/>
    <x v="0"/>
    <x v="15"/>
    <m/>
    <m/>
    <m/>
    <m/>
    <m/>
    <m/>
    <m/>
    <m/>
    <m/>
    <m/>
    <m/>
    <m/>
    <m/>
    <m/>
    <m/>
    <m/>
    <m/>
    <m/>
    <m/>
    <m/>
    <m/>
    <m/>
    <m/>
  </r>
  <r>
    <s v="Badri"/>
    <x v="0"/>
    <x v="3"/>
    <m/>
    <m/>
    <m/>
    <m/>
    <m/>
    <m/>
    <m/>
    <m/>
    <m/>
    <m/>
    <m/>
    <m/>
    <m/>
    <m/>
    <m/>
    <m/>
    <m/>
    <m/>
    <m/>
    <m/>
    <m/>
    <m/>
    <m/>
  </r>
  <r>
    <s v="Saral"/>
    <x v="0"/>
    <x v="10"/>
    <m/>
    <m/>
    <m/>
    <m/>
    <m/>
    <m/>
    <m/>
    <m/>
    <m/>
    <m/>
    <m/>
    <m/>
    <m/>
    <m/>
    <m/>
    <m/>
    <m/>
    <m/>
    <m/>
    <m/>
    <m/>
    <m/>
    <m/>
  </r>
  <r>
    <s v="Dheivamani"/>
    <x v="0"/>
    <x v="3"/>
    <m/>
    <m/>
    <m/>
    <m/>
    <m/>
    <m/>
    <m/>
    <m/>
    <m/>
    <m/>
    <m/>
    <m/>
    <m/>
    <m/>
    <m/>
    <m/>
    <m/>
    <m/>
    <m/>
    <m/>
    <m/>
    <m/>
    <m/>
  </r>
  <r>
    <s v="Hridayanand"/>
    <x v="0"/>
    <x v="5"/>
    <m/>
    <m/>
    <m/>
    <m/>
    <m/>
    <m/>
    <m/>
    <m/>
    <m/>
    <m/>
    <m/>
    <m/>
    <m/>
    <m/>
    <m/>
    <m/>
    <m/>
    <m/>
    <m/>
    <m/>
    <m/>
    <m/>
    <m/>
  </r>
  <r>
    <s v="Vijendra, Vijanyendra"/>
    <x v="0"/>
    <x v="1"/>
    <m/>
    <m/>
    <m/>
    <m/>
    <m/>
    <m/>
    <m/>
    <m/>
    <m/>
    <m/>
    <m/>
    <m/>
    <m/>
    <m/>
    <m/>
    <m/>
    <m/>
    <m/>
    <m/>
    <m/>
    <m/>
    <m/>
    <m/>
  </r>
  <r>
    <s v="Girija"/>
    <x v="1"/>
    <x v="1"/>
    <m/>
    <m/>
    <m/>
    <m/>
    <m/>
    <m/>
    <m/>
    <m/>
    <m/>
    <m/>
    <m/>
    <m/>
    <m/>
    <m/>
    <m/>
    <m/>
    <m/>
    <m/>
    <m/>
    <m/>
    <m/>
    <m/>
    <m/>
  </r>
  <r>
    <s v="Krishanu"/>
    <x v="0"/>
    <x v="6"/>
    <m/>
    <m/>
    <m/>
    <m/>
    <m/>
    <m/>
    <m/>
    <m/>
    <m/>
    <m/>
    <m/>
    <m/>
    <m/>
    <m/>
    <m/>
    <m/>
    <m/>
    <m/>
    <m/>
    <m/>
    <m/>
    <m/>
    <m/>
  </r>
  <r>
    <s v="Adrisa"/>
    <x v="1"/>
    <x v="1"/>
    <m/>
    <m/>
    <m/>
    <m/>
    <m/>
    <m/>
    <m/>
    <m/>
    <m/>
    <m/>
    <m/>
    <m/>
    <m/>
    <m/>
    <m/>
    <m/>
    <m/>
    <m/>
    <m/>
    <m/>
    <m/>
    <m/>
    <m/>
  </r>
  <r>
    <s v="Deepit"/>
    <x v="0"/>
    <x v="14"/>
    <m/>
    <m/>
    <m/>
    <m/>
    <m/>
    <m/>
    <m/>
    <m/>
    <m/>
    <m/>
    <m/>
    <m/>
    <m/>
    <m/>
    <m/>
    <m/>
    <m/>
    <m/>
    <m/>
    <m/>
    <m/>
    <m/>
    <m/>
  </r>
  <r>
    <s v="Poshika"/>
    <x v="1"/>
    <x v="1"/>
    <m/>
    <m/>
    <m/>
    <m/>
    <m/>
    <m/>
    <m/>
    <m/>
    <m/>
    <m/>
    <m/>
    <m/>
    <m/>
    <m/>
    <m/>
    <m/>
    <m/>
    <m/>
    <m/>
    <m/>
    <m/>
    <m/>
    <m/>
  </r>
  <r>
    <s v="Ahladitha"/>
    <x v="1"/>
    <x v="1"/>
    <m/>
    <m/>
    <m/>
    <m/>
    <m/>
    <m/>
    <m/>
    <m/>
    <m/>
    <m/>
    <m/>
    <m/>
    <m/>
    <m/>
    <m/>
    <m/>
    <m/>
    <m/>
    <m/>
    <m/>
    <m/>
    <m/>
    <m/>
  </r>
  <r>
    <s v="Jigya"/>
    <x v="1"/>
    <x v="1"/>
    <m/>
    <m/>
    <m/>
    <m/>
    <m/>
    <m/>
    <m/>
    <m/>
    <m/>
    <m/>
    <m/>
    <m/>
    <m/>
    <m/>
    <m/>
    <m/>
    <m/>
    <m/>
    <m/>
    <m/>
    <m/>
    <m/>
    <m/>
  </r>
  <r>
    <s v="Chitragupta"/>
    <x v="0"/>
    <x v="1"/>
    <m/>
    <m/>
    <m/>
    <m/>
    <m/>
    <m/>
    <m/>
    <m/>
    <m/>
    <m/>
    <m/>
    <m/>
    <m/>
    <m/>
    <m/>
    <m/>
    <m/>
    <m/>
    <m/>
    <m/>
    <m/>
    <m/>
    <m/>
  </r>
  <r>
    <s v="Padmakali"/>
    <x v="1"/>
    <x v="3"/>
    <m/>
    <m/>
    <m/>
    <m/>
    <m/>
    <m/>
    <m/>
    <m/>
    <m/>
    <m/>
    <m/>
    <m/>
    <m/>
    <m/>
    <m/>
    <m/>
    <m/>
    <m/>
    <m/>
    <m/>
    <m/>
    <m/>
    <m/>
  </r>
  <r>
    <s v="Ketki"/>
    <x v="1"/>
    <x v="3"/>
    <m/>
    <m/>
    <m/>
    <m/>
    <m/>
    <m/>
    <m/>
    <m/>
    <m/>
    <m/>
    <m/>
    <m/>
    <m/>
    <m/>
    <m/>
    <m/>
    <m/>
    <m/>
    <m/>
    <m/>
    <m/>
    <m/>
    <m/>
  </r>
  <r>
    <s v="Ishwari"/>
    <x v="1"/>
    <x v="3"/>
    <m/>
    <m/>
    <m/>
    <m/>
    <m/>
    <m/>
    <m/>
    <m/>
    <m/>
    <m/>
    <m/>
    <m/>
    <m/>
    <m/>
    <m/>
    <m/>
    <m/>
    <m/>
    <m/>
    <m/>
    <m/>
    <m/>
    <m/>
  </r>
  <r>
    <s v="Shaktidhar"/>
    <x v="0"/>
    <x v="8"/>
    <m/>
    <m/>
    <m/>
    <m/>
    <m/>
    <m/>
    <m/>
    <m/>
    <m/>
    <m/>
    <m/>
    <m/>
    <m/>
    <m/>
    <m/>
    <m/>
    <m/>
    <m/>
    <m/>
    <m/>
    <m/>
    <m/>
    <m/>
  </r>
  <r>
    <s v="Janak"/>
    <x v="0"/>
    <x v="4"/>
    <m/>
    <m/>
    <m/>
    <m/>
    <m/>
    <m/>
    <m/>
    <m/>
    <m/>
    <m/>
    <m/>
    <m/>
    <m/>
    <m/>
    <m/>
    <m/>
    <m/>
    <m/>
    <m/>
    <m/>
    <m/>
    <m/>
    <m/>
  </r>
  <r>
    <s v="Praveena"/>
    <x v="1"/>
    <x v="1"/>
    <m/>
    <m/>
    <m/>
    <m/>
    <m/>
    <m/>
    <m/>
    <m/>
    <m/>
    <m/>
    <m/>
    <m/>
    <m/>
    <m/>
    <m/>
    <m/>
    <m/>
    <m/>
    <m/>
    <m/>
    <m/>
    <m/>
    <m/>
  </r>
  <r>
    <s v="Krishnadeva"/>
    <x v="0"/>
    <x v="1"/>
    <m/>
    <m/>
    <m/>
    <m/>
    <m/>
    <m/>
    <m/>
    <m/>
    <m/>
    <m/>
    <m/>
    <m/>
    <m/>
    <m/>
    <m/>
    <m/>
    <m/>
    <m/>
    <m/>
    <m/>
    <m/>
    <m/>
    <m/>
  </r>
  <r>
    <s v="Sarat"/>
    <x v="0"/>
    <x v="14"/>
    <m/>
    <m/>
    <m/>
    <m/>
    <m/>
    <m/>
    <m/>
    <m/>
    <m/>
    <m/>
    <m/>
    <m/>
    <m/>
    <m/>
    <m/>
    <m/>
    <m/>
    <m/>
    <m/>
    <m/>
    <m/>
    <m/>
    <m/>
  </r>
  <r>
    <s v="Yuvaraani"/>
    <x v="1"/>
    <x v="3"/>
    <m/>
    <m/>
    <m/>
    <m/>
    <m/>
    <m/>
    <m/>
    <m/>
    <m/>
    <m/>
    <m/>
    <m/>
    <m/>
    <m/>
    <m/>
    <m/>
    <m/>
    <m/>
    <m/>
    <m/>
    <m/>
    <m/>
    <m/>
  </r>
  <r>
    <s v="Lukesh"/>
    <x v="0"/>
    <x v="0"/>
    <m/>
    <m/>
    <m/>
    <m/>
    <m/>
    <m/>
    <m/>
    <m/>
    <m/>
    <m/>
    <m/>
    <m/>
    <m/>
    <m/>
    <m/>
    <m/>
    <m/>
    <m/>
    <m/>
    <m/>
    <m/>
    <m/>
    <m/>
  </r>
  <r>
    <s v="Jeevankala"/>
    <x v="1"/>
    <x v="1"/>
    <m/>
    <m/>
    <m/>
    <m/>
    <m/>
    <m/>
    <m/>
    <m/>
    <m/>
    <m/>
    <m/>
    <m/>
    <m/>
    <m/>
    <m/>
    <m/>
    <m/>
    <m/>
    <m/>
    <m/>
    <m/>
    <m/>
    <m/>
  </r>
  <r>
    <s v="Naima"/>
    <x v="1"/>
    <x v="1"/>
    <m/>
    <m/>
    <m/>
    <m/>
    <m/>
    <m/>
    <m/>
    <m/>
    <m/>
    <m/>
    <m/>
    <m/>
    <m/>
    <m/>
    <m/>
    <m/>
    <m/>
    <m/>
    <m/>
    <m/>
    <m/>
    <m/>
    <m/>
  </r>
  <r>
    <s v="Samarendu"/>
    <x v="0"/>
    <x v="6"/>
    <m/>
    <m/>
    <m/>
    <m/>
    <m/>
    <m/>
    <m/>
    <m/>
    <m/>
    <m/>
    <m/>
    <m/>
    <m/>
    <m/>
    <m/>
    <m/>
    <m/>
    <m/>
    <m/>
    <m/>
    <m/>
    <m/>
    <m/>
  </r>
  <r>
    <s v="Agendra"/>
    <x v="0"/>
    <x v="1"/>
    <m/>
    <m/>
    <m/>
    <m/>
    <m/>
    <m/>
    <m/>
    <m/>
    <m/>
    <m/>
    <m/>
    <m/>
    <m/>
    <m/>
    <m/>
    <m/>
    <m/>
    <m/>
    <m/>
    <m/>
    <m/>
    <m/>
    <m/>
  </r>
  <r>
    <s v="Jagesh"/>
    <x v="0"/>
    <x v="0"/>
    <m/>
    <m/>
    <m/>
    <m/>
    <m/>
    <m/>
    <m/>
    <m/>
    <m/>
    <m/>
    <m/>
    <m/>
    <m/>
    <m/>
    <m/>
    <m/>
    <m/>
    <m/>
    <m/>
    <m/>
    <m/>
    <m/>
    <m/>
  </r>
  <r>
    <s v="Dhikshit"/>
    <x v="0"/>
    <x v="14"/>
    <m/>
    <m/>
    <m/>
    <m/>
    <m/>
    <m/>
    <m/>
    <m/>
    <m/>
    <m/>
    <m/>
    <m/>
    <m/>
    <m/>
    <m/>
    <m/>
    <m/>
    <m/>
    <m/>
    <m/>
    <m/>
    <m/>
    <m/>
  </r>
  <r>
    <s v="Naadir"/>
    <x v="0"/>
    <x v="8"/>
    <m/>
    <m/>
    <m/>
    <m/>
    <m/>
    <m/>
    <m/>
    <m/>
    <m/>
    <m/>
    <m/>
    <m/>
    <m/>
    <m/>
    <m/>
    <m/>
    <m/>
    <m/>
    <m/>
    <m/>
    <m/>
    <m/>
    <m/>
  </r>
  <r>
    <s v="Suvarnmala"/>
    <x v="1"/>
    <x v="1"/>
    <m/>
    <m/>
    <m/>
    <m/>
    <m/>
    <m/>
    <m/>
    <m/>
    <m/>
    <m/>
    <m/>
    <m/>
    <m/>
    <m/>
    <m/>
    <m/>
    <m/>
    <m/>
    <m/>
    <m/>
    <m/>
    <m/>
    <m/>
  </r>
  <r>
    <s v="Kunjal"/>
    <x v="1"/>
    <x v="10"/>
    <m/>
    <m/>
    <m/>
    <m/>
    <m/>
    <m/>
    <m/>
    <m/>
    <m/>
    <m/>
    <m/>
    <m/>
    <m/>
    <m/>
    <m/>
    <m/>
    <m/>
    <m/>
    <m/>
    <m/>
    <m/>
    <m/>
    <m/>
  </r>
  <r>
    <s v="Taj"/>
    <x v="0"/>
    <x v="12"/>
    <m/>
    <m/>
    <m/>
    <m/>
    <m/>
    <m/>
    <m/>
    <m/>
    <m/>
    <m/>
    <m/>
    <m/>
    <m/>
    <m/>
    <m/>
    <m/>
    <m/>
    <m/>
    <m/>
    <m/>
    <m/>
    <m/>
    <m/>
  </r>
  <r>
    <s v="Deeptimoyee"/>
    <x v="1"/>
    <x v="20"/>
    <m/>
    <m/>
    <m/>
    <m/>
    <m/>
    <m/>
    <m/>
    <m/>
    <m/>
    <m/>
    <m/>
    <m/>
    <m/>
    <m/>
    <m/>
    <m/>
    <m/>
    <m/>
    <m/>
    <m/>
    <m/>
    <m/>
    <m/>
  </r>
  <r>
    <s v="Harkrishna"/>
    <x v="0"/>
    <x v="1"/>
    <m/>
    <m/>
    <m/>
    <m/>
    <m/>
    <m/>
    <m/>
    <m/>
    <m/>
    <m/>
    <m/>
    <m/>
    <m/>
    <m/>
    <m/>
    <m/>
    <m/>
    <m/>
    <m/>
    <m/>
    <m/>
    <m/>
    <m/>
  </r>
  <r>
    <s v="Grahish"/>
    <x v="0"/>
    <x v="0"/>
    <m/>
    <m/>
    <m/>
    <m/>
    <m/>
    <m/>
    <m/>
    <m/>
    <m/>
    <m/>
    <m/>
    <m/>
    <m/>
    <m/>
    <m/>
    <m/>
    <m/>
    <m/>
    <m/>
    <m/>
    <m/>
    <m/>
    <m/>
  </r>
  <r>
    <s v="Sadaiappan"/>
    <x v="0"/>
    <x v="7"/>
    <m/>
    <m/>
    <m/>
    <m/>
    <m/>
    <m/>
    <m/>
    <m/>
    <m/>
    <m/>
    <m/>
    <m/>
    <m/>
    <m/>
    <m/>
    <m/>
    <m/>
    <m/>
    <m/>
    <m/>
    <m/>
    <m/>
    <m/>
  </r>
  <r>
    <s v="Navita"/>
    <x v="1"/>
    <x v="1"/>
    <m/>
    <m/>
    <m/>
    <m/>
    <m/>
    <m/>
    <m/>
    <m/>
    <m/>
    <m/>
    <m/>
    <m/>
    <m/>
    <m/>
    <m/>
    <m/>
    <m/>
    <m/>
    <m/>
    <m/>
    <m/>
    <m/>
    <m/>
  </r>
  <r>
    <s v="Matangi"/>
    <x v="1"/>
    <x v="3"/>
    <m/>
    <m/>
    <m/>
    <m/>
    <m/>
    <m/>
    <m/>
    <m/>
    <m/>
    <m/>
    <m/>
    <m/>
    <m/>
    <m/>
    <m/>
    <m/>
    <m/>
    <m/>
    <m/>
    <m/>
    <m/>
    <m/>
    <m/>
  </r>
  <r>
    <s v="Sameen"/>
    <x v="0"/>
    <x v="7"/>
    <m/>
    <m/>
    <m/>
    <m/>
    <m/>
    <m/>
    <m/>
    <m/>
    <m/>
    <m/>
    <m/>
    <m/>
    <m/>
    <m/>
    <m/>
    <m/>
    <m/>
    <m/>
    <m/>
    <m/>
    <m/>
    <m/>
    <m/>
  </r>
  <r>
    <s v="Aseem, Ashim"/>
    <x v="0"/>
    <x v="11"/>
    <m/>
    <m/>
    <m/>
    <m/>
    <m/>
    <m/>
    <m/>
    <m/>
    <m/>
    <m/>
    <m/>
    <m/>
    <m/>
    <m/>
    <m/>
    <m/>
    <m/>
    <m/>
    <m/>
    <m/>
    <m/>
    <m/>
    <m/>
  </r>
  <r>
    <s v="Ishya"/>
    <x v="1"/>
    <x v="1"/>
    <m/>
    <m/>
    <m/>
    <m/>
    <m/>
    <m/>
    <m/>
    <m/>
    <m/>
    <m/>
    <m/>
    <m/>
    <m/>
    <m/>
    <m/>
    <m/>
    <m/>
    <m/>
    <m/>
    <m/>
    <m/>
    <m/>
    <m/>
  </r>
  <r>
    <s v="Khyath"/>
    <x v="1"/>
    <x v="0"/>
    <m/>
    <m/>
    <m/>
    <m/>
    <m/>
    <m/>
    <m/>
    <m/>
    <m/>
    <m/>
    <m/>
    <m/>
    <m/>
    <m/>
    <m/>
    <m/>
    <m/>
    <m/>
    <m/>
    <m/>
    <m/>
    <m/>
    <m/>
  </r>
  <r>
    <s v="Vishnu"/>
    <x v="0"/>
    <x v="6"/>
    <m/>
    <m/>
    <m/>
    <m/>
    <m/>
    <m/>
    <m/>
    <m/>
    <m/>
    <m/>
    <m/>
    <m/>
    <m/>
    <m/>
    <m/>
    <m/>
    <m/>
    <m/>
    <m/>
    <m/>
    <m/>
    <m/>
    <m/>
  </r>
  <r>
    <s v="Anjalika"/>
    <x v="1"/>
    <x v="1"/>
    <m/>
    <m/>
    <m/>
    <m/>
    <m/>
    <m/>
    <m/>
    <m/>
    <m/>
    <m/>
    <m/>
    <m/>
    <m/>
    <m/>
    <m/>
    <m/>
    <m/>
    <m/>
    <m/>
    <m/>
    <m/>
    <m/>
    <m/>
  </r>
  <r>
    <s v="Yashodhara"/>
    <x v="0"/>
    <x v="1"/>
    <m/>
    <m/>
    <m/>
    <m/>
    <m/>
    <m/>
    <m/>
    <m/>
    <m/>
    <m/>
    <m/>
    <m/>
    <m/>
    <m/>
    <m/>
    <m/>
    <m/>
    <m/>
    <m/>
    <m/>
    <m/>
    <m/>
    <m/>
  </r>
  <r>
    <s v="Lata"/>
    <x v="1"/>
    <x v="1"/>
    <m/>
    <m/>
    <m/>
    <m/>
    <m/>
    <m/>
    <m/>
    <m/>
    <m/>
    <m/>
    <m/>
    <m/>
    <m/>
    <m/>
    <m/>
    <m/>
    <m/>
    <m/>
    <m/>
    <m/>
    <m/>
    <m/>
    <m/>
  </r>
  <r>
    <s v="Neha"/>
    <x v="1"/>
    <x v="1"/>
    <m/>
    <m/>
    <m/>
    <m/>
    <m/>
    <m/>
    <m/>
    <m/>
    <m/>
    <m/>
    <m/>
    <m/>
    <m/>
    <m/>
    <m/>
    <m/>
    <m/>
    <m/>
    <m/>
    <m/>
    <m/>
    <m/>
    <m/>
  </r>
  <r>
    <s v="Rasik"/>
    <x v="0"/>
    <x v="4"/>
    <m/>
    <m/>
    <m/>
    <m/>
    <m/>
    <m/>
    <m/>
    <m/>
    <m/>
    <m/>
    <m/>
    <m/>
    <m/>
    <m/>
    <m/>
    <m/>
    <m/>
    <m/>
    <m/>
    <m/>
    <m/>
    <m/>
    <m/>
  </r>
  <r>
    <s v="Gurmeet"/>
    <x v="0"/>
    <x v="14"/>
    <m/>
    <m/>
    <m/>
    <m/>
    <m/>
    <m/>
    <m/>
    <m/>
    <m/>
    <m/>
    <m/>
    <m/>
    <m/>
    <m/>
    <m/>
    <m/>
    <m/>
    <m/>
    <m/>
    <m/>
    <m/>
    <m/>
    <m/>
  </r>
  <r>
    <s v="Kalipada"/>
    <x v="0"/>
    <x v="1"/>
    <m/>
    <m/>
    <m/>
    <m/>
    <m/>
    <m/>
    <m/>
    <m/>
    <m/>
    <m/>
    <m/>
    <m/>
    <m/>
    <m/>
    <m/>
    <m/>
    <m/>
    <m/>
    <m/>
    <m/>
    <m/>
    <m/>
    <m/>
  </r>
  <r>
    <s v="Venu"/>
    <x v="0"/>
    <x v="6"/>
    <m/>
    <m/>
    <m/>
    <m/>
    <m/>
    <m/>
    <m/>
    <m/>
    <m/>
    <m/>
    <m/>
    <m/>
    <m/>
    <m/>
    <m/>
    <m/>
    <m/>
    <m/>
    <m/>
    <m/>
    <m/>
    <m/>
    <m/>
  </r>
  <r>
    <s v="Dhatri"/>
    <x v="1"/>
    <x v="3"/>
    <m/>
    <m/>
    <m/>
    <m/>
    <m/>
    <m/>
    <m/>
    <m/>
    <m/>
    <m/>
    <m/>
    <m/>
    <m/>
    <m/>
    <m/>
    <m/>
    <m/>
    <m/>
    <m/>
    <m/>
    <m/>
    <m/>
    <m/>
  </r>
  <r>
    <s v="Nabhanyu"/>
    <x v="0"/>
    <x v="6"/>
    <m/>
    <m/>
    <m/>
    <m/>
    <m/>
    <m/>
    <m/>
    <m/>
    <m/>
    <m/>
    <m/>
    <m/>
    <m/>
    <m/>
    <m/>
    <m/>
    <m/>
    <m/>
    <m/>
    <m/>
    <m/>
    <m/>
    <m/>
  </r>
  <r>
    <s v="Abhimanyusuta"/>
    <x v="0"/>
    <x v="1"/>
    <m/>
    <m/>
    <m/>
    <m/>
    <m/>
    <m/>
    <m/>
    <m/>
    <m/>
    <m/>
    <m/>
    <m/>
    <m/>
    <m/>
    <m/>
    <m/>
    <m/>
    <m/>
    <m/>
    <m/>
    <m/>
    <m/>
    <m/>
  </r>
  <r>
    <s v="Naamagal"/>
    <x v="1"/>
    <x v="10"/>
    <m/>
    <m/>
    <m/>
    <m/>
    <m/>
    <m/>
    <m/>
    <m/>
    <m/>
    <m/>
    <m/>
    <m/>
    <m/>
    <m/>
    <m/>
    <m/>
    <m/>
    <m/>
    <m/>
    <m/>
    <m/>
    <m/>
    <m/>
  </r>
  <r>
    <s v="Megha"/>
    <x v="1"/>
    <x v="1"/>
    <m/>
    <m/>
    <m/>
    <m/>
    <m/>
    <m/>
    <m/>
    <m/>
    <m/>
    <m/>
    <m/>
    <m/>
    <m/>
    <m/>
    <m/>
    <m/>
    <m/>
    <m/>
    <m/>
    <m/>
    <m/>
    <m/>
    <m/>
  </r>
  <r>
    <s v="Talleen"/>
    <x v="0"/>
    <x v="7"/>
    <m/>
    <m/>
    <m/>
    <m/>
    <m/>
    <m/>
    <m/>
    <m/>
    <m/>
    <m/>
    <m/>
    <m/>
    <m/>
    <m/>
    <m/>
    <m/>
    <m/>
    <m/>
    <m/>
    <m/>
    <m/>
    <m/>
    <m/>
  </r>
  <r>
    <s v="Pallavini"/>
    <x v="1"/>
    <x v="3"/>
    <m/>
    <m/>
    <m/>
    <m/>
    <m/>
    <m/>
    <m/>
    <m/>
    <m/>
    <m/>
    <m/>
    <m/>
    <m/>
    <m/>
    <m/>
    <m/>
    <m/>
    <m/>
    <m/>
    <m/>
    <m/>
    <m/>
    <m/>
  </r>
  <r>
    <s v="Omar"/>
    <x v="0"/>
    <x v="8"/>
    <m/>
    <m/>
    <m/>
    <m/>
    <m/>
    <m/>
    <m/>
    <m/>
    <m/>
    <m/>
    <m/>
    <m/>
    <m/>
    <m/>
    <m/>
    <m/>
    <m/>
    <m/>
    <m/>
    <m/>
    <m/>
    <m/>
    <m/>
  </r>
  <r>
    <s v="Vidhi"/>
    <x v="1"/>
    <x v="3"/>
    <m/>
    <m/>
    <m/>
    <m/>
    <m/>
    <m/>
    <m/>
    <m/>
    <m/>
    <m/>
    <m/>
    <m/>
    <m/>
    <m/>
    <m/>
    <m/>
    <m/>
    <m/>
    <m/>
    <m/>
    <m/>
    <m/>
    <m/>
  </r>
  <r>
    <s v="Rochan"/>
    <x v="0"/>
    <x v="7"/>
    <m/>
    <m/>
    <m/>
    <m/>
    <m/>
    <m/>
    <m/>
    <m/>
    <m/>
    <m/>
    <m/>
    <m/>
    <m/>
    <m/>
    <m/>
    <m/>
    <m/>
    <m/>
    <m/>
    <m/>
    <m/>
    <m/>
    <m/>
  </r>
  <r>
    <s v="Arshad"/>
    <x v="0"/>
    <x v="5"/>
    <m/>
    <m/>
    <m/>
    <m/>
    <m/>
    <m/>
    <m/>
    <m/>
    <m/>
    <m/>
    <m/>
    <m/>
    <m/>
    <m/>
    <m/>
    <m/>
    <m/>
    <m/>
    <m/>
    <m/>
    <m/>
    <m/>
    <m/>
  </r>
  <r>
    <s v="Samarth"/>
    <x v="0"/>
    <x v="0"/>
    <m/>
    <m/>
    <m/>
    <m/>
    <m/>
    <m/>
    <m/>
    <m/>
    <m/>
    <m/>
    <m/>
    <m/>
    <m/>
    <m/>
    <m/>
    <m/>
    <m/>
    <m/>
    <m/>
    <m/>
    <m/>
    <m/>
    <m/>
  </r>
  <r>
    <s v="Atmaja"/>
    <x v="1"/>
    <x v="1"/>
    <m/>
    <m/>
    <m/>
    <m/>
    <m/>
    <m/>
    <m/>
    <m/>
    <m/>
    <m/>
    <m/>
    <m/>
    <m/>
    <m/>
    <m/>
    <m/>
    <m/>
    <m/>
    <m/>
    <m/>
    <m/>
    <m/>
    <m/>
  </r>
  <r>
    <s v="Aesha"/>
    <x v="1"/>
    <x v="1"/>
    <m/>
    <m/>
    <m/>
    <m/>
    <m/>
    <m/>
    <m/>
    <m/>
    <m/>
    <m/>
    <m/>
    <m/>
    <m/>
    <m/>
    <m/>
    <m/>
    <m/>
    <m/>
    <m/>
    <m/>
    <m/>
    <m/>
    <m/>
  </r>
  <r>
    <s v="Mithun"/>
    <x v="0"/>
    <x v="7"/>
    <m/>
    <m/>
    <m/>
    <m/>
    <m/>
    <m/>
    <m/>
    <m/>
    <m/>
    <m/>
    <m/>
    <m/>
    <m/>
    <m/>
    <m/>
    <m/>
    <m/>
    <m/>
    <m/>
    <m/>
    <m/>
    <m/>
    <m/>
  </r>
  <r>
    <s v="Ekavali"/>
    <x v="1"/>
    <x v="3"/>
    <m/>
    <m/>
    <m/>
    <m/>
    <m/>
    <m/>
    <m/>
    <m/>
    <m/>
    <m/>
    <m/>
    <m/>
    <m/>
    <m/>
    <m/>
    <m/>
    <m/>
    <m/>
    <m/>
    <m/>
    <m/>
    <m/>
    <m/>
  </r>
  <r>
    <s v="Brijmohan"/>
    <x v="0"/>
    <x v="7"/>
    <m/>
    <m/>
    <m/>
    <m/>
    <m/>
    <m/>
    <m/>
    <m/>
    <m/>
    <m/>
    <m/>
    <m/>
    <m/>
    <m/>
    <m/>
    <m/>
    <m/>
    <m/>
    <m/>
    <m/>
    <m/>
    <m/>
    <m/>
  </r>
  <r>
    <s v="Deepa"/>
    <x v="1"/>
    <x v="1"/>
    <m/>
    <m/>
    <m/>
    <m/>
    <m/>
    <m/>
    <m/>
    <m/>
    <m/>
    <m/>
    <m/>
    <m/>
    <m/>
    <m/>
    <m/>
    <m/>
    <m/>
    <m/>
    <m/>
    <m/>
    <m/>
    <m/>
    <m/>
  </r>
  <r>
    <s v="Mannith"/>
    <x v="0"/>
    <x v="0"/>
    <m/>
    <m/>
    <m/>
    <m/>
    <m/>
    <m/>
    <m/>
    <m/>
    <m/>
    <m/>
    <m/>
    <m/>
    <m/>
    <m/>
    <m/>
    <m/>
    <m/>
    <m/>
    <m/>
    <m/>
    <m/>
    <m/>
    <m/>
  </r>
  <r>
    <s v="Deepti"/>
    <x v="1"/>
    <x v="3"/>
    <m/>
    <m/>
    <m/>
    <m/>
    <m/>
    <m/>
    <m/>
    <m/>
    <m/>
    <m/>
    <m/>
    <m/>
    <m/>
    <m/>
    <m/>
    <m/>
    <m/>
    <m/>
    <m/>
    <m/>
    <m/>
    <m/>
    <m/>
  </r>
  <r>
    <s v="Aapti"/>
    <x v="1"/>
    <x v="3"/>
    <m/>
    <m/>
    <m/>
    <m/>
    <m/>
    <m/>
    <m/>
    <m/>
    <m/>
    <m/>
    <m/>
    <m/>
    <m/>
    <m/>
    <m/>
    <m/>
    <m/>
    <m/>
    <m/>
    <m/>
    <m/>
    <m/>
    <m/>
  </r>
  <r>
    <s v="Kusumakar"/>
    <x v="0"/>
    <x v="8"/>
    <m/>
    <m/>
    <m/>
    <m/>
    <m/>
    <m/>
    <m/>
    <m/>
    <m/>
    <m/>
    <m/>
    <m/>
    <m/>
    <m/>
    <m/>
    <m/>
    <m/>
    <m/>
    <m/>
    <m/>
    <m/>
    <m/>
    <m/>
  </r>
  <r>
    <s v="Vengai"/>
    <x v="0"/>
    <x v="3"/>
    <m/>
    <m/>
    <m/>
    <m/>
    <m/>
    <m/>
    <m/>
    <m/>
    <m/>
    <m/>
    <m/>
    <m/>
    <m/>
    <m/>
    <m/>
    <m/>
    <m/>
    <m/>
    <m/>
    <m/>
    <m/>
    <m/>
    <m/>
  </r>
  <r>
    <s v="Lipika"/>
    <x v="1"/>
    <x v="1"/>
    <m/>
    <m/>
    <m/>
    <m/>
    <m/>
    <m/>
    <m/>
    <m/>
    <m/>
    <m/>
    <m/>
    <m/>
    <m/>
    <m/>
    <m/>
    <m/>
    <m/>
    <m/>
    <m/>
    <m/>
    <m/>
    <m/>
    <m/>
  </r>
  <r>
    <s v="Hashmat"/>
    <x v="0"/>
    <x v="14"/>
    <m/>
    <m/>
    <m/>
    <m/>
    <m/>
    <m/>
    <m/>
    <m/>
    <m/>
    <m/>
    <m/>
    <m/>
    <m/>
    <m/>
    <m/>
    <m/>
    <m/>
    <m/>
    <m/>
    <m/>
    <m/>
    <m/>
    <m/>
  </r>
  <r>
    <s v="Yash"/>
    <x v="0"/>
    <x v="0"/>
    <m/>
    <m/>
    <m/>
    <m/>
    <m/>
    <m/>
    <m/>
    <m/>
    <m/>
    <m/>
    <m/>
    <m/>
    <m/>
    <m/>
    <m/>
    <m/>
    <m/>
    <m/>
    <m/>
    <m/>
    <m/>
    <m/>
    <m/>
  </r>
  <r>
    <s v="Naishada"/>
    <x v="1"/>
    <x v="1"/>
    <m/>
    <m/>
    <m/>
    <m/>
    <m/>
    <m/>
    <m/>
    <m/>
    <m/>
    <m/>
    <m/>
    <m/>
    <m/>
    <m/>
    <m/>
    <m/>
    <m/>
    <m/>
    <m/>
    <m/>
    <m/>
    <m/>
    <m/>
  </r>
  <r>
    <s v="Oni"/>
    <x v="0"/>
    <x v="3"/>
    <m/>
    <m/>
    <m/>
    <m/>
    <m/>
    <m/>
    <m/>
    <m/>
    <m/>
    <m/>
    <m/>
    <m/>
    <m/>
    <m/>
    <m/>
    <m/>
    <m/>
    <m/>
    <m/>
    <m/>
    <m/>
    <m/>
    <m/>
  </r>
  <r>
    <s v="Meru"/>
    <x v="0"/>
    <x v="6"/>
    <m/>
    <m/>
    <m/>
    <m/>
    <m/>
    <m/>
    <m/>
    <m/>
    <m/>
    <m/>
    <m/>
    <m/>
    <m/>
    <m/>
    <m/>
    <m/>
    <m/>
    <m/>
    <m/>
    <m/>
    <m/>
    <m/>
    <m/>
  </r>
  <r>
    <s v="Ilamparidhi"/>
    <x v="0"/>
    <x v="3"/>
    <m/>
    <m/>
    <m/>
    <m/>
    <m/>
    <m/>
    <m/>
    <m/>
    <m/>
    <m/>
    <m/>
    <m/>
    <m/>
    <m/>
    <m/>
    <m/>
    <m/>
    <m/>
    <m/>
    <m/>
    <m/>
    <m/>
    <m/>
  </r>
  <r>
    <s v="Japendra"/>
    <x v="0"/>
    <x v="1"/>
    <m/>
    <m/>
    <m/>
    <m/>
    <m/>
    <m/>
    <m/>
    <m/>
    <m/>
    <m/>
    <m/>
    <m/>
    <m/>
    <m/>
    <m/>
    <m/>
    <m/>
    <m/>
    <m/>
    <m/>
    <m/>
    <m/>
    <m/>
  </r>
  <r>
    <s v="Lakshmibanta"/>
    <x v="0"/>
    <x v="1"/>
    <m/>
    <m/>
    <m/>
    <m/>
    <m/>
    <m/>
    <m/>
    <m/>
    <m/>
    <m/>
    <m/>
    <m/>
    <m/>
    <m/>
    <m/>
    <m/>
    <m/>
    <m/>
    <m/>
    <m/>
    <m/>
    <m/>
    <m/>
  </r>
  <r>
    <s v="Vinay"/>
    <x v="0"/>
    <x v="13"/>
    <m/>
    <m/>
    <m/>
    <m/>
    <m/>
    <m/>
    <m/>
    <m/>
    <m/>
    <m/>
    <m/>
    <m/>
    <m/>
    <m/>
    <m/>
    <m/>
    <m/>
    <m/>
    <m/>
    <m/>
    <m/>
    <m/>
    <m/>
  </r>
  <r>
    <s v="Jalad"/>
    <x v="0"/>
    <x v="5"/>
    <m/>
    <m/>
    <m/>
    <m/>
    <m/>
    <m/>
    <m/>
    <m/>
    <m/>
    <m/>
    <m/>
    <m/>
    <m/>
    <m/>
    <m/>
    <m/>
    <m/>
    <m/>
    <m/>
    <m/>
    <m/>
    <m/>
    <m/>
  </r>
  <r>
    <s v="Upamanyu"/>
    <x v="0"/>
    <x v="6"/>
    <m/>
    <m/>
    <m/>
    <m/>
    <m/>
    <m/>
    <m/>
    <m/>
    <m/>
    <m/>
    <m/>
    <m/>
    <m/>
    <m/>
    <m/>
    <m/>
    <m/>
    <m/>
    <m/>
    <m/>
    <m/>
    <m/>
    <m/>
  </r>
  <r>
    <s v="Bansari"/>
    <x v="1"/>
    <x v="3"/>
    <m/>
    <m/>
    <m/>
    <m/>
    <m/>
    <m/>
    <m/>
    <m/>
    <m/>
    <m/>
    <m/>
    <m/>
    <m/>
    <m/>
    <m/>
    <m/>
    <m/>
    <m/>
    <m/>
    <m/>
    <m/>
    <m/>
    <m/>
  </r>
  <r>
    <s v="Gira"/>
    <x v="1"/>
    <x v="1"/>
    <m/>
    <m/>
    <m/>
    <m/>
    <m/>
    <m/>
    <m/>
    <m/>
    <m/>
    <m/>
    <m/>
    <m/>
    <m/>
    <m/>
    <m/>
    <m/>
    <m/>
    <m/>
    <m/>
    <m/>
    <m/>
    <m/>
    <m/>
  </r>
  <r>
    <s v="Rani"/>
    <x v="1"/>
    <x v="3"/>
    <m/>
    <m/>
    <m/>
    <m/>
    <m/>
    <m/>
    <m/>
    <m/>
    <m/>
    <m/>
    <m/>
    <m/>
    <m/>
    <m/>
    <m/>
    <m/>
    <m/>
    <m/>
    <m/>
    <m/>
    <m/>
    <m/>
    <m/>
  </r>
  <r>
    <s v="Gandhi"/>
    <x v="0"/>
    <x v="3"/>
    <m/>
    <m/>
    <m/>
    <m/>
    <m/>
    <m/>
    <m/>
    <m/>
    <m/>
    <m/>
    <m/>
    <m/>
    <m/>
    <m/>
    <m/>
    <m/>
    <m/>
    <m/>
    <m/>
    <m/>
    <m/>
    <m/>
    <m/>
  </r>
  <r>
    <s v="Viral"/>
    <x v="0"/>
    <x v="10"/>
    <m/>
    <m/>
    <m/>
    <m/>
    <m/>
    <m/>
    <m/>
    <m/>
    <m/>
    <m/>
    <m/>
    <m/>
    <m/>
    <m/>
    <m/>
    <m/>
    <m/>
    <m/>
    <m/>
    <m/>
    <m/>
    <m/>
    <m/>
  </r>
  <r>
    <s v="Rabia"/>
    <x v="1"/>
    <x v="1"/>
    <m/>
    <m/>
    <m/>
    <m/>
    <m/>
    <m/>
    <m/>
    <m/>
    <m/>
    <m/>
    <m/>
    <m/>
    <m/>
    <m/>
    <m/>
    <m/>
    <m/>
    <m/>
    <m/>
    <m/>
    <m/>
    <m/>
    <m/>
  </r>
  <r>
    <s v="Swarupa"/>
    <x v="1"/>
    <x v="1"/>
    <m/>
    <m/>
    <m/>
    <m/>
    <m/>
    <m/>
    <m/>
    <m/>
    <m/>
    <m/>
    <m/>
    <m/>
    <m/>
    <m/>
    <m/>
    <m/>
    <m/>
    <m/>
    <m/>
    <m/>
    <m/>
    <m/>
    <m/>
  </r>
  <r>
    <s v="Udipti"/>
    <x v="1"/>
    <x v="3"/>
    <m/>
    <m/>
    <m/>
    <m/>
    <m/>
    <m/>
    <m/>
    <m/>
    <m/>
    <m/>
    <m/>
    <m/>
    <m/>
    <m/>
    <m/>
    <m/>
    <m/>
    <m/>
    <m/>
    <m/>
    <m/>
    <m/>
    <m/>
  </r>
  <r>
    <s v="Raveena"/>
    <x v="1"/>
    <x v="1"/>
    <m/>
    <m/>
    <m/>
    <m/>
    <m/>
    <m/>
    <m/>
    <m/>
    <m/>
    <m/>
    <m/>
    <m/>
    <m/>
    <m/>
    <m/>
    <m/>
    <m/>
    <m/>
    <m/>
    <m/>
    <m/>
    <m/>
    <m/>
  </r>
  <r>
    <s v="Devendra"/>
    <x v="0"/>
    <x v="1"/>
    <m/>
    <m/>
    <m/>
    <m/>
    <m/>
    <m/>
    <m/>
    <m/>
    <m/>
    <m/>
    <m/>
    <m/>
    <m/>
    <m/>
    <m/>
    <m/>
    <m/>
    <m/>
    <m/>
    <m/>
    <m/>
    <m/>
    <m/>
  </r>
  <r>
    <s v="Vilok"/>
    <x v="0"/>
    <x v="4"/>
    <m/>
    <m/>
    <m/>
    <m/>
    <m/>
    <m/>
    <m/>
    <m/>
    <m/>
    <m/>
    <m/>
    <m/>
    <m/>
    <m/>
    <m/>
    <m/>
    <m/>
    <m/>
    <m/>
    <m/>
    <m/>
    <m/>
    <m/>
  </r>
  <r>
    <s v="Ila"/>
    <x v="1"/>
    <x v="1"/>
    <m/>
    <m/>
    <m/>
    <m/>
    <m/>
    <m/>
    <m/>
    <m/>
    <m/>
    <m/>
    <m/>
    <m/>
    <m/>
    <m/>
    <m/>
    <m/>
    <m/>
    <m/>
    <m/>
    <m/>
    <m/>
    <m/>
    <m/>
  </r>
  <r>
    <s v="Chandratara"/>
    <x v="1"/>
    <x v="1"/>
    <m/>
    <m/>
    <m/>
    <m/>
    <m/>
    <m/>
    <m/>
    <m/>
    <m/>
    <m/>
    <m/>
    <m/>
    <m/>
    <m/>
    <m/>
    <m/>
    <m/>
    <m/>
    <m/>
    <m/>
    <m/>
    <m/>
    <m/>
  </r>
  <r>
    <s v="Mahanidhi"/>
    <x v="0"/>
    <x v="3"/>
    <m/>
    <m/>
    <m/>
    <m/>
    <m/>
    <m/>
    <m/>
    <m/>
    <m/>
    <m/>
    <m/>
    <m/>
    <m/>
    <m/>
    <m/>
    <m/>
    <m/>
    <m/>
    <m/>
    <m/>
    <m/>
    <m/>
    <m/>
  </r>
  <r>
    <s v="Nischith"/>
    <x v="0"/>
    <x v="0"/>
    <m/>
    <m/>
    <m/>
    <m/>
    <m/>
    <m/>
    <m/>
    <m/>
    <m/>
    <m/>
    <m/>
    <m/>
    <m/>
    <m/>
    <m/>
    <m/>
    <m/>
    <m/>
    <m/>
    <m/>
    <m/>
    <m/>
    <m/>
  </r>
  <r>
    <s v="Kalicharan"/>
    <x v="0"/>
    <x v="7"/>
    <m/>
    <m/>
    <m/>
    <m/>
    <m/>
    <m/>
    <m/>
    <m/>
    <m/>
    <m/>
    <m/>
    <m/>
    <m/>
    <m/>
    <m/>
    <m/>
    <m/>
    <m/>
    <m/>
    <m/>
    <m/>
    <m/>
    <m/>
  </r>
  <r>
    <s v="Tarachand"/>
    <x v="0"/>
    <x v="5"/>
    <m/>
    <m/>
    <m/>
    <m/>
    <m/>
    <m/>
    <m/>
    <m/>
    <m/>
    <m/>
    <m/>
    <m/>
    <m/>
    <m/>
    <m/>
    <m/>
    <m/>
    <m/>
    <m/>
    <m/>
    <m/>
    <m/>
    <m/>
  </r>
  <r>
    <s v="Chandanika"/>
    <x v="1"/>
    <x v="1"/>
    <m/>
    <m/>
    <m/>
    <m/>
    <m/>
    <m/>
    <m/>
    <m/>
    <m/>
    <m/>
    <m/>
    <m/>
    <m/>
    <m/>
    <m/>
    <m/>
    <m/>
    <m/>
    <m/>
    <m/>
    <m/>
    <m/>
    <m/>
  </r>
  <r>
    <s v="Khazana"/>
    <x v="0"/>
    <x v="1"/>
    <m/>
    <m/>
    <m/>
    <m/>
    <m/>
    <m/>
    <m/>
    <m/>
    <m/>
    <m/>
    <m/>
    <m/>
    <m/>
    <m/>
    <m/>
    <m/>
    <m/>
    <m/>
    <m/>
    <m/>
    <m/>
    <m/>
    <m/>
  </r>
  <r>
    <s v="Kathith"/>
    <x v="0"/>
    <x v="0"/>
    <m/>
    <m/>
    <m/>
    <m/>
    <m/>
    <m/>
    <m/>
    <m/>
    <m/>
    <m/>
    <m/>
    <m/>
    <m/>
    <m/>
    <m/>
    <m/>
    <m/>
    <m/>
    <m/>
    <m/>
    <m/>
    <m/>
    <m/>
  </r>
  <r>
    <s v="Ilaiyavan"/>
    <x v="0"/>
    <x v="7"/>
    <m/>
    <m/>
    <m/>
    <m/>
    <m/>
    <m/>
    <m/>
    <m/>
    <m/>
    <m/>
    <m/>
    <m/>
    <m/>
    <m/>
    <m/>
    <m/>
    <m/>
    <m/>
    <m/>
    <m/>
    <m/>
    <m/>
    <m/>
  </r>
  <r>
    <s v="Avkash"/>
    <x v="0"/>
    <x v="0"/>
    <m/>
    <m/>
    <m/>
    <m/>
    <m/>
    <m/>
    <m/>
    <m/>
    <m/>
    <m/>
    <m/>
    <m/>
    <m/>
    <m/>
    <m/>
    <m/>
    <m/>
    <m/>
    <m/>
    <m/>
    <m/>
    <m/>
    <m/>
  </r>
  <r>
    <s v="Katran"/>
    <x v="0"/>
    <x v="7"/>
    <m/>
    <m/>
    <m/>
    <m/>
    <m/>
    <m/>
    <m/>
    <m/>
    <m/>
    <m/>
    <m/>
    <m/>
    <m/>
    <m/>
    <m/>
    <m/>
    <m/>
    <m/>
    <m/>
    <m/>
    <m/>
    <m/>
    <m/>
  </r>
  <r>
    <s v="Nishita"/>
    <x v="0"/>
    <x v="1"/>
    <m/>
    <m/>
    <m/>
    <m/>
    <m/>
    <m/>
    <m/>
    <m/>
    <m/>
    <m/>
    <m/>
    <m/>
    <m/>
    <m/>
    <m/>
    <m/>
    <m/>
    <m/>
    <m/>
    <m/>
    <m/>
    <m/>
    <m/>
  </r>
  <r>
    <s v="Khadim"/>
    <x v="0"/>
    <x v="11"/>
    <m/>
    <m/>
    <m/>
    <m/>
    <m/>
    <m/>
    <m/>
    <m/>
    <m/>
    <m/>
    <m/>
    <m/>
    <m/>
    <m/>
    <m/>
    <m/>
    <m/>
    <m/>
    <m/>
    <m/>
    <m/>
    <m/>
    <m/>
  </r>
  <r>
    <s v="Nabha"/>
    <x v="1"/>
    <x v="1"/>
    <m/>
    <m/>
    <m/>
    <m/>
    <m/>
    <m/>
    <m/>
    <m/>
    <m/>
    <m/>
    <m/>
    <m/>
    <m/>
    <m/>
    <m/>
    <m/>
    <m/>
    <m/>
    <m/>
    <m/>
    <m/>
    <m/>
    <m/>
  </r>
  <r>
    <s v="Anay"/>
    <x v="0"/>
    <x v="13"/>
    <m/>
    <m/>
    <m/>
    <m/>
    <m/>
    <m/>
    <m/>
    <m/>
    <m/>
    <m/>
    <m/>
    <m/>
    <m/>
    <m/>
    <m/>
    <m/>
    <m/>
    <m/>
    <m/>
    <m/>
    <m/>
    <m/>
    <m/>
  </r>
  <r>
    <s v="Ratnavali"/>
    <x v="1"/>
    <x v="3"/>
    <m/>
    <m/>
    <m/>
    <m/>
    <m/>
    <m/>
    <m/>
    <m/>
    <m/>
    <m/>
    <m/>
    <m/>
    <m/>
    <m/>
    <m/>
    <m/>
    <m/>
    <m/>
    <m/>
    <m/>
    <m/>
    <m/>
    <m/>
  </r>
  <r>
    <s v="Adi-Shakti"/>
    <x v="1"/>
    <x v="3"/>
    <m/>
    <m/>
    <m/>
    <m/>
    <m/>
    <m/>
    <m/>
    <m/>
    <m/>
    <m/>
    <m/>
    <m/>
    <m/>
    <m/>
    <m/>
    <m/>
    <m/>
    <m/>
    <m/>
    <m/>
    <m/>
    <m/>
    <m/>
  </r>
  <r>
    <s v="Srujana"/>
    <x v="1"/>
    <x v="1"/>
    <m/>
    <m/>
    <m/>
    <m/>
    <m/>
    <m/>
    <m/>
    <m/>
    <m/>
    <m/>
    <m/>
    <m/>
    <m/>
    <m/>
    <m/>
    <m/>
    <m/>
    <m/>
    <m/>
    <m/>
    <m/>
    <m/>
    <m/>
  </r>
  <r>
    <s v="Pushpita"/>
    <x v="1"/>
    <x v="1"/>
    <m/>
    <m/>
    <m/>
    <m/>
    <m/>
    <m/>
    <m/>
    <m/>
    <m/>
    <m/>
    <m/>
    <m/>
    <m/>
    <m/>
    <m/>
    <m/>
    <m/>
    <m/>
    <m/>
    <m/>
    <m/>
    <m/>
    <m/>
  </r>
  <r>
    <s v="Raghu"/>
    <x v="0"/>
    <x v="6"/>
    <m/>
    <m/>
    <m/>
    <m/>
    <m/>
    <m/>
    <m/>
    <m/>
    <m/>
    <m/>
    <m/>
    <m/>
    <m/>
    <m/>
    <m/>
    <m/>
    <m/>
    <m/>
    <m/>
    <m/>
    <m/>
    <m/>
    <m/>
  </r>
  <r>
    <s v="Niral"/>
    <x v="1"/>
    <x v="10"/>
    <m/>
    <m/>
    <m/>
    <m/>
    <m/>
    <m/>
    <m/>
    <m/>
    <m/>
    <m/>
    <m/>
    <m/>
    <m/>
    <m/>
    <m/>
    <m/>
    <m/>
    <m/>
    <m/>
    <m/>
    <m/>
    <m/>
    <m/>
  </r>
  <r>
    <s v="Kirtana"/>
    <x v="1"/>
    <x v="1"/>
    <m/>
    <m/>
    <m/>
    <m/>
    <m/>
    <m/>
    <m/>
    <m/>
    <m/>
    <m/>
    <m/>
    <m/>
    <m/>
    <m/>
    <m/>
    <m/>
    <m/>
    <m/>
    <m/>
    <m/>
    <m/>
    <m/>
    <m/>
  </r>
  <r>
    <s v="Samrithi"/>
    <x v="1"/>
    <x v="3"/>
    <m/>
    <m/>
    <m/>
    <m/>
    <m/>
    <m/>
    <m/>
    <m/>
    <m/>
    <m/>
    <m/>
    <m/>
    <m/>
    <m/>
    <m/>
    <m/>
    <m/>
    <m/>
    <m/>
    <m/>
    <m/>
    <m/>
    <m/>
  </r>
  <r>
    <s v="Yashwant"/>
    <x v="0"/>
    <x v="14"/>
    <m/>
    <m/>
    <m/>
    <m/>
    <m/>
    <m/>
    <m/>
    <m/>
    <m/>
    <m/>
    <m/>
    <m/>
    <m/>
    <m/>
    <m/>
    <m/>
    <m/>
    <m/>
    <m/>
    <m/>
    <m/>
    <m/>
    <m/>
  </r>
  <r>
    <s v="Gadin"/>
    <x v="0"/>
    <x v="7"/>
    <m/>
    <m/>
    <m/>
    <m/>
    <m/>
    <m/>
    <m/>
    <m/>
    <m/>
    <m/>
    <m/>
    <m/>
    <m/>
    <m/>
    <m/>
    <m/>
    <m/>
    <m/>
    <m/>
    <m/>
    <m/>
    <m/>
    <m/>
  </r>
  <r>
    <s v="Surama"/>
    <x v="1"/>
    <x v="1"/>
    <m/>
    <m/>
    <m/>
    <m/>
    <m/>
    <m/>
    <m/>
    <m/>
    <m/>
    <m/>
    <m/>
    <m/>
    <m/>
    <m/>
    <m/>
    <m/>
    <m/>
    <m/>
    <m/>
    <m/>
    <m/>
    <m/>
    <m/>
  </r>
  <r>
    <s v="Mahmud"/>
    <x v="0"/>
    <x v="5"/>
    <m/>
    <m/>
    <m/>
    <m/>
    <m/>
    <m/>
    <m/>
    <m/>
    <m/>
    <m/>
    <m/>
    <m/>
    <m/>
    <m/>
    <m/>
    <m/>
    <m/>
    <m/>
    <m/>
    <m/>
    <m/>
    <m/>
    <m/>
  </r>
  <r>
    <s v="Nami"/>
    <x v="1"/>
    <x v="3"/>
    <m/>
    <m/>
    <m/>
    <m/>
    <m/>
    <m/>
    <m/>
    <m/>
    <m/>
    <m/>
    <m/>
    <m/>
    <m/>
    <m/>
    <m/>
    <m/>
    <m/>
    <m/>
    <m/>
    <m/>
    <m/>
    <m/>
    <m/>
  </r>
  <r>
    <s v="Saunak"/>
    <x v="0"/>
    <x v="4"/>
    <m/>
    <m/>
    <m/>
    <m/>
    <m/>
    <m/>
    <m/>
    <m/>
    <m/>
    <m/>
    <m/>
    <m/>
    <m/>
    <m/>
    <m/>
    <m/>
    <m/>
    <m/>
    <m/>
    <m/>
    <m/>
    <m/>
    <m/>
  </r>
  <r>
    <s v="Rahas"/>
    <x v="0"/>
    <x v="9"/>
    <m/>
    <m/>
    <m/>
    <m/>
    <m/>
    <m/>
    <m/>
    <m/>
    <m/>
    <m/>
    <m/>
    <m/>
    <m/>
    <m/>
    <m/>
    <m/>
    <m/>
    <m/>
    <m/>
    <m/>
    <m/>
    <m/>
    <m/>
  </r>
  <r>
    <s v="Pranit"/>
    <x v="0"/>
    <x v="14"/>
    <m/>
    <m/>
    <m/>
    <m/>
    <m/>
    <m/>
    <m/>
    <m/>
    <m/>
    <m/>
    <m/>
    <m/>
    <m/>
    <m/>
    <m/>
    <m/>
    <m/>
    <m/>
    <m/>
    <m/>
    <m/>
    <m/>
    <m/>
  </r>
  <r>
    <s v="Acaryatanaya"/>
    <x v="0"/>
    <x v="1"/>
    <m/>
    <m/>
    <m/>
    <m/>
    <m/>
    <m/>
    <m/>
    <m/>
    <m/>
    <m/>
    <m/>
    <m/>
    <m/>
    <m/>
    <m/>
    <m/>
    <m/>
    <m/>
    <m/>
    <m/>
    <m/>
    <m/>
    <m/>
  </r>
  <r>
    <s v="Aamaal"/>
    <x v="1"/>
    <x v="10"/>
    <m/>
    <m/>
    <m/>
    <m/>
    <m/>
    <m/>
    <m/>
    <m/>
    <m/>
    <m/>
    <m/>
    <m/>
    <m/>
    <m/>
    <m/>
    <m/>
    <m/>
    <m/>
    <m/>
    <m/>
    <m/>
    <m/>
    <m/>
  </r>
  <r>
    <s v="Nityananda"/>
    <x v="0"/>
    <x v="1"/>
    <m/>
    <m/>
    <m/>
    <m/>
    <m/>
    <m/>
    <m/>
    <m/>
    <m/>
    <m/>
    <m/>
    <m/>
    <m/>
    <m/>
    <m/>
    <m/>
    <m/>
    <m/>
    <m/>
    <m/>
    <m/>
    <m/>
    <m/>
  </r>
  <r>
    <s v="Baridbaran"/>
    <x v="0"/>
    <x v="7"/>
    <m/>
    <m/>
    <m/>
    <m/>
    <m/>
    <m/>
    <m/>
    <m/>
    <m/>
    <m/>
    <m/>
    <m/>
    <m/>
    <m/>
    <m/>
    <m/>
    <m/>
    <m/>
    <m/>
    <m/>
    <m/>
    <m/>
    <m/>
  </r>
  <r>
    <s v="Yuktha"/>
    <x v="1"/>
    <x v="1"/>
    <m/>
    <m/>
    <m/>
    <m/>
    <m/>
    <m/>
    <m/>
    <m/>
    <m/>
    <m/>
    <m/>
    <m/>
    <m/>
    <m/>
    <m/>
    <m/>
    <m/>
    <m/>
    <m/>
    <m/>
    <m/>
    <m/>
    <m/>
  </r>
  <r>
    <s v="Waheeda"/>
    <x v="1"/>
    <x v="1"/>
    <m/>
    <m/>
    <m/>
    <m/>
    <m/>
    <m/>
    <m/>
    <m/>
    <m/>
    <m/>
    <m/>
    <m/>
    <m/>
    <m/>
    <m/>
    <m/>
    <m/>
    <m/>
    <m/>
    <m/>
    <m/>
    <m/>
    <m/>
  </r>
  <r>
    <s v="Rutva"/>
    <x v="0"/>
    <x v="1"/>
    <m/>
    <m/>
    <m/>
    <m/>
    <m/>
    <m/>
    <m/>
    <m/>
    <m/>
    <m/>
    <m/>
    <m/>
    <m/>
    <m/>
    <m/>
    <m/>
    <m/>
    <m/>
    <m/>
    <m/>
    <m/>
    <m/>
    <m/>
  </r>
  <r>
    <s v="Bindumathi"/>
    <x v="1"/>
    <x v="3"/>
    <m/>
    <m/>
    <m/>
    <m/>
    <m/>
    <m/>
    <m/>
    <m/>
    <m/>
    <m/>
    <m/>
    <m/>
    <m/>
    <m/>
    <m/>
    <m/>
    <m/>
    <m/>
    <m/>
    <m/>
    <m/>
    <m/>
    <m/>
  </r>
  <r>
    <s v="Vritti"/>
    <x v="1"/>
    <x v="3"/>
    <m/>
    <m/>
    <m/>
    <m/>
    <m/>
    <m/>
    <m/>
    <m/>
    <m/>
    <m/>
    <m/>
    <m/>
    <m/>
    <m/>
    <m/>
    <m/>
    <m/>
    <m/>
    <m/>
    <m/>
    <m/>
    <m/>
    <m/>
  </r>
  <r>
    <s v="Chandrachur"/>
    <x v="0"/>
    <x v="8"/>
    <m/>
    <m/>
    <m/>
    <m/>
    <m/>
    <m/>
    <m/>
    <m/>
    <m/>
    <m/>
    <m/>
    <m/>
    <m/>
    <m/>
    <m/>
    <m/>
    <m/>
    <m/>
    <m/>
    <m/>
    <m/>
    <m/>
    <m/>
  </r>
  <r>
    <s v="Acarya"/>
    <x v="0"/>
    <x v="1"/>
    <m/>
    <m/>
    <m/>
    <m/>
    <m/>
    <m/>
    <m/>
    <m/>
    <m/>
    <m/>
    <m/>
    <m/>
    <m/>
    <m/>
    <m/>
    <m/>
    <m/>
    <m/>
    <m/>
    <m/>
    <m/>
    <m/>
    <m/>
  </r>
  <r>
    <s v="Angarika"/>
    <x v="1"/>
    <x v="1"/>
    <m/>
    <m/>
    <m/>
    <m/>
    <m/>
    <m/>
    <m/>
    <m/>
    <m/>
    <m/>
    <m/>
    <m/>
    <m/>
    <m/>
    <m/>
    <m/>
    <m/>
    <m/>
    <m/>
    <m/>
    <m/>
    <m/>
    <m/>
  </r>
  <r>
    <s v="Snehin"/>
    <x v="0"/>
    <x v="7"/>
    <m/>
    <m/>
    <m/>
    <m/>
    <m/>
    <m/>
    <m/>
    <m/>
    <m/>
    <m/>
    <m/>
    <m/>
    <m/>
    <m/>
    <m/>
    <m/>
    <m/>
    <m/>
    <m/>
    <m/>
    <m/>
    <m/>
    <m/>
  </r>
  <r>
    <s v="Bratindra"/>
    <x v="0"/>
    <x v="1"/>
    <m/>
    <m/>
    <m/>
    <m/>
    <m/>
    <m/>
    <m/>
    <m/>
    <m/>
    <m/>
    <m/>
    <m/>
    <m/>
    <m/>
    <m/>
    <m/>
    <m/>
    <m/>
    <m/>
    <m/>
    <m/>
    <m/>
    <m/>
  </r>
  <r>
    <s v="Ayushman"/>
    <x v="0"/>
    <x v="7"/>
    <m/>
    <m/>
    <m/>
    <m/>
    <m/>
    <m/>
    <m/>
    <m/>
    <m/>
    <m/>
    <m/>
    <m/>
    <m/>
    <m/>
    <m/>
    <m/>
    <m/>
    <m/>
    <m/>
    <m/>
    <m/>
    <m/>
    <m/>
  </r>
  <r>
    <s v="Imtiaz"/>
    <x v="0"/>
    <x v="19"/>
    <m/>
    <m/>
    <m/>
    <m/>
    <m/>
    <m/>
    <m/>
    <m/>
    <m/>
    <m/>
    <m/>
    <m/>
    <m/>
    <m/>
    <m/>
    <m/>
    <m/>
    <m/>
    <m/>
    <m/>
    <m/>
    <m/>
    <m/>
  </r>
  <r>
    <s v="Sanchita"/>
    <x v="1"/>
    <x v="1"/>
    <m/>
    <m/>
    <m/>
    <m/>
    <m/>
    <m/>
    <m/>
    <m/>
    <m/>
    <m/>
    <m/>
    <m/>
    <m/>
    <m/>
    <m/>
    <m/>
    <m/>
    <m/>
    <m/>
    <m/>
    <m/>
    <m/>
    <m/>
  </r>
  <r>
    <s v="Aahna"/>
    <x v="1"/>
    <x v="1"/>
    <m/>
    <m/>
    <m/>
    <m/>
    <m/>
    <m/>
    <m/>
    <m/>
    <m/>
    <m/>
    <m/>
    <m/>
    <m/>
    <m/>
    <m/>
    <m/>
    <m/>
    <m/>
    <m/>
    <m/>
    <m/>
    <m/>
    <m/>
  </r>
  <r>
    <s v="Yajna"/>
    <x v="1"/>
    <x v="1"/>
    <m/>
    <m/>
    <m/>
    <m/>
    <m/>
    <m/>
    <m/>
    <m/>
    <m/>
    <m/>
    <m/>
    <m/>
    <m/>
    <m/>
    <m/>
    <m/>
    <m/>
    <m/>
    <m/>
    <m/>
    <m/>
    <m/>
    <m/>
  </r>
  <r>
    <s v="Chinnadurai"/>
    <x v="0"/>
    <x v="3"/>
    <m/>
    <m/>
    <m/>
    <m/>
    <m/>
    <m/>
    <m/>
    <m/>
    <m/>
    <m/>
    <m/>
    <m/>
    <m/>
    <m/>
    <m/>
    <m/>
    <m/>
    <m/>
    <m/>
    <m/>
    <m/>
    <m/>
    <m/>
  </r>
  <r>
    <s v="Neelmani"/>
    <x v="0"/>
    <x v="3"/>
    <m/>
    <m/>
    <m/>
    <m/>
    <m/>
    <m/>
    <m/>
    <m/>
    <m/>
    <m/>
    <m/>
    <m/>
    <m/>
    <m/>
    <m/>
    <m/>
    <m/>
    <m/>
    <m/>
    <m/>
    <m/>
    <m/>
    <m/>
  </r>
  <r>
    <s v="Hemendra"/>
    <x v="0"/>
    <x v="1"/>
    <m/>
    <m/>
    <m/>
    <m/>
    <m/>
    <m/>
    <m/>
    <m/>
    <m/>
    <m/>
    <m/>
    <m/>
    <m/>
    <m/>
    <m/>
    <m/>
    <m/>
    <m/>
    <m/>
    <m/>
    <m/>
    <m/>
    <m/>
  </r>
  <r>
    <s v="Salma"/>
    <x v="1"/>
    <x v="1"/>
    <m/>
    <m/>
    <m/>
    <m/>
    <m/>
    <m/>
    <m/>
    <m/>
    <m/>
    <m/>
    <m/>
    <m/>
    <m/>
    <m/>
    <m/>
    <m/>
    <m/>
    <m/>
    <m/>
    <m/>
    <m/>
    <m/>
    <m/>
  </r>
  <r>
    <s v="Mrudani"/>
    <x v="1"/>
    <x v="3"/>
    <m/>
    <m/>
    <m/>
    <m/>
    <m/>
    <m/>
    <m/>
    <m/>
    <m/>
    <m/>
    <m/>
    <m/>
    <m/>
    <m/>
    <m/>
    <m/>
    <m/>
    <m/>
    <m/>
    <m/>
    <m/>
    <m/>
    <m/>
  </r>
  <r>
    <s v="Chandrabali"/>
    <x v="1"/>
    <x v="3"/>
    <m/>
    <m/>
    <m/>
    <m/>
    <m/>
    <m/>
    <m/>
    <m/>
    <m/>
    <m/>
    <m/>
    <m/>
    <m/>
    <m/>
    <m/>
    <m/>
    <m/>
    <m/>
    <m/>
    <m/>
    <m/>
    <m/>
    <m/>
  </r>
  <r>
    <s v="Raheem"/>
    <x v="0"/>
    <x v="11"/>
    <m/>
    <m/>
    <m/>
    <m/>
    <m/>
    <m/>
    <m/>
    <m/>
    <m/>
    <m/>
    <m/>
    <m/>
    <m/>
    <m/>
    <m/>
    <m/>
    <m/>
    <m/>
    <m/>
    <m/>
    <m/>
    <m/>
    <m/>
  </r>
  <r>
    <s v="Avanindra"/>
    <x v="0"/>
    <x v="1"/>
    <m/>
    <m/>
    <m/>
    <m/>
    <m/>
    <m/>
    <m/>
    <m/>
    <m/>
    <m/>
    <m/>
    <m/>
    <m/>
    <m/>
    <m/>
    <m/>
    <m/>
    <m/>
    <m/>
    <m/>
    <m/>
    <m/>
    <m/>
  </r>
  <r>
    <s v="Pashupriya"/>
    <x v="1"/>
    <x v="1"/>
    <m/>
    <m/>
    <m/>
    <m/>
    <m/>
    <m/>
    <m/>
    <m/>
    <m/>
    <m/>
    <m/>
    <m/>
    <m/>
    <m/>
    <m/>
    <m/>
    <m/>
    <m/>
    <m/>
    <m/>
    <m/>
    <m/>
    <m/>
  </r>
  <r>
    <s v="Chitrabhanu"/>
    <x v="0"/>
    <x v="6"/>
    <m/>
    <m/>
    <m/>
    <m/>
    <m/>
    <m/>
    <m/>
    <m/>
    <m/>
    <m/>
    <m/>
    <m/>
    <m/>
    <m/>
    <m/>
    <m/>
    <m/>
    <m/>
    <m/>
    <m/>
    <m/>
    <m/>
    <m/>
  </r>
  <r>
    <s v="Neelakshi"/>
    <x v="1"/>
    <x v="3"/>
    <m/>
    <m/>
    <m/>
    <m/>
    <m/>
    <m/>
    <m/>
    <m/>
    <m/>
    <m/>
    <m/>
    <m/>
    <m/>
    <m/>
    <m/>
    <m/>
    <m/>
    <m/>
    <m/>
    <m/>
    <m/>
    <m/>
    <m/>
  </r>
  <r>
    <s v="Gurdeep"/>
    <x v="0"/>
    <x v="17"/>
    <m/>
    <m/>
    <m/>
    <m/>
    <m/>
    <m/>
    <m/>
    <m/>
    <m/>
    <m/>
    <m/>
    <m/>
    <m/>
    <m/>
    <m/>
    <m/>
    <m/>
    <m/>
    <m/>
    <m/>
    <m/>
    <m/>
    <m/>
  </r>
  <r>
    <s v="Sadhana"/>
    <x v="1"/>
    <x v="1"/>
    <m/>
    <m/>
    <m/>
    <m/>
    <m/>
    <m/>
    <m/>
    <m/>
    <m/>
    <m/>
    <m/>
    <m/>
    <m/>
    <m/>
    <m/>
    <m/>
    <m/>
    <m/>
    <m/>
    <m/>
    <m/>
    <m/>
    <m/>
  </r>
  <r>
    <s v="Yogita"/>
    <x v="1"/>
    <x v="1"/>
    <m/>
    <m/>
    <m/>
    <m/>
    <m/>
    <m/>
    <m/>
    <m/>
    <m/>
    <m/>
    <m/>
    <m/>
    <m/>
    <m/>
    <m/>
    <m/>
    <m/>
    <m/>
    <m/>
    <m/>
    <m/>
    <m/>
    <m/>
  </r>
  <r>
    <s v="Meena"/>
    <x v="1"/>
    <x v="1"/>
    <m/>
    <m/>
    <m/>
    <m/>
    <m/>
    <m/>
    <m/>
    <m/>
    <m/>
    <m/>
    <m/>
    <m/>
    <m/>
    <m/>
    <m/>
    <m/>
    <m/>
    <m/>
    <m/>
    <m/>
    <m/>
    <m/>
    <m/>
  </r>
  <r>
    <s v="Bhargavi"/>
    <x v="1"/>
    <x v="3"/>
    <m/>
    <m/>
    <m/>
    <m/>
    <m/>
    <m/>
    <m/>
    <m/>
    <m/>
    <m/>
    <m/>
    <m/>
    <m/>
    <m/>
    <m/>
    <m/>
    <m/>
    <m/>
    <m/>
    <m/>
    <m/>
    <m/>
    <m/>
  </r>
  <r>
    <s v="Darpan"/>
    <x v="0"/>
    <x v="7"/>
    <m/>
    <m/>
    <m/>
    <m/>
    <m/>
    <m/>
    <m/>
    <m/>
    <m/>
    <m/>
    <m/>
    <m/>
    <m/>
    <m/>
    <m/>
    <m/>
    <m/>
    <m/>
    <m/>
    <m/>
    <m/>
    <m/>
    <m/>
  </r>
  <r>
    <s v="Bhagwanti"/>
    <x v="1"/>
    <x v="3"/>
    <m/>
    <m/>
    <m/>
    <m/>
    <m/>
    <m/>
    <m/>
    <m/>
    <m/>
    <m/>
    <m/>
    <m/>
    <m/>
    <m/>
    <m/>
    <m/>
    <m/>
    <m/>
    <m/>
    <m/>
    <m/>
    <m/>
    <m/>
  </r>
  <r>
    <s v="Manavendra"/>
    <x v="0"/>
    <x v="1"/>
    <m/>
    <m/>
    <m/>
    <m/>
    <m/>
    <m/>
    <m/>
    <m/>
    <m/>
    <m/>
    <m/>
    <m/>
    <m/>
    <m/>
    <m/>
    <m/>
    <m/>
    <m/>
    <m/>
    <m/>
    <m/>
    <m/>
    <m/>
  </r>
  <r>
    <s v="Adwita"/>
    <x v="1"/>
    <x v="1"/>
    <m/>
    <m/>
    <m/>
    <m/>
    <m/>
    <m/>
    <m/>
    <m/>
    <m/>
    <m/>
    <m/>
    <m/>
    <m/>
    <m/>
    <m/>
    <m/>
    <m/>
    <m/>
    <m/>
    <m/>
    <m/>
    <m/>
    <m/>
  </r>
  <r>
    <s v="Subhan"/>
    <x v="0"/>
    <x v="7"/>
    <m/>
    <m/>
    <m/>
    <m/>
    <m/>
    <m/>
    <m/>
    <m/>
    <m/>
    <m/>
    <m/>
    <m/>
    <m/>
    <m/>
    <m/>
    <m/>
    <m/>
    <m/>
    <m/>
    <m/>
    <m/>
    <m/>
    <m/>
  </r>
  <r>
    <s v="Zahra"/>
    <x v="1"/>
    <x v="1"/>
    <m/>
    <m/>
    <m/>
    <m/>
    <m/>
    <m/>
    <m/>
    <m/>
    <m/>
    <m/>
    <m/>
    <m/>
    <m/>
    <m/>
    <m/>
    <m/>
    <m/>
    <m/>
    <m/>
    <m/>
    <m/>
    <m/>
    <m/>
  </r>
  <r>
    <s v="Sucheta"/>
    <x v="1"/>
    <x v="1"/>
    <m/>
    <m/>
    <m/>
    <m/>
    <m/>
    <m/>
    <m/>
    <m/>
    <m/>
    <m/>
    <m/>
    <m/>
    <m/>
    <m/>
    <m/>
    <m/>
    <m/>
    <m/>
    <m/>
    <m/>
    <m/>
    <m/>
    <m/>
  </r>
  <r>
    <s v="Videsh"/>
    <x v="0"/>
    <x v="0"/>
    <m/>
    <m/>
    <m/>
    <m/>
    <m/>
    <m/>
    <m/>
    <m/>
    <m/>
    <m/>
    <m/>
    <m/>
    <m/>
    <m/>
    <m/>
    <m/>
    <m/>
    <m/>
    <m/>
    <m/>
    <m/>
    <m/>
    <m/>
  </r>
  <r>
    <s v="Gangesh"/>
    <x v="0"/>
    <x v="0"/>
    <m/>
    <m/>
    <m/>
    <m/>
    <m/>
    <m/>
    <m/>
    <m/>
    <m/>
    <m/>
    <m/>
    <m/>
    <m/>
    <m/>
    <m/>
    <m/>
    <m/>
    <m/>
    <m/>
    <m/>
    <m/>
    <m/>
    <m/>
  </r>
  <r>
    <s v="Deepika"/>
    <x v="1"/>
    <x v="1"/>
    <m/>
    <m/>
    <m/>
    <m/>
    <m/>
    <m/>
    <m/>
    <m/>
    <m/>
    <m/>
    <m/>
    <m/>
    <m/>
    <m/>
    <m/>
    <m/>
    <m/>
    <m/>
    <m/>
    <m/>
    <m/>
    <m/>
    <m/>
  </r>
  <r>
    <s v="Mehul"/>
    <x v="0"/>
    <x v="10"/>
    <m/>
    <m/>
    <m/>
    <m/>
    <m/>
    <m/>
    <m/>
    <m/>
    <m/>
    <m/>
    <m/>
    <m/>
    <m/>
    <m/>
    <m/>
    <m/>
    <m/>
    <m/>
    <m/>
    <m/>
    <m/>
    <m/>
    <m/>
  </r>
  <r>
    <s v="Devnath"/>
    <x v="0"/>
    <x v="0"/>
    <m/>
    <m/>
    <m/>
    <m/>
    <m/>
    <m/>
    <m/>
    <m/>
    <m/>
    <m/>
    <m/>
    <m/>
    <m/>
    <m/>
    <m/>
    <m/>
    <m/>
    <m/>
    <m/>
    <m/>
    <m/>
    <m/>
    <m/>
  </r>
  <r>
    <s v="Mukul"/>
    <x v="1"/>
    <x v="10"/>
    <m/>
    <m/>
    <m/>
    <m/>
    <m/>
    <m/>
    <m/>
    <m/>
    <m/>
    <m/>
    <m/>
    <m/>
    <m/>
    <m/>
    <m/>
    <m/>
    <m/>
    <m/>
    <m/>
    <m/>
    <m/>
    <m/>
    <m/>
  </r>
  <r>
    <s v="Aashay"/>
    <x v="0"/>
    <x v="13"/>
    <m/>
    <m/>
    <m/>
    <m/>
    <m/>
    <m/>
    <m/>
    <m/>
    <m/>
    <m/>
    <m/>
    <m/>
    <m/>
    <m/>
    <m/>
    <m/>
    <m/>
    <m/>
    <m/>
    <m/>
    <m/>
    <m/>
    <m/>
  </r>
  <r>
    <s v="Koyel"/>
    <x v="1"/>
    <x v="10"/>
    <m/>
    <m/>
    <m/>
    <m/>
    <m/>
    <m/>
    <m/>
    <m/>
    <m/>
    <m/>
    <m/>
    <m/>
    <m/>
    <m/>
    <m/>
    <m/>
    <m/>
    <m/>
    <m/>
    <m/>
    <m/>
    <m/>
    <m/>
  </r>
  <r>
    <s v="Anil"/>
    <x v="0"/>
    <x v="10"/>
    <m/>
    <m/>
    <m/>
    <m/>
    <m/>
    <m/>
    <m/>
    <m/>
    <m/>
    <m/>
    <m/>
    <m/>
    <m/>
    <m/>
    <m/>
    <m/>
    <m/>
    <m/>
    <m/>
    <m/>
    <m/>
    <m/>
    <m/>
  </r>
  <r>
    <s v="Kashyap"/>
    <x v="0"/>
    <x v="17"/>
    <m/>
    <m/>
    <m/>
    <m/>
    <m/>
    <m/>
    <m/>
    <m/>
    <m/>
    <m/>
    <m/>
    <m/>
    <m/>
    <m/>
    <m/>
    <m/>
    <m/>
    <m/>
    <m/>
    <m/>
    <m/>
    <m/>
    <m/>
  </r>
  <r>
    <s v="Harsha Vardhini"/>
    <x v="1"/>
    <x v="3"/>
    <m/>
    <m/>
    <m/>
    <m/>
    <m/>
    <m/>
    <m/>
    <m/>
    <m/>
    <m/>
    <m/>
    <m/>
    <m/>
    <m/>
    <m/>
    <m/>
    <m/>
    <m/>
    <m/>
    <m/>
    <m/>
    <m/>
    <m/>
  </r>
  <r>
    <s v="Tarik"/>
    <x v="0"/>
    <x v="4"/>
    <m/>
    <m/>
    <m/>
    <m/>
    <m/>
    <m/>
    <m/>
    <m/>
    <m/>
    <m/>
    <m/>
    <m/>
    <m/>
    <m/>
    <m/>
    <m/>
    <m/>
    <m/>
    <m/>
    <m/>
    <m/>
    <m/>
    <m/>
  </r>
  <r>
    <s v="Megha"/>
    <x v="0"/>
    <x v="1"/>
    <m/>
    <m/>
    <m/>
    <m/>
    <m/>
    <m/>
    <m/>
    <m/>
    <m/>
    <m/>
    <m/>
    <m/>
    <m/>
    <m/>
    <m/>
    <m/>
    <m/>
    <m/>
    <m/>
    <m/>
    <m/>
    <m/>
    <m/>
  </r>
  <r>
    <s v="Sachit"/>
    <x v="0"/>
    <x v="14"/>
    <m/>
    <m/>
    <m/>
    <m/>
    <m/>
    <m/>
    <m/>
    <m/>
    <m/>
    <m/>
    <m/>
    <m/>
    <m/>
    <m/>
    <m/>
    <m/>
    <m/>
    <m/>
    <m/>
    <m/>
    <m/>
    <m/>
    <m/>
  </r>
  <r>
    <s v="Bhadrang"/>
    <x v="0"/>
    <x v="18"/>
    <m/>
    <m/>
    <m/>
    <m/>
    <m/>
    <m/>
    <m/>
    <m/>
    <m/>
    <m/>
    <m/>
    <m/>
    <m/>
    <m/>
    <m/>
    <m/>
    <m/>
    <m/>
    <m/>
    <m/>
    <m/>
    <m/>
    <m/>
  </r>
  <r>
    <s v="Ashok"/>
    <x v="0"/>
    <x v="4"/>
    <m/>
    <m/>
    <m/>
    <m/>
    <m/>
    <m/>
    <m/>
    <m/>
    <m/>
    <m/>
    <m/>
    <m/>
    <m/>
    <m/>
    <m/>
    <m/>
    <m/>
    <m/>
    <m/>
    <m/>
    <m/>
    <m/>
    <m/>
  </r>
  <r>
    <s v="Tilaka"/>
    <x v="1"/>
    <x v="1"/>
    <m/>
    <m/>
    <m/>
    <m/>
    <m/>
    <m/>
    <m/>
    <m/>
    <m/>
    <m/>
    <m/>
    <m/>
    <m/>
    <m/>
    <m/>
    <m/>
    <m/>
    <m/>
    <m/>
    <m/>
    <m/>
    <m/>
    <m/>
  </r>
  <r>
    <s v="Somansh"/>
    <x v="0"/>
    <x v="0"/>
    <m/>
    <m/>
    <m/>
    <m/>
    <m/>
    <m/>
    <m/>
    <m/>
    <m/>
    <m/>
    <m/>
    <m/>
    <m/>
    <m/>
    <m/>
    <m/>
    <m/>
    <m/>
    <m/>
    <m/>
    <m/>
    <m/>
    <m/>
  </r>
  <r>
    <s v="Ritvik"/>
    <x v="0"/>
    <x v="4"/>
    <m/>
    <m/>
    <m/>
    <m/>
    <m/>
    <m/>
    <m/>
    <m/>
    <m/>
    <m/>
    <m/>
    <m/>
    <m/>
    <m/>
    <m/>
    <m/>
    <m/>
    <m/>
    <m/>
    <m/>
    <m/>
    <m/>
    <m/>
  </r>
  <r>
    <s v="Divyendu"/>
    <x v="0"/>
    <x v="6"/>
    <m/>
    <m/>
    <m/>
    <m/>
    <m/>
    <m/>
    <m/>
    <m/>
    <m/>
    <m/>
    <m/>
    <m/>
    <m/>
    <m/>
    <m/>
    <m/>
    <m/>
    <m/>
    <m/>
    <m/>
    <m/>
    <m/>
    <m/>
  </r>
  <r>
    <s v="Chaaruhaas"/>
    <x v="0"/>
    <x v="9"/>
    <m/>
    <m/>
    <m/>
    <m/>
    <m/>
    <m/>
    <m/>
    <m/>
    <m/>
    <m/>
    <m/>
    <m/>
    <m/>
    <m/>
    <m/>
    <m/>
    <m/>
    <m/>
    <m/>
    <m/>
    <m/>
    <m/>
    <m/>
  </r>
  <r>
    <s v="Huda"/>
    <x v="0"/>
    <x v="1"/>
    <m/>
    <m/>
    <m/>
    <m/>
    <m/>
    <m/>
    <m/>
    <m/>
    <m/>
    <m/>
    <m/>
    <m/>
    <m/>
    <m/>
    <m/>
    <m/>
    <m/>
    <m/>
    <m/>
    <m/>
    <m/>
    <m/>
    <m/>
  </r>
  <r>
    <s v="Cholan"/>
    <x v="0"/>
    <x v="7"/>
    <m/>
    <m/>
    <m/>
    <m/>
    <m/>
    <m/>
    <m/>
    <m/>
    <m/>
    <m/>
    <m/>
    <m/>
    <m/>
    <m/>
    <m/>
    <m/>
    <m/>
    <m/>
    <m/>
    <m/>
    <m/>
    <m/>
    <m/>
  </r>
  <r>
    <s v="Ninad"/>
    <x v="0"/>
    <x v="5"/>
    <m/>
    <m/>
    <m/>
    <m/>
    <m/>
    <m/>
    <m/>
    <m/>
    <m/>
    <m/>
    <m/>
    <m/>
    <m/>
    <m/>
    <m/>
    <m/>
    <m/>
    <m/>
    <m/>
    <m/>
    <m/>
    <m/>
    <m/>
  </r>
  <r>
    <s v="Brahamjeet"/>
    <x v="0"/>
    <x v="14"/>
    <m/>
    <m/>
    <m/>
    <m/>
    <m/>
    <m/>
    <m/>
    <m/>
    <m/>
    <m/>
    <m/>
    <m/>
    <m/>
    <m/>
    <m/>
    <m/>
    <m/>
    <m/>
    <m/>
    <m/>
    <m/>
    <m/>
    <m/>
  </r>
  <r>
    <s v="Chakor"/>
    <x v="0"/>
    <x v="8"/>
    <m/>
    <m/>
    <m/>
    <m/>
    <m/>
    <m/>
    <m/>
    <m/>
    <m/>
    <m/>
    <m/>
    <m/>
    <m/>
    <m/>
    <m/>
    <m/>
    <m/>
    <m/>
    <m/>
    <m/>
    <m/>
    <m/>
    <m/>
  </r>
  <r>
    <s v="Mrinmayi"/>
    <x v="1"/>
    <x v="3"/>
    <m/>
    <m/>
    <m/>
    <m/>
    <m/>
    <m/>
    <m/>
    <m/>
    <m/>
    <m/>
    <m/>
    <m/>
    <m/>
    <m/>
    <m/>
    <m/>
    <m/>
    <m/>
    <m/>
    <m/>
    <m/>
    <m/>
    <m/>
  </r>
  <r>
    <s v="Shachin"/>
    <x v="0"/>
    <x v="7"/>
    <m/>
    <m/>
    <m/>
    <m/>
    <m/>
    <m/>
    <m/>
    <m/>
    <m/>
    <m/>
    <m/>
    <m/>
    <m/>
    <m/>
    <m/>
    <m/>
    <m/>
    <m/>
    <m/>
    <m/>
    <m/>
    <m/>
    <m/>
  </r>
  <r>
    <s v="Banani"/>
    <x v="1"/>
    <x v="3"/>
    <m/>
    <m/>
    <m/>
    <m/>
    <m/>
    <m/>
    <m/>
    <m/>
    <m/>
    <m/>
    <m/>
    <m/>
    <m/>
    <m/>
    <m/>
    <m/>
    <m/>
    <m/>
    <m/>
    <m/>
    <m/>
    <m/>
    <m/>
  </r>
  <r>
    <s v="Naviya"/>
    <x v="1"/>
    <x v="1"/>
    <m/>
    <m/>
    <m/>
    <m/>
    <m/>
    <m/>
    <m/>
    <m/>
    <m/>
    <m/>
    <m/>
    <m/>
    <m/>
    <m/>
    <m/>
    <m/>
    <m/>
    <m/>
    <m/>
    <m/>
    <m/>
    <m/>
    <m/>
  </r>
  <r>
    <s v="Zaafira"/>
    <x v="1"/>
    <x v="1"/>
    <m/>
    <m/>
    <m/>
    <m/>
    <m/>
    <m/>
    <m/>
    <m/>
    <m/>
    <m/>
    <m/>
    <m/>
    <m/>
    <m/>
    <m/>
    <m/>
    <m/>
    <m/>
    <m/>
    <m/>
    <m/>
    <m/>
    <m/>
  </r>
  <r>
    <s v="Madhav"/>
    <x v="0"/>
    <x v="15"/>
    <m/>
    <m/>
    <m/>
    <m/>
    <m/>
    <m/>
    <m/>
    <m/>
    <m/>
    <m/>
    <m/>
    <m/>
    <m/>
    <m/>
    <m/>
    <m/>
    <m/>
    <m/>
    <m/>
    <m/>
    <m/>
    <m/>
    <m/>
  </r>
  <r>
    <s v="Dwijaraj"/>
    <x v="0"/>
    <x v="12"/>
    <m/>
    <m/>
    <m/>
    <m/>
    <m/>
    <m/>
    <m/>
    <m/>
    <m/>
    <m/>
    <m/>
    <m/>
    <m/>
    <m/>
    <m/>
    <m/>
    <m/>
    <m/>
    <m/>
    <m/>
    <m/>
    <m/>
    <m/>
  </r>
  <r>
    <s v="Vagdevi"/>
    <x v="1"/>
    <x v="3"/>
    <m/>
    <m/>
    <m/>
    <m/>
    <m/>
    <m/>
    <m/>
    <m/>
    <m/>
    <m/>
    <m/>
    <m/>
    <m/>
    <m/>
    <m/>
    <m/>
    <m/>
    <m/>
    <m/>
    <m/>
    <m/>
    <m/>
    <m/>
  </r>
  <r>
    <s v="Sabita"/>
    <x v="1"/>
    <x v="1"/>
    <m/>
    <m/>
    <m/>
    <m/>
    <m/>
    <m/>
    <m/>
    <m/>
    <m/>
    <m/>
    <m/>
    <m/>
    <m/>
    <m/>
    <m/>
    <m/>
    <m/>
    <m/>
    <m/>
    <m/>
    <m/>
    <m/>
    <m/>
  </r>
  <r>
    <s v="Ishi"/>
    <x v="1"/>
    <x v="3"/>
    <m/>
    <m/>
    <m/>
    <m/>
    <m/>
    <m/>
    <m/>
    <m/>
    <m/>
    <m/>
    <m/>
    <m/>
    <m/>
    <m/>
    <m/>
    <m/>
    <m/>
    <m/>
    <m/>
    <m/>
    <m/>
    <m/>
    <m/>
  </r>
  <r>
    <s v="Ilamporai"/>
    <x v="0"/>
    <x v="3"/>
    <m/>
    <m/>
    <m/>
    <m/>
    <m/>
    <m/>
    <m/>
    <m/>
    <m/>
    <m/>
    <m/>
    <m/>
    <m/>
    <m/>
    <m/>
    <m/>
    <m/>
    <m/>
    <m/>
    <m/>
    <m/>
    <m/>
    <m/>
  </r>
  <r>
    <s v="Ayushi"/>
    <x v="1"/>
    <x v="3"/>
    <m/>
    <m/>
    <m/>
    <m/>
    <m/>
    <m/>
    <m/>
    <m/>
    <m/>
    <m/>
    <m/>
    <m/>
    <m/>
    <m/>
    <m/>
    <m/>
    <m/>
    <m/>
    <m/>
    <m/>
    <m/>
    <m/>
    <m/>
  </r>
  <r>
    <s v="Sundari"/>
    <x v="1"/>
    <x v="3"/>
    <m/>
    <m/>
    <m/>
    <m/>
    <m/>
    <m/>
    <m/>
    <m/>
    <m/>
    <m/>
    <m/>
    <m/>
    <m/>
    <m/>
    <m/>
    <m/>
    <m/>
    <m/>
    <m/>
    <m/>
    <m/>
    <m/>
    <m/>
  </r>
  <r>
    <s v="Manjyot"/>
    <x v="1"/>
    <x v="14"/>
    <m/>
    <m/>
    <m/>
    <m/>
    <m/>
    <m/>
    <m/>
    <m/>
    <m/>
    <m/>
    <m/>
    <m/>
    <m/>
    <m/>
    <m/>
    <m/>
    <m/>
    <m/>
    <m/>
    <m/>
    <m/>
    <m/>
    <m/>
  </r>
  <r>
    <s v="Lakhi"/>
    <x v="1"/>
    <x v="3"/>
    <m/>
    <m/>
    <m/>
    <m/>
    <m/>
    <m/>
    <m/>
    <m/>
    <m/>
    <m/>
    <m/>
    <m/>
    <m/>
    <m/>
    <m/>
    <m/>
    <m/>
    <m/>
    <m/>
    <m/>
    <m/>
    <m/>
    <m/>
  </r>
  <r>
    <s v="Phenil"/>
    <x v="0"/>
    <x v="10"/>
    <m/>
    <m/>
    <m/>
    <m/>
    <m/>
    <m/>
    <m/>
    <m/>
    <m/>
    <m/>
    <m/>
    <m/>
    <m/>
    <m/>
    <m/>
    <m/>
    <m/>
    <m/>
    <m/>
    <m/>
    <m/>
    <m/>
    <m/>
  </r>
  <r>
    <s v="Prachi"/>
    <x v="1"/>
    <x v="3"/>
    <m/>
    <m/>
    <m/>
    <m/>
    <m/>
    <m/>
    <m/>
    <m/>
    <m/>
    <m/>
    <m/>
    <m/>
    <m/>
    <m/>
    <m/>
    <m/>
    <m/>
    <m/>
    <m/>
    <m/>
    <m/>
    <m/>
    <m/>
  </r>
  <r>
    <s v="Mohul"/>
    <x v="0"/>
    <x v="10"/>
    <m/>
    <m/>
    <m/>
    <m/>
    <m/>
    <m/>
    <m/>
    <m/>
    <m/>
    <m/>
    <m/>
    <m/>
    <m/>
    <m/>
    <m/>
    <m/>
    <m/>
    <m/>
    <m/>
    <m/>
    <m/>
    <m/>
    <m/>
  </r>
  <r>
    <s v="Poornakamala"/>
    <x v="1"/>
    <x v="1"/>
    <m/>
    <m/>
    <m/>
    <m/>
    <m/>
    <m/>
    <m/>
    <m/>
    <m/>
    <m/>
    <m/>
    <m/>
    <m/>
    <m/>
    <m/>
    <m/>
    <m/>
    <m/>
    <m/>
    <m/>
    <m/>
    <m/>
    <m/>
  </r>
  <r>
    <s v="Sukhamay"/>
    <x v="0"/>
    <x v="13"/>
    <m/>
    <m/>
    <m/>
    <m/>
    <m/>
    <m/>
    <m/>
    <m/>
    <m/>
    <m/>
    <m/>
    <m/>
    <m/>
    <m/>
    <m/>
    <m/>
    <m/>
    <m/>
    <m/>
    <m/>
    <m/>
    <m/>
    <m/>
  </r>
  <r>
    <s v="Arokya"/>
    <x v="0"/>
    <x v="1"/>
    <m/>
    <m/>
    <m/>
    <m/>
    <m/>
    <m/>
    <m/>
    <m/>
    <m/>
    <m/>
    <m/>
    <m/>
    <m/>
    <m/>
    <m/>
    <m/>
    <m/>
    <m/>
    <m/>
    <m/>
    <m/>
    <m/>
    <m/>
  </r>
  <r>
    <s v="Siddharth"/>
    <x v="0"/>
    <x v="0"/>
    <m/>
    <m/>
    <m/>
    <m/>
    <m/>
    <m/>
    <m/>
    <m/>
    <m/>
    <m/>
    <m/>
    <m/>
    <m/>
    <m/>
    <m/>
    <m/>
    <m/>
    <m/>
    <m/>
    <m/>
    <m/>
    <m/>
    <m/>
  </r>
  <r>
    <s v="Chiti"/>
    <x v="1"/>
    <x v="3"/>
    <m/>
    <m/>
    <m/>
    <m/>
    <m/>
    <m/>
    <m/>
    <m/>
    <m/>
    <m/>
    <m/>
    <m/>
    <m/>
    <m/>
    <m/>
    <m/>
    <m/>
    <m/>
    <m/>
    <m/>
    <m/>
    <m/>
    <m/>
  </r>
  <r>
    <s v="Hrithik"/>
    <x v="0"/>
    <x v="4"/>
    <m/>
    <m/>
    <m/>
    <m/>
    <m/>
    <m/>
    <m/>
    <m/>
    <m/>
    <m/>
    <m/>
    <m/>
    <m/>
    <m/>
    <m/>
    <m/>
    <m/>
    <m/>
    <m/>
    <m/>
    <m/>
    <m/>
    <m/>
  </r>
  <r>
    <s v="Sundha"/>
    <x v="1"/>
    <x v="1"/>
    <m/>
    <m/>
    <m/>
    <m/>
    <m/>
    <m/>
    <m/>
    <m/>
    <m/>
    <m/>
    <m/>
    <m/>
    <m/>
    <m/>
    <m/>
    <m/>
    <m/>
    <m/>
    <m/>
    <m/>
    <m/>
    <m/>
    <m/>
  </r>
  <r>
    <s v="Pinakini"/>
    <x v="1"/>
    <x v="3"/>
    <m/>
    <m/>
    <m/>
    <m/>
    <m/>
    <m/>
    <m/>
    <m/>
    <m/>
    <m/>
    <m/>
    <m/>
    <m/>
    <m/>
    <m/>
    <m/>
    <m/>
    <m/>
    <m/>
    <m/>
    <m/>
    <m/>
    <m/>
  </r>
  <r>
    <s v="Shevantilal"/>
    <x v="0"/>
    <x v="10"/>
    <m/>
    <m/>
    <m/>
    <m/>
    <m/>
    <m/>
    <m/>
    <m/>
    <m/>
    <m/>
    <m/>
    <m/>
    <m/>
    <m/>
    <m/>
    <m/>
    <m/>
    <m/>
    <m/>
    <m/>
    <m/>
    <m/>
    <m/>
  </r>
  <r>
    <s v="Fanishwar"/>
    <x v="0"/>
    <x v="8"/>
    <m/>
    <m/>
    <m/>
    <m/>
    <m/>
    <m/>
    <m/>
    <m/>
    <m/>
    <m/>
    <m/>
    <m/>
    <m/>
    <m/>
    <m/>
    <m/>
    <m/>
    <m/>
    <m/>
    <m/>
    <m/>
    <m/>
    <m/>
  </r>
  <r>
    <s v="Oma"/>
    <x v="0"/>
    <x v="1"/>
    <m/>
    <m/>
    <m/>
    <m/>
    <m/>
    <m/>
    <m/>
    <m/>
    <m/>
    <m/>
    <m/>
    <m/>
    <m/>
    <m/>
    <m/>
    <m/>
    <m/>
    <m/>
    <m/>
    <m/>
    <m/>
    <m/>
    <m/>
  </r>
  <r>
    <s v="Oparna"/>
    <x v="1"/>
    <x v="1"/>
    <m/>
    <m/>
    <m/>
    <m/>
    <m/>
    <m/>
    <m/>
    <m/>
    <m/>
    <m/>
    <m/>
    <m/>
    <m/>
    <m/>
    <m/>
    <m/>
    <m/>
    <m/>
    <m/>
    <m/>
    <m/>
    <m/>
    <m/>
  </r>
  <r>
    <s v="Ilakkiya"/>
    <x v="1"/>
    <x v="1"/>
    <m/>
    <m/>
    <m/>
    <m/>
    <m/>
    <m/>
    <m/>
    <m/>
    <m/>
    <m/>
    <m/>
    <m/>
    <m/>
    <m/>
    <m/>
    <m/>
    <m/>
    <m/>
    <m/>
    <m/>
    <m/>
    <m/>
    <m/>
  </r>
  <r>
    <s v="Kaunteya"/>
    <x v="0"/>
    <x v="1"/>
    <m/>
    <m/>
    <m/>
    <m/>
    <m/>
    <m/>
    <m/>
    <m/>
    <m/>
    <m/>
    <m/>
    <m/>
    <m/>
    <m/>
    <m/>
    <m/>
    <m/>
    <m/>
    <m/>
    <m/>
    <m/>
    <m/>
    <m/>
  </r>
  <r>
    <s v="Shankha"/>
    <x v="0"/>
    <x v="1"/>
    <m/>
    <m/>
    <m/>
    <m/>
    <m/>
    <m/>
    <m/>
    <m/>
    <m/>
    <m/>
    <m/>
    <m/>
    <m/>
    <m/>
    <m/>
    <m/>
    <m/>
    <m/>
    <m/>
    <m/>
    <m/>
    <m/>
    <m/>
  </r>
  <r>
    <s v="Gopa"/>
    <x v="1"/>
    <x v="1"/>
    <m/>
    <m/>
    <m/>
    <m/>
    <m/>
    <m/>
    <m/>
    <m/>
    <m/>
    <m/>
    <m/>
    <m/>
    <m/>
    <m/>
    <m/>
    <m/>
    <m/>
    <m/>
    <m/>
    <m/>
    <m/>
    <m/>
    <m/>
  </r>
  <r>
    <s v="Kavan"/>
    <x v="0"/>
    <x v="7"/>
    <m/>
    <m/>
    <m/>
    <m/>
    <m/>
    <m/>
    <m/>
    <m/>
    <m/>
    <m/>
    <m/>
    <m/>
    <m/>
    <m/>
    <m/>
    <m/>
    <m/>
    <m/>
    <m/>
    <m/>
    <m/>
    <m/>
    <m/>
  </r>
  <r>
    <s v="Vilas"/>
    <x v="0"/>
    <x v="9"/>
    <m/>
    <m/>
    <m/>
    <m/>
    <m/>
    <m/>
    <m/>
    <m/>
    <m/>
    <m/>
    <m/>
    <m/>
    <m/>
    <m/>
    <m/>
    <m/>
    <m/>
    <m/>
    <m/>
    <m/>
    <m/>
    <m/>
    <m/>
  </r>
  <r>
    <s v="Rajanya"/>
    <x v="0"/>
    <x v="1"/>
    <m/>
    <m/>
    <m/>
    <m/>
    <m/>
    <m/>
    <m/>
    <m/>
    <m/>
    <m/>
    <m/>
    <m/>
    <m/>
    <m/>
    <m/>
    <m/>
    <m/>
    <m/>
    <m/>
    <m/>
    <m/>
    <m/>
    <m/>
  </r>
  <r>
    <s v="Zakiy"/>
    <x v="0"/>
    <x v="13"/>
    <m/>
    <m/>
    <m/>
    <m/>
    <m/>
    <m/>
    <m/>
    <m/>
    <m/>
    <m/>
    <m/>
    <m/>
    <m/>
    <m/>
    <m/>
    <m/>
    <m/>
    <m/>
    <m/>
    <m/>
    <m/>
    <m/>
    <m/>
  </r>
  <r>
    <s v="Kaaliya"/>
    <x v="0"/>
    <x v="1"/>
    <m/>
    <m/>
    <m/>
    <m/>
    <m/>
    <m/>
    <m/>
    <m/>
    <m/>
    <m/>
    <m/>
    <m/>
    <m/>
    <m/>
    <m/>
    <m/>
    <m/>
    <m/>
    <m/>
    <m/>
    <m/>
    <m/>
    <m/>
  </r>
  <r>
    <s v="Garima"/>
    <x v="1"/>
    <x v="1"/>
    <m/>
    <m/>
    <m/>
    <m/>
    <m/>
    <m/>
    <m/>
    <m/>
    <m/>
    <m/>
    <m/>
    <m/>
    <m/>
    <m/>
    <m/>
    <m/>
    <m/>
    <m/>
    <m/>
    <m/>
    <m/>
    <m/>
    <m/>
  </r>
  <r>
    <s v="Tapasendra"/>
    <x v="0"/>
    <x v="1"/>
    <m/>
    <m/>
    <m/>
    <m/>
    <m/>
    <m/>
    <m/>
    <m/>
    <m/>
    <m/>
    <m/>
    <m/>
    <m/>
    <m/>
    <m/>
    <m/>
    <m/>
    <m/>
    <m/>
    <m/>
    <m/>
    <m/>
    <m/>
  </r>
  <r>
    <s v="Shambhavi"/>
    <x v="1"/>
    <x v="3"/>
    <m/>
    <m/>
    <m/>
    <m/>
    <m/>
    <m/>
    <m/>
    <m/>
    <m/>
    <m/>
    <m/>
    <m/>
    <m/>
    <m/>
    <m/>
    <m/>
    <m/>
    <m/>
    <m/>
    <m/>
    <m/>
    <m/>
    <m/>
  </r>
  <r>
    <s v="Milind"/>
    <x v="0"/>
    <x v="5"/>
    <m/>
    <m/>
    <m/>
    <m/>
    <m/>
    <m/>
    <m/>
    <m/>
    <m/>
    <m/>
    <m/>
    <m/>
    <m/>
    <m/>
    <m/>
    <m/>
    <m/>
    <m/>
    <m/>
    <m/>
    <m/>
    <m/>
    <m/>
  </r>
  <r>
    <s v="Sadiqua"/>
    <x v="1"/>
    <x v="1"/>
    <m/>
    <m/>
    <m/>
    <m/>
    <m/>
    <m/>
    <m/>
    <m/>
    <m/>
    <m/>
    <m/>
    <m/>
    <m/>
    <m/>
    <m/>
    <m/>
    <m/>
    <m/>
    <m/>
    <m/>
    <m/>
    <m/>
    <m/>
  </r>
  <r>
    <s v="Mandith"/>
    <x v="0"/>
    <x v="0"/>
    <m/>
    <m/>
    <m/>
    <m/>
    <m/>
    <m/>
    <m/>
    <m/>
    <m/>
    <m/>
    <m/>
    <m/>
    <m/>
    <m/>
    <m/>
    <m/>
    <m/>
    <m/>
    <m/>
    <m/>
    <m/>
    <m/>
    <m/>
  </r>
  <r>
    <s v="Devamati"/>
    <x v="1"/>
    <x v="3"/>
    <m/>
    <m/>
    <m/>
    <m/>
    <m/>
    <m/>
    <m/>
    <m/>
    <m/>
    <m/>
    <m/>
    <m/>
    <m/>
    <m/>
    <m/>
    <m/>
    <m/>
    <m/>
    <m/>
    <m/>
    <m/>
    <m/>
    <m/>
  </r>
  <r>
    <s v="Harjeet"/>
    <x v="0"/>
    <x v="14"/>
    <m/>
    <m/>
    <m/>
    <m/>
    <m/>
    <m/>
    <m/>
    <m/>
    <m/>
    <m/>
    <m/>
    <m/>
    <m/>
    <m/>
    <m/>
    <m/>
    <m/>
    <m/>
    <m/>
    <m/>
    <m/>
    <m/>
    <m/>
  </r>
  <r>
    <s v="Pavitra"/>
    <x v="0"/>
    <x v="1"/>
    <m/>
    <m/>
    <m/>
    <m/>
    <m/>
    <m/>
    <m/>
    <m/>
    <m/>
    <m/>
    <m/>
    <m/>
    <m/>
    <m/>
    <m/>
    <m/>
    <m/>
    <m/>
    <m/>
    <m/>
    <m/>
    <m/>
    <m/>
  </r>
  <r>
    <s v="Utkarsha"/>
    <x v="0"/>
    <x v="1"/>
    <m/>
    <m/>
    <m/>
    <m/>
    <m/>
    <m/>
    <m/>
    <m/>
    <m/>
    <m/>
    <m/>
    <m/>
    <m/>
    <m/>
    <m/>
    <m/>
    <m/>
    <m/>
    <m/>
    <m/>
    <m/>
    <m/>
    <m/>
  </r>
  <r>
    <s v="Ghalib"/>
    <x v="0"/>
    <x v="2"/>
    <m/>
    <m/>
    <m/>
    <m/>
    <m/>
    <m/>
    <m/>
    <m/>
    <m/>
    <m/>
    <m/>
    <m/>
    <m/>
    <m/>
    <m/>
    <m/>
    <m/>
    <m/>
    <m/>
    <m/>
    <m/>
    <m/>
    <m/>
  </r>
  <r>
    <s v="Inayat"/>
    <x v="1"/>
    <x v="14"/>
    <m/>
    <m/>
    <m/>
    <m/>
    <m/>
    <m/>
    <m/>
    <m/>
    <m/>
    <m/>
    <m/>
    <m/>
    <m/>
    <m/>
    <m/>
    <m/>
    <m/>
    <m/>
    <m/>
    <m/>
    <m/>
    <m/>
    <m/>
  </r>
  <r>
    <s v="Namita"/>
    <x v="1"/>
    <x v="1"/>
    <m/>
    <m/>
    <m/>
    <m/>
    <m/>
    <m/>
    <m/>
    <m/>
    <m/>
    <m/>
    <m/>
    <m/>
    <m/>
    <m/>
    <m/>
    <m/>
    <m/>
    <m/>
    <m/>
    <m/>
    <m/>
    <m/>
    <m/>
  </r>
  <r>
    <s v="Manonith"/>
    <x v="0"/>
    <x v="0"/>
    <m/>
    <m/>
    <m/>
    <m/>
    <m/>
    <m/>
    <m/>
    <m/>
    <m/>
    <m/>
    <m/>
    <m/>
    <m/>
    <m/>
    <m/>
    <m/>
    <m/>
    <m/>
    <m/>
    <m/>
    <m/>
    <m/>
    <m/>
  </r>
  <r>
    <s v="Abhiraj"/>
    <x v="0"/>
    <x v="12"/>
    <m/>
    <m/>
    <m/>
    <m/>
    <m/>
    <m/>
    <m/>
    <m/>
    <m/>
    <m/>
    <m/>
    <m/>
    <m/>
    <m/>
    <m/>
    <m/>
    <m/>
    <m/>
    <m/>
    <m/>
    <m/>
    <m/>
    <m/>
  </r>
  <r>
    <s v="Hariganga"/>
    <x v="1"/>
    <x v="1"/>
    <m/>
    <m/>
    <m/>
    <m/>
    <m/>
    <m/>
    <m/>
    <m/>
    <m/>
    <m/>
    <m/>
    <m/>
    <m/>
    <m/>
    <m/>
    <m/>
    <m/>
    <m/>
    <m/>
    <m/>
    <m/>
    <m/>
    <m/>
  </r>
  <r>
    <s v="Manjira"/>
    <x v="1"/>
    <x v="1"/>
    <m/>
    <m/>
    <m/>
    <m/>
    <m/>
    <m/>
    <m/>
    <m/>
    <m/>
    <m/>
    <m/>
    <m/>
    <m/>
    <m/>
    <m/>
    <m/>
    <m/>
    <m/>
    <m/>
    <m/>
    <m/>
    <m/>
    <m/>
  </r>
  <r>
    <s v="Mudrika"/>
    <x v="1"/>
    <x v="1"/>
    <m/>
    <m/>
    <m/>
    <m/>
    <m/>
    <m/>
    <m/>
    <m/>
    <m/>
    <m/>
    <m/>
    <m/>
    <m/>
    <m/>
    <m/>
    <m/>
    <m/>
    <m/>
    <m/>
    <m/>
    <m/>
    <m/>
    <m/>
  </r>
  <r>
    <s v="Parashar"/>
    <x v="0"/>
    <x v="8"/>
    <m/>
    <m/>
    <m/>
    <m/>
    <m/>
    <m/>
    <m/>
    <m/>
    <m/>
    <m/>
    <m/>
    <m/>
    <m/>
    <m/>
    <m/>
    <m/>
    <m/>
    <m/>
    <m/>
    <m/>
    <m/>
    <m/>
    <m/>
  </r>
  <r>
    <s v="Arav"/>
    <x v="0"/>
    <x v="15"/>
    <m/>
    <m/>
    <m/>
    <m/>
    <m/>
    <m/>
    <m/>
    <m/>
    <m/>
    <m/>
    <m/>
    <m/>
    <m/>
    <m/>
    <m/>
    <m/>
    <m/>
    <m/>
    <m/>
    <m/>
    <m/>
    <m/>
    <m/>
  </r>
  <r>
    <s v="Harshitha"/>
    <x v="1"/>
    <x v="1"/>
    <m/>
    <m/>
    <m/>
    <m/>
    <m/>
    <m/>
    <m/>
    <m/>
    <m/>
    <m/>
    <m/>
    <m/>
    <m/>
    <m/>
    <m/>
    <m/>
    <m/>
    <m/>
    <m/>
    <m/>
    <m/>
    <m/>
    <m/>
  </r>
  <r>
    <s v="Nalini"/>
    <x v="1"/>
    <x v="3"/>
    <m/>
    <m/>
    <m/>
    <m/>
    <m/>
    <m/>
    <m/>
    <m/>
    <m/>
    <m/>
    <m/>
    <m/>
    <m/>
    <m/>
    <m/>
    <m/>
    <m/>
    <m/>
    <m/>
    <m/>
    <m/>
    <m/>
    <m/>
  </r>
  <r>
    <s v="Odathi"/>
    <x v="1"/>
    <x v="3"/>
    <m/>
    <m/>
    <m/>
    <m/>
    <m/>
    <m/>
    <m/>
    <m/>
    <m/>
    <m/>
    <m/>
    <m/>
    <m/>
    <m/>
    <m/>
    <m/>
    <m/>
    <m/>
    <m/>
    <m/>
    <m/>
    <m/>
    <m/>
  </r>
  <r>
    <s v="Soumya"/>
    <x v="1"/>
    <x v="1"/>
    <m/>
    <m/>
    <m/>
    <m/>
    <m/>
    <m/>
    <m/>
    <m/>
    <m/>
    <m/>
    <m/>
    <m/>
    <m/>
    <m/>
    <m/>
    <m/>
    <m/>
    <m/>
    <m/>
    <m/>
    <m/>
    <m/>
    <m/>
  </r>
  <r>
    <s v="Sunayana"/>
    <x v="1"/>
    <x v="1"/>
    <m/>
    <m/>
    <m/>
    <m/>
    <m/>
    <m/>
    <m/>
    <m/>
    <m/>
    <m/>
    <m/>
    <m/>
    <m/>
    <m/>
    <m/>
    <m/>
    <m/>
    <m/>
    <m/>
    <m/>
    <m/>
    <m/>
    <m/>
  </r>
  <r>
    <s v="Jagadishwara"/>
    <x v="0"/>
    <x v="1"/>
    <m/>
    <m/>
    <m/>
    <m/>
    <m/>
    <m/>
    <m/>
    <m/>
    <m/>
    <m/>
    <m/>
    <m/>
    <m/>
    <m/>
    <m/>
    <m/>
    <m/>
    <m/>
    <m/>
    <m/>
    <m/>
    <m/>
    <m/>
  </r>
  <r>
    <s v="Rishika"/>
    <x v="1"/>
    <x v="1"/>
    <m/>
    <m/>
    <m/>
    <m/>
    <m/>
    <m/>
    <m/>
    <m/>
    <m/>
    <m/>
    <m/>
    <m/>
    <m/>
    <m/>
    <m/>
    <m/>
    <m/>
    <m/>
    <m/>
    <m/>
    <m/>
    <m/>
    <m/>
  </r>
  <r>
    <s v="Geena"/>
    <x v="1"/>
    <x v="1"/>
    <m/>
    <m/>
    <m/>
    <m/>
    <m/>
    <m/>
    <m/>
    <m/>
    <m/>
    <m/>
    <m/>
    <m/>
    <m/>
    <m/>
    <m/>
    <m/>
    <m/>
    <m/>
    <m/>
    <m/>
    <m/>
    <m/>
    <m/>
  </r>
  <r>
    <s v="Esha"/>
    <x v="1"/>
    <x v="1"/>
    <m/>
    <m/>
    <m/>
    <m/>
    <m/>
    <m/>
    <m/>
    <m/>
    <m/>
    <m/>
    <m/>
    <m/>
    <m/>
    <m/>
    <m/>
    <m/>
    <m/>
    <m/>
    <m/>
    <m/>
    <m/>
    <m/>
    <m/>
  </r>
  <r>
    <s v="Quamar"/>
    <x v="0"/>
    <x v="8"/>
    <m/>
    <m/>
    <m/>
    <m/>
    <m/>
    <m/>
    <m/>
    <m/>
    <m/>
    <m/>
    <m/>
    <m/>
    <m/>
    <m/>
    <m/>
    <m/>
    <m/>
    <m/>
    <m/>
    <m/>
    <m/>
    <m/>
    <m/>
  </r>
  <r>
    <s v="Apsara"/>
    <x v="1"/>
    <x v="1"/>
    <m/>
    <m/>
    <m/>
    <m/>
    <m/>
    <m/>
    <m/>
    <m/>
    <m/>
    <m/>
    <m/>
    <m/>
    <m/>
    <m/>
    <m/>
    <m/>
    <m/>
    <m/>
    <m/>
    <m/>
    <m/>
    <m/>
    <m/>
  </r>
  <r>
    <s v="Sarada"/>
    <x v="1"/>
    <x v="1"/>
    <m/>
    <m/>
    <m/>
    <m/>
    <m/>
    <m/>
    <m/>
    <m/>
    <m/>
    <m/>
    <m/>
    <m/>
    <m/>
    <m/>
    <m/>
    <m/>
    <m/>
    <m/>
    <m/>
    <m/>
    <m/>
    <m/>
    <m/>
  </r>
  <r>
    <s v="Chaitali"/>
    <x v="1"/>
    <x v="3"/>
    <m/>
    <m/>
    <m/>
    <m/>
    <m/>
    <m/>
    <m/>
    <m/>
    <m/>
    <m/>
    <m/>
    <m/>
    <m/>
    <m/>
    <m/>
    <m/>
    <m/>
    <m/>
    <m/>
    <m/>
    <m/>
    <m/>
    <m/>
  </r>
  <r>
    <s v="Rasul"/>
    <x v="0"/>
    <x v="10"/>
    <m/>
    <m/>
    <m/>
    <m/>
    <m/>
    <m/>
    <m/>
    <m/>
    <m/>
    <m/>
    <m/>
    <m/>
    <m/>
    <m/>
    <m/>
    <m/>
    <m/>
    <m/>
    <m/>
    <m/>
    <m/>
    <m/>
    <m/>
  </r>
  <r>
    <s v="Bahumanya"/>
    <x v="0"/>
    <x v="1"/>
    <m/>
    <m/>
    <m/>
    <m/>
    <m/>
    <m/>
    <m/>
    <m/>
    <m/>
    <m/>
    <m/>
    <m/>
    <m/>
    <m/>
    <m/>
    <m/>
    <m/>
    <m/>
    <m/>
    <m/>
    <m/>
    <m/>
    <m/>
  </r>
  <r>
    <s v="Haresh"/>
    <x v="0"/>
    <x v="0"/>
    <m/>
    <m/>
    <m/>
    <m/>
    <m/>
    <m/>
    <m/>
    <m/>
    <m/>
    <m/>
    <m/>
    <m/>
    <m/>
    <m/>
    <m/>
    <m/>
    <m/>
    <m/>
    <m/>
    <m/>
    <m/>
    <m/>
    <m/>
  </r>
  <r>
    <s v="Kiranmay"/>
    <x v="0"/>
    <x v="13"/>
    <m/>
    <m/>
    <m/>
    <m/>
    <m/>
    <m/>
    <m/>
    <m/>
    <m/>
    <m/>
    <m/>
    <m/>
    <m/>
    <m/>
    <m/>
    <m/>
    <m/>
    <m/>
    <m/>
    <m/>
    <m/>
    <m/>
    <m/>
  </r>
  <r>
    <s v="Sevati"/>
    <x v="1"/>
    <x v="3"/>
    <m/>
    <m/>
    <m/>
    <m/>
    <m/>
    <m/>
    <m/>
    <m/>
    <m/>
    <m/>
    <m/>
    <m/>
    <m/>
    <m/>
    <m/>
    <m/>
    <m/>
    <m/>
    <m/>
    <m/>
    <m/>
    <m/>
    <m/>
  </r>
  <r>
    <s v="Jehannaz"/>
    <x v="1"/>
    <x v="19"/>
    <m/>
    <m/>
    <m/>
    <m/>
    <m/>
    <m/>
    <m/>
    <m/>
    <m/>
    <m/>
    <m/>
    <m/>
    <m/>
    <m/>
    <m/>
    <m/>
    <m/>
    <m/>
    <m/>
    <m/>
    <m/>
    <m/>
    <m/>
  </r>
  <r>
    <s v="Achintya"/>
    <x v="0"/>
    <x v="1"/>
    <m/>
    <m/>
    <m/>
    <m/>
    <m/>
    <m/>
    <m/>
    <m/>
    <m/>
    <m/>
    <m/>
    <m/>
    <m/>
    <m/>
    <m/>
    <m/>
    <m/>
    <m/>
    <m/>
    <m/>
    <m/>
    <m/>
    <m/>
  </r>
  <r>
    <s v="Vrajakishore"/>
    <x v="0"/>
    <x v="20"/>
    <m/>
    <m/>
    <m/>
    <m/>
    <m/>
    <m/>
    <m/>
    <m/>
    <m/>
    <m/>
    <m/>
    <m/>
    <m/>
    <m/>
    <m/>
    <m/>
    <m/>
    <m/>
    <m/>
    <m/>
    <m/>
    <m/>
    <m/>
  </r>
  <r>
    <s v="Manjulika"/>
    <x v="1"/>
    <x v="1"/>
    <m/>
    <m/>
    <m/>
    <m/>
    <m/>
    <m/>
    <m/>
    <m/>
    <m/>
    <m/>
    <m/>
    <m/>
    <m/>
    <m/>
    <m/>
    <m/>
    <m/>
    <m/>
    <m/>
    <m/>
    <m/>
    <m/>
    <m/>
  </r>
  <r>
    <s v="Harikanth"/>
    <x v="0"/>
    <x v="0"/>
    <m/>
    <m/>
    <m/>
    <m/>
    <m/>
    <m/>
    <m/>
    <m/>
    <m/>
    <m/>
    <m/>
    <m/>
    <m/>
    <m/>
    <m/>
    <m/>
    <m/>
    <m/>
    <m/>
    <m/>
    <m/>
    <m/>
    <m/>
  </r>
  <r>
    <s v="Narayani"/>
    <x v="1"/>
    <x v="3"/>
    <m/>
    <m/>
    <m/>
    <m/>
    <m/>
    <m/>
    <m/>
    <m/>
    <m/>
    <m/>
    <m/>
    <m/>
    <m/>
    <m/>
    <m/>
    <m/>
    <m/>
    <m/>
    <m/>
    <m/>
    <m/>
    <m/>
    <m/>
  </r>
  <r>
    <s v="Parantapa"/>
    <x v="0"/>
    <x v="1"/>
    <m/>
    <m/>
    <m/>
    <m/>
    <m/>
    <m/>
    <m/>
    <m/>
    <m/>
    <m/>
    <m/>
    <m/>
    <m/>
    <m/>
    <m/>
    <m/>
    <m/>
    <m/>
    <m/>
    <m/>
    <m/>
    <m/>
    <m/>
  </r>
  <r>
    <s v="Purva"/>
    <x v="1"/>
    <x v="1"/>
    <m/>
    <m/>
    <m/>
    <m/>
    <m/>
    <m/>
    <m/>
    <m/>
    <m/>
    <m/>
    <m/>
    <m/>
    <m/>
    <m/>
    <m/>
    <m/>
    <m/>
    <m/>
    <m/>
    <m/>
    <m/>
    <m/>
    <m/>
  </r>
  <r>
    <s v="Brahmabrata"/>
    <x v="0"/>
    <x v="1"/>
    <m/>
    <m/>
    <m/>
    <m/>
    <m/>
    <m/>
    <m/>
    <m/>
    <m/>
    <m/>
    <m/>
    <m/>
    <m/>
    <m/>
    <m/>
    <m/>
    <m/>
    <m/>
    <m/>
    <m/>
    <m/>
    <m/>
    <m/>
  </r>
  <r>
    <s v="Shailendra"/>
    <x v="0"/>
    <x v="1"/>
    <m/>
    <m/>
    <m/>
    <m/>
    <m/>
    <m/>
    <m/>
    <m/>
    <m/>
    <m/>
    <m/>
    <m/>
    <m/>
    <m/>
    <m/>
    <m/>
    <m/>
    <m/>
    <m/>
    <m/>
    <m/>
    <m/>
    <m/>
  </r>
  <r>
    <s v="Suhrita"/>
    <x v="1"/>
    <x v="1"/>
    <m/>
    <m/>
    <m/>
    <m/>
    <m/>
    <m/>
    <m/>
    <m/>
    <m/>
    <m/>
    <m/>
    <m/>
    <m/>
    <m/>
    <m/>
    <m/>
    <m/>
    <m/>
    <m/>
    <m/>
    <m/>
    <m/>
    <m/>
  </r>
  <r>
    <s v="Shilpa"/>
    <x v="1"/>
    <x v="1"/>
    <m/>
    <m/>
    <m/>
    <m/>
    <m/>
    <m/>
    <m/>
    <m/>
    <m/>
    <m/>
    <m/>
    <m/>
    <m/>
    <m/>
    <m/>
    <m/>
    <m/>
    <m/>
    <m/>
    <m/>
    <m/>
    <m/>
    <m/>
  </r>
  <r>
    <s v="Manjushri"/>
    <x v="1"/>
    <x v="3"/>
    <m/>
    <m/>
    <m/>
    <m/>
    <m/>
    <m/>
    <m/>
    <m/>
    <m/>
    <m/>
    <m/>
    <m/>
    <m/>
    <m/>
    <m/>
    <m/>
    <m/>
    <m/>
    <m/>
    <m/>
    <m/>
    <m/>
    <m/>
  </r>
  <r>
    <s v="Ashis"/>
    <x v="1"/>
    <x v="9"/>
    <m/>
    <m/>
    <m/>
    <m/>
    <m/>
    <m/>
    <m/>
    <m/>
    <m/>
    <m/>
    <m/>
    <m/>
    <m/>
    <m/>
    <m/>
    <m/>
    <m/>
    <m/>
    <m/>
    <m/>
    <m/>
    <m/>
    <m/>
  </r>
  <r>
    <s v="Keshav"/>
    <x v="0"/>
    <x v="15"/>
    <m/>
    <m/>
    <m/>
    <m/>
    <m/>
    <m/>
    <m/>
    <m/>
    <m/>
    <m/>
    <m/>
    <m/>
    <m/>
    <m/>
    <m/>
    <m/>
    <m/>
    <m/>
    <m/>
    <m/>
    <m/>
    <m/>
    <m/>
  </r>
  <r>
    <s v="Renuka"/>
    <x v="1"/>
    <x v="1"/>
    <m/>
    <m/>
    <m/>
    <m/>
    <m/>
    <m/>
    <m/>
    <m/>
    <m/>
    <m/>
    <m/>
    <m/>
    <m/>
    <m/>
    <m/>
    <m/>
    <m/>
    <m/>
    <m/>
    <m/>
    <m/>
    <m/>
    <m/>
  </r>
  <r>
    <s v="Shama"/>
    <x v="1"/>
    <x v="1"/>
    <m/>
    <m/>
    <m/>
    <m/>
    <m/>
    <m/>
    <m/>
    <m/>
    <m/>
    <m/>
    <m/>
    <m/>
    <m/>
    <m/>
    <m/>
    <m/>
    <m/>
    <m/>
    <m/>
    <m/>
    <m/>
    <m/>
    <m/>
  </r>
  <r>
    <s v="Shariq"/>
    <x v="0"/>
    <x v="21"/>
    <m/>
    <m/>
    <m/>
    <m/>
    <m/>
    <m/>
    <m/>
    <m/>
    <m/>
    <m/>
    <m/>
    <m/>
    <m/>
    <m/>
    <m/>
    <m/>
    <m/>
    <m/>
    <m/>
    <m/>
    <m/>
    <m/>
    <m/>
  </r>
  <r>
    <s v="Padmakshi"/>
    <x v="1"/>
    <x v="3"/>
    <m/>
    <m/>
    <m/>
    <m/>
    <m/>
    <m/>
    <m/>
    <m/>
    <m/>
    <m/>
    <m/>
    <m/>
    <m/>
    <m/>
    <m/>
    <m/>
    <m/>
    <m/>
    <m/>
    <m/>
    <m/>
    <m/>
    <m/>
  </r>
  <r>
    <s v="Abdul-Haseeb"/>
    <x v="0"/>
    <x v="2"/>
    <m/>
    <m/>
    <m/>
    <m/>
    <m/>
    <m/>
    <m/>
    <m/>
    <m/>
    <m/>
    <m/>
    <m/>
    <m/>
    <m/>
    <m/>
    <m/>
    <m/>
    <m/>
    <m/>
    <m/>
    <m/>
    <m/>
    <m/>
  </r>
  <r>
    <s v="Ramanuja"/>
    <x v="0"/>
    <x v="1"/>
    <m/>
    <m/>
    <m/>
    <m/>
    <m/>
    <m/>
    <m/>
    <m/>
    <m/>
    <m/>
    <m/>
    <m/>
    <m/>
    <m/>
    <m/>
    <m/>
    <m/>
    <m/>
    <m/>
    <m/>
    <m/>
    <m/>
    <m/>
  </r>
  <r>
    <s v="Mandeep"/>
    <x v="0"/>
    <x v="17"/>
    <m/>
    <m/>
    <m/>
    <m/>
    <m/>
    <m/>
    <m/>
    <m/>
    <m/>
    <m/>
    <m/>
    <m/>
    <m/>
    <m/>
    <m/>
    <m/>
    <m/>
    <m/>
    <m/>
    <m/>
    <m/>
    <m/>
    <m/>
  </r>
  <r>
    <s v="Mohini"/>
    <x v="1"/>
    <x v="3"/>
    <m/>
    <m/>
    <m/>
    <m/>
    <m/>
    <m/>
    <m/>
    <m/>
    <m/>
    <m/>
    <m/>
    <m/>
    <m/>
    <m/>
    <m/>
    <m/>
    <m/>
    <m/>
    <m/>
    <m/>
    <m/>
    <m/>
    <m/>
  </r>
  <r>
    <s v="Indumukhi"/>
    <x v="1"/>
    <x v="3"/>
    <m/>
    <m/>
    <m/>
    <m/>
    <m/>
    <m/>
    <m/>
    <m/>
    <m/>
    <m/>
    <m/>
    <m/>
    <m/>
    <m/>
    <m/>
    <m/>
    <m/>
    <m/>
    <m/>
    <m/>
    <m/>
    <m/>
    <m/>
  </r>
  <r>
    <s v="Urmi"/>
    <x v="1"/>
    <x v="3"/>
    <m/>
    <m/>
    <m/>
    <m/>
    <m/>
    <m/>
    <m/>
    <m/>
    <m/>
    <m/>
    <m/>
    <m/>
    <m/>
    <m/>
    <m/>
    <m/>
    <m/>
    <m/>
    <m/>
    <m/>
    <m/>
    <m/>
    <m/>
  </r>
  <r>
    <s v="Faatina"/>
    <x v="1"/>
    <x v="1"/>
    <m/>
    <m/>
    <m/>
    <m/>
    <m/>
    <m/>
    <m/>
    <m/>
    <m/>
    <m/>
    <m/>
    <m/>
    <m/>
    <m/>
    <m/>
    <m/>
    <m/>
    <m/>
    <m/>
    <m/>
    <m/>
    <m/>
    <m/>
  </r>
  <r>
    <s v="Snehalata"/>
    <x v="1"/>
    <x v="1"/>
    <m/>
    <m/>
    <m/>
    <m/>
    <m/>
    <m/>
    <m/>
    <m/>
    <m/>
    <m/>
    <m/>
    <m/>
    <m/>
    <m/>
    <m/>
    <m/>
    <m/>
    <m/>
    <m/>
    <m/>
    <m/>
    <m/>
    <m/>
  </r>
  <r>
    <s v="Haritbaran"/>
    <x v="0"/>
    <x v="7"/>
    <m/>
    <m/>
    <m/>
    <m/>
    <m/>
    <m/>
    <m/>
    <m/>
    <m/>
    <m/>
    <m/>
    <m/>
    <m/>
    <m/>
    <m/>
    <m/>
    <m/>
    <m/>
    <m/>
    <m/>
    <m/>
    <m/>
    <m/>
  </r>
  <r>
    <s v="Sheetal"/>
    <x v="0"/>
    <x v="10"/>
    <m/>
    <m/>
    <m/>
    <m/>
    <m/>
    <m/>
    <m/>
    <m/>
    <m/>
    <m/>
    <m/>
    <m/>
    <m/>
    <m/>
    <m/>
    <m/>
    <m/>
    <m/>
    <m/>
    <m/>
    <m/>
    <m/>
    <m/>
  </r>
  <r>
    <s v="Kanishka"/>
    <x v="0"/>
    <x v="1"/>
    <m/>
    <m/>
    <m/>
    <m/>
    <m/>
    <m/>
    <m/>
    <m/>
    <m/>
    <m/>
    <m/>
    <m/>
    <m/>
    <m/>
    <m/>
    <m/>
    <m/>
    <m/>
    <m/>
    <m/>
    <m/>
    <m/>
    <m/>
  </r>
  <r>
    <s v="Wamika"/>
    <x v="1"/>
    <x v="1"/>
    <m/>
    <m/>
    <m/>
    <m/>
    <m/>
    <m/>
    <m/>
    <m/>
    <m/>
    <m/>
    <m/>
    <m/>
    <m/>
    <m/>
    <m/>
    <m/>
    <m/>
    <m/>
    <m/>
    <m/>
    <m/>
    <m/>
    <m/>
  </r>
  <r>
    <s v="Pransukh"/>
    <x v="0"/>
    <x v="0"/>
    <m/>
    <m/>
    <m/>
    <m/>
    <m/>
    <m/>
    <m/>
    <m/>
    <m/>
    <m/>
    <m/>
    <m/>
    <m/>
    <m/>
    <m/>
    <m/>
    <m/>
    <m/>
    <m/>
    <m/>
    <m/>
    <m/>
    <m/>
  </r>
  <r>
    <s v="Chaaruchandra"/>
    <x v="0"/>
    <x v="1"/>
    <m/>
    <m/>
    <m/>
    <m/>
    <m/>
    <m/>
    <m/>
    <m/>
    <m/>
    <m/>
    <m/>
    <m/>
    <m/>
    <m/>
    <m/>
    <m/>
    <m/>
    <m/>
    <m/>
    <m/>
    <m/>
    <m/>
    <m/>
  </r>
  <r>
    <s v="Priyasha"/>
    <x v="1"/>
    <x v="1"/>
    <m/>
    <m/>
    <m/>
    <m/>
    <m/>
    <m/>
    <m/>
    <m/>
    <m/>
    <m/>
    <m/>
    <m/>
    <m/>
    <m/>
    <m/>
    <m/>
    <m/>
    <m/>
    <m/>
    <m/>
    <m/>
    <m/>
    <m/>
  </r>
  <r>
    <s v="Vrajamohan"/>
    <x v="0"/>
    <x v="7"/>
    <m/>
    <m/>
    <m/>
    <m/>
    <m/>
    <m/>
    <m/>
    <m/>
    <m/>
    <m/>
    <m/>
    <m/>
    <m/>
    <m/>
    <m/>
    <m/>
    <m/>
    <m/>
    <m/>
    <m/>
    <m/>
    <m/>
    <m/>
  </r>
  <r>
    <s v="Pranauthi"/>
    <x v="1"/>
    <x v="3"/>
    <m/>
    <m/>
    <m/>
    <m/>
    <m/>
    <m/>
    <m/>
    <m/>
    <m/>
    <m/>
    <m/>
    <m/>
    <m/>
    <m/>
    <m/>
    <m/>
    <m/>
    <m/>
    <m/>
    <m/>
    <m/>
    <m/>
    <m/>
  </r>
  <r>
    <s v="Meghnad"/>
    <x v="0"/>
    <x v="5"/>
    <m/>
    <m/>
    <m/>
    <m/>
    <m/>
    <m/>
    <m/>
    <m/>
    <m/>
    <m/>
    <m/>
    <m/>
    <m/>
    <m/>
    <m/>
    <m/>
    <m/>
    <m/>
    <m/>
    <m/>
    <m/>
    <m/>
    <m/>
  </r>
  <r>
    <s v="Izhar"/>
    <x v="0"/>
    <x v="8"/>
    <m/>
    <m/>
    <m/>
    <m/>
    <m/>
    <m/>
    <m/>
    <m/>
    <m/>
    <m/>
    <m/>
    <m/>
    <m/>
    <m/>
    <m/>
    <m/>
    <m/>
    <m/>
    <m/>
    <m/>
    <m/>
    <m/>
    <m/>
  </r>
  <r>
    <s v="Nabhas"/>
    <x v="0"/>
    <x v="9"/>
    <m/>
    <m/>
    <m/>
    <m/>
    <m/>
    <m/>
    <m/>
    <m/>
    <m/>
    <m/>
    <m/>
    <m/>
    <m/>
    <m/>
    <m/>
    <m/>
    <m/>
    <m/>
    <m/>
    <m/>
    <m/>
    <m/>
    <m/>
  </r>
  <r>
    <s v="Mohajit"/>
    <x v="0"/>
    <x v="14"/>
    <m/>
    <m/>
    <m/>
    <m/>
    <m/>
    <m/>
    <m/>
    <m/>
    <m/>
    <m/>
    <m/>
    <m/>
    <m/>
    <m/>
    <m/>
    <m/>
    <m/>
    <m/>
    <m/>
    <m/>
    <m/>
    <m/>
    <m/>
  </r>
  <r>
    <s v="Sarasi"/>
    <x v="1"/>
    <x v="3"/>
    <m/>
    <m/>
    <m/>
    <m/>
    <m/>
    <m/>
    <m/>
    <m/>
    <m/>
    <m/>
    <m/>
    <m/>
    <m/>
    <m/>
    <m/>
    <m/>
    <m/>
    <m/>
    <m/>
    <m/>
    <m/>
    <m/>
    <m/>
  </r>
  <r>
    <s v="Ashwini"/>
    <x v="1"/>
    <x v="3"/>
    <m/>
    <m/>
    <m/>
    <m/>
    <m/>
    <m/>
    <m/>
    <m/>
    <m/>
    <m/>
    <m/>
    <m/>
    <m/>
    <m/>
    <m/>
    <m/>
    <m/>
    <m/>
    <m/>
    <m/>
    <m/>
    <m/>
    <m/>
  </r>
  <r>
    <s v="Umika"/>
    <x v="1"/>
    <x v="1"/>
    <m/>
    <m/>
    <m/>
    <m/>
    <m/>
    <m/>
    <m/>
    <m/>
    <m/>
    <m/>
    <m/>
    <m/>
    <m/>
    <m/>
    <m/>
    <m/>
    <m/>
    <m/>
    <m/>
    <m/>
    <m/>
    <m/>
    <m/>
  </r>
  <r>
    <s v="Dhanajit"/>
    <x v="0"/>
    <x v="14"/>
    <m/>
    <m/>
    <m/>
    <m/>
    <m/>
    <m/>
    <m/>
    <m/>
    <m/>
    <m/>
    <m/>
    <m/>
    <m/>
    <m/>
    <m/>
    <m/>
    <m/>
    <m/>
    <m/>
    <m/>
    <m/>
    <m/>
    <m/>
  </r>
  <r>
    <s v="Sudhanshu"/>
    <x v="0"/>
    <x v="6"/>
    <m/>
    <m/>
    <m/>
    <m/>
    <m/>
    <m/>
    <m/>
    <m/>
    <m/>
    <m/>
    <m/>
    <m/>
    <m/>
    <m/>
    <m/>
    <m/>
    <m/>
    <m/>
    <m/>
    <m/>
    <m/>
    <m/>
    <m/>
  </r>
  <r>
    <s v="Sourish"/>
    <x v="0"/>
    <x v="0"/>
    <m/>
    <m/>
    <m/>
    <m/>
    <m/>
    <m/>
    <m/>
    <m/>
    <m/>
    <m/>
    <m/>
    <m/>
    <m/>
    <m/>
    <m/>
    <m/>
    <m/>
    <m/>
    <m/>
    <m/>
    <m/>
    <m/>
    <m/>
  </r>
  <r>
    <s v="Sukumar"/>
    <x v="0"/>
    <x v="8"/>
    <m/>
    <m/>
    <m/>
    <m/>
    <m/>
    <m/>
    <m/>
    <m/>
    <m/>
    <m/>
    <m/>
    <m/>
    <m/>
    <m/>
    <m/>
    <m/>
    <m/>
    <m/>
    <m/>
    <m/>
    <m/>
    <m/>
    <m/>
  </r>
  <r>
    <s v="Vihaan"/>
    <x v="0"/>
    <x v="7"/>
    <m/>
    <m/>
    <m/>
    <m/>
    <m/>
    <m/>
    <m/>
    <m/>
    <m/>
    <m/>
    <m/>
    <m/>
    <m/>
    <m/>
    <m/>
    <m/>
    <m/>
    <m/>
    <m/>
    <m/>
    <m/>
    <m/>
    <m/>
  </r>
  <r>
    <s v="Radhana"/>
    <x v="1"/>
    <x v="1"/>
    <m/>
    <m/>
    <m/>
    <m/>
    <m/>
    <m/>
    <m/>
    <m/>
    <m/>
    <m/>
    <m/>
    <m/>
    <m/>
    <m/>
    <m/>
    <m/>
    <m/>
    <m/>
    <m/>
    <m/>
    <m/>
    <m/>
    <m/>
  </r>
  <r>
    <s v="Simran, Smaram"/>
    <x v="1"/>
    <x v="11"/>
    <m/>
    <m/>
    <m/>
    <m/>
    <m/>
    <m/>
    <m/>
    <m/>
    <m/>
    <m/>
    <m/>
    <m/>
    <m/>
    <m/>
    <m/>
    <m/>
    <m/>
    <m/>
    <m/>
    <m/>
    <m/>
    <m/>
    <m/>
  </r>
  <r>
    <s v="Hansa"/>
    <x v="1"/>
    <x v="1"/>
    <m/>
    <m/>
    <m/>
    <m/>
    <m/>
    <m/>
    <m/>
    <m/>
    <m/>
    <m/>
    <m/>
    <m/>
    <m/>
    <m/>
    <m/>
    <m/>
    <m/>
    <m/>
    <m/>
    <m/>
    <m/>
    <m/>
    <m/>
  </r>
  <r>
    <s v="Utpala"/>
    <x v="1"/>
    <x v="1"/>
    <m/>
    <m/>
    <m/>
    <m/>
    <m/>
    <m/>
    <m/>
    <m/>
    <m/>
    <m/>
    <m/>
    <m/>
    <m/>
    <m/>
    <m/>
    <m/>
    <m/>
    <m/>
    <m/>
    <m/>
    <m/>
    <m/>
    <m/>
  </r>
  <r>
    <s v="Kiran"/>
    <x v="0"/>
    <x v="7"/>
    <m/>
    <m/>
    <m/>
    <m/>
    <m/>
    <m/>
    <m/>
    <m/>
    <m/>
    <m/>
    <m/>
    <m/>
    <m/>
    <m/>
    <m/>
    <m/>
    <m/>
    <m/>
    <m/>
    <m/>
    <m/>
    <m/>
    <m/>
  </r>
  <r>
    <s v="Naathim"/>
    <x v="0"/>
    <x v="11"/>
    <m/>
    <m/>
    <m/>
    <m/>
    <m/>
    <m/>
    <m/>
    <m/>
    <m/>
    <m/>
    <m/>
    <m/>
    <m/>
    <m/>
    <m/>
    <m/>
    <m/>
    <m/>
    <m/>
    <m/>
    <m/>
    <m/>
    <m/>
  </r>
  <r>
    <s v="Abhinava"/>
    <x v="0"/>
    <x v="1"/>
    <m/>
    <m/>
    <m/>
    <m/>
    <m/>
    <m/>
    <m/>
    <m/>
    <m/>
    <m/>
    <m/>
    <m/>
    <m/>
    <m/>
    <m/>
    <m/>
    <m/>
    <m/>
    <m/>
    <m/>
    <m/>
    <m/>
    <m/>
  </r>
  <r>
    <s v="Shagufta"/>
    <x v="1"/>
    <x v="1"/>
    <m/>
    <m/>
    <m/>
    <m/>
    <m/>
    <m/>
    <m/>
    <m/>
    <m/>
    <m/>
    <m/>
    <m/>
    <m/>
    <m/>
    <m/>
    <m/>
    <m/>
    <m/>
    <m/>
    <m/>
    <m/>
    <m/>
    <m/>
  </r>
  <r>
    <s v="Dhanraj"/>
    <x v="0"/>
    <x v="12"/>
    <m/>
    <m/>
    <m/>
    <m/>
    <m/>
    <m/>
    <m/>
    <m/>
    <m/>
    <m/>
    <m/>
    <m/>
    <m/>
    <m/>
    <m/>
    <m/>
    <m/>
    <m/>
    <m/>
    <m/>
    <m/>
    <m/>
    <m/>
  </r>
  <r>
    <s v="Jaafar"/>
    <x v="0"/>
    <x v="8"/>
    <m/>
    <m/>
    <m/>
    <m/>
    <m/>
    <m/>
    <m/>
    <m/>
    <m/>
    <m/>
    <m/>
    <m/>
    <m/>
    <m/>
    <m/>
    <m/>
    <m/>
    <m/>
    <m/>
    <m/>
    <m/>
    <m/>
    <m/>
  </r>
  <r>
    <s v="Vatsa"/>
    <x v="0"/>
    <x v="1"/>
    <m/>
    <m/>
    <m/>
    <m/>
    <m/>
    <m/>
    <m/>
    <m/>
    <m/>
    <m/>
    <m/>
    <m/>
    <m/>
    <m/>
    <m/>
    <m/>
    <m/>
    <m/>
    <m/>
    <m/>
    <m/>
    <m/>
    <m/>
  </r>
  <r>
    <s v="Yamajith"/>
    <x v="0"/>
    <x v="0"/>
    <m/>
    <m/>
    <m/>
    <m/>
    <m/>
    <m/>
    <m/>
    <m/>
    <m/>
    <m/>
    <m/>
    <m/>
    <m/>
    <m/>
    <m/>
    <m/>
    <m/>
    <m/>
    <m/>
    <m/>
    <m/>
    <m/>
    <m/>
  </r>
  <r>
    <s v="Manaal"/>
    <x v="0"/>
    <x v="10"/>
    <m/>
    <m/>
    <m/>
    <m/>
    <m/>
    <m/>
    <m/>
    <m/>
    <m/>
    <m/>
    <m/>
    <m/>
    <m/>
    <m/>
    <m/>
    <m/>
    <m/>
    <m/>
    <m/>
    <m/>
    <m/>
    <m/>
    <m/>
  </r>
  <r>
    <s v="Prabhada"/>
    <x v="1"/>
    <x v="1"/>
    <m/>
    <m/>
    <m/>
    <m/>
    <m/>
    <m/>
    <m/>
    <m/>
    <m/>
    <m/>
    <m/>
    <m/>
    <m/>
    <m/>
    <m/>
    <m/>
    <m/>
    <m/>
    <m/>
    <m/>
    <m/>
    <m/>
    <m/>
  </r>
  <r>
    <s v="Paavai"/>
    <x v="1"/>
    <x v="3"/>
    <m/>
    <m/>
    <m/>
    <m/>
    <m/>
    <m/>
    <m/>
    <m/>
    <m/>
    <m/>
    <m/>
    <m/>
    <m/>
    <m/>
    <m/>
    <m/>
    <m/>
    <m/>
    <m/>
    <m/>
    <m/>
    <m/>
    <m/>
  </r>
  <r>
    <s v="Lokranjan"/>
    <x v="0"/>
    <x v="7"/>
    <m/>
    <m/>
    <m/>
    <m/>
    <m/>
    <m/>
    <m/>
    <m/>
    <m/>
    <m/>
    <m/>
    <m/>
    <m/>
    <m/>
    <m/>
    <m/>
    <m/>
    <m/>
    <m/>
    <m/>
    <m/>
    <m/>
    <m/>
  </r>
  <r>
    <s v="Vaidyanaath"/>
    <x v="0"/>
    <x v="0"/>
    <m/>
    <m/>
    <m/>
    <m/>
    <m/>
    <m/>
    <m/>
    <m/>
    <m/>
    <m/>
    <m/>
    <m/>
    <m/>
    <m/>
    <m/>
    <m/>
    <m/>
    <m/>
    <m/>
    <m/>
    <m/>
    <m/>
    <m/>
  </r>
  <r>
    <s v="Chhabi"/>
    <x v="1"/>
    <x v="3"/>
    <m/>
    <m/>
    <m/>
    <m/>
    <m/>
    <m/>
    <m/>
    <m/>
    <m/>
    <m/>
    <m/>
    <m/>
    <m/>
    <m/>
    <m/>
    <m/>
    <m/>
    <m/>
    <m/>
    <m/>
    <m/>
    <m/>
    <m/>
  </r>
  <r>
    <s v="Nitima"/>
    <x v="1"/>
    <x v="1"/>
    <m/>
    <m/>
    <m/>
    <m/>
    <m/>
    <m/>
    <m/>
    <m/>
    <m/>
    <m/>
    <m/>
    <m/>
    <m/>
    <m/>
    <m/>
    <m/>
    <m/>
    <m/>
    <m/>
    <m/>
    <m/>
    <m/>
    <m/>
  </r>
  <r>
    <s v="Fahad"/>
    <x v="0"/>
    <x v="5"/>
    <m/>
    <m/>
    <m/>
    <m/>
    <m/>
    <m/>
    <m/>
    <m/>
    <m/>
    <m/>
    <m/>
    <m/>
    <m/>
    <m/>
    <m/>
    <m/>
    <m/>
    <m/>
    <m/>
    <m/>
    <m/>
    <m/>
    <m/>
  </r>
  <r>
    <s v="Adityavardhana"/>
    <x v="0"/>
    <x v="1"/>
    <m/>
    <m/>
    <m/>
    <m/>
    <m/>
    <m/>
    <m/>
    <m/>
    <m/>
    <m/>
    <m/>
    <m/>
    <m/>
    <m/>
    <m/>
    <m/>
    <m/>
    <m/>
    <m/>
    <m/>
    <m/>
    <m/>
    <m/>
  </r>
  <r>
    <s v="Manvik"/>
    <x v="0"/>
    <x v="4"/>
    <m/>
    <m/>
    <m/>
    <m/>
    <m/>
    <m/>
    <m/>
    <m/>
    <m/>
    <m/>
    <m/>
    <m/>
    <m/>
    <m/>
    <m/>
    <m/>
    <m/>
    <m/>
    <m/>
    <m/>
    <m/>
    <m/>
    <m/>
  </r>
  <r>
    <s v="Punyasloka"/>
    <x v="0"/>
    <x v="1"/>
    <m/>
    <m/>
    <m/>
    <m/>
    <m/>
    <m/>
    <m/>
    <m/>
    <m/>
    <m/>
    <m/>
    <m/>
    <m/>
    <m/>
    <m/>
    <m/>
    <m/>
    <m/>
    <m/>
    <m/>
    <m/>
    <m/>
    <m/>
  </r>
  <r>
    <s v="Chitrani"/>
    <x v="1"/>
    <x v="3"/>
    <m/>
    <m/>
    <m/>
    <m/>
    <m/>
    <m/>
    <m/>
    <m/>
    <m/>
    <m/>
    <m/>
    <m/>
    <m/>
    <m/>
    <m/>
    <m/>
    <m/>
    <m/>
    <m/>
    <m/>
    <m/>
    <m/>
    <m/>
  </r>
  <r>
    <s v="Meghdutt"/>
    <x v="0"/>
    <x v="14"/>
    <m/>
    <m/>
    <m/>
    <m/>
    <m/>
    <m/>
    <m/>
    <m/>
    <m/>
    <m/>
    <m/>
    <m/>
    <m/>
    <m/>
    <m/>
    <m/>
    <m/>
    <m/>
    <m/>
    <m/>
    <m/>
    <m/>
    <m/>
  </r>
  <r>
    <s v="Paramhansa"/>
    <x v="0"/>
    <x v="1"/>
    <m/>
    <m/>
    <m/>
    <m/>
    <m/>
    <m/>
    <m/>
    <m/>
    <m/>
    <m/>
    <m/>
    <m/>
    <m/>
    <m/>
    <m/>
    <m/>
    <m/>
    <m/>
    <m/>
    <m/>
    <m/>
    <m/>
    <m/>
  </r>
  <r>
    <s v="Bitasok"/>
    <x v="0"/>
    <x v="4"/>
    <m/>
    <m/>
    <m/>
    <m/>
    <m/>
    <m/>
    <m/>
    <m/>
    <m/>
    <m/>
    <m/>
    <m/>
    <m/>
    <m/>
    <m/>
    <m/>
    <m/>
    <m/>
    <m/>
    <m/>
    <m/>
    <m/>
    <m/>
  </r>
  <r>
    <s v="Snigdha"/>
    <x v="1"/>
    <x v="1"/>
    <m/>
    <m/>
    <m/>
    <m/>
    <m/>
    <m/>
    <m/>
    <m/>
    <m/>
    <m/>
    <m/>
    <m/>
    <m/>
    <m/>
    <m/>
    <m/>
    <m/>
    <m/>
    <m/>
    <m/>
    <m/>
    <m/>
    <m/>
  </r>
  <r>
    <s v="Puja"/>
    <x v="1"/>
    <x v="1"/>
    <m/>
    <m/>
    <m/>
    <m/>
    <m/>
    <m/>
    <m/>
    <m/>
    <m/>
    <m/>
    <m/>
    <m/>
    <m/>
    <m/>
    <m/>
    <m/>
    <m/>
    <m/>
    <m/>
    <m/>
    <m/>
    <m/>
    <m/>
  </r>
  <r>
    <s v="Bandhul"/>
    <x v="0"/>
    <x v="10"/>
    <m/>
    <m/>
    <m/>
    <m/>
    <m/>
    <m/>
    <m/>
    <m/>
    <m/>
    <m/>
    <m/>
    <m/>
    <m/>
    <m/>
    <m/>
    <m/>
    <m/>
    <m/>
    <m/>
    <m/>
    <m/>
    <m/>
    <m/>
  </r>
  <r>
    <s v="Neeti"/>
    <x v="1"/>
    <x v="3"/>
    <m/>
    <m/>
    <m/>
    <m/>
    <m/>
    <m/>
    <m/>
    <m/>
    <m/>
    <m/>
    <m/>
    <m/>
    <m/>
    <m/>
    <m/>
    <m/>
    <m/>
    <m/>
    <m/>
    <m/>
    <m/>
    <m/>
    <m/>
  </r>
  <r>
    <s v="Niraj"/>
    <x v="0"/>
    <x v="12"/>
    <m/>
    <m/>
    <m/>
    <m/>
    <m/>
    <m/>
    <m/>
    <m/>
    <m/>
    <m/>
    <m/>
    <m/>
    <m/>
    <m/>
    <m/>
    <m/>
    <m/>
    <m/>
    <m/>
    <m/>
    <m/>
    <m/>
    <m/>
  </r>
  <r>
    <s v="Chemmal"/>
    <x v="0"/>
    <x v="10"/>
    <m/>
    <m/>
    <m/>
    <m/>
    <m/>
    <m/>
    <m/>
    <m/>
    <m/>
    <m/>
    <m/>
    <m/>
    <m/>
    <m/>
    <m/>
    <m/>
    <m/>
    <m/>
    <m/>
    <m/>
    <m/>
    <m/>
    <m/>
  </r>
  <r>
    <s v="Punarnava"/>
    <x v="1"/>
    <x v="1"/>
    <m/>
    <m/>
    <m/>
    <m/>
    <m/>
    <m/>
    <m/>
    <m/>
    <m/>
    <m/>
    <m/>
    <m/>
    <m/>
    <m/>
    <m/>
    <m/>
    <m/>
    <m/>
    <m/>
    <m/>
    <m/>
    <m/>
    <m/>
  </r>
  <r>
    <s v="Naina"/>
    <x v="1"/>
    <x v="1"/>
    <m/>
    <m/>
    <m/>
    <m/>
    <m/>
    <m/>
    <m/>
    <m/>
    <m/>
    <m/>
    <m/>
    <m/>
    <m/>
    <m/>
    <m/>
    <m/>
    <m/>
    <m/>
    <m/>
    <m/>
    <m/>
    <m/>
    <m/>
  </r>
  <r>
    <s v="Bikram"/>
    <x v="0"/>
    <x v="11"/>
    <m/>
    <m/>
    <m/>
    <m/>
    <m/>
    <m/>
    <m/>
    <m/>
    <m/>
    <m/>
    <m/>
    <m/>
    <m/>
    <m/>
    <m/>
    <m/>
    <m/>
    <m/>
    <m/>
    <m/>
    <m/>
    <m/>
    <m/>
  </r>
  <r>
    <s v="Anugya"/>
    <x v="0"/>
    <x v="1"/>
    <m/>
    <m/>
    <m/>
    <m/>
    <m/>
    <m/>
    <m/>
    <m/>
    <m/>
    <m/>
    <m/>
    <m/>
    <m/>
    <m/>
    <m/>
    <m/>
    <m/>
    <m/>
    <m/>
    <m/>
    <m/>
    <m/>
    <m/>
  </r>
  <r>
    <s v="Dhritiman"/>
    <x v="0"/>
    <x v="7"/>
    <m/>
    <m/>
    <m/>
    <m/>
    <m/>
    <m/>
    <m/>
    <m/>
    <m/>
    <m/>
    <m/>
    <m/>
    <m/>
    <m/>
    <m/>
    <m/>
    <m/>
    <m/>
    <m/>
    <m/>
    <m/>
    <m/>
    <m/>
  </r>
  <r>
    <s v="Takshak"/>
    <x v="0"/>
    <x v="4"/>
    <m/>
    <m/>
    <m/>
    <m/>
    <m/>
    <m/>
    <m/>
    <m/>
    <m/>
    <m/>
    <m/>
    <m/>
    <m/>
    <m/>
    <m/>
    <m/>
    <m/>
    <m/>
    <m/>
    <m/>
    <m/>
    <m/>
    <m/>
  </r>
  <r>
    <s v="Balachandrav"/>
    <x v="0"/>
    <x v="15"/>
    <m/>
    <m/>
    <m/>
    <m/>
    <m/>
    <m/>
    <m/>
    <m/>
    <m/>
    <m/>
    <m/>
    <m/>
    <m/>
    <m/>
    <m/>
    <m/>
    <m/>
    <m/>
    <m/>
    <m/>
    <m/>
    <m/>
    <m/>
  </r>
  <r>
    <s v="Triparna"/>
    <x v="1"/>
    <x v="1"/>
    <m/>
    <m/>
    <m/>
    <m/>
    <m/>
    <m/>
    <m/>
    <m/>
    <m/>
    <m/>
    <m/>
    <m/>
    <m/>
    <m/>
    <m/>
    <m/>
    <m/>
    <m/>
    <m/>
    <m/>
    <m/>
    <m/>
    <m/>
  </r>
  <r>
    <s v="Tanaya"/>
    <x v="1"/>
    <x v="1"/>
    <m/>
    <m/>
    <m/>
    <m/>
    <m/>
    <m/>
    <m/>
    <m/>
    <m/>
    <m/>
    <m/>
    <m/>
    <m/>
    <m/>
    <m/>
    <m/>
    <m/>
    <m/>
    <m/>
    <m/>
    <m/>
    <m/>
    <m/>
  </r>
  <r>
    <s v="Nishi"/>
    <x v="1"/>
    <x v="3"/>
    <m/>
    <m/>
    <m/>
    <m/>
    <m/>
    <m/>
    <m/>
    <m/>
    <m/>
    <m/>
    <m/>
    <m/>
    <m/>
    <m/>
    <m/>
    <m/>
    <m/>
    <m/>
    <m/>
    <m/>
    <m/>
    <m/>
    <m/>
  </r>
  <r>
    <s v="Kanchana"/>
    <x v="1"/>
    <x v="1"/>
    <m/>
    <m/>
    <m/>
    <m/>
    <m/>
    <m/>
    <m/>
    <m/>
    <m/>
    <m/>
    <m/>
    <m/>
    <m/>
    <m/>
    <m/>
    <m/>
    <m/>
    <m/>
    <m/>
    <m/>
    <m/>
    <m/>
    <m/>
  </r>
  <r>
    <s v="Baijayanthi"/>
    <x v="1"/>
    <x v="3"/>
    <m/>
    <m/>
    <m/>
    <m/>
    <m/>
    <m/>
    <m/>
    <m/>
    <m/>
    <m/>
    <m/>
    <m/>
    <m/>
    <m/>
    <m/>
    <m/>
    <m/>
    <m/>
    <m/>
    <m/>
    <m/>
    <m/>
    <m/>
  </r>
  <r>
    <s v="Devajyoti"/>
    <x v="0"/>
    <x v="3"/>
    <m/>
    <m/>
    <m/>
    <m/>
    <m/>
    <m/>
    <m/>
    <m/>
    <m/>
    <m/>
    <m/>
    <m/>
    <m/>
    <m/>
    <m/>
    <m/>
    <m/>
    <m/>
    <m/>
    <m/>
    <m/>
    <m/>
    <m/>
  </r>
  <r>
    <s v="Narahari"/>
    <x v="0"/>
    <x v="3"/>
    <m/>
    <m/>
    <m/>
    <m/>
    <m/>
    <m/>
    <m/>
    <m/>
    <m/>
    <m/>
    <m/>
    <m/>
    <m/>
    <m/>
    <m/>
    <m/>
    <m/>
    <m/>
    <m/>
    <m/>
    <m/>
    <m/>
    <m/>
  </r>
  <r>
    <s v="Udiramalara"/>
    <x v="1"/>
    <x v="1"/>
    <m/>
    <m/>
    <m/>
    <m/>
    <m/>
    <m/>
    <m/>
    <m/>
    <m/>
    <m/>
    <m/>
    <m/>
    <m/>
    <m/>
    <m/>
    <m/>
    <m/>
    <m/>
    <m/>
    <m/>
    <m/>
    <m/>
    <m/>
  </r>
  <r>
    <s v="Jinendra"/>
    <x v="0"/>
    <x v="1"/>
    <m/>
    <m/>
    <m/>
    <m/>
    <m/>
    <m/>
    <m/>
    <m/>
    <m/>
    <m/>
    <m/>
    <m/>
    <m/>
    <m/>
    <m/>
    <m/>
    <m/>
    <m/>
    <m/>
    <m/>
    <m/>
    <m/>
    <m/>
  </r>
  <r>
    <s v="Rohana"/>
    <x v="1"/>
    <x v="1"/>
    <m/>
    <m/>
    <m/>
    <m/>
    <m/>
    <m/>
    <m/>
    <m/>
    <m/>
    <m/>
    <m/>
    <m/>
    <m/>
    <m/>
    <m/>
    <m/>
    <m/>
    <m/>
    <m/>
    <m/>
    <m/>
    <m/>
    <m/>
  </r>
  <r>
    <s v="Debanshi"/>
    <x v="1"/>
    <x v="3"/>
    <m/>
    <m/>
    <m/>
    <m/>
    <m/>
    <m/>
    <m/>
    <m/>
    <m/>
    <m/>
    <m/>
    <m/>
    <m/>
    <m/>
    <m/>
    <m/>
    <m/>
    <m/>
    <m/>
    <m/>
    <m/>
    <m/>
    <m/>
  </r>
  <r>
    <s v="Shubhashis"/>
    <x v="0"/>
    <x v="9"/>
    <m/>
    <m/>
    <m/>
    <m/>
    <m/>
    <m/>
    <m/>
    <m/>
    <m/>
    <m/>
    <m/>
    <m/>
    <m/>
    <m/>
    <m/>
    <m/>
    <m/>
    <m/>
    <m/>
    <m/>
    <m/>
    <m/>
    <m/>
  </r>
  <r>
    <s v="Suhitha"/>
    <x v="1"/>
    <x v="1"/>
    <m/>
    <m/>
    <m/>
    <m/>
    <m/>
    <m/>
    <m/>
    <m/>
    <m/>
    <m/>
    <m/>
    <m/>
    <m/>
    <m/>
    <m/>
    <m/>
    <m/>
    <m/>
    <m/>
    <m/>
    <m/>
    <m/>
    <m/>
  </r>
  <r>
    <s v="Hasumati"/>
    <x v="1"/>
    <x v="3"/>
    <m/>
    <m/>
    <m/>
    <m/>
    <m/>
    <m/>
    <m/>
    <m/>
    <m/>
    <m/>
    <m/>
    <m/>
    <m/>
    <m/>
    <m/>
    <m/>
    <m/>
    <m/>
    <m/>
    <m/>
    <m/>
    <m/>
    <m/>
  </r>
  <r>
    <s v="Champakmala"/>
    <x v="1"/>
    <x v="1"/>
    <m/>
    <m/>
    <m/>
    <m/>
    <m/>
    <m/>
    <m/>
    <m/>
    <m/>
    <m/>
    <m/>
    <m/>
    <m/>
    <m/>
    <m/>
    <m/>
    <m/>
    <m/>
    <m/>
    <m/>
    <m/>
    <m/>
    <m/>
  </r>
  <r>
    <s v="Tejomay"/>
    <x v="0"/>
    <x v="13"/>
    <m/>
    <m/>
    <m/>
    <m/>
    <m/>
    <m/>
    <m/>
    <m/>
    <m/>
    <m/>
    <m/>
    <m/>
    <m/>
    <m/>
    <m/>
    <m/>
    <m/>
    <m/>
    <m/>
    <m/>
    <m/>
    <m/>
    <m/>
  </r>
  <r>
    <s v="Sudhi"/>
    <x v="0"/>
    <x v="3"/>
    <m/>
    <m/>
    <m/>
    <m/>
    <m/>
    <m/>
    <m/>
    <m/>
    <m/>
    <m/>
    <m/>
    <m/>
    <m/>
    <m/>
    <m/>
    <m/>
    <m/>
    <m/>
    <m/>
    <m/>
    <m/>
    <m/>
    <m/>
  </r>
  <r>
    <s v="Manish"/>
    <x v="0"/>
    <x v="0"/>
    <m/>
    <m/>
    <m/>
    <m/>
    <m/>
    <m/>
    <m/>
    <m/>
    <m/>
    <m/>
    <m/>
    <m/>
    <m/>
    <m/>
    <m/>
    <m/>
    <m/>
    <m/>
    <m/>
    <m/>
    <m/>
    <m/>
    <m/>
  </r>
  <r>
    <s v="Maina"/>
    <x v="1"/>
    <x v="1"/>
    <m/>
    <m/>
    <m/>
    <m/>
    <m/>
    <m/>
    <m/>
    <m/>
    <m/>
    <m/>
    <m/>
    <m/>
    <m/>
    <m/>
    <m/>
    <m/>
    <m/>
    <m/>
    <m/>
    <m/>
    <m/>
    <m/>
    <m/>
  </r>
  <r>
    <s v="Madanapal"/>
    <x v="0"/>
    <x v="10"/>
    <m/>
    <m/>
    <m/>
    <m/>
    <m/>
    <m/>
    <m/>
    <m/>
    <m/>
    <m/>
    <m/>
    <m/>
    <m/>
    <m/>
    <m/>
    <m/>
    <m/>
    <m/>
    <m/>
    <m/>
    <m/>
    <m/>
    <m/>
  </r>
  <r>
    <s v="Vanhi"/>
    <x v="1"/>
    <x v="3"/>
    <m/>
    <m/>
    <m/>
    <m/>
    <m/>
    <m/>
    <m/>
    <m/>
    <m/>
    <m/>
    <m/>
    <m/>
    <m/>
    <m/>
    <m/>
    <m/>
    <m/>
    <m/>
    <m/>
    <m/>
    <m/>
    <m/>
    <m/>
  </r>
  <r>
    <s v="Achala"/>
    <x v="1"/>
    <x v="1"/>
    <m/>
    <m/>
    <m/>
    <m/>
    <m/>
    <m/>
    <m/>
    <m/>
    <m/>
    <m/>
    <m/>
    <m/>
    <m/>
    <m/>
    <m/>
    <m/>
    <m/>
    <m/>
    <m/>
    <m/>
    <m/>
    <m/>
    <m/>
  </r>
  <r>
    <s v="Vibhu"/>
    <x v="0"/>
    <x v="6"/>
    <m/>
    <m/>
    <m/>
    <m/>
    <m/>
    <m/>
    <m/>
    <m/>
    <m/>
    <m/>
    <m/>
    <m/>
    <m/>
    <m/>
    <m/>
    <m/>
    <m/>
    <m/>
    <m/>
    <m/>
    <m/>
    <m/>
    <m/>
  </r>
  <r>
    <s v="Cyril"/>
    <x v="0"/>
    <x v="10"/>
    <m/>
    <m/>
    <m/>
    <m/>
    <m/>
    <m/>
    <m/>
    <m/>
    <m/>
    <m/>
    <m/>
    <m/>
    <m/>
    <m/>
    <m/>
    <m/>
    <m/>
    <m/>
    <m/>
    <m/>
    <m/>
    <m/>
    <m/>
  </r>
  <r>
    <s v="Indrasuta"/>
    <x v="0"/>
    <x v="1"/>
    <m/>
    <m/>
    <m/>
    <m/>
    <m/>
    <m/>
    <m/>
    <m/>
    <m/>
    <m/>
    <m/>
    <m/>
    <m/>
    <m/>
    <m/>
    <m/>
    <m/>
    <m/>
    <m/>
    <m/>
    <m/>
    <m/>
    <m/>
  </r>
  <r>
    <s v="Pramiti"/>
    <x v="1"/>
    <x v="3"/>
    <m/>
    <m/>
    <m/>
    <m/>
    <m/>
    <m/>
    <m/>
    <m/>
    <m/>
    <m/>
    <m/>
    <m/>
    <m/>
    <m/>
    <m/>
    <m/>
    <m/>
    <m/>
    <m/>
    <m/>
    <m/>
    <m/>
    <m/>
  </r>
  <r>
    <s v="Manikuntala"/>
    <x v="1"/>
    <x v="1"/>
    <m/>
    <m/>
    <m/>
    <m/>
    <m/>
    <m/>
    <m/>
    <m/>
    <m/>
    <m/>
    <m/>
    <m/>
    <m/>
    <m/>
    <m/>
    <m/>
    <m/>
    <m/>
    <m/>
    <m/>
    <m/>
    <m/>
    <m/>
  </r>
  <r>
    <s v="Nabhomani"/>
    <x v="0"/>
    <x v="3"/>
    <m/>
    <m/>
    <m/>
    <m/>
    <m/>
    <m/>
    <m/>
    <m/>
    <m/>
    <m/>
    <m/>
    <m/>
    <m/>
    <m/>
    <m/>
    <m/>
    <m/>
    <m/>
    <m/>
    <m/>
    <m/>
    <m/>
    <m/>
  </r>
  <r>
    <s v="Nakshatra"/>
    <x v="1"/>
    <x v="1"/>
    <m/>
    <m/>
    <m/>
    <m/>
    <m/>
    <m/>
    <m/>
    <m/>
    <m/>
    <m/>
    <m/>
    <m/>
    <m/>
    <m/>
    <m/>
    <m/>
    <m/>
    <m/>
    <m/>
    <m/>
    <m/>
    <m/>
    <m/>
  </r>
  <r>
    <s v="Rajata"/>
    <x v="1"/>
    <x v="1"/>
    <m/>
    <m/>
    <m/>
    <m/>
    <m/>
    <m/>
    <m/>
    <m/>
    <m/>
    <m/>
    <m/>
    <m/>
    <m/>
    <m/>
    <m/>
    <m/>
    <m/>
    <m/>
    <m/>
    <m/>
    <m/>
    <m/>
    <m/>
  </r>
  <r>
    <s v="Mallikarjuna"/>
    <x v="0"/>
    <x v="1"/>
    <m/>
    <m/>
    <m/>
    <m/>
    <m/>
    <m/>
    <m/>
    <m/>
    <m/>
    <m/>
    <m/>
    <m/>
    <m/>
    <m/>
    <m/>
    <m/>
    <m/>
    <m/>
    <m/>
    <m/>
    <m/>
    <m/>
    <m/>
  </r>
  <r>
    <s v="Pritilata"/>
    <x v="1"/>
    <x v="1"/>
    <m/>
    <m/>
    <m/>
    <m/>
    <m/>
    <m/>
    <m/>
    <m/>
    <m/>
    <m/>
    <m/>
    <m/>
    <m/>
    <m/>
    <m/>
    <m/>
    <m/>
    <m/>
    <m/>
    <m/>
    <m/>
    <m/>
    <m/>
  </r>
  <r>
    <s v="Sagari"/>
    <x v="1"/>
    <x v="3"/>
    <m/>
    <m/>
    <m/>
    <m/>
    <m/>
    <m/>
    <m/>
    <m/>
    <m/>
    <m/>
    <m/>
    <m/>
    <m/>
    <m/>
    <m/>
    <m/>
    <m/>
    <m/>
    <m/>
    <m/>
    <m/>
    <m/>
    <m/>
  </r>
  <r>
    <s v="Navadurga"/>
    <x v="1"/>
    <x v="1"/>
    <m/>
    <m/>
    <m/>
    <m/>
    <m/>
    <m/>
    <m/>
    <m/>
    <m/>
    <m/>
    <m/>
    <m/>
    <m/>
    <m/>
    <m/>
    <m/>
    <m/>
    <m/>
    <m/>
    <m/>
    <m/>
    <m/>
    <m/>
  </r>
  <r>
    <s v="Wajid"/>
    <x v="0"/>
    <x v="5"/>
    <m/>
    <m/>
    <m/>
    <m/>
    <m/>
    <m/>
    <m/>
    <m/>
    <m/>
    <m/>
    <m/>
    <m/>
    <m/>
    <m/>
    <m/>
    <m/>
    <m/>
    <m/>
    <m/>
    <m/>
    <m/>
    <m/>
    <m/>
  </r>
  <r>
    <s v="Muthunagai"/>
    <x v="1"/>
    <x v="3"/>
    <m/>
    <m/>
    <m/>
    <m/>
    <m/>
    <m/>
    <m/>
    <m/>
    <m/>
    <m/>
    <m/>
    <m/>
    <m/>
    <m/>
    <m/>
    <m/>
    <m/>
    <m/>
    <m/>
    <m/>
    <m/>
    <m/>
    <m/>
  </r>
  <r>
    <s v="Pravar"/>
    <x v="0"/>
    <x v="8"/>
    <m/>
    <m/>
    <m/>
    <m/>
    <m/>
    <m/>
    <m/>
    <m/>
    <m/>
    <m/>
    <m/>
    <m/>
    <m/>
    <m/>
    <m/>
    <m/>
    <m/>
    <m/>
    <m/>
    <m/>
    <m/>
    <m/>
    <m/>
  </r>
  <r>
    <s v="Abhyagni"/>
    <x v="0"/>
    <x v="3"/>
    <m/>
    <m/>
    <m/>
    <m/>
    <m/>
    <m/>
    <m/>
    <m/>
    <m/>
    <m/>
    <m/>
    <m/>
    <m/>
    <m/>
    <m/>
    <m/>
    <m/>
    <m/>
    <m/>
    <m/>
    <m/>
    <m/>
    <m/>
  </r>
  <r>
    <s v="Rukma"/>
    <x v="1"/>
    <x v="1"/>
    <m/>
    <m/>
    <m/>
    <m/>
    <m/>
    <m/>
    <m/>
    <m/>
    <m/>
    <m/>
    <m/>
    <m/>
    <m/>
    <m/>
    <m/>
    <m/>
    <m/>
    <m/>
    <m/>
    <m/>
    <m/>
    <m/>
    <m/>
  </r>
  <r>
    <s v="Kapalini"/>
    <x v="1"/>
    <x v="3"/>
    <m/>
    <m/>
    <m/>
    <m/>
    <m/>
    <m/>
    <m/>
    <m/>
    <m/>
    <m/>
    <m/>
    <m/>
    <m/>
    <m/>
    <m/>
    <m/>
    <m/>
    <m/>
    <m/>
    <m/>
    <m/>
    <m/>
    <m/>
  </r>
  <r>
    <s v="Ishrat"/>
    <x v="0"/>
    <x v="14"/>
    <m/>
    <m/>
    <m/>
    <m/>
    <m/>
    <m/>
    <m/>
    <m/>
    <m/>
    <m/>
    <m/>
    <m/>
    <m/>
    <m/>
    <m/>
    <m/>
    <m/>
    <m/>
    <m/>
    <m/>
    <m/>
    <m/>
    <m/>
  </r>
  <r>
    <s v="Vipula"/>
    <x v="1"/>
    <x v="1"/>
    <m/>
    <m/>
    <m/>
    <m/>
    <m/>
    <m/>
    <m/>
    <m/>
    <m/>
    <m/>
    <m/>
    <m/>
    <m/>
    <m/>
    <m/>
    <m/>
    <m/>
    <m/>
    <m/>
    <m/>
    <m/>
    <m/>
    <m/>
  </r>
  <r>
    <s v="Vipul"/>
    <x v="0"/>
    <x v="10"/>
    <m/>
    <m/>
    <m/>
    <m/>
    <m/>
    <m/>
    <m/>
    <m/>
    <m/>
    <m/>
    <m/>
    <m/>
    <m/>
    <m/>
    <m/>
    <m/>
    <m/>
    <m/>
    <m/>
    <m/>
    <m/>
    <m/>
    <m/>
  </r>
  <r>
    <s v="Rajnish"/>
    <x v="0"/>
    <x v="0"/>
    <m/>
    <m/>
    <m/>
    <m/>
    <m/>
    <m/>
    <m/>
    <m/>
    <m/>
    <m/>
    <m/>
    <m/>
    <m/>
    <m/>
    <m/>
    <m/>
    <m/>
    <m/>
    <m/>
    <m/>
    <m/>
    <m/>
    <m/>
  </r>
  <r>
    <s v="Tehzeeb"/>
    <x v="1"/>
    <x v="2"/>
    <m/>
    <m/>
    <m/>
    <m/>
    <m/>
    <m/>
    <m/>
    <m/>
    <m/>
    <m/>
    <m/>
    <m/>
    <m/>
    <m/>
    <m/>
    <m/>
    <m/>
    <m/>
    <m/>
    <m/>
    <m/>
    <m/>
    <m/>
  </r>
  <r>
    <s v="Subhashini"/>
    <x v="1"/>
    <x v="3"/>
    <m/>
    <m/>
    <m/>
    <m/>
    <m/>
    <m/>
    <m/>
    <m/>
    <m/>
    <m/>
    <m/>
    <m/>
    <m/>
    <m/>
    <m/>
    <m/>
    <m/>
    <m/>
    <m/>
    <m/>
    <m/>
    <m/>
    <m/>
  </r>
  <r>
    <s v="Mustafa"/>
    <x v="0"/>
    <x v="1"/>
    <m/>
    <m/>
    <m/>
    <m/>
    <m/>
    <m/>
    <m/>
    <m/>
    <m/>
    <m/>
    <m/>
    <m/>
    <m/>
    <m/>
    <m/>
    <m/>
    <m/>
    <m/>
    <m/>
    <m/>
    <m/>
    <m/>
    <m/>
  </r>
  <r>
    <s v="Pallav"/>
    <x v="0"/>
    <x v="15"/>
    <m/>
    <m/>
    <m/>
    <m/>
    <m/>
    <m/>
    <m/>
    <m/>
    <m/>
    <m/>
    <m/>
    <m/>
    <m/>
    <m/>
    <m/>
    <m/>
    <m/>
    <m/>
    <m/>
    <m/>
    <m/>
    <m/>
    <m/>
  </r>
  <r>
    <s v="Swarnalata"/>
    <x v="1"/>
    <x v="1"/>
    <m/>
    <m/>
    <m/>
    <m/>
    <m/>
    <m/>
    <m/>
    <m/>
    <m/>
    <m/>
    <m/>
    <m/>
    <m/>
    <m/>
    <m/>
    <m/>
    <m/>
    <m/>
    <m/>
    <m/>
    <m/>
    <m/>
    <m/>
  </r>
  <r>
    <s v="Sujay"/>
    <x v="0"/>
    <x v="13"/>
    <m/>
    <m/>
    <m/>
    <m/>
    <m/>
    <m/>
    <m/>
    <m/>
    <m/>
    <m/>
    <m/>
    <m/>
    <m/>
    <m/>
    <m/>
    <m/>
    <m/>
    <m/>
    <m/>
    <m/>
    <m/>
    <m/>
    <m/>
  </r>
  <r>
    <s v="Vibhuti"/>
    <x v="1"/>
    <x v="3"/>
    <m/>
    <m/>
    <m/>
    <m/>
    <m/>
    <m/>
    <m/>
    <m/>
    <m/>
    <m/>
    <m/>
    <m/>
    <m/>
    <m/>
    <m/>
    <m/>
    <m/>
    <m/>
    <m/>
    <m/>
    <m/>
    <m/>
    <m/>
  </r>
  <r>
    <s v="Ekadhana"/>
    <x v="1"/>
    <x v="1"/>
    <m/>
    <m/>
    <m/>
    <m/>
    <m/>
    <m/>
    <m/>
    <m/>
    <m/>
    <m/>
    <m/>
    <m/>
    <m/>
    <m/>
    <m/>
    <m/>
    <m/>
    <m/>
    <m/>
    <m/>
    <m/>
    <m/>
    <m/>
  </r>
  <r>
    <s v="Someshwar"/>
    <x v="0"/>
    <x v="8"/>
    <m/>
    <m/>
    <m/>
    <m/>
    <m/>
    <m/>
    <m/>
    <m/>
    <m/>
    <m/>
    <m/>
    <m/>
    <m/>
    <m/>
    <m/>
    <m/>
    <m/>
    <m/>
    <m/>
    <m/>
    <m/>
    <m/>
    <m/>
  </r>
  <r>
    <s v="Devang"/>
    <x v="0"/>
    <x v="18"/>
    <m/>
    <m/>
    <m/>
    <m/>
    <m/>
    <m/>
    <m/>
    <m/>
    <m/>
    <m/>
    <m/>
    <m/>
    <m/>
    <m/>
    <m/>
    <m/>
    <m/>
    <m/>
    <m/>
    <m/>
    <m/>
    <m/>
    <m/>
  </r>
  <r>
    <s v="Hammad"/>
    <x v="0"/>
    <x v="5"/>
    <m/>
    <m/>
    <m/>
    <m/>
    <m/>
    <m/>
    <m/>
    <m/>
    <m/>
    <m/>
    <m/>
    <m/>
    <m/>
    <m/>
    <m/>
    <m/>
    <m/>
    <m/>
    <m/>
    <m/>
    <m/>
    <m/>
    <m/>
  </r>
  <r>
    <s v="Shivshankar"/>
    <x v="0"/>
    <x v="8"/>
    <m/>
    <m/>
    <m/>
    <m/>
    <m/>
    <m/>
    <m/>
    <m/>
    <m/>
    <m/>
    <m/>
    <m/>
    <m/>
    <m/>
    <m/>
    <m/>
    <m/>
    <m/>
    <m/>
    <m/>
    <m/>
    <m/>
    <m/>
  </r>
  <r>
    <s v="Pravir"/>
    <x v="0"/>
    <x v="8"/>
    <m/>
    <m/>
    <m/>
    <m/>
    <m/>
    <m/>
    <m/>
    <m/>
    <m/>
    <m/>
    <m/>
    <m/>
    <m/>
    <m/>
    <m/>
    <m/>
    <m/>
    <m/>
    <m/>
    <m/>
    <m/>
    <m/>
    <m/>
  </r>
  <r>
    <s v="Panduranga"/>
    <x v="0"/>
    <x v="1"/>
    <m/>
    <m/>
    <m/>
    <m/>
    <m/>
    <m/>
    <m/>
    <m/>
    <m/>
    <m/>
    <m/>
    <m/>
    <m/>
    <m/>
    <m/>
    <m/>
    <m/>
    <m/>
    <m/>
    <m/>
    <m/>
    <m/>
    <m/>
  </r>
  <r>
    <s v="Gulzarilal"/>
    <x v="0"/>
    <x v="10"/>
    <m/>
    <m/>
    <m/>
    <m/>
    <m/>
    <m/>
    <m/>
    <m/>
    <m/>
    <m/>
    <m/>
    <m/>
    <m/>
    <m/>
    <m/>
    <m/>
    <m/>
    <m/>
    <m/>
    <m/>
    <m/>
    <m/>
    <m/>
  </r>
  <r>
    <s v="Chandrakirthi"/>
    <x v="0"/>
    <x v="3"/>
    <m/>
    <m/>
    <m/>
    <m/>
    <m/>
    <m/>
    <m/>
    <m/>
    <m/>
    <m/>
    <m/>
    <m/>
    <m/>
    <m/>
    <m/>
    <m/>
    <m/>
    <m/>
    <m/>
    <m/>
    <m/>
    <m/>
    <m/>
  </r>
  <r>
    <s v="Bhavini"/>
    <x v="1"/>
    <x v="3"/>
    <m/>
    <m/>
    <m/>
    <m/>
    <m/>
    <m/>
    <m/>
    <m/>
    <m/>
    <m/>
    <m/>
    <m/>
    <m/>
    <m/>
    <m/>
    <m/>
    <m/>
    <m/>
    <m/>
    <m/>
    <m/>
    <m/>
    <m/>
  </r>
  <r>
    <s v="Triguni"/>
    <x v="1"/>
    <x v="3"/>
    <m/>
    <m/>
    <m/>
    <m/>
    <m/>
    <m/>
    <m/>
    <m/>
    <m/>
    <m/>
    <m/>
    <m/>
    <m/>
    <m/>
    <m/>
    <m/>
    <m/>
    <m/>
    <m/>
    <m/>
    <m/>
    <m/>
    <m/>
  </r>
  <r>
    <s v="Deeptendu"/>
    <x v="0"/>
    <x v="6"/>
    <m/>
    <m/>
    <m/>
    <m/>
    <m/>
    <m/>
    <m/>
    <m/>
    <m/>
    <m/>
    <m/>
    <m/>
    <m/>
    <m/>
    <m/>
    <m/>
    <m/>
    <m/>
    <m/>
    <m/>
    <m/>
    <m/>
    <m/>
  </r>
  <r>
    <s v="Martanda"/>
    <x v="0"/>
    <x v="1"/>
    <m/>
    <m/>
    <m/>
    <m/>
    <m/>
    <m/>
    <m/>
    <m/>
    <m/>
    <m/>
    <m/>
    <m/>
    <m/>
    <m/>
    <m/>
    <m/>
    <m/>
    <m/>
    <m/>
    <m/>
    <m/>
    <m/>
    <m/>
  </r>
  <r>
    <s v="Ranhitha"/>
    <x v="1"/>
    <x v="1"/>
    <m/>
    <m/>
    <m/>
    <m/>
    <m/>
    <m/>
    <m/>
    <m/>
    <m/>
    <m/>
    <m/>
    <m/>
    <m/>
    <m/>
    <m/>
    <m/>
    <m/>
    <m/>
    <m/>
    <m/>
    <m/>
    <m/>
    <m/>
  </r>
  <r>
    <s v="Anjum"/>
    <x v="0"/>
    <x v="11"/>
    <m/>
    <m/>
    <m/>
    <m/>
    <m/>
    <m/>
    <m/>
    <m/>
    <m/>
    <m/>
    <m/>
    <m/>
    <m/>
    <m/>
    <m/>
    <m/>
    <m/>
    <m/>
    <m/>
    <m/>
    <m/>
    <m/>
    <m/>
  </r>
  <r>
    <s v="Satyaprakash"/>
    <x v="0"/>
    <x v="0"/>
    <m/>
    <m/>
    <m/>
    <m/>
    <m/>
    <m/>
    <m/>
    <m/>
    <m/>
    <m/>
    <m/>
    <m/>
    <m/>
    <m/>
    <m/>
    <m/>
    <m/>
    <m/>
    <m/>
    <m/>
    <m/>
    <m/>
    <m/>
  </r>
  <r>
    <s v="Hurditya"/>
    <x v="0"/>
    <x v="1"/>
    <m/>
    <m/>
    <m/>
    <m/>
    <m/>
    <m/>
    <m/>
    <m/>
    <m/>
    <m/>
    <m/>
    <m/>
    <m/>
    <m/>
    <m/>
    <m/>
    <m/>
    <m/>
    <m/>
    <m/>
    <m/>
    <m/>
    <m/>
  </r>
  <r>
    <s v="Purvaja"/>
    <x v="1"/>
    <x v="1"/>
    <m/>
    <m/>
    <m/>
    <m/>
    <m/>
    <m/>
    <m/>
    <m/>
    <m/>
    <m/>
    <m/>
    <m/>
    <m/>
    <m/>
    <m/>
    <m/>
    <m/>
    <m/>
    <m/>
    <m/>
    <m/>
    <m/>
    <m/>
  </r>
  <r>
    <s v="Tula"/>
    <x v="0"/>
    <x v="1"/>
    <m/>
    <m/>
    <m/>
    <m/>
    <m/>
    <m/>
    <m/>
    <m/>
    <m/>
    <m/>
    <m/>
    <m/>
    <m/>
    <m/>
    <m/>
    <m/>
    <m/>
    <m/>
    <m/>
    <m/>
    <m/>
    <m/>
    <m/>
  </r>
  <r>
    <s v="Jayitri"/>
    <x v="1"/>
    <x v="3"/>
    <m/>
    <m/>
    <m/>
    <m/>
    <m/>
    <m/>
    <m/>
    <m/>
    <m/>
    <m/>
    <m/>
    <m/>
    <m/>
    <m/>
    <m/>
    <m/>
    <m/>
    <m/>
    <m/>
    <m/>
    <m/>
    <m/>
    <m/>
  </r>
  <r>
    <s v="Natkuna"/>
    <x v="1"/>
    <x v="1"/>
    <m/>
    <m/>
    <m/>
    <m/>
    <m/>
    <m/>
    <m/>
    <m/>
    <m/>
    <m/>
    <m/>
    <m/>
    <m/>
    <m/>
    <m/>
    <m/>
    <m/>
    <m/>
    <m/>
    <m/>
    <m/>
    <m/>
    <m/>
  </r>
  <r>
    <s v="Nagaraj"/>
    <x v="0"/>
    <x v="12"/>
    <m/>
    <m/>
    <m/>
    <m/>
    <m/>
    <m/>
    <m/>
    <m/>
    <m/>
    <m/>
    <m/>
    <m/>
    <m/>
    <m/>
    <m/>
    <m/>
    <m/>
    <m/>
    <m/>
    <m/>
    <m/>
    <m/>
    <m/>
  </r>
  <r>
    <s v="Madhumalati"/>
    <x v="1"/>
    <x v="3"/>
    <m/>
    <m/>
    <m/>
    <m/>
    <m/>
    <m/>
    <m/>
    <m/>
    <m/>
    <m/>
    <m/>
    <m/>
    <m/>
    <m/>
    <m/>
    <m/>
    <m/>
    <m/>
    <m/>
    <m/>
    <m/>
    <m/>
    <m/>
  </r>
  <r>
    <s v="Jayaprakash"/>
    <x v="0"/>
    <x v="0"/>
    <m/>
    <m/>
    <m/>
    <m/>
    <m/>
    <m/>
    <m/>
    <m/>
    <m/>
    <m/>
    <m/>
    <m/>
    <m/>
    <m/>
    <m/>
    <m/>
    <m/>
    <m/>
    <m/>
    <m/>
    <m/>
    <m/>
    <m/>
  </r>
  <r>
    <s v="Manali"/>
    <x v="1"/>
    <x v="3"/>
    <m/>
    <m/>
    <m/>
    <m/>
    <m/>
    <m/>
    <m/>
    <m/>
    <m/>
    <m/>
    <m/>
    <m/>
    <m/>
    <m/>
    <m/>
    <m/>
    <m/>
    <m/>
    <m/>
    <m/>
    <m/>
    <m/>
    <m/>
  </r>
  <r>
    <s v="Ulka"/>
    <x v="1"/>
    <x v="1"/>
    <m/>
    <m/>
    <m/>
    <m/>
    <m/>
    <m/>
    <m/>
    <m/>
    <m/>
    <m/>
    <m/>
    <m/>
    <m/>
    <m/>
    <m/>
    <m/>
    <m/>
    <m/>
    <m/>
    <m/>
    <m/>
    <m/>
    <m/>
  </r>
  <r>
    <s v="Tautik"/>
    <x v="0"/>
    <x v="4"/>
    <m/>
    <m/>
    <m/>
    <m/>
    <m/>
    <m/>
    <m/>
    <m/>
    <m/>
    <m/>
    <m/>
    <m/>
    <m/>
    <m/>
    <m/>
    <m/>
    <m/>
    <m/>
    <m/>
    <m/>
    <m/>
    <m/>
    <m/>
  </r>
  <r>
    <s v="Yajat"/>
    <x v="0"/>
    <x v="14"/>
    <m/>
    <m/>
    <m/>
    <m/>
    <m/>
    <m/>
    <m/>
    <m/>
    <m/>
    <m/>
    <m/>
    <m/>
    <m/>
    <m/>
    <m/>
    <m/>
    <m/>
    <m/>
    <m/>
    <m/>
    <m/>
    <m/>
    <m/>
  </r>
  <r>
    <s v="Pankti"/>
    <x v="1"/>
    <x v="3"/>
    <m/>
    <m/>
    <m/>
    <m/>
    <m/>
    <m/>
    <m/>
    <m/>
    <m/>
    <m/>
    <m/>
    <m/>
    <m/>
    <m/>
    <m/>
    <m/>
    <m/>
    <m/>
    <m/>
    <m/>
    <m/>
    <m/>
    <m/>
  </r>
  <r>
    <s v="Sannidhi"/>
    <x v="1"/>
    <x v="3"/>
    <m/>
    <m/>
    <m/>
    <m/>
    <m/>
    <m/>
    <m/>
    <m/>
    <m/>
    <m/>
    <m/>
    <m/>
    <m/>
    <m/>
    <m/>
    <m/>
    <m/>
    <m/>
    <m/>
    <m/>
    <m/>
    <m/>
    <m/>
  </r>
  <r>
    <s v="Devesh"/>
    <x v="0"/>
    <x v="0"/>
    <m/>
    <m/>
    <m/>
    <m/>
    <m/>
    <m/>
    <m/>
    <m/>
    <m/>
    <m/>
    <m/>
    <m/>
    <m/>
    <m/>
    <m/>
    <m/>
    <m/>
    <m/>
    <m/>
    <m/>
    <m/>
    <m/>
    <m/>
  </r>
  <r>
    <s v="Teesta"/>
    <x v="1"/>
    <x v="1"/>
    <m/>
    <m/>
    <m/>
    <m/>
    <m/>
    <m/>
    <m/>
    <m/>
    <m/>
    <m/>
    <m/>
    <m/>
    <m/>
    <m/>
    <m/>
    <m/>
    <m/>
    <m/>
    <m/>
    <m/>
    <m/>
    <m/>
    <m/>
  </r>
  <r>
    <s v="Manisha, Mohisha"/>
    <x v="1"/>
    <x v="1"/>
    <m/>
    <m/>
    <m/>
    <m/>
    <m/>
    <m/>
    <m/>
    <m/>
    <m/>
    <m/>
    <m/>
    <m/>
    <m/>
    <m/>
    <m/>
    <m/>
    <m/>
    <m/>
    <m/>
    <m/>
    <m/>
    <m/>
    <m/>
  </r>
  <r>
    <s v="Adwaya"/>
    <x v="0"/>
    <x v="1"/>
    <m/>
    <m/>
    <m/>
    <m/>
    <m/>
    <m/>
    <m/>
    <m/>
    <m/>
    <m/>
    <m/>
    <m/>
    <m/>
    <m/>
    <m/>
    <m/>
    <m/>
    <m/>
    <m/>
    <m/>
    <m/>
    <m/>
    <m/>
  </r>
  <r>
    <s v="Hemangi"/>
    <x v="1"/>
    <x v="3"/>
    <m/>
    <m/>
    <m/>
    <m/>
    <m/>
    <m/>
    <m/>
    <m/>
    <m/>
    <m/>
    <m/>
    <m/>
    <m/>
    <m/>
    <m/>
    <m/>
    <m/>
    <m/>
    <m/>
    <m/>
    <m/>
    <m/>
    <m/>
  </r>
  <r>
    <s v="Damini"/>
    <x v="1"/>
    <x v="3"/>
    <m/>
    <m/>
    <m/>
    <m/>
    <m/>
    <m/>
    <m/>
    <m/>
    <m/>
    <m/>
    <m/>
    <m/>
    <m/>
    <m/>
    <m/>
    <m/>
    <m/>
    <m/>
    <m/>
    <m/>
    <m/>
    <m/>
    <m/>
  </r>
  <r>
    <s v="Abhinanda"/>
    <x v="0"/>
    <x v="1"/>
    <m/>
    <m/>
    <m/>
    <m/>
    <m/>
    <m/>
    <m/>
    <m/>
    <m/>
    <m/>
    <m/>
    <m/>
    <m/>
    <m/>
    <m/>
    <m/>
    <m/>
    <m/>
    <m/>
    <m/>
    <m/>
    <m/>
    <m/>
  </r>
  <r>
    <s v="Archit"/>
    <x v="0"/>
    <x v="14"/>
    <m/>
    <m/>
    <m/>
    <m/>
    <m/>
    <m/>
    <m/>
    <m/>
    <m/>
    <m/>
    <m/>
    <m/>
    <m/>
    <m/>
    <m/>
    <m/>
    <m/>
    <m/>
    <m/>
    <m/>
    <m/>
    <m/>
    <m/>
  </r>
  <r>
    <s v="Jagjeevan"/>
    <x v="0"/>
    <x v="7"/>
    <m/>
    <m/>
    <m/>
    <m/>
    <m/>
    <m/>
    <m/>
    <m/>
    <m/>
    <m/>
    <m/>
    <m/>
    <m/>
    <m/>
    <m/>
    <m/>
    <m/>
    <m/>
    <m/>
    <m/>
    <m/>
    <m/>
    <m/>
  </r>
  <r>
    <s v="Shrestha"/>
    <x v="1"/>
    <x v="1"/>
    <m/>
    <m/>
    <m/>
    <m/>
    <m/>
    <m/>
    <m/>
    <m/>
    <m/>
    <m/>
    <m/>
    <m/>
    <m/>
    <m/>
    <m/>
    <m/>
    <m/>
    <m/>
    <m/>
    <m/>
    <m/>
    <m/>
    <m/>
  </r>
  <r>
    <s v="Kaveri"/>
    <x v="1"/>
    <x v="3"/>
    <m/>
    <m/>
    <m/>
    <m/>
    <m/>
    <m/>
    <m/>
    <m/>
    <m/>
    <m/>
    <m/>
    <m/>
    <m/>
    <m/>
    <m/>
    <m/>
    <m/>
    <m/>
    <m/>
    <m/>
    <m/>
    <m/>
    <m/>
  </r>
  <r>
    <s v="Acanda"/>
    <x v="0"/>
    <x v="1"/>
    <m/>
    <m/>
    <m/>
    <m/>
    <m/>
    <m/>
    <m/>
    <m/>
    <m/>
    <m/>
    <m/>
    <m/>
    <m/>
    <m/>
    <m/>
    <m/>
    <m/>
    <m/>
    <m/>
    <m/>
    <m/>
    <m/>
    <m/>
  </r>
  <r>
    <s v="Chetana"/>
    <x v="1"/>
    <x v="1"/>
    <m/>
    <m/>
    <m/>
    <m/>
    <m/>
    <m/>
    <m/>
    <m/>
    <m/>
    <m/>
    <m/>
    <m/>
    <m/>
    <m/>
    <m/>
    <m/>
    <m/>
    <m/>
    <m/>
    <m/>
    <m/>
    <m/>
    <m/>
  </r>
  <r>
    <s v="Subash"/>
    <x v="0"/>
    <x v="0"/>
    <m/>
    <m/>
    <m/>
    <m/>
    <m/>
    <m/>
    <m/>
    <m/>
    <m/>
    <m/>
    <m/>
    <m/>
    <m/>
    <m/>
    <m/>
    <m/>
    <m/>
    <m/>
    <m/>
    <m/>
    <m/>
    <m/>
    <m/>
  </r>
  <r>
    <s v="Sur"/>
    <x v="0"/>
    <x v="8"/>
    <m/>
    <m/>
    <m/>
    <m/>
    <m/>
    <m/>
    <m/>
    <m/>
    <m/>
    <m/>
    <m/>
    <m/>
    <m/>
    <m/>
    <m/>
    <m/>
    <m/>
    <m/>
    <m/>
    <m/>
    <m/>
    <m/>
    <m/>
  </r>
  <r>
    <s v="Nabhoj"/>
    <x v="0"/>
    <x v="12"/>
    <m/>
    <m/>
    <m/>
    <m/>
    <m/>
    <m/>
    <m/>
    <m/>
    <m/>
    <m/>
    <m/>
    <m/>
    <m/>
    <m/>
    <m/>
    <m/>
    <m/>
    <m/>
    <m/>
    <m/>
    <m/>
    <m/>
    <m/>
  </r>
  <r>
    <s v="Vineeta"/>
    <x v="1"/>
    <x v="1"/>
    <m/>
    <m/>
    <m/>
    <m/>
    <m/>
    <m/>
    <m/>
    <m/>
    <m/>
    <m/>
    <m/>
    <m/>
    <m/>
    <m/>
    <m/>
    <m/>
    <m/>
    <m/>
    <m/>
    <m/>
    <m/>
    <m/>
    <m/>
  </r>
  <r>
    <s v="Purandar"/>
    <x v="0"/>
    <x v="8"/>
    <m/>
    <m/>
    <m/>
    <m/>
    <m/>
    <m/>
    <m/>
    <m/>
    <m/>
    <m/>
    <m/>
    <m/>
    <m/>
    <m/>
    <m/>
    <m/>
    <m/>
    <m/>
    <m/>
    <m/>
    <m/>
    <m/>
    <m/>
  </r>
  <r>
    <s v="Nilima"/>
    <x v="1"/>
    <x v="1"/>
    <m/>
    <m/>
    <m/>
    <m/>
    <m/>
    <m/>
    <m/>
    <m/>
    <m/>
    <m/>
    <m/>
    <m/>
    <m/>
    <m/>
    <m/>
    <m/>
    <m/>
    <m/>
    <m/>
    <m/>
    <m/>
    <m/>
    <m/>
  </r>
  <r>
    <s v="Lalan"/>
    <x v="1"/>
    <x v="7"/>
    <m/>
    <m/>
    <m/>
    <m/>
    <m/>
    <m/>
    <m/>
    <m/>
    <m/>
    <m/>
    <m/>
    <m/>
    <m/>
    <m/>
    <m/>
    <m/>
    <m/>
    <m/>
    <m/>
    <m/>
    <m/>
    <m/>
    <m/>
  </r>
  <r>
    <s v="Nripa"/>
    <x v="0"/>
    <x v="1"/>
    <m/>
    <m/>
    <m/>
    <m/>
    <m/>
    <m/>
    <m/>
    <m/>
    <m/>
    <m/>
    <m/>
    <m/>
    <m/>
    <m/>
    <m/>
    <m/>
    <m/>
    <m/>
    <m/>
    <m/>
    <m/>
    <m/>
    <m/>
  </r>
  <r>
    <s v="Vaanadhi"/>
    <x v="1"/>
    <x v="3"/>
    <m/>
    <m/>
    <m/>
    <m/>
    <m/>
    <m/>
    <m/>
    <m/>
    <m/>
    <m/>
    <m/>
    <m/>
    <m/>
    <m/>
    <m/>
    <m/>
    <m/>
    <m/>
    <m/>
    <m/>
    <m/>
    <m/>
    <m/>
  </r>
  <r>
    <s v="Yuvati"/>
    <x v="1"/>
    <x v="3"/>
    <m/>
    <m/>
    <m/>
    <m/>
    <m/>
    <m/>
    <m/>
    <m/>
    <m/>
    <m/>
    <m/>
    <m/>
    <m/>
    <m/>
    <m/>
    <m/>
    <m/>
    <m/>
    <m/>
    <m/>
    <m/>
    <m/>
    <m/>
  </r>
  <r>
    <s v="Madhuk"/>
    <x v="0"/>
    <x v="4"/>
    <m/>
    <m/>
    <m/>
    <m/>
    <m/>
    <m/>
    <m/>
    <m/>
    <m/>
    <m/>
    <m/>
    <m/>
    <m/>
    <m/>
    <m/>
    <m/>
    <m/>
    <m/>
    <m/>
    <m/>
    <m/>
    <m/>
    <m/>
  </r>
  <r>
    <s v="Neeta"/>
    <x v="1"/>
    <x v="1"/>
    <m/>
    <m/>
    <m/>
    <m/>
    <m/>
    <m/>
    <m/>
    <m/>
    <m/>
    <m/>
    <m/>
    <m/>
    <m/>
    <m/>
    <m/>
    <m/>
    <m/>
    <m/>
    <m/>
    <m/>
    <m/>
    <m/>
    <m/>
  </r>
  <r>
    <s v="Kuval"/>
    <x v="0"/>
    <x v="10"/>
    <m/>
    <m/>
    <m/>
    <m/>
    <m/>
    <m/>
    <m/>
    <m/>
    <m/>
    <m/>
    <m/>
    <m/>
    <m/>
    <m/>
    <m/>
    <m/>
    <m/>
    <m/>
    <m/>
    <m/>
    <m/>
    <m/>
    <m/>
  </r>
  <r>
    <s v="Trigun"/>
    <x v="0"/>
    <x v="7"/>
    <m/>
    <m/>
    <m/>
    <m/>
    <m/>
    <m/>
    <m/>
    <m/>
    <m/>
    <m/>
    <m/>
    <m/>
    <m/>
    <m/>
    <m/>
    <m/>
    <m/>
    <m/>
    <m/>
    <m/>
    <m/>
    <m/>
    <m/>
  </r>
  <r>
    <s v="Danuj"/>
    <x v="0"/>
    <x v="12"/>
    <m/>
    <m/>
    <m/>
    <m/>
    <m/>
    <m/>
    <m/>
    <m/>
    <m/>
    <m/>
    <m/>
    <m/>
    <m/>
    <m/>
    <m/>
    <m/>
    <m/>
    <m/>
    <m/>
    <m/>
    <m/>
    <m/>
    <m/>
  </r>
  <r>
    <s v="Panchali"/>
    <x v="1"/>
    <x v="3"/>
    <m/>
    <m/>
    <m/>
    <m/>
    <m/>
    <m/>
    <m/>
    <m/>
    <m/>
    <m/>
    <m/>
    <m/>
    <m/>
    <m/>
    <m/>
    <m/>
    <m/>
    <m/>
    <m/>
    <m/>
    <m/>
    <m/>
    <m/>
  </r>
  <r>
    <s v="Sudhith"/>
    <x v="0"/>
    <x v="0"/>
    <m/>
    <m/>
    <m/>
    <m/>
    <m/>
    <m/>
    <m/>
    <m/>
    <m/>
    <m/>
    <m/>
    <m/>
    <m/>
    <m/>
    <m/>
    <m/>
    <m/>
    <m/>
    <m/>
    <m/>
    <m/>
    <m/>
    <m/>
  </r>
  <r>
    <s v="Narayan"/>
    <x v="0"/>
    <x v="7"/>
    <m/>
    <m/>
    <m/>
    <m/>
    <m/>
    <m/>
    <m/>
    <m/>
    <m/>
    <m/>
    <m/>
    <m/>
    <m/>
    <m/>
    <m/>
    <m/>
    <m/>
    <m/>
    <m/>
    <m/>
    <m/>
    <m/>
    <m/>
  </r>
  <r>
    <s v="Naganika"/>
    <x v="1"/>
    <x v="1"/>
    <m/>
    <m/>
    <m/>
    <m/>
    <m/>
    <m/>
    <m/>
    <m/>
    <m/>
    <m/>
    <m/>
    <m/>
    <m/>
    <m/>
    <m/>
    <m/>
    <m/>
    <m/>
    <m/>
    <m/>
    <m/>
    <m/>
    <m/>
  </r>
  <r>
    <s v="Poonam"/>
    <x v="1"/>
    <x v="11"/>
    <m/>
    <m/>
    <m/>
    <m/>
    <m/>
    <m/>
    <m/>
    <m/>
    <m/>
    <m/>
    <m/>
    <m/>
    <m/>
    <m/>
    <m/>
    <m/>
    <m/>
    <m/>
    <m/>
    <m/>
    <m/>
    <m/>
    <m/>
  </r>
  <r>
    <s v="Shuddhashil"/>
    <x v="0"/>
    <x v="10"/>
    <m/>
    <m/>
    <m/>
    <m/>
    <m/>
    <m/>
    <m/>
    <m/>
    <m/>
    <m/>
    <m/>
    <m/>
    <m/>
    <m/>
    <m/>
    <m/>
    <m/>
    <m/>
    <m/>
    <m/>
    <m/>
    <m/>
    <m/>
  </r>
  <r>
    <s v="Pulin"/>
    <x v="0"/>
    <x v="7"/>
    <m/>
    <m/>
    <m/>
    <m/>
    <m/>
    <m/>
    <m/>
    <m/>
    <m/>
    <m/>
    <m/>
    <m/>
    <m/>
    <m/>
    <m/>
    <m/>
    <m/>
    <m/>
    <m/>
    <m/>
    <m/>
    <m/>
    <m/>
  </r>
  <r>
    <s v="Parvatinandan"/>
    <x v="0"/>
    <x v="7"/>
    <m/>
    <m/>
    <m/>
    <m/>
    <m/>
    <m/>
    <m/>
    <m/>
    <m/>
    <m/>
    <m/>
    <m/>
    <m/>
    <m/>
    <m/>
    <m/>
    <m/>
    <m/>
    <m/>
    <m/>
    <m/>
    <m/>
    <m/>
  </r>
  <r>
    <s v="Dev"/>
    <x v="0"/>
    <x v="15"/>
    <m/>
    <m/>
    <m/>
    <m/>
    <m/>
    <m/>
    <m/>
    <m/>
    <m/>
    <m/>
    <m/>
    <m/>
    <m/>
    <m/>
    <m/>
    <m/>
    <m/>
    <m/>
    <m/>
    <m/>
    <m/>
    <m/>
    <m/>
  </r>
  <r>
    <s v="Sharadini"/>
    <x v="1"/>
    <x v="3"/>
    <m/>
    <m/>
    <m/>
    <m/>
    <m/>
    <m/>
    <m/>
    <m/>
    <m/>
    <m/>
    <m/>
    <m/>
    <m/>
    <m/>
    <m/>
    <m/>
    <m/>
    <m/>
    <m/>
    <m/>
    <m/>
    <m/>
    <m/>
  </r>
  <r>
    <s v="Vishalakshi"/>
    <x v="1"/>
    <x v="3"/>
    <m/>
    <m/>
    <m/>
    <m/>
    <m/>
    <m/>
    <m/>
    <m/>
    <m/>
    <m/>
    <m/>
    <m/>
    <m/>
    <m/>
    <m/>
    <m/>
    <m/>
    <m/>
    <m/>
    <m/>
    <m/>
    <m/>
    <m/>
  </r>
  <r>
    <s v="Sandhya"/>
    <x v="1"/>
    <x v="1"/>
    <m/>
    <m/>
    <m/>
    <m/>
    <m/>
    <m/>
    <m/>
    <m/>
    <m/>
    <m/>
    <m/>
    <m/>
    <m/>
    <m/>
    <m/>
    <m/>
    <m/>
    <m/>
    <m/>
    <m/>
    <m/>
    <m/>
    <m/>
  </r>
  <r>
    <s v="Yadukumara"/>
    <x v="0"/>
    <x v="1"/>
    <m/>
    <m/>
    <m/>
    <m/>
    <m/>
    <m/>
    <m/>
    <m/>
    <m/>
    <m/>
    <m/>
    <m/>
    <m/>
    <m/>
    <m/>
    <m/>
    <m/>
    <m/>
    <m/>
    <m/>
    <m/>
    <m/>
    <m/>
  </r>
  <r>
    <s v="Maruti"/>
    <x v="0"/>
    <x v="3"/>
    <m/>
    <m/>
    <m/>
    <m/>
    <m/>
    <m/>
    <m/>
    <m/>
    <m/>
    <m/>
    <m/>
    <m/>
    <m/>
    <m/>
    <m/>
    <m/>
    <m/>
    <m/>
    <m/>
    <m/>
    <m/>
    <m/>
    <m/>
  </r>
  <r>
    <s v="Chirayu"/>
    <x v="0"/>
    <x v="6"/>
    <m/>
    <m/>
    <m/>
    <m/>
    <m/>
    <m/>
    <m/>
    <m/>
    <m/>
    <m/>
    <m/>
    <m/>
    <m/>
    <m/>
    <m/>
    <m/>
    <m/>
    <m/>
    <m/>
    <m/>
    <m/>
    <m/>
    <m/>
  </r>
  <r>
    <s v="Madhurima"/>
    <x v="1"/>
    <x v="1"/>
    <m/>
    <m/>
    <m/>
    <m/>
    <m/>
    <m/>
    <m/>
    <m/>
    <m/>
    <m/>
    <m/>
    <m/>
    <m/>
    <m/>
    <m/>
    <m/>
    <m/>
    <m/>
    <m/>
    <m/>
    <m/>
    <m/>
    <m/>
  </r>
  <r>
    <s v="Sharadindu"/>
    <x v="0"/>
    <x v="6"/>
    <m/>
    <m/>
    <m/>
    <m/>
    <m/>
    <m/>
    <m/>
    <m/>
    <m/>
    <m/>
    <m/>
    <m/>
    <m/>
    <m/>
    <m/>
    <m/>
    <m/>
    <m/>
    <m/>
    <m/>
    <m/>
    <m/>
    <m/>
  </r>
  <r>
    <s v="Shuchismita"/>
    <x v="1"/>
    <x v="1"/>
    <m/>
    <m/>
    <m/>
    <m/>
    <m/>
    <m/>
    <m/>
    <m/>
    <m/>
    <m/>
    <m/>
    <m/>
    <m/>
    <m/>
    <m/>
    <m/>
    <m/>
    <m/>
    <m/>
    <m/>
    <m/>
    <m/>
    <m/>
  </r>
  <r>
    <s v="Aishani"/>
    <x v="1"/>
    <x v="3"/>
    <m/>
    <m/>
    <m/>
    <m/>
    <m/>
    <m/>
    <m/>
    <m/>
    <m/>
    <m/>
    <m/>
    <m/>
    <m/>
    <m/>
    <m/>
    <m/>
    <m/>
    <m/>
    <m/>
    <m/>
    <m/>
    <m/>
    <m/>
  </r>
  <r>
    <s v="Adishree"/>
    <x v="1"/>
    <x v="20"/>
    <m/>
    <m/>
    <m/>
    <m/>
    <m/>
    <m/>
    <m/>
    <m/>
    <m/>
    <m/>
    <m/>
    <m/>
    <m/>
    <m/>
    <m/>
    <m/>
    <m/>
    <m/>
    <m/>
    <m/>
    <m/>
    <m/>
    <m/>
  </r>
  <r>
    <s v="Gangika"/>
    <x v="1"/>
    <x v="1"/>
    <m/>
    <m/>
    <m/>
    <m/>
    <m/>
    <m/>
    <m/>
    <m/>
    <m/>
    <m/>
    <m/>
    <m/>
    <m/>
    <m/>
    <m/>
    <m/>
    <m/>
    <m/>
    <m/>
    <m/>
    <m/>
    <m/>
    <m/>
  </r>
  <r>
    <s v="Malarvendan"/>
    <x v="0"/>
    <x v="7"/>
    <m/>
    <m/>
    <m/>
    <m/>
    <m/>
    <m/>
    <m/>
    <m/>
    <m/>
    <m/>
    <m/>
    <m/>
    <m/>
    <m/>
    <m/>
    <m/>
    <m/>
    <m/>
    <m/>
    <m/>
    <m/>
    <m/>
    <m/>
  </r>
  <r>
    <s v="Swatantar"/>
    <x v="0"/>
    <x v="8"/>
    <m/>
    <m/>
    <m/>
    <m/>
    <m/>
    <m/>
    <m/>
    <m/>
    <m/>
    <m/>
    <m/>
    <m/>
    <m/>
    <m/>
    <m/>
    <m/>
    <m/>
    <m/>
    <m/>
    <m/>
    <m/>
    <m/>
    <m/>
  </r>
  <r>
    <s v="Diti"/>
    <x v="1"/>
    <x v="3"/>
    <m/>
    <m/>
    <m/>
    <m/>
    <m/>
    <m/>
    <m/>
    <m/>
    <m/>
    <m/>
    <m/>
    <m/>
    <m/>
    <m/>
    <m/>
    <m/>
    <m/>
    <m/>
    <m/>
    <m/>
    <m/>
    <m/>
    <m/>
  </r>
  <r>
    <s v="Zaafir"/>
    <x v="0"/>
    <x v="8"/>
    <m/>
    <m/>
    <m/>
    <m/>
    <m/>
    <m/>
    <m/>
    <m/>
    <m/>
    <m/>
    <m/>
    <m/>
    <m/>
    <m/>
    <m/>
    <m/>
    <m/>
    <m/>
    <m/>
    <m/>
    <m/>
    <m/>
    <m/>
  </r>
  <r>
    <s v="Dayita"/>
    <x v="1"/>
    <x v="1"/>
    <m/>
    <m/>
    <m/>
    <m/>
    <m/>
    <m/>
    <m/>
    <m/>
    <m/>
    <m/>
    <m/>
    <m/>
    <m/>
    <m/>
    <m/>
    <m/>
    <m/>
    <m/>
    <m/>
    <m/>
    <m/>
    <m/>
    <m/>
  </r>
  <r>
    <s v="Kalandhika"/>
    <x v="1"/>
    <x v="1"/>
    <m/>
    <m/>
    <m/>
    <m/>
    <m/>
    <m/>
    <m/>
    <m/>
    <m/>
    <m/>
    <m/>
    <m/>
    <m/>
    <m/>
    <m/>
    <m/>
    <m/>
    <m/>
    <m/>
    <m/>
    <m/>
    <m/>
    <m/>
  </r>
  <r>
    <s v="Ratnalekha"/>
    <x v="1"/>
    <x v="1"/>
    <m/>
    <m/>
    <m/>
    <m/>
    <m/>
    <m/>
    <m/>
    <m/>
    <m/>
    <m/>
    <m/>
    <m/>
    <m/>
    <m/>
    <m/>
    <m/>
    <m/>
    <m/>
    <m/>
    <m/>
    <m/>
    <m/>
    <m/>
  </r>
  <r>
    <s v="Thayanban"/>
    <x v="0"/>
    <x v="7"/>
    <m/>
    <m/>
    <m/>
    <m/>
    <m/>
    <m/>
    <m/>
    <m/>
    <m/>
    <m/>
    <m/>
    <m/>
    <m/>
    <m/>
    <m/>
    <m/>
    <m/>
    <m/>
    <m/>
    <m/>
    <m/>
    <m/>
    <m/>
  </r>
  <r>
    <s v="Vibhas"/>
    <x v="0"/>
    <x v="9"/>
    <m/>
    <m/>
    <m/>
    <m/>
    <m/>
    <m/>
    <m/>
    <m/>
    <m/>
    <m/>
    <m/>
    <m/>
    <m/>
    <m/>
    <m/>
    <m/>
    <m/>
    <m/>
    <m/>
    <m/>
    <m/>
    <m/>
    <m/>
  </r>
  <r>
    <s v="Siddhima"/>
    <x v="1"/>
    <x v="1"/>
    <m/>
    <m/>
    <m/>
    <m/>
    <m/>
    <m/>
    <m/>
    <m/>
    <m/>
    <m/>
    <m/>
    <m/>
    <m/>
    <m/>
    <m/>
    <m/>
    <m/>
    <m/>
    <m/>
    <m/>
    <m/>
    <m/>
    <m/>
  </r>
  <r>
    <s v="Naman"/>
    <x v="0"/>
    <x v="7"/>
    <m/>
    <m/>
    <m/>
    <m/>
    <m/>
    <m/>
    <m/>
    <m/>
    <m/>
    <m/>
    <m/>
    <m/>
    <m/>
    <m/>
    <m/>
    <m/>
    <m/>
    <m/>
    <m/>
    <m/>
    <m/>
    <m/>
    <m/>
  </r>
  <r>
    <s v="Rupeshwari"/>
    <x v="1"/>
    <x v="3"/>
    <m/>
    <m/>
    <m/>
    <m/>
    <m/>
    <m/>
    <m/>
    <m/>
    <m/>
    <m/>
    <m/>
    <m/>
    <m/>
    <m/>
    <m/>
    <m/>
    <m/>
    <m/>
    <m/>
    <m/>
    <m/>
    <m/>
    <m/>
  </r>
  <r>
    <s v="Yaalini"/>
    <x v="1"/>
    <x v="3"/>
    <m/>
    <m/>
    <m/>
    <m/>
    <m/>
    <m/>
    <m/>
    <m/>
    <m/>
    <m/>
    <m/>
    <m/>
    <m/>
    <m/>
    <m/>
    <m/>
    <m/>
    <m/>
    <m/>
    <m/>
    <m/>
    <m/>
    <m/>
  </r>
  <r>
    <s v="Haleema"/>
    <x v="1"/>
    <x v="1"/>
    <m/>
    <m/>
    <m/>
    <m/>
    <m/>
    <m/>
    <m/>
    <m/>
    <m/>
    <m/>
    <m/>
    <m/>
    <m/>
    <m/>
    <m/>
    <m/>
    <m/>
    <m/>
    <m/>
    <m/>
    <m/>
    <m/>
    <m/>
  </r>
  <r>
    <s v="Phiroza"/>
    <x v="1"/>
    <x v="1"/>
    <m/>
    <m/>
    <m/>
    <m/>
    <m/>
    <m/>
    <m/>
    <m/>
    <m/>
    <m/>
    <m/>
    <m/>
    <m/>
    <m/>
    <m/>
    <m/>
    <m/>
    <m/>
    <m/>
    <m/>
    <m/>
    <m/>
    <m/>
  </r>
  <r>
    <s v="Gurpraveen"/>
    <x v="1"/>
    <x v="7"/>
    <m/>
    <m/>
    <m/>
    <m/>
    <m/>
    <m/>
    <m/>
    <m/>
    <m/>
    <m/>
    <m/>
    <m/>
    <m/>
    <m/>
    <m/>
    <m/>
    <m/>
    <m/>
    <m/>
    <m/>
    <m/>
    <m/>
    <m/>
  </r>
  <r>
    <s v="Fakhry"/>
    <x v="0"/>
    <x v="13"/>
    <m/>
    <m/>
    <m/>
    <m/>
    <m/>
    <m/>
    <m/>
    <m/>
    <m/>
    <m/>
    <m/>
    <m/>
    <m/>
    <m/>
    <m/>
    <m/>
    <m/>
    <m/>
    <m/>
    <m/>
    <m/>
    <m/>
    <m/>
  </r>
  <r>
    <s v="Chandrakiran"/>
    <x v="0"/>
    <x v="7"/>
    <m/>
    <m/>
    <m/>
    <m/>
    <m/>
    <m/>
    <m/>
    <m/>
    <m/>
    <m/>
    <m/>
    <m/>
    <m/>
    <m/>
    <m/>
    <m/>
    <m/>
    <m/>
    <m/>
    <m/>
    <m/>
    <m/>
    <m/>
  </r>
  <r>
    <s v="Vishram"/>
    <x v="0"/>
    <x v="11"/>
    <m/>
    <m/>
    <m/>
    <m/>
    <m/>
    <m/>
    <m/>
    <m/>
    <m/>
    <m/>
    <m/>
    <m/>
    <m/>
    <m/>
    <m/>
    <m/>
    <m/>
    <m/>
    <m/>
    <m/>
    <m/>
    <m/>
    <m/>
  </r>
  <r>
    <s v="Laalamani"/>
    <x v="1"/>
    <x v="3"/>
    <m/>
    <m/>
    <m/>
    <m/>
    <m/>
    <m/>
    <m/>
    <m/>
    <m/>
    <m/>
    <m/>
    <m/>
    <m/>
    <m/>
    <m/>
    <m/>
    <m/>
    <m/>
    <m/>
    <m/>
    <m/>
    <m/>
    <m/>
  </r>
  <r>
    <s v="Ramkishore"/>
    <x v="0"/>
    <x v="20"/>
    <m/>
    <m/>
    <m/>
    <m/>
    <m/>
    <m/>
    <m/>
    <m/>
    <m/>
    <m/>
    <m/>
    <m/>
    <m/>
    <m/>
    <m/>
    <m/>
    <m/>
    <m/>
    <m/>
    <m/>
    <m/>
    <m/>
    <m/>
  </r>
  <r>
    <s v="Paresh"/>
    <x v="0"/>
    <x v="0"/>
    <m/>
    <m/>
    <m/>
    <m/>
    <m/>
    <m/>
    <m/>
    <m/>
    <m/>
    <m/>
    <m/>
    <m/>
    <m/>
    <m/>
    <m/>
    <m/>
    <m/>
    <m/>
    <m/>
    <m/>
    <m/>
    <m/>
    <m/>
  </r>
  <r>
    <s v="Shrikanta"/>
    <x v="0"/>
    <x v="1"/>
    <m/>
    <m/>
    <m/>
    <m/>
    <m/>
    <m/>
    <m/>
    <m/>
    <m/>
    <m/>
    <m/>
    <m/>
    <m/>
    <m/>
    <m/>
    <m/>
    <m/>
    <m/>
    <m/>
    <m/>
    <m/>
    <m/>
    <m/>
  </r>
  <r>
    <s v="Mrigankasekhar"/>
    <x v="0"/>
    <x v="8"/>
    <m/>
    <m/>
    <m/>
    <m/>
    <m/>
    <m/>
    <m/>
    <m/>
    <m/>
    <m/>
    <m/>
    <m/>
    <m/>
    <m/>
    <m/>
    <m/>
    <m/>
    <m/>
    <m/>
    <m/>
    <m/>
    <m/>
    <m/>
  </r>
  <r>
    <s v="Yaduvir"/>
    <x v="0"/>
    <x v="8"/>
    <m/>
    <m/>
    <m/>
    <m/>
    <m/>
    <m/>
    <m/>
    <m/>
    <m/>
    <m/>
    <m/>
    <m/>
    <m/>
    <m/>
    <m/>
    <m/>
    <m/>
    <m/>
    <m/>
    <m/>
    <m/>
    <m/>
    <m/>
  </r>
  <r>
    <s v="Harshad"/>
    <x v="0"/>
    <x v="5"/>
    <m/>
    <m/>
    <m/>
    <m/>
    <m/>
    <m/>
    <m/>
    <m/>
    <m/>
    <m/>
    <m/>
    <m/>
    <m/>
    <m/>
    <m/>
    <m/>
    <m/>
    <m/>
    <m/>
    <m/>
    <m/>
    <m/>
    <m/>
  </r>
  <r>
    <s v="Gayatri"/>
    <x v="1"/>
    <x v="3"/>
    <m/>
    <m/>
    <m/>
    <m/>
    <m/>
    <m/>
    <m/>
    <m/>
    <m/>
    <m/>
    <m/>
    <m/>
    <m/>
    <m/>
    <m/>
    <m/>
    <m/>
    <m/>
    <m/>
    <m/>
    <m/>
    <m/>
    <m/>
  </r>
  <r>
    <s v="Megh"/>
    <x v="0"/>
    <x v="0"/>
    <m/>
    <m/>
    <m/>
    <m/>
    <m/>
    <m/>
    <m/>
    <m/>
    <m/>
    <m/>
    <m/>
    <m/>
    <m/>
    <m/>
    <m/>
    <m/>
    <m/>
    <m/>
    <m/>
    <m/>
    <m/>
    <m/>
    <m/>
  </r>
  <r>
    <s v="Amlankusum"/>
    <x v="0"/>
    <x v="11"/>
    <m/>
    <m/>
    <m/>
    <m/>
    <m/>
    <m/>
    <m/>
    <m/>
    <m/>
    <m/>
    <m/>
    <m/>
    <m/>
    <m/>
    <m/>
    <m/>
    <m/>
    <m/>
    <m/>
    <m/>
    <m/>
    <m/>
    <m/>
  </r>
  <r>
    <s v="Iri"/>
    <x v="0"/>
    <x v="3"/>
    <m/>
    <m/>
    <m/>
    <m/>
    <m/>
    <m/>
    <m/>
    <m/>
    <m/>
    <m/>
    <m/>
    <m/>
    <m/>
    <m/>
    <m/>
    <m/>
    <m/>
    <m/>
    <m/>
    <m/>
    <m/>
    <m/>
    <m/>
  </r>
  <r>
    <s v="Vanshika"/>
    <x v="1"/>
    <x v="1"/>
    <m/>
    <m/>
    <m/>
    <m/>
    <m/>
    <m/>
    <m/>
    <m/>
    <m/>
    <m/>
    <m/>
    <m/>
    <m/>
    <m/>
    <m/>
    <m/>
    <m/>
    <m/>
    <m/>
    <m/>
    <m/>
    <m/>
    <m/>
  </r>
  <r>
    <s v="Japan"/>
    <x v="0"/>
    <x v="7"/>
    <m/>
    <m/>
    <m/>
    <m/>
    <m/>
    <m/>
    <m/>
    <m/>
    <m/>
    <m/>
    <m/>
    <m/>
    <m/>
    <m/>
    <m/>
    <m/>
    <m/>
    <m/>
    <m/>
    <m/>
    <m/>
    <m/>
    <m/>
  </r>
  <r>
    <s v="Zannat"/>
    <x v="1"/>
    <x v="14"/>
    <m/>
    <m/>
    <m/>
    <m/>
    <m/>
    <m/>
    <m/>
    <m/>
    <m/>
    <m/>
    <m/>
    <m/>
    <m/>
    <m/>
    <m/>
    <m/>
    <m/>
    <m/>
    <m/>
    <m/>
    <m/>
    <m/>
    <m/>
  </r>
  <r>
    <s v="Yaalisai"/>
    <x v="1"/>
    <x v="3"/>
    <m/>
    <m/>
    <m/>
    <m/>
    <m/>
    <m/>
    <m/>
    <m/>
    <m/>
    <m/>
    <m/>
    <m/>
    <m/>
    <m/>
    <m/>
    <m/>
    <m/>
    <m/>
    <m/>
    <m/>
    <m/>
    <m/>
    <m/>
  </r>
  <r>
    <s v="Gayana"/>
    <x v="1"/>
    <x v="1"/>
    <m/>
    <m/>
    <m/>
    <m/>
    <m/>
    <m/>
    <m/>
    <m/>
    <m/>
    <m/>
    <m/>
    <m/>
    <m/>
    <m/>
    <m/>
    <m/>
    <m/>
    <m/>
    <m/>
    <m/>
    <m/>
    <m/>
    <m/>
  </r>
  <r>
    <s v="Marut"/>
    <x v="0"/>
    <x v="14"/>
    <m/>
    <m/>
    <m/>
    <m/>
    <m/>
    <m/>
    <m/>
    <m/>
    <m/>
    <m/>
    <m/>
    <m/>
    <m/>
    <m/>
    <m/>
    <m/>
    <m/>
    <m/>
    <m/>
    <m/>
    <m/>
    <m/>
    <m/>
  </r>
  <r>
    <s v="Kantilal"/>
    <x v="0"/>
    <x v="10"/>
    <m/>
    <m/>
    <m/>
    <m/>
    <m/>
    <m/>
    <m/>
    <m/>
    <m/>
    <m/>
    <m/>
    <m/>
    <m/>
    <m/>
    <m/>
    <m/>
    <m/>
    <m/>
    <m/>
    <m/>
    <m/>
    <m/>
    <m/>
  </r>
  <r>
    <s v="Faiyaz"/>
    <x v="0"/>
    <x v="19"/>
    <m/>
    <m/>
    <m/>
    <m/>
    <m/>
    <m/>
    <m/>
    <m/>
    <m/>
    <m/>
    <m/>
    <m/>
    <m/>
    <m/>
    <m/>
    <m/>
    <m/>
    <m/>
    <m/>
    <m/>
    <m/>
    <m/>
    <m/>
  </r>
  <r>
    <s v="Omkarnath"/>
    <x v="0"/>
    <x v="0"/>
    <m/>
    <m/>
    <m/>
    <m/>
    <m/>
    <m/>
    <m/>
    <m/>
    <m/>
    <m/>
    <m/>
    <m/>
    <m/>
    <m/>
    <m/>
    <m/>
    <m/>
    <m/>
    <m/>
    <m/>
    <m/>
    <m/>
    <m/>
  </r>
  <r>
    <s v="Vanalakshmi"/>
    <x v="1"/>
    <x v="3"/>
    <m/>
    <m/>
    <m/>
    <m/>
    <m/>
    <m/>
    <m/>
    <m/>
    <m/>
    <m/>
    <m/>
    <m/>
    <m/>
    <m/>
    <m/>
    <m/>
    <m/>
    <m/>
    <m/>
    <m/>
    <m/>
    <m/>
    <m/>
  </r>
  <r>
    <s v="Milika"/>
    <x v="1"/>
    <x v="1"/>
    <m/>
    <m/>
    <m/>
    <m/>
    <m/>
    <m/>
    <m/>
    <m/>
    <m/>
    <m/>
    <m/>
    <m/>
    <m/>
    <m/>
    <m/>
    <m/>
    <m/>
    <m/>
    <m/>
    <m/>
    <m/>
    <m/>
    <m/>
  </r>
  <r>
    <s v="Ranajay"/>
    <x v="0"/>
    <x v="13"/>
    <m/>
    <m/>
    <m/>
    <m/>
    <m/>
    <m/>
    <m/>
    <m/>
    <m/>
    <m/>
    <m/>
    <m/>
    <m/>
    <m/>
    <m/>
    <m/>
    <m/>
    <m/>
    <m/>
    <m/>
    <m/>
    <m/>
    <m/>
  </r>
  <r>
    <s v="Yogesh"/>
    <x v="0"/>
    <x v="0"/>
    <m/>
    <m/>
    <m/>
    <m/>
    <m/>
    <m/>
    <m/>
    <m/>
    <m/>
    <m/>
    <m/>
    <m/>
    <m/>
    <m/>
    <m/>
    <m/>
    <m/>
    <m/>
    <m/>
    <m/>
    <m/>
    <m/>
    <m/>
  </r>
  <r>
    <s v="Hasmukh"/>
    <x v="0"/>
    <x v="0"/>
    <m/>
    <m/>
    <m/>
    <m/>
    <m/>
    <m/>
    <m/>
    <m/>
    <m/>
    <m/>
    <m/>
    <m/>
    <m/>
    <m/>
    <m/>
    <m/>
    <m/>
    <m/>
    <m/>
    <m/>
    <m/>
    <m/>
    <m/>
  </r>
  <r>
    <s v="Mujeeb"/>
    <x v="0"/>
    <x v="2"/>
    <m/>
    <m/>
    <m/>
    <m/>
    <m/>
    <m/>
    <m/>
    <m/>
    <m/>
    <m/>
    <m/>
    <m/>
    <m/>
    <m/>
    <m/>
    <m/>
    <m/>
    <m/>
    <m/>
    <m/>
    <m/>
    <m/>
    <m/>
  </r>
  <r>
    <s v="Jyotsna"/>
    <x v="1"/>
    <x v="1"/>
    <m/>
    <m/>
    <m/>
    <m/>
    <m/>
    <m/>
    <m/>
    <m/>
    <m/>
    <m/>
    <m/>
    <m/>
    <m/>
    <m/>
    <m/>
    <m/>
    <m/>
    <m/>
    <m/>
    <m/>
    <m/>
    <m/>
    <m/>
  </r>
  <r>
    <s v="Srujanika"/>
    <x v="1"/>
    <x v="1"/>
    <m/>
    <m/>
    <m/>
    <m/>
    <m/>
    <m/>
    <m/>
    <m/>
    <m/>
    <m/>
    <m/>
    <m/>
    <m/>
    <m/>
    <m/>
    <m/>
    <m/>
    <m/>
    <m/>
    <m/>
    <m/>
    <m/>
    <m/>
  </r>
  <r>
    <s v="Ishani"/>
    <x v="1"/>
    <x v="3"/>
    <m/>
    <m/>
    <m/>
    <m/>
    <m/>
    <m/>
    <m/>
    <m/>
    <m/>
    <m/>
    <m/>
    <m/>
    <m/>
    <m/>
    <m/>
    <m/>
    <m/>
    <m/>
    <m/>
    <m/>
    <m/>
    <m/>
    <m/>
  </r>
  <r>
    <s v="Ellu"/>
    <x v="0"/>
    <x v="6"/>
    <m/>
    <m/>
    <m/>
    <m/>
    <m/>
    <m/>
    <m/>
    <m/>
    <m/>
    <m/>
    <m/>
    <m/>
    <m/>
    <m/>
    <m/>
    <m/>
    <m/>
    <m/>
    <m/>
    <m/>
    <m/>
    <m/>
    <m/>
  </r>
  <r>
    <s v="Madira"/>
    <x v="1"/>
    <x v="1"/>
    <m/>
    <m/>
    <m/>
    <m/>
    <m/>
    <m/>
    <m/>
    <m/>
    <m/>
    <m/>
    <m/>
    <m/>
    <m/>
    <m/>
    <m/>
    <m/>
    <m/>
    <m/>
    <m/>
    <m/>
    <m/>
    <m/>
    <m/>
  </r>
  <r>
    <s v="Pooja"/>
    <x v="1"/>
    <x v="1"/>
    <m/>
    <m/>
    <m/>
    <m/>
    <m/>
    <m/>
    <m/>
    <m/>
    <m/>
    <m/>
    <m/>
    <m/>
    <m/>
    <m/>
    <m/>
    <m/>
    <m/>
    <m/>
    <m/>
    <m/>
    <m/>
    <m/>
    <m/>
  </r>
  <r>
    <s v="Shantashil"/>
    <x v="0"/>
    <x v="10"/>
    <m/>
    <m/>
    <m/>
    <m/>
    <m/>
    <m/>
    <m/>
    <m/>
    <m/>
    <m/>
    <m/>
    <m/>
    <m/>
    <m/>
    <m/>
    <m/>
    <m/>
    <m/>
    <m/>
    <m/>
    <m/>
    <m/>
    <m/>
  </r>
  <r>
    <s v="Saipraasad"/>
    <x v="0"/>
    <x v="5"/>
    <m/>
    <m/>
    <m/>
    <m/>
    <m/>
    <m/>
    <m/>
    <m/>
    <m/>
    <m/>
    <m/>
    <m/>
    <m/>
    <m/>
    <m/>
    <m/>
    <m/>
    <m/>
    <m/>
    <m/>
    <m/>
    <m/>
    <m/>
  </r>
  <r>
    <s v="Radhika"/>
    <x v="1"/>
    <x v="1"/>
    <m/>
    <m/>
    <m/>
    <m/>
    <m/>
    <m/>
    <m/>
    <m/>
    <m/>
    <m/>
    <m/>
    <m/>
    <m/>
    <m/>
    <m/>
    <m/>
    <m/>
    <m/>
    <m/>
    <m/>
    <m/>
    <m/>
    <m/>
  </r>
  <r>
    <s v="Srivas"/>
    <x v="0"/>
    <x v="9"/>
    <m/>
    <m/>
    <m/>
    <m/>
    <m/>
    <m/>
    <m/>
    <m/>
    <m/>
    <m/>
    <m/>
    <m/>
    <m/>
    <m/>
    <m/>
    <m/>
    <m/>
    <m/>
    <m/>
    <m/>
    <m/>
    <m/>
    <m/>
  </r>
  <r>
    <s v="Nathan"/>
    <x v="0"/>
    <x v="7"/>
    <m/>
    <m/>
    <m/>
    <m/>
    <m/>
    <m/>
    <m/>
    <m/>
    <m/>
    <m/>
    <m/>
    <m/>
    <m/>
    <m/>
    <m/>
    <m/>
    <m/>
    <m/>
    <m/>
    <m/>
    <m/>
    <m/>
    <m/>
  </r>
  <r>
    <s v="Srinika"/>
    <x v="1"/>
    <x v="1"/>
    <m/>
    <m/>
    <m/>
    <m/>
    <m/>
    <m/>
    <m/>
    <m/>
    <m/>
    <m/>
    <m/>
    <m/>
    <m/>
    <m/>
    <m/>
    <m/>
    <m/>
    <m/>
    <m/>
    <m/>
    <m/>
    <m/>
    <m/>
  </r>
  <r>
    <s v="Shahid"/>
    <x v="0"/>
    <x v="5"/>
    <m/>
    <m/>
    <m/>
    <m/>
    <m/>
    <m/>
    <m/>
    <m/>
    <m/>
    <m/>
    <m/>
    <m/>
    <m/>
    <m/>
    <m/>
    <m/>
    <m/>
    <m/>
    <m/>
    <m/>
    <m/>
    <m/>
    <m/>
  </r>
  <r>
    <s v="Avatar"/>
    <x v="0"/>
    <x v="8"/>
    <m/>
    <m/>
    <m/>
    <m/>
    <m/>
    <m/>
    <m/>
    <m/>
    <m/>
    <m/>
    <m/>
    <m/>
    <m/>
    <m/>
    <m/>
    <m/>
    <m/>
    <m/>
    <m/>
    <m/>
    <m/>
    <m/>
    <m/>
  </r>
  <r>
    <s v="Harihar"/>
    <x v="0"/>
    <x v="8"/>
    <m/>
    <m/>
    <m/>
    <m/>
    <m/>
    <m/>
    <m/>
    <m/>
    <m/>
    <m/>
    <m/>
    <m/>
    <m/>
    <m/>
    <m/>
    <m/>
    <m/>
    <m/>
    <m/>
    <m/>
    <m/>
    <m/>
    <m/>
  </r>
  <r>
    <s v="Abhidha"/>
    <x v="1"/>
    <x v="1"/>
    <m/>
    <m/>
    <m/>
    <m/>
    <m/>
    <m/>
    <m/>
    <m/>
    <m/>
    <m/>
    <m/>
    <m/>
    <m/>
    <m/>
    <m/>
    <m/>
    <m/>
    <m/>
    <m/>
    <m/>
    <m/>
    <m/>
    <m/>
  </r>
  <r>
    <s v="Manjunath"/>
    <x v="0"/>
    <x v="0"/>
    <m/>
    <m/>
    <m/>
    <m/>
    <m/>
    <m/>
    <m/>
    <m/>
    <m/>
    <m/>
    <m/>
    <m/>
    <m/>
    <m/>
    <m/>
    <m/>
    <m/>
    <m/>
    <m/>
    <m/>
    <m/>
    <m/>
    <m/>
  </r>
  <r>
    <s v="Nivritti"/>
    <x v="1"/>
    <x v="3"/>
    <m/>
    <m/>
    <m/>
    <m/>
    <m/>
    <m/>
    <m/>
    <m/>
    <m/>
    <m/>
    <m/>
    <m/>
    <m/>
    <m/>
    <m/>
    <m/>
    <m/>
    <m/>
    <m/>
    <m/>
    <m/>
    <m/>
    <m/>
  </r>
  <r>
    <s v="Ekachith"/>
    <x v="0"/>
    <x v="0"/>
    <m/>
    <m/>
    <m/>
    <m/>
    <m/>
    <m/>
    <m/>
    <m/>
    <m/>
    <m/>
    <m/>
    <m/>
    <m/>
    <m/>
    <m/>
    <m/>
    <m/>
    <m/>
    <m/>
    <m/>
    <m/>
    <m/>
    <m/>
  </r>
  <r>
    <s v="Idaspati"/>
    <x v="0"/>
    <x v="3"/>
    <m/>
    <m/>
    <m/>
    <m/>
    <m/>
    <m/>
    <m/>
    <m/>
    <m/>
    <m/>
    <m/>
    <m/>
    <m/>
    <m/>
    <m/>
    <m/>
    <m/>
    <m/>
    <m/>
    <m/>
    <m/>
    <m/>
    <m/>
  </r>
  <r>
    <s v="Vrishin"/>
    <x v="0"/>
    <x v="7"/>
    <m/>
    <m/>
    <m/>
    <m/>
    <m/>
    <m/>
    <m/>
    <m/>
    <m/>
    <m/>
    <m/>
    <m/>
    <m/>
    <m/>
    <m/>
    <m/>
    <m/>
    <m/>
    <m/>
    <m/>
    <m/>
    <m/>
    <m/>
  </r>
  <r>
    <s v="Gangol"/>
    <x v="0"/>
    <x v="10"/>
    <m/>
    <m/>
    <m/>
    <m/>
    <m/>
    <m/>
    <m/>
    <m/>
    <m/>
    <m/>
    <m/>
    <m/>
    <m/>
    <m/>
    <m/>
    <m/>
    <m/>
    <m/>
    <m/>
    <m/>
    <m/>
    <m/>
    <m/>
  </r>
  <r>
    <s v="Rajendra"/>
    <x v="0"/>
    <x v="1"/>
    <m/>
    <m/>
    <m/>
    <m/>
    <m/>
    <m/>
    <m/>
    <m/>
    <m/>
    <m/>
    <m/>
    <m/>
    <m/>
    <m/>
    <m/>
    <m/>
    <m/>
    <m/>
    <m/>
    <m/>
    <m/>
    <m/>
    <m/>
  </r>
  <r>
    <s v="Maagh"/>
    <x v="0"/>
    <x v="0"/>
    <m/>
    <m/>
    <m/>
    <m/>
    <m/>
    <m/>
    <m/>
    <m/>
    <m/>
    <m/>
    <m/>
    <m/>
    <m/>
    <m/>
    <m/>
    <m/>
    <m/>
    <m/>
    <m/>
    <m/>
    <m/>
    <m/>
    <m/>
  </r>
  <r>
    <s v="Anula"/>
    <x v="1"/>
    <x v="1"/>
    <m/>
    <m/>
    <m/>
    <m/>
    <m/>
    <m/>
    <m/>
    <m/>
    <m/>
    <m/>
    <m/>
    <m/>
    <m/>
    <m/>
    <m/>
    <m/>
    <m/>
    <m/>
    <m/>
    <m/>
    <m/>
    <m/>
    <m/>
  </r>
  <r>
    <s v="Bhojaraja"/>
    <x v="0"/>
    <x v="1"/>
    <m/>
    <m/>
    <m/>
    <m/>
    <m/>
    <m/>
    <m/>
    <m/>
    <m/>
    <m/>
    <m/>
    <m/>
    <m/>
    <m/>
    <m/>
    <m/>
    <m/>
    <m/>
    <m/>
    <m/>
    <m/>
    <m/>
    <m/>
  </r>
  <r>
    <s v="Drupad"/>
    <x v="0"/>
    <x v="5"/>
    <m/>
    <m/>
    <m/>
    <m/>
    <m/>
    <m/>
    <m/>
    <m/>
    <m/>
    <m/>
    <m/>
    <m/>
    <m/>
    <m/>
    <m/>
    <m/>
    <m/>
    <m/>
    <m/>
    <m/>
    <m/>
    <m/>
    <m/>
  </r>
  <r>
    <s v="Aftab,Aftaab"/>
    <x v="0"/>
    <x v="2"/>
    <m/>
    <m/>
    <m/>
    <m/>
    <m/>
    <m/>
    <m/>
    <m/>
    <m/>
    <m/>
    <m/>
    <m/>
    <m/>
    <m/>
    <m/>
    <m/>
    <m/>
    <m/>
    <m/>
    <m/>
    <m/>
    <m/>
    <m/>
  </r>
  <r>
    <s v="Raman"/>
    <x v="0"/>
    <x v="7"/>
    <m/>
    <m/>
    <m/>
    <m/>
    <m/>
    <m/>
    <m/>
    <m/>
    <m/>
    <m/>
    <m/>
    <m/>
    <m/>
    <m/>
    <m/>
    <m/>
    <m/>
    <m/>
    <m/>
    <m/>
    <m/>
    <m/>
    <m/>
  </r>
  <r>
    <s v="Amrit, Amrik"/>
    <x v="0"/>
    <x v="4"/>
    <m/>
    <m/>
    <m/>
    <m/>
    <m/>
    <m/>
    <m/>
    <m/>
    <m/>
    <m/>
    <m/>
    <m/>
    <m/>
    <m/>
    <m/>
    <m/>
    <m/>
    <m/>
    <m/>
    <m/>
    <m/>
    <m/>
    <m/>
  </r>
  <r>
    <s v="Hritish"/>
    <x v="0"/>
    <x v="0"/>
    <m/>
    <m/>
    <m/>
    <m/>
    <m/>
    <m/>
    <m/>
    <m/>
    <m/>
    <m/>
    <m/>
    <m/>
    <m/>
    <m/>
    <m/>
    <m/>
    <m/>
    <m/>
    <m/>
    <m/>
    <m/>
    <m/>
    <m/>
  </r>
  <r>
    <s v="Kusumesh"/>
    <x v="0"/>
    <x v="0"/>
    <m/>
    <m/>
    <m/>
    <m/>
    <m/>
    <m/>
    <m/>
    <m/>
    <m/>
    <m/>
    <m/>
    <m/>
    <m/>
    <m/>
    <m/>
    <m/>
    <m/>
    <m/>
    <m/>
    <m/>
    <m/>
    <m/>
    <m/>
  </r>
  <r>
    <s v="Menmoli"/>
    <x v="1"/>
    <x v="3"/>
    <m/>
    <m/>
    <m/>
    <m/>
    <m/>
    <m/>
    <m/>
    <m/>
    <m/>
    <m/>
    <m/>
    <m/>
    <m/>
    <m/>
    <m/>
    <m/>
    <m/>
    <m/>
    <m/>
    <m/>
    <m/>
    <m/>
    <m/>
  </r>
  <r>
    <s v="Sphatika"/>
    <x v="1"/>
    <x v="1"/>
    <m/>
    <m/>
    <m/>
    <m/>
    <m/>
    <m/>
    <m/>
    <m/>
    <m/>
    <m/>
    <m/>
    <m/>
    <m/>
    <m/>
    <m/>
    <m/>
    <m/>
    <m/>
    <m/>
    <m/>
    <m/>
    <m/>
    <m/>
  </r>
  <r>
    <s v="Rijul"/>
    <x v="0"/>
    <x v="10"/>
    <m/>
    <m/>
    <m/>
    <m/>
    <m/>
    <m/>
    <m/>
    <m/>
    <m/>
    <m/>
    <m/>
    <m/>
    <m/>
    <m/>
    <m/>
    <m/>
    <m/>
    <m/>
    <m/>
    <m/>
    <m/>
    <m/>
    <m/>
  </r>
  <r>
    <s v="Shalmali"/>
    <x v="1"/>
    <x v="3"/>
    <m/>
    <m/>
    <m/>
    <m/>
    <m/>
    <m/>
    <m/>
    <m/>
    <m/>
    <m/>
    <m/>
    <m/>
    <m/>
    <m/>
    <m/>
    <m/>
    <m/>
    <m/>
    <m/>
    <m/>
    <m/>
    <m/>
    <m/>
  </r>
  <r>
    <s v="Nathin"/>
    <x v="0"/>
    <x v="7"/>
    <m/>
    <m/>
    <m/>
    <m/>
    <m/>
    <m/>
    <m/>
    <m/>
    <m/>
    <m/>
    <m/>
    <m/>
    <m/>
    <m/>
    <m/>
    <m/>
    <m/>
    <m/>
    <m/>
    <m/>
    <m/>
    <m/>
    <m/>
  </r>
  <r>
    <s v="Pugal"/>
    <x v="0"/>
    <x v="10"/>
    <m/>
    <m/>
    <m/>
    <m/>
    <m/>
    <m/>
    <m/>
    <m/>
    <m/>
    <m/>
    <m/>
    <m/>
    <m/>
    <m/>
    <m/>
    <m/>
    <m/>
    <m/>
    <m/>
    <m/>
    <m/>
    <m/>
    <m/>
  </r>
  <r>
    <s v="Saakaar"/>
    <x v="0"/>
    <x v="8"/>
    <m/>
    <m/>
    <m/>
    <m/>
    <m/>
    <m/>
    <m/>
    <m/>
    <m/>
    <m/>
    <m/>
    <m/>
    <m/>
    <m/>
    <m/>
    <m/>
    <m/>
    <m/>
    <m/>
    <m/>
    <m/>
    <m/>
    <m/>
  </r>
  <r>
    <s v="Utalika"/>
    <x v="1"/>
    <x v="1"/>
    <m/>
    <m/>
    <m/>
    <m/>
    <m/>
    <m/>
    <m/>
    <m/>
    <m/>
    <m/>
    <m/>
    <m/>
    <m/>
    <m/>
    <m/>
    <m/>
    <m/>
    <m/>
    <m/>
    <m/>
    <m/>
    <m/>
    <m/>
  </r>
  <r>
    <s v="Swati"/>
    <x v="1"/>
    <x v="3"/>
    <m/>
    <m/>
    <m/>
    <m/>
    <m/>
    <m/>
    <m/>
    <m/>
    <m/>
    <m/>
    <m/>
    <m/>
    <m/>
    <m/>
    <m/>
    <m/>
    <m/>
    <m/>
    <m/>
    <m/>
    <m/>
    <m/>
    <m/>
  </r>
  <r>
    <s v="Muni"/>
    <x v="0"/>
    <x v="3"/>
    <m/>
    <m/>
    <m/>
    <m/>
    <m/>
    <m/>
    <m/>
    <m/>
    <m/>
    <m/>
    <m/>
    <m/>
    <m/>
    <m/>
    <m/>
    <m/>
    <m/>
    <m/>
    <m/>
    <m/>
    <m/>
    <m/>
    <m/>
  </r>
  <r>
    <s v="Drishya"/>
    <x v="1"/>
    <x v="1"/>
    <m/>
    <m/>
    <m/>
    <m/>
    <m/>
    <m/>
    <m/>
    <m/>
    <m/>
    <m/>
    <m/>
    <m/>
    <m/>
    <m/>
    <m/>
    <m/>
    <m/>
    <m/>
    <m/>
    <m/>
    <m/>
    <m/>
    <m/>
  </r>
  <r>
    <s v="Sitikantha"/>
    <x v="0"/>
    <x v="1"/>
    <m/>
    <m/>
    <m/>
    <m/>
    <m/>
    <m/>
    <m/>
    <m/>
    <m/>
    <m/>
    <m/>
    <m/>
    <m/>
    <m/>
    <m/>
    <m/>
    <m/>
    <m/>
    <m/>
    <m/>
    <m/>
    <m/>
    <m/>
  </r>
  <r>
    <s v="Parveen"/>
    <x v="1"/>
    <x v="7"/>
    <m/>
    <m/>
    <m/>
    <m/>
    <m/>
    <m/>
    <m/>
    <m/>
    <m/>
    <m/>
    <m/>
    <m/>
    <m/>
    <m/>
    <m/>
    <m/>
    <m/>
    <m/>
    <m/>
    <m/>
    <m/>
    <m/>
    <m/>
  </r>
  <r>
    <s v="Vedavathi"/>
    <x v="1"/>
    <x v="3"/>
    <m/>
    <m/>
    <m/>
    <m/>
    <m/>
    <m/>
    <m/>
    <m/>
    <m/>
    <m/>
    <m/>
    <m/>
    <m/>
    <m/>
    <m/>
    <m/>
    <m/>
    <m/>
    <m/>
    <m/>
    <m/>
    <m/>
    <m/>
  </r>
  <r>
    <s v="Raghunandan"/>
    <x v="0"/>
    <x v="7"/>
    <m/>
    <m/>
    <m/>
    <m/>
    <m/>
    <m/>
    <m/>
    <m/>
    <m/>
    <m/>
    <m/>
    <m/>
    <m/>
    <m/>
    <m/>
    <m/>
    <m/>
    <m/>
    <m/>
    <m/>
    <m/>
    <m/>
    <m/>
  </r>
  <r>
    <s v="Shravankumar"/>
    <x v="0"/>
    <x v="8"/>
    <m/>
    <m/>
    <m/>
    <m/>
    <m/>
    <m/>
    <m/>
    <m/>
    <m/>
    <m/>
    <m/>
    <m/>
    <m/>
    <m/>
    <m/>
    <m/>
    <m/>
    <m/>
    <m/>
    <m/>
    <m/>
    <m/>
    <m/>
  </r>
  <r>
    <s v="Marichi"/>
    <x v="1"/>
    <x v="3"/>
    <m/>
    <m/>
    <m/>
    <m/>
    <m/>
    <m/>
    <m/>
    <m/>
    <m/>
    <m/>
    <m/>
    <m/>
    <m/>
    <m/>
    <m/>
    <m/>
    <m/>
    <m/>
    <m/>
    <m/>
    <m/>
    <m/>
    <m/>
  </r>
  <r>
    <s v="Vikramajit"/>
    <x v="0"/>
    <x v="14"/>
    <m/>
    <m/>
    <m/>
    <m/>
    <m/>
    <m/>
    <m/>
    <m/>
    <m/>
    <m/>
    <m/>
    <m/>
    <m/>
    <m/>
    <m/>
    <m/>
    <m/>
    <m/>
    <m/>
    <m/>
    <m/>
    <m/>
    <m/>
  </r>
  <r>
    <s v="Satyavrata"/>
    <x v="0"/>
    <x v="1"/>
    <m/>
    <m/>
    <m/>
    <m/>
    <m/>
    <m/>
    <m/>
    <m/>
    <m/>
    <m/>
    <m/>
    <m/>
    <m/>
    <m/>
    <m/>
    <m/>
    <m/>
    <m/>
    <m/>
    <m/>
    <m/>
    <m/>
    <m/>
  </r>
  <r>
    <s v="Iha"/>
    <x v="1"/>
    <x v="1"/>
    <m/>
    <m/>
    <m/>
    <m/>
    <m/>
    <m/>
    <m/>
    <m/>
    <m/>
    <m/>
    <m/>
    <m/>
    <m/>
    <m/>
    <m/>
    <m/>
    <m/>
    <m/>
    <m/>
    <m/>
    <m/>
    <m/>
    <m/>
  </r>
  <r>
    <s v="Rohan"/>
    <x v="0"/>
    <x v="7"/>
    <m/>
    <m/>
    <m/>
    <m/>
    <m/>
    <m/>
    <m/>
    <m/>
    <m/>
    <m/>
    <m/>
    <m/>
    <m/>
    <m/>
    <m/>
    <m/>
    <m/>
    <m/>
    <m/>
    <m/>
    <m/>
    <m/>
    <m/>
  </r>
  <r>
    <s v="Krishnaroop"/>
    <x v="0"/>
    <x v="17"/>
    <m/>
    <m/>
    <m/>
    <m/>
    <m/>
    <m/>
    <m/>
    <m/>
    <m/>
    <m/>
    <m/>
    <m/>
    <m/>
    <m/>
    <m/>
    <m/>
    <m/>
    <m/>
    <m/>
    <m/>
    <m/>
    <m/>
    <m/>
  </r>
  <r>
    <s v="Ajamil"/>
    <x v="0"/>
    <x v="10"/>
    <m/>
    <m/>
    <m/>
    <m/>
    <m/>
    <m/>
    <m/>
    <m/>
    <m/>
    <m/>
    <m/>
    <m/>
    <m/>
    <m/>
    <m/>
    <m/>
    <m/>
    <m/>
    <m/>
    <m/>
    <m/>
    <m/>
    <m/>
  </r>
  <r>
    <s v="Vanhishikha"/>
    <x v="1"/>
    <x v="1"/>
    <m/>
    <m/>
    <m/>
    <m/>
    <m/>
    <m/>
    <m/>
    <m/>
    <m/>
    <m/>
    <m/>
    <m/>
    <m/>
    <m/>
    <m/>
    <m/>
    <m/>
    <m/>
    <m/>
    <m/>
    <m/>
    <m/>
    <m/>
  </r>
  <r>
    <s v="Amanath"/>
    <x v="0"/>
    <x v="0"/>
    <m/>
    <m/>
    <m/>
    <m/>
    <m/>
    <m/>
    <m/>
    <m/>
    <m/>
    <m/>
    <m/>
    <m/>
    <m/>
    <m/>
    <m/>
    <m/>
    <m/>
    <m/>
    <m/>
    <m/>
    <m/>
    <m/>
    <m/>
  </r>
  <r>
    <s v="Omaja"/>
    <x v="1"/>
    <x v="1"/>
    <m/>
    <m/>
    <m/>
    <m/>
    <m/>
    <m/>
    <m/>
    <m/>
    <m/>
    <m/>
    <m/>
    <m/>
    <m/>
    <m/>
    <m/>
    <m/>
    <m/>
    <m/>
    <m/>
    <m/>
    <m/>
    <m/>
    <m/>
  </r>
  <r>
    <s v="Prasun"/>
    <x v="0"/>
    <x v="7"/>
    <m/>
    <m/>
    <m/>
    <m/>
    <m/>
    <m/>
    <m/>
    <m/>
    <m/>
    <m/>
    <m/>
    <m/>
    <m/>
    <m/>
    <m/>
    <m/>
    <m/>
    <m/>
    <m/>
    <m/>
    <m/>
    <m/>
    <m/>
  </r>
  <r>
    <s v="Gul"/>
    <x v="1"/>
    <x v="10"/>
    <m/>
    <m/>
    <m/>
    <m/>
    <m/>
    <m/>
    <m/>
    <m/>
    <m/>
    <m/>
    <m/>
    <m/>
    <m/>
    <m/>
    <m/>
    <m/>
    <m/>
    <m/>
    <m/>
    <m/>
    <m/>
    <m/>
    <m/>
  </r>
  <r>
    <s v="Samarendra"/>
    <x v="0"/>
    <x v="1"/>
    <m/>
    <m/>
    <m/>
    <m/>
    <m/>
    <m/>
    <m/>
    <m/>
    <m/>
    <m/>
    <m/>
    <m/>
    <m/>
    <m/>
    <m/>
    <m/>
    <m/>
    <m/>
    <m/>
    <m/>
    <m/>
    <m/>
    <m/>
  </r>
  <r>
    <s v="Ghanendra"/>
    <x v="0"/>
    <x v="1"/>
    <m/>
    <m/>
    <m/>
    <m/>
    <m/>
    <m/>
    <m/>
    <m/>
    <m/>
    <m/>
    <m/>
    <m/>
    <m/>
    <m/>
    <m/>
    <m/>
    <m/>
    <m/>
    <m/>
    <m/>
    <m/>
    <m/>
    <m/>
  </r>
  <r>
    <s v="Abhijna"/>
    <x v="1"/>
    <x v="1"/>
    <m/>
    <m/>
    <m/>
    <m/>
    <m/>
    <m/>
    <m/>
    <m/>
    <m/>
    <m/>
    <m/>
    <m/>
    <m/>
    <m/>
    <m/>
    <m/>
    <m/>
    <m/>
    <m/>
    <m/>
    <m/>
    <m/>
    <m/>
  </r>
  <r>
    <s v="Venkataraman"/>
    <x v="0"/>
    <x v="7"/>
    <m/>
    <m/>
    <m/>
    <m/>
    <m/>
    <m/>
    <m/>
    <m/>
    <m/>
    <m/>
    <m/>
    <m/>
    <m/>
    <m/>
    <m/>
    <m/>
    <m/>
    <m/>
    <m/>
    <m/>
    <m/>
    <m/>
    <m/>
  </r>
  <r>
    <s v="Xena"/>
    <x v="1"/>
    <x v="1"/>
    <m/>
    <m/>
    <m/>
    <m/>
    <m/>
    <m/>
    <m/>
    <m/>
    <m/>
    <m/>
    <m/>
    <m/>
    <m/>
    <m/>
    <m/>
    <m/>
    <m/>
    <m/>
    <m/>
    <m/>
    <m/>
    <m/>
    <m/>
  </r>
  <r>
    <s v="Yuvaraj"/>
    <x v="0"/>
    <x v="12"/>
    <m/>
    <m/>
    <m/>
    <m/>
    <m/>
    <m/>
    <m/>
    <m/>
    <m/>
    <m/>
    <m/>
    <m/>
    <m/>
    <m/>
    <m/>
    <m/>
    <m/>
    <m/>
    <m/>
    <m/>
    <m/>
    <m/>
    <m/>
  </r>
  <r>
    <s v="Bipasha"/>
    <x v="1"/>
    <x v="1"/>
    <m/>
    <m/>
    <m/>
    <m/>
    <m/>
    <m/>
    <m/>
    <m/>
    <m/>
    <m/>
    <m/>
    <m/>
    <m/>
    <m/>
    <m/>
    <m/>
    <m/>
    <m/>
    <m/>
    <m/>
    <m/>
    <m/>
    <m/>
  </r>
  <r>
    <s v="Timir"/>
    <x v="0"/>
    <x v="8"/>
    <m/>
    <m/>
    <m/>
    <m/>
    <m/>
    <m/>
    <m/>
    <m/>
    <m/>
    <m/>
    <m/>
    <m/>
    <m/>
    <m/>
    <m/>
    <m/>
    <m/>
    <m/>
    <m/>
    <m/>
    <m/>
    <m/>
    <m/>
  </r>
  <r>
    <s v="Gurumurthi"/>
    <x v="0"/>
    <x v="3"/>
    <m/>
    <m/>
    <m/>
    <m/>
    <m/>
    <m/>
    <m/>
    <m/>
    <m/>
    <m/>
    <m/>
    <m/>
    <m/>
    <m/>
    <m/>
    <m/>
    <m/>
    <m/>
    <m/>
    <m/>
    <m/>
    <m/>
    <m/>
  </r>
  <r>
    <s v="Suhag"/>
    <x v="1"/>
    <x v="18"/>
    <m/>
    <m/>
    <m/>
    <m/>
    <m/>
    <m/>
    <m/>
    <m/>
    <m/>
    <m/>
    <m/>
    <m/>
    <m/>
    <m/>
    <m/>
    <m/>
    <m/>
    <m/>
    <m/>
    <m/>
    <m/>
    <m/>
    <m/>
  </r>
  <r>
    <s v="Kshitija"/>
    <x v="1"/>
    <x v="1"/>
    <m/>
    <m/>
    <m/>
    <m/>
    <m/>
    <m/>
    <m/>
    <m/>
    <m/>
    <m/>
    <m/>
    <m/>
    <m/>
    <m/>
    <m/>
    <m/>
    <m/>
    <m/>
    <m/>
    <m/>
    <m/>
    <m/>
    <m/>
  </r>
  <r>
    <s v="Krishna"/>
    <x v="1"/>
    <x v="1"/>
    <m/>
    <m/>
    <m/>
    <m/>
    <m/>
    <m/>
    <m/>
    <m/>
    <m/>
    <m/>
    <m/>
    <m/>
    <m/>
    <m/>
    <m/>
    <m/>
    <m/>
    <m/>
    <m/>
    <m/>
    <m/>
    <m/>
    <m/>
  </r>
  <r>
    <s v="Nagesh"/>
    <x v="0"/>
    <x v="0"/>
    <m/>
    <m/>
    <m/>
    <m/>
    <m/>
    <m/>
    <m/>
    <m/>
    <m/>
    <m/>
    <m/>
    <m/>
    <m/>
    <m/>
    <m/>
    <m/>
    <m/>
    <m/>
    <m/>
    <m/>
    <m/>
    <m/>
    <m/>
  </r>
  <r>
    <s v="Vedmohan"/>
    <x v="0"/>
    <x v="7"/>
    <m/>
    <m/>
    <m/>
    <m/>
    <m/>
    <m/>
    <m/>
    <m/>
    <m/>
    <m/>
    <m/>
    <m/>
    <m/>
    <m/>
    <m/>
    <m/>
    <m/>
    <m/>
    <m/>
    <m/>
    <m/>
    <m/>
    <m/>
  </r>
  <r>
    <s v="Tanuka"/>
    <x v="1"/>
    <x v="1"/>
    <m/>
    <m/>
    <m/>
    <m/>
    <m/>
    <m/>
    <m/>
    <m/>
    <m/>
    <m/>
    <m/>
    <m/>
    <m/>
    <m/>
    <m/>
    <m/>
    <m/>
    <m/>
    <m/>
    <m/>
    <m/>
    <m/>
    <m/>
  </r>
  <r>
    <s v="Thumri"/>
    <x v="1"/>
    <x v="3"/>
    <m/>
    <m/>
    <m/>
    <m/>
    <m/>
    <m/>
    <m/>
    <m/>
    <m/>
    <m/>
    <m/>
    <m/>
    <m/>
    <m/>
    <m/>
    <m/>
    <m/>
    <m/>
    <m/>
    <m/>
    <m/>
    <m/>
    <m/>
  </r>
  <r>
    <s v="Tripta"/>
    <x v="1"/>
    <x v="1"/>
    <m/>
    <m/>
    <m/>
    <m/>
    <m/>
    <m/>
    <m/>
    <m/>
    <m/>
    <m/>
    <m/>
    <m/>
    <m/>
    <m/>
    <m/>
    <m/>
    <m/>
    <m/>
    <m/>
    <m/>
    <m/>
    <m/>
    <m/>
  </r>
  <r>
    <s v="Lingan"/>
    <x v="0"/>
    <x v="7"/>
    <m/>
    <m/>
    <m/>
    <m/>
    <m/>
    <m/>
    <m/>
    <m/>
    <m/>
    <m/>
    <m/>
    <m/>
    <m/>
    <m/>
    <m/>
    <m/>
    <m/>
    <m/>
    <m/>
    <m/>
    <m/>
    <m/>
    <m/>
  </r>
  <r>
    <s v="Prbhavati"/>
    <x v="1"/>
    <x v="3"/>
    <m/>
    <m/>
    <m/>
    <m/>
    <m/>
    <m/>
    <m/>
    <m/>
    <m/>
    <m/>
    <m/>
    <m/>
    <m/>
    <m/>
    <m/>
    <m/>
    <m/>
    <m/>
    <m/>
    <m/>
    <m/>
    <m/>
    <m/>
  </r>
  <r>
    <s v="Lajita"/>
    <x v="1"/>
    <x v="1"/>
    <m/>
    <m/>
    <m/>
    <m/>
    <m/>
    <m/>
    <m/>
    <m/>
    <m/>
    <m/>
    <m/>
    <m/>
    <m/>
    <m/>
    <m/>
    <m/>
    <m/>
    <m/>
    <m/>
    <m/>
    <m/>
    <m/>
    <m/>
  </r>
  <r>
    <s v="Rubaina"/>
    <x v="1"/>
    <x v="1"/>
    <m/>
    <m/>
    <m/>
    <m/>
    <m/>
    <m/>
    <m/>
    <m/>
    <m/>
    <m/>
    <m/>
    <m/>
    <m/>
    <m/>
    <m/>
    <m/>
    <m/>
    <m/>
    <m/>
    <m/>
    <m/>
    <m/>
    <m/>
  </r>
  <r>
    <s v="Aashish"/>
    <x v="0"/>
    <x v="0"/>
    <m/>
    <m/>
    <m/>
    <m/>
    <m/>
    <m/>
    <m/>
    <m/>
    <m/>
    <m/>
    <m/>
    <m/>
    <m/>
    <m/>
    <m/>
    <m/>
    <m/>
    <m/>
    <m/>
    <m/>
    <m/>
    <m/>
    <m/>
  </r>
  <r>
    <s v="Pavitra"/>
    <x v="1"/>
    <x v="1"/>
    <m/>
    <m/>
    <m/>
    <m/>
    <m/>
    <m/>
    <m/>
    <m/>
    <m/>
    <m/>
    <m/>
    <m/>
    <m/>
    <m/>
    <m/>
    <m/>
    <m/>
    <m/>
    <m/>
    <m/>
    <m/>
    <m/>
    <m/>
  </r>
  <r>
    <s v="Sudarshana"/>
    <x v="1"/>
    <x v="1"/>
    <m/>
    <m/>
    <m/>
    <m/>
    <m/>
    <m/>
    <m/>
    <m/>
    <m/>
    <m/>
    <m/>
    <m/>
    <m/>
    <m/>
    <m/>
    <m/>
    <m/>
    <m/>
    <m/>
    <m/>
    <m/>
    <m/>
    <m/>
  </r>
  <r>
    <s v="Shyamangi"/>
    <x v="1"/>
    <x v="3"/>
    <m/>
    <m/>
    <m/>
    <m/>
    <m/>
    <m/>
    <m/>
    <m/>
    <m/>
    <m/>
    <m/>
    <m/>
    <m/>
    <m/>
    <m/>
    <m/>
    <m/>
    <m/>
    <m/>
    <m/>
    <m/>
    <m/>
    <m/>
  </r>
  <r>
    <s v="Deepana"/>
    <x v="1"/>
    <x v="1"/>
    <m/>
    <m/>
    <m/>
    <m/>
    <m/>
    <m/>
    <m/>
    <m/>
    <m/>
    <m/>
    <m/>
    <m/>
    <m/>
    <m/>
    <m/>
    <m/>
    <m/>
    <m/>
    <m/>
    <m/>
    <m/>
    <m/>
    <m/>
  </r>
  <r>
    <s v="Kaishori"/>
    <x v="1"/>
    <x v="3"/>
    <m/>
    <m/>
    <m/>
    <m/>
    <m/>
    <m/>
    <m/>
    <m/>
    <m/>
    <m/>
    <m/>
    <m/>
    <m/>
    <m/>
    <m/>
    <m/>
    <m/>
    <m/>
    <m/>
    <m/>
    <m/>
    <m/>
    <m/>
  </r>
  <r>
    <s v="Aashirya"/>
    <x v="1"/>
    <x v="1"/>
    <m/>
    <m/>
    <m/>
    <m/>
    <m/>
    <m/>
    <m/>
    <m/>
    <m/>
    <m/>
    <m/>
    <m/>
    <m/>
    <m/>
    <m/>
    <m/>
    <m/>
    <m/>
    <m/>
    <m/>
    <m/>
    <m/>
    <m/>
  </r>
  <r>
    <s v="Gulzar"/>
    <x v="0"/>
    <x v="8"/>
    <m/>
    <m/>
    <m/>
    <m/>
    <m/>
    <m/>
    <m/>
    <m/>
    <m/>
    <m/>
    <m/>
    <m/>
    <m/>
    <m/>
    <m/>
    <m/>
    <m/>
    <m/>
    <m/>
    <m/>
    <m/>
    <m/>
    <m/>
  </r>
  <r>
    <s v="Prakriti"/>
    <x v="0"/>
    <x v="3"/>
    <m/>
    <m/>
    <m/>
    <m/>
    <m/>
    <m/>
    <m/>
    <m/>
    <m/>
    <m/>
    <m/>
    <m/>
    <m/>
    <m/>
    <m/>
    <m/>
    <m/>
    <m/>
    <m/>
    <m/>
    <m/>
    <m/>
    <m/>
  </r>
  <r>
    <s v="Sujan"/>
    <x v="0"/>
    <x v="7"/>
    <m/>
    <m/>
    <m/>
    <m/>
    <m/>
    <m/>
    <m/>
    <m/>
    <m/>
    <m/>
    <m/>
    <m/>
    <m/>
    <m/>
    <m/>
    <m/>
    <m/>
    <m/>
    <m/>
    <m/>
    <m/>
    <m/>
    <m/>
  </r>
  <r>
    <s v="Pavanaj"/>
    <x v="0"/>
    <x v="12"/>
    <m/>
    <m/>
    <m/>
    <m/>
    <m/>
    <m/>
    <m/>
    <m/>
    <m/>
    <m/>
    <m/>
    <m/>
    <m/>
    <m/>
    <m/>
    <m/>
    <m/>
    <m/>
    <m/>
    <m/>
    <m/>
    <m/>
    <m/>
  </r>
  <r>
    <s v="Parni"/>
    <x v="1"/>
    <x v="3"/>
    <m/>
    <m/>
    <m/>
    <m/>
    <m/>
    <m/>
    <m/>
    <m/>
    <m/>
    <m/>
    <m/>
    <m/>
    <m/>
    <m/>
    <m/>
    <m/>
    <m/>
    <m/>
    <m/>
    <m/>
    <m/>
    <m/>
    <m/>
  </r>
  <r>
    <s v="Saguna"/>
    <x v="1"/>
    <x v="1"/>
    <m/>
    <m/>
    <m/>
    <m/>
    <m/>
    <m/>
    <m/>
    <m/>
    <m/>
    <m/>
    <m/>
    <m/>
    <m/>
    <m/>
    <m/>
    <m/>
    <m/>
    <m/>
    <m/>
    <m/>
    <m/>
    <m/>
    <m/>
  </r>
  <r>
    <s v="Hanuman"/>
    <x v="0"/>
    <x v="7"/>
    <m/>
    <m/>
    <m/>
    <m/>
    <m/>
    <m/>
    <m/>
    <m/>
    <m/>
    <m/>
    <m/>
    <m/>
    <m/>
    <m/>
    <m/>
    <m/>
    <m/>
    <m/>
    <m/>
    <m/>
    <m/>
    <m/>
    <m/>
  </r>
  <r>
    <s v="Jamadagni"/>
    <x v="0"/>
    <x v="3"/>
    <m/>
    <m/>
    <m/>
    <m/>
    <m/>
    <m/>
    <m/>
    <m/>
    <m/>
    <m/>
    <m/>
    <m/>
    <m/>
    <m/>
    <m/>
    <m/>
    <m/>
    <m/>
    <m/>
    <m/>
    <m/>
    <m/>
    <m/>
  </r>
  <r>
    <s v="Mithilesh"/>
    <x v="0"/>
    <x v="0"/>
    <m/>
    <m/>
    <m/>
    <m/>
    <m/>
    <m/>
    <m/>
    <m/>
    <m/>
    <m/>
    <m/>
    <m/>
    <m/>
    <m/>
    <m/>
    <m/>
    <m/>
    <m/>
    <m/>
    <m/>
    <m/>
    <m/>
    <m/>
  </r>
  <r>
    <s v="Abhilasa"/>
    <x v="1"/>
    <x v="1"/>
    <m/>
    <m/>
    <m/>
    <m/>
    <m/>
    <m/>
    <m/>
    <m/>
    <m/>
    <m/>
    <m/>
    <m/>
    <m/>
    <m/>
    <m/>
    <m/>
    <m/>
    <m/>
    <m/>
    <m/>
    <m/>
    <m/>
    <m/>
  </r>
  <r>
    <s v="Akash"/>
    <x v="0"/>
    <x v="0"/>
    <m/>
    <m/>
    <m/>
    <m/>
    <m/>
    <m/>
    <m/>
    <m/>
    <m/>
    <m/>
    <m/>
    <m/>
    <m/>
    <m/>
    <m/>
    <m/>
    <m/>
    <m/>
    <m/>
    <m/>
    <m/>
    <m/>
    <m/>
  </r>
  <r>
    <s v="Udayachal"/>
    <x v="0"/>
    <x v="10"/>
    <m/>
    <m/>
    <m/>
    <m/>
    <m/>
    <m/>
    <m/>
    <m/>
    <m/>
    <m/>
    <m/>
    <m/>
    <m/>
    <m/>
    <m/>
    <m/>
    <m/>
    <m/>
    <m/>
    <m/>
    <m/>
    <m/>
    <m/>
  </r>
  <r>
    <s v="Kalakarni"/>
    <x v="1"/>
    <x v="3"/>
    <m/>
    <m/>
    <m/>
    <m/>
    <m/>
    <m/>
    <m/>
    <m/>
    <m/>
    <m/>
    <m/>
    <m/>
    <m/>
    <m/>
    <m/>
    <m/>
    <m/>
    <m/>
    <m/>
    <m/>
    <m/>
    <m/>
    <m/>
  </r>
  <r>
    <s v="Surendra"/>
    <x v="0"/>
    <x v="1"/>
    <m/>
    <m/>
    <m/>
    <m/>
    <m/>
    <m/>
    <m/>
    <m/>
    <m/>
    <m/>
    <m/>
    <m/>
    <m/>
    <m/>
    <m/>
    <m/>
    <m/>
    <m/>
    <m/>
    <m/>
    <m/>
    <m/>
    <m/>
  </r>
  <r>
    <s v="Palani"/>
    <x v="0"/>
    <x v="3"/>
    <m/>
    <m/>
    <m/>
    <m/>
    <m/>
    <m/>
    <m/>
    <m/>
    <m/>
    <m/>
    <m/>
    <m/>
    <m/>
    <m/>
    <m/>
    <m/>
    <m/>
    <m/>
    <m/>
    <m/>
    <m/>
    <m/>
    <m/>
  </r>
  <r>
    <s v="Ibhya"/>
    <x v="0"/>
    <x v="1"/>
    <m/>
    <m/>
    <m/>
    <m/>
    <m/>
    <m/>
    <m/>
    <m/>
    <m/>
    <m/>
    <m/>
    <m/>
    <m/>
    <m/>
    <m/>
    <m/>
    <m/>
    <m/>
    <m/>
    <m/>
    <m/>
    <m/>
    <m/>
  </r>
  <r>
    <s v="Sanchay"/>
    <x v="0"/>
    <x v="13"/>
    <m/>
    <m/>
    <m/>
    <m/>
    <m/>
    <m/>
    <m/>
    <m/>
    <m/>
    <m/>
    <m/>
    <m/>
    <m/>
    <m/>
    <m/>
    <m/>
    <m/>
    <m/>
    <m/>
    <m/>
    <m/>
    <m/>
    <m/>
  </r>
  <r>
    <s v="Acaryasuta"/>
    <x v="0"/>
    <x v="1"/>
    <m/>
    <m/>
    <m/>
    <m/>
    <m/>
    <m/>
    <m/>
    <m/>
    <m/>
    <m/>
    <m/>
    <m/>
    <m/>
    <m/>
    <m/>
    <m/>
    <m/>
    <m/>
    <m/>
    <m/>
    <m/>
    <m/>
    <m/>
  </r>
  <r>
    <s v="Rathika"/>
    <x v="1"/>
    <x v="1"/>
    <m/>
    <m/>
    <m/>
    <m/>
    <m/>
    <m/>
    <m/>
    <m/>
    <m/>
    <m/>
    <m/>
    <m/>
    <m/>
    <m/>
    <m/>
    <m/>
    <m/>
    <m/>
    <m/>
    <m/>
    <m/>
    <m/>
    <m/>
  </r>
  <r>
    <s v="Mirium"/>
    <x v="1"/>
    <x v="11"/>
    <m/>
    <m/>
    <m/>
    <m/>
    <m/>
    <m/>
    <m/>
    <m/>
    <m/>
    <m/>
    <m/>
    <m/>
    <m/>
    <m/>
    <m/>
    <m/>
    <m/>
    <m/>
    <m/>
    <m/>
    <m/>
    <m/>
    <m/>
  </r>
  <r>
    <s v="Kamakya"/>
    <x v="1"/>
    <x v="1"/>
    <m/>
    <m/>
    <m/>
    <m/>
    <m/>
    <m/>
    <m/>
    <m/>
    <m/>
    <m/>
    <m/>
    <m/>
    <m/>
    <m/>
    <m/>
    <m/>
    <m/>
    <m/>
    <m/>
    <m/>
    <m/>
    <m/>
    <m/>
  </r>
  <r>
    <s v="Prabhu"/>
    <x v="0"/>
    <x v="6"/>
    <m/>
    <m/>
    <m/>
    <m/>
    <m/>
    <m/>
    <m/>
    <m/>
    <m/>
    <m/>
    <m/>
    <m/>
    <m/>
    <m/>
    <m/>
    <m/>
    <m/>
    <m/>
    <m/>
    <m/>
    <m/>
    <m/>
    <m/>
  </r>
  <r>
    <s v="Lavangi"/>
    <x v="1"/>
    <x v="3"/>
    <m/>
    <m/>
    <m/>
    <m/>
    <m/>
    <m/>
    <m/>
    <m/>
    <m/>
    <m/>
    <m/>
    <m/>
    <m/>
    <m/>
    <m/>
    <m/>
    <m/>
    <m/>
    <m/>
    <m/>
    <m/>
    <m/>
    <m/>
  </r>
  <r>
    <s v="Thogai"/>
    <x v="1"/>
    <x v="3"/>
    <m/>
    <m/>
    <m/>
    <m/>
    <m/>
    <m/>
    <m/>
    <m/>
    <m/>
    <m/>
    <m/>
    <m/>
    <m/>
    <m/>
    <m/>
    <m/>
    <m/>
    <m/>
    <m/>
    <m/>
    <m/>
    <m/>
    <m/>
  </r>
  <r>
    <s v="Dhyanesh"/>
    <x v="0"/>
    <x v="0"/>
    <m/>
    <m/>
    <m/>
    <m/>
    <m/>
    <m/>
    <m/>
    <m/>
    <m/>
    <m/>
    <m/>
    <m/>
    <m/>
    <m/>
    <m/>
    <m/>
    <m/>
    <m/>
    <m/>
    <m/>
    <m/>
    <m/>
    <m/>
  </r>
  <r>
    <s v="Madhula"/>
    <x v="1"/>
    <x v="1"/>
    <m/>
    <m/>
    <m/>
    <m/>
    <m/>
    <m/>
    <m/>
    <m/>
    <m/>
    <m/>
    <m/>
    <m/>
    <m/>
    <m/>
    <m/>
    <m/>
    <m/>
    <m/>
    <m/>
    <m/>
    <m/>
    <m/>
    <m/>
  </r>
  <r>
    <s v="Mahipal"/>
    <x v="0"/>
    <x v="10"/>
    <m/>
    <m/>
    <m/>
    <m/>
    <m/>
    <m/>
    <m/>
    <m/>
    <m/>
    <m/>
    <m/>
    <m/>
    <m/>
    <m/>
    <m/>
    <m/>
    <m/>
    <m/>
    <m/>
    <m/>
    <m/>
    <m/>
    <m/>
  </r>
  <r>
    <s v="Mamraj"/>
    <x v="0"/>
    <x v="12"/>
    <m/>
    <m/>
    <m/>
    <m/>
    <m/>
    <m/>
    <m/>
    <m/>
    <m/>
    <m/>
    <m/>
    <m/>
    <m/>
    <m/>
    <m/>
    <m/>
    <m/>
    <m/>
    <m/>
    <m/>
    <m/>
    <m/>
    <m/>
  </r>
  <r>
    <s v="Chahat"/>
    <x v="1"/>
    <x v="14"/>
    <m/>
    <m/>
    <m/>
    <m/>
    <m/>
    <m/>
    <m/>
    <m/>
    <m/>
    <m/>
    <m/>
    <m/>
    <m/>
    <m/>
    <m/>
    <m/>
    <m/>
    <m/>
    <m/>
    <m/>
    <m/>
    <m/>
    <m/>
  </r>
  <r>
    <s v="Kodhai"/>
    <x v="1"/>
    <x v="3"/>
    <m/>
    <m/>
    <m/>
    <m/>
    <m/>
    <m/>
    <m/>
    <m/>
    <m/>
    <m/>
    <m/>
    <m/>
    <m/>
    <m/>
    <m/>
    <m/>
    <m/>
    <m/>
    <m/>
    <m/>
    <m/>
    <m/>
    <m/>
  </r>
  <r>
    <s v="Gyanada"/>
    <x v="1"/>
    <x v="1"/>
    <m/>
    <m/>
    <m/>
    <m/>
    <m/>
    <m/>
    <m/>
    <m/>
    <m/>
    <m/>
    <m/>
    <m/>
    <m/>
    <m/>
    <m/>
    <m/>
    <m/>
    <m/>
    <m/>
    <m/>
    <m/>
    <m/>
    <m/>
  </r>
  <r>
    <s v="Nabhi"/>
    <x v="0"/>
    <x v="3"/>
    <m/>
    <m/>
    <m/>
    <m/>
    <m/>
    <m/>
    <m/>
    <m/>
    <m/>
    <m/>
    <m/>
    <m/>
    <m/>
    <m/>
    <m/>
    <m/>
    <m/>
    <m/>
    <m/>
    <m/>
    <m/>
    <m/>
    <m/>
  </r>
  <r>
    <s v="Govindi"/>
    <x v="1"/>
    <x v="3"/>
    <m/>
    <m/>
    <m/>
    <m/>
    <m/>
    <m/>
    <m/>
    <m/>
    <m/>
    <m/>
    <m/>
    <m/>
    <m/>
    <m/>
    <m/>
    <m/>
    <m/>
    <m/>
    <m/>
    <m/>
    <m/>
    <m/>
    <m/>
  </r>
  <r>
    <s v="Amogh"/>
    <x v="0"/>
    <x v="0"/>
    <m/>
    <m/>
    <m/>
    <m/>
    <m/>
    <m/>
    <m/>
    <m/>
    <m/>
    <m/>
    <m/>
    <m/>
    <m/>
    <m/>
    <m/>
    <m/>
    <m/>
    <m/>
    <m/>
    <m/>
    <m/>
    <m/>
    <m/>
  </r>
  <r>
    <s v="Chandrika"/>
    <x v="1"/>
    <x v="1"/>
    <m/>
    <m/>
    <m/>
    <m/>
    <m/>
    <m/>
    <m/>
    <m/>
    <m/>
    <m/>
    <m/>
    <m/>
    <m/>
    <m/>
    <m/>
    <m/>
    <m/>
    <m/>
    <m/>
    <m/>
    <m/>
    <m/>
    <m/>
  </r>
  <r>
    <s v="Vijayalaksmi"/>
    <x v="1"/>
    <x v="3"/>
    <m/>
    <m/>
    <m/>
    <m/>
    <m/>
    <m/>
    <m/>
    <m/>
    <m/>
    <m/>
    <m/>
    <m/>
    <m/>
    <m/>
    <m/>
    <m/>
    <m/>
    <m/>
    <m/>
    <m/>
    <m/>
    <m/>
    <m/>
  </r>
  <r>
    <s v="Shashidhar"/>
    <x v="0"/>
    <x v="8"/>
    <m/>
    <m/>
    <m/>
    <m/>
    <m/>
    <m/>
    <m/>
    <m/>
    <m/>
    <m/>
    <m/>
    <m/>
    <m/>
    <m/>
    <m/>
    <m/>
    <m/>
    <m/>
    <m/>
    <m/>
    <m/>
    <m/>
    <m/>
  </r>
  <r>
    <s v="Ashwin, Asvin"/>
    <x v="0"/>
    <x v="7"/>
    <m/>
    <m/>
    <m/>
    <m/>
    <m/>
    <m/>
    <m/>
    <m/>
    <m/>
    <m/>
    <m/>
    <m/>
    <m/>
    <m/>
    <m/>
    <m/>
    <m/>
    <m/>
    <m/>
    <m/>
    <m/>
    <m/>
    <m/>
  </r>
  <r>
    <s v="Zeeshan"/>
    <x v="0"/>
    <x v="7"/>
    <m/>
    <m/>
    <m/>
    <m/>
    <m/>
    <m/>
    <m/>
    <m/>
    <m/>
    <m/>
    <m/>
    <m/>
    <m/>
    <m/>
    <m/>
    <m/>
    <m/>
    <m/>
    <m/>
    <m/>
    <m/>
    <m/>
    <m/>
  </r>
  <r>
    <s v="Mahaniya"/>
    <x v="0"/>
    <x v="1"/>
    <m/>
    <m/>
    <m/>
    <m/>
    <m/>
    <m/>
    <m/>
    <m/>
    <m/>
    <m/>
    <m/>
    <m/>
    <m/>
    <m/>
    <m/>
    <m/>
    <m/>
    <m/>
    <m/>
    <m/>
    <m/>
    <m/>
    <m/>
  </r>
  <r>
    <s v="Yuvika"/>
    <x v="1"/>
    <x v="1"/>
    <m/>
    <m/>
    <m/>
    <m/>
    <m/>
    <m/>
    <m/>
    <m/>
    <m/>
    <m/>
    <m/>
    <m/>
    <m/>
    <m/>
    <m/>
    <m/>
    <m/>
    <m/>
    <m/>
    <m/>
    <m/>
    <m/>
    <m/>
  </r>
  <r>
    <s v="Deveshwar"/>
    <x v="0"/>
    <x v="8"/>
    <m/>
    <m/>
    <m/>
    <m/>
    <m/>
    <m/>
    <m/>
    <m/>
    <m/>
    <m/>
    <m/>
    <m/>
    <m/>
    <m/>
    <m/>
    <m/>
    <m/>
    <m/>
    <m/>
    <m/>
    <m/>
    <m/>
    <m/>
  </r>
  <r>
    <s v="Subinay"/>
    <x v="0"/>
    <x v="13"/>
    <m/>
    <m/>
    <m/>
    <m/>
    <m/>
    <m/>
    <m/>
    <m/>
    <m/>
    <m/>
    <m/>
    <m/>
    <m/>
    <m/>
    <m/>
    <m/>
    <m/>
    <m/>
    <m/>
    <m/>
    <m/>
    <m/>
    <m/>
  </r>
  <r>
    <s v="Niramay"/>
    <x v="0"/>
    <x v="13"/>
    <m/>
    <m/>
    <m/>
    <m/>
    <m/>
    <m/>
    <m/>
    <m/>
    <m/>
    <m/>
    <m/>
    <m/>
    <m/>
    <m/>
    <m/>
    <m/>
    <m/>
    <m/>
    <m/>
    <m/>
    <m/>
    <m/>
    <m/>
  </r>
  <r>
    <s v="Samhita"/>
    <x v="1"/>
    <x v="1"/>
    <m/>
    <m/>
    <m/>
    <m/>
    <m/>
    <m/>
    <m/>
    <m/>
    <m/>
    <m/>
    <m/>
    <m/>
    <m/>
    <m/>
    <m/>
    <m/>
    <m/>
    <m/>
    <m/>
    <m/>
    <m/>
    <m/>
    <m/>
  </r>
  <r>
    <s v="Devachandra"/>
    <x v="0"/>
    <x v="1"/>
    <m/>
    <m/>
    <m/>
    <m/>
    <m/>
    <m/>
    <m/>
    <m/>
    <m/>
    <m/>
    <m/>
    <m/>
    <m/>
    <m/>
    <m/>
    <m/>
    <m/>
    <m/>
    <m/>
    <m/>
    <m/>
    <m/>
    <m/>
  </r>
  <r>
    <s v="Mohit"/>
    <x v="0"/>
    <x v="14"/>
    <m/>
    <m/>
    <m/>
    <m/>
    <m/>
    <m/>
    <m/>
    <m/>
    <m/>
    <m/>
    <m/>
    <m/>
    <m/>
    <m/>
    <m/>
    <m/>
    <m/>
    <m/>
    <m/>
    <m/>
    <m/>
    <m/>
    <m/>
  </r>
  <r>
    <s v="Sudesh"/>
    <x v="0"/>
    <x v="0"/>
    <m/>
    <m/>
    <m/>
    <m/>
    <m/>
    <m/>
    <m/>
    <m/>
    <m/>
    <m/>
    <m/>
    <m/>
    <m/>
    <m/>
    <m/>
    <m/>
    <m/>
    <m/>
    <m/>
    <m/>
    <m/>
    <m/>
    <m/>
  </r>
  <r>
    <s v="Dhansukh"/>
    <x v="0"/>
    <x v="0"/>
    <m/>
    <m/>
    <m/>
    <m/>
    <m/>
    <m/>
    <m/>
    <m/>
    <m/>
    <m/>
    <m/>
    <m/>
    <m/>
    <m/>
    <m/>
    <m/>
    <m/>
    <m/>
    <m/>
    <m/>
    <m/>
    <m/>
    <m/>
  </r>
  <r>
    <s v="Onella"/>
    <x v="1"/>
    <x v="1"/>
    <m/>
    <m/>
    <m/>
    <m/>
    <m/>
    <m/>
    <m/>
    <m/>
    <m/>
    <m/>
    <m/>
    <m/>
    <m/>
    <m/>
    <m/>
    <m/>
    <m/>
    <m/>
    <m/>
    <m/>
    <m/>
    <m/>
    <m/>
  </r>
  <r>
    <s v="Rajdulari"/>
    <x v="0"/>
    <x v="3"/>
    <m/>
    <m/>
    <m/>
    <m/>
    <m/>
    <m/>
    <m/>
    <m/>
    <m/>
    <m/>
    <m/>
    <m/>
    <m/>
    <m/>
    <m/>
    <m/>
    <m/>
    <m/>
    <m/>
    <m/>
    <m/>
    <m/>
    <m/>
  </r>
  <r>
    <s v="Urshita"/>
    <x v="1"/>
    <x v="1"/>
    <m/>
    <m/>
    <m/>
    <m/>
    <m/>
    <m/>
    <m/>
    <m/>
    <m/>
    <m/>
    <m/>
    <m/>
    <m/>
    <m/>
    <m/>
    <m/>
    <m/>
    <m/>
    <m/>
    <m/>
    <m/>
    <m/>
    <m/>
  </r>
  <r>
    <s v="Vishal"/>
    <x v="0"/>
    <x v="10"/>
    <m/>
    <m/>
    <m/>
    <m/>
    <m/>
    <m/>
    <m/>
    <m/>
    <m/>
    <m/>
    <m/>
    <m/>
    <m/>
    <m/>
    <m/>
    <m/>
    <m/>
    <m/>
    <m/>
    <m/>
    <m/>
    <m/>
    <m/>
  </r>
  <r>
    <s v="Ekavir"/>
    <x v="0"/>
    <x v="8"/>
    <m/>
    <m/>
    <m/>
    <m/>
    <m/>
    <m/>
    <m/>
    <m/>
    <m/>
    <m/>
    <m/>
    <m/>
    <m/>
    <m/>
    <m/>
    <m/>
    <m/>
    <m/>
    <m/>
    <m/>
    <m/>
    <m/>
    <m/>
  </r>
  <r>
    <s v="Hasanthi"/>
    <x v="1"/>
    <x v="3"/>
    <m/>
    <m/>
    <m/>
    <m/>
    <m/>
    <m/>
    <m/>
    <m/>
    <m/>
    <m/>
    <m/>
    <m/>
    <m/>
    <m/>
    <m/>
    <m/>
    <m/>
    <m/>
    <m/>
    <m/>
    <m/>
    <m/>
    <m/>
  </r>
  <r>
    <s v="Thangarajan"/>
    <x v="0"/>
    <x v="7"/>
    <m/>
    <m/>
    <m/>
    <m/>
    <m/>
    <m/>
    <m/>
    <m/>
    <m/>
    <m/>
    <m/>
    <m/>
    <m/>
    <m/>
    <m/>
    <m/>
    <m/>
    <m/>
    <m/>
    <m/>
    <m/>
    <m/>
    <m/>
  </r>
  <r>
    <s v="Suketu"/>
    <x v="0"/>
    <x v="6"/>
    <m/>
    <m/>
    <m/>
    <m/>
    <m/>
    <m/>
    <m/>
    <m/>
    <m/>
    <m/>
    <m/>
    <m/>
    <m/>
    <m/>
    <m/>
    <m/>
    <m/>
    <m/>
    <m/>
    <m/>
    <m/>
    <m/>
    <m/>
  </r>
  <r>
    <s v="Jerusha"/>
    <x v="1"/>
    <x v="1"/>
    <m/>
    <m/>
    <m/>
    <m/>
    <m/>
    <m/>
    <m/>
    <m/>
    <m/>
    <m/>
    <m/>
    <m/>
    <m/>
    <m/>
    <m/>
    <m/>
    <m/>
    <m/>
    <m/>
    <m/>
    <m/>
    <m/>
    <m/>
  </r>
  <r>
    <s v="Usra"/>
    <x v="1"/>
    <x v="1"/>
    <m/>
    <m/>
    <m/>
    <m/>
    <m/>
    <m/>
    <m/>
    <m/>
    <m/>
    <m/>
    <m/>
    <m/>
    <m/>
    <m/>
    <m/>
    <m/>
    <m/>
    <m/>
    <m/>
    <m/>
    <m/>
    <m/>
    <m/>
  </r>
  <r>
    <s v="Lagan"/>
    <x v="0"/>
    <x v="7"/>
    <m/>
    <m/>
    <m/>
    <m/>
    <m/>
    <m/>
    <m/>
    <m/>
    <m/>
    <m/>
    <m/>
    <m/>
    <m/>
    <m/>
    <m/>
    <m/>
    <m/>
    <m/>
    <m/>
    <m/>
    <m/>
    <m/>
    <m/>
  </r>
  <r>
    <s v="Abhimand"/>
    <x v="0"/>
    <x v="5"/>
    <m/>
    <m/>
    <m/>
    <m/>
    <m/>
    <m/>
    <m/>
    <m/>
    <m/>
    <m/>
    <m/>
    <m/>
    <m/>
    <m/>
    <m/>
    <m/>
    <m/>
    <m/>
    <m/>
    <m/>
    <m/>
    <m/>
    <m/>
  </r>
  <r>
    <s v="Anavi"/>
    <x v="1"/>
    <x v="3"/>
    <m/>
    <m/>
    <m/>
    <m/>
    <m/>
    <m/>
    <m/>
    <m/>
    <m/>
    <m/>
    <m/>
    <m/>
    <m/>
    <m/>
    <m/>
    <m/>
    <m/>
    <m/>
    <m/>
    <m/>
    <m/>
    <m/>
    <m/>
  </r>
  <r>
    <s v="Milan"/>
    <x v="0"/>
    <x v="7"/>
    <m/>
    <m/>
    <m/>
    <m/>
    <m/>
    <m/>
    <m/>
    <m/>
    <m/>
    <m/>
    <m/>
    <m/>
    <m/>
    <m/>
    <m/>
    <m/>
    <m/>
    <m/>
    <m/>
    <m/>
    <m/>
    <m/>
    <m/>
  </r>
  <r>
    <s v="Saanvi"/>
    <x v="1"/>
    <x v="3"/>
    <m/>
    <m/>
    <m/>
    <m/>
    <m/>
    <m/>
    <m/>
    <m/>
    <m/>
    <m/>
    <m/>
    <m/>
    <m/>
    <m/>
    <m/>
    <m/>
    <m/>
    <m/>
    <m/>
    <m/>
    <m/>
    <m/>
    <m/>
  </r>
  <r>
    <s v="Kamaraja"/>
    <x v="0"/>
    <x v="1"/>
    <m/>
    <m/>
    <m/>
    <m/>
    <m/>
    <m/>
    <m/>
    <m/>
    <m/>
    <m/>
    <m/>
    <m/>
    <m/>
    <m/>
    <m/>
    <m/>
    <m/>
    <m/>
    <m/>
    <m/>
    <m/>
    <m/>
    <m/>
  </r>
  <r>
    <s v="Pitambar"/>
    <x v="0"/>
    <x v="8"/>
    <m/>
    <m/>
    <m/>
    <m/>
    <m/>
    <m/>
    <m/>
    <m/>
    <m/>
    <m/>
    <m/>
    <m/>
    <m/>
    <m/>
    <m/>
    <m/>
    <m/>
    <m/>
    <m/>
    <m/>
    <m/>
    <m/>
    <m/>
  </r>
  <r>
    <s v="Mahalakshmi"/>
    <x v="1"/>
    <x v="3"/>
    <m/>
    <m/>
    <m/>
    <m/>
    <m/>
    <m/>
    <m/>
    <m/>
    <m/>
    <m/>
    <m/>
    <m/>
    <m/>
    <m/>
    <m/>
    <m/>
    <m/>
    <m/>
    <m/>
    <m/>
    <m/>
    <m/>
    <m/>
  </r>
  <r>
    <s v="Vallabhendra"/>
    <x v="0"/>
    <x v="1"/>
    <m/>
    <m/>
    <m/>
    <m/>
    <m/>
    <m/>
    <m/>
    <m/>
    <m/>
    <m/>
    <m/>
    <m/>
    <m/>
    <m/>
    <m/>
    <m/>
    <m/>
    <m/>
    <m/>
    <m/>
    <m/>
    <m/>
    <m/>
  </r>
  <r>
    <s v="Nirav"/>
    <x v="0"/>
    <x v="15"/>
    <m/>
    <m/>
    <m/>
    <m/>
    <m/>
    <m/>
    <m/>
    <m/>
    <m/>
    <m/>
    <m/>
    <m/>
    <m/>
    <m/>
    <m/>
    <m/>
    <m/>
    <m/>
    <m/>
    <m/>
    <m/>
    <m/>
    <m/>
  </r>
  <r>
    <s v="Omrao, Umrao"/>
    <x v="0"/>
    <x v="16"/>
    <m/>
    <m/>
    <m/>
    <m/>
    <m/>
    <m/>
    <m/>
    <m/>
    <m/>
    <m/>
    <m/>
    <m/>
    <m/>
    <m/>
    <m/>
    <m/>
    <m/>
    <m/>
    <m/>
    <m/>
    <m/>
    <m/>
    <m/>
  </r>
  <r>
    <s v="Jagadbandu"/>
    <x v="0"/>
    <x v="6"/>
    <m/>
    <m/>
    <m/>
    <m/>
    <m/>
    <m/>
    <m/>
    <m/>
    <m/>
    <m/>
    <m/>
    <m/>
    <m/>
    <m/>
    <m/>
    <m/>
    <m/>
    <m/>
    <m/>
    <m/>
    <m/>
    <m/>
    <m/>
  </r>
  <r>
    <s v="Urna"/>
    <x v="1"/>
    <x v="1"/>
    <m/>
    <m/>
    <m/>
    <m/>
    <m/>
    <m/>
    <m/>
    <m/>
    <m/>
    <m/>
    <m/>
    <m/>
    <m/>
    <m/>
    <m/>
    <m/>
    <m/>
    <m/>
    <m/>
    <m/>
    <m/>
    <m/>
    <m/>
  </r>
  <r>
    <s v="Mandhatri"/>
    <x v="0"/>
    <x v="3"/>
    <m/>
    <m/>
    <m/>
    <m/>
    <m/>
    <m/>
    <m/>
    <m/>
    <m/>
    <m/>
    <m/>
    <m/>
    <m/>
    <m/>
    <m/>
    <m/>
    <m/>
    <m/>
    <m/>
    <m/>
    <m/>
    <m/>
    <m/>
  </r>
  <r>
    <s v="Amitbikram"/>
    <x v="0"/>
    <x v="11"/>
    <m/>
    <m/>
    <m/>
    <m/>
    <m/>
    <m/>
    <m/>
    <m/>
    <m/>
    <m/>
    <m/>
    <m/>
    <m/>
    <m/>
    <m/>
    <m/>
    <m/>
    <m/>
    <m/>
    <m/>
    <m/>
    <m/>
    <m/>
  </r>
  <r>
    <s v="Nidhipa"/>
    <x v="1"/>
    <x v="1"/>
    <m/>
    <m/>
    <m/>
    <m/>
    <m/>
    <m/>
    <m/>
    <m/>
    <m/>
    <m/>
    <m/>
    <m/>
    <m/>
    <m/>
    <m/>
    <m/>
    <m/>
    <m/>
    <m/>
    <m/>
    <m/>
    <m/>
    <m/>
  </r>
  <r>
    <s v="Raja"/>
    <x v="0"/>
    <x v="1"/>
    <m/>
    <m/>
    <m/>
    <m/>
    <m/>
    <m/>
    <m/>
    <m/>
    <m/>
    <m/>
    <m/>
    <m/>
    <m/>
    <m/>
    <m/>
    <m/>
    <m/>
    <m/>
    <m/>
    <m/>
    <m/>
    <m/>
    <m/>
  </r>
  <r>
    <s v="Rukmini"/>
    <x v="1"/>
    <x v="3"/>
    <m/>
    <m/>
    <m/>
    <m/>
    <m/>
    <m/>
    <m/>
    <m/>
    <m/>
    <m/>
    <m/>
    <m/>
    <m/>
    <m/>
    <m/>
    <m/>
    <m/>
    <m/>
    <m/>
    <m/>
    <m/>
    <m/>
    <m/>
  </r>
  <r>
    <s v="Fullara"/>
    <x v="1"/>
    <x v="1"/>
    <m/>
    <m/>
    <m/>
    <m/>
    <m/>
    <m/>
    <m/>
    <m/>
    <m/>
    <m/>
    <m/>
    <m/>
    <m/>
    <m/>
    <m/>
    <m/>
    <m/>
    <m/>
    <m/>
    <m/>
    <m/>
    <m/>
    <m/>
  </r>
  <r>
    <s v="Akshath"/>
    <x v="0"/>
    <x v="0"/>
    <m/>
    <m/>
    <m/>
    <m/>
    <m/>
    <m/>
    <m/>
    <m/>
    <m/>
    <m/>
    <m/>
    <m/>
    <m/>
    <m/>
    <m/>
    <m/>
    <m/>
    <m/>
    <m/>
    <m/>
    <m/>
    <m/>
    <m/>
  </r>
  <r>
    <s v="Shadab"/>
    <x v="0"/>
    <x v="2"/>
    <m/>
    <m/>
    <m/>
    <m/>
    <m/>
    <m/>
    <m/>
    <m/>
    <m/>
    <m/>
    <m/>
    <m/>
    <m/>
    <m/>
    <m/>
    <m/>
    <m/>
    <m/>
    <m/>
    <m/>
    <m/>
    <m/>
    <m/>
  </r>
  <r>
    <s v="Gurpreet"/>
    <x v="0"/>
    <x v="14"/>
    <m/>
    <m/>
    <m/>
    <m/>
    <m/>
    <m/>
    <m/>
    <m/>
    <m/>
    <m/>
    <m/>
    <m/>
    <m/>
    <m/>
    <m/>
    <m/>
    <m/>
    <m/>
    <m/>
    <m/>
    <m/>
    <m/>
    <m/>
  </r>
  <r>
    <s v="Swarnima"/>
    <x v="1"/>
    <x v="1"/>
    <m/>
    <m/>
    <m/>
    <m/>
    <m/>
    <m/>
    <m/>
    <m/>
    <m/>
    <m/>
    <m/>
    <m/>
    <m/>
    <m/>
    <m/>
    <m/>
    <m/>
    <m/>
    <m/>
    <m/>
    <m/>
    <m/>
    <m/>
  </r>
  <r>
    <s v="Indu"/>
    <x v="1"/>
    <x v="6"/>
    <m/>
    <m/>
    <m/>
    <m/>
    <m/>
    <m/>
    <m/>
    <m/>
    <m/>
    <m/>
    <m/>
    <m/>
    <m/>
    <m/>
    <m/>
    <m/>
    <m/>
    <m/>
    <m/>
    <m/>
    <m/>
    <m/>
    <m/>
  </r>
  <r>
    <s v="Rituparna"/>
    <x v="1"/>
    <x v="1"/>
    <m/>
    <m/>
    <m/>
    <m/>
    <m/>
    <m/>
    <m/>
    <m/>
    <m/>
    <m/>
    <m/>
    <m/>
    <m/>
    <m/>
    <m/>
    <m/>
    <m/>
    <m/>
    <m/>
    <m/>
    <m/>
    <m/>
    <m/>
  </r>
  <r>
    <s v="Siddhartha"/>
    <x v="0"/>
    <x v="1"/>
    <m/>
    <m/>
    <m/>
    <m/>
    <m/>
    <m/>
    <m/>
    <m/>
    <m/>
    <m/>
    <m/>
    <m/>
    <m/>
    <m/>
    <m/>
    <m/>
    <m/>
    <m/>
    <m/>
    <m/>
    <m/>
    <m/>
    <m/>
  </r>
  <r>
    <s v="Chakradev"/>
    <x v="0"/>
    <x v="15"/>
    <m/>
    <m/>
    <m/>
    <m/>
    <m/>
    <m/>
    <m/>
    <m/>
    <m/>
    <m/>
    <m/>
    <m/>
    <m/>
    <m/>
    <m/>
    <m/>
    <m/>
    <m/>
    <m/>
    <m/>
    <m/>
    <m/>
    <m/>
  </r>
  <r>
    <s v="Induhasan"/>
    <x v="0"/>
    <x v="7"/>
    <m/>
    <m/>
    <m/>
    <m/>
    <m/>
    <m/>
    <m/>
    <m/>
    <m/>
    <m/>
    <m/>
    <m/>
    <m/>
    <m/>
    <m/>
    <m/>
    <m/>
    <m/>
    <m/>
    <m/>
    <m/>
    <m/>
    <m/>
  </r>
  <r>
    <s v="Gopichand"/>
    <x v="0"/>
    <x v="5"/>
    <m/>
    <m/>
    <m/>
    <m/>
    <m/>
    <m/>
    <m/>
    <m/>
    <m/>
    <m/>
    <m/>
    <m/>
    <m/>
    <m/>
    <m/>
    <m/>
    <m/>
    <m/>
    <m/>
    <m/>
    <m/>
    <m/>
    <m/>
  </r>
  <r>
    <s v="Ujagar"/>
    <x v="0"/>
    <x v="8"/>
    <m/>
    <m/>
    <m/>
    <m/>
    <m/>
    <m/>
    <m/>
    <m/>
    <m/>
    <m/>
    <m/>
    <m/>
    <m/>
    <m/>
    <m/>
    <m/>
    <m/>
    <m/>
    <m/>
    <m/>
    <m/>
    <m/>
    <m/>
  </r>
  <r>
    <s v="Nishok"/>
    <x v="0"/>
    <x v="4"/>
    <m/>
    <m/>
    <m/>
    <m/>
    <m/>
    <m/>
    <m/>
    <m/>
    <m/>
    <m/>
    <m/>
    <m/>
    <m/>
    <m/>
    <m/>
    <m/>
    <m/>
    <m/>
    <m/>
    <m/>
    <m/>
    <m/>
    <m/>
  </r>
  <r>
    <s v="Aakash"/>
    <x v="0"/>
    <x v="0"/>
    <m/>
    <m/>
    <m/>
    <m/>
    <m/>
    <m/>
    <m/>
    <m/>
    <m/>
    <m/>
    <m/>
    <m/>
    <m/>
    <m/>
    <m/>
    <m/>
    <m/>
    <m/>
    <m/>
    <m/>
    <m/>
    <m/>
    <m/>
  </r>
  <r>
    <s v="Kevalkishore"/>
    <x v="0"/>
    <x v="20"/>
    <m/>
    <m/>
    <m/>
    <m/>
    <m/>
    <m/>
    <m/>
    <m/>
    <m/>
    <m/>
    <m/>
    <m/>
    <m/>
    <m/>
    <m/>
    <m/>
    <m/>
    <m/>
    <m/>
    <m/>
    <m/>
    <m/>
    <m/>
  </r>
  <r>
    <s v="Amod"/>
    <x v="0"/>
    <x v="5"/>
    <m/>
    <m/>
    <m/>
    <m/>
    <m/>
    <m/>
    <m/>
    <m/>
    <m/>
    <m/>
    <m/>
    <m/>
    <m/>
    <m/>
    <m/>
    <m/>
    <m/>
    <m/>
    <m/>
    <m/>
    <m/>
    <m/>
    <m/>
  </r>
  <r>
    <s v="Hasina"/>
    <x v="1"/>
    <x v="1"/>
    <m/>
    <m/>
    <m/>
    <m/>
    <m/>
    <m/>
    <m/>
    <m/>
    <m/>
    <m/>
    <m/>
    <m/>
    <m/>
    <m/>
    <m/>
    <m/>
    <m/>
    <m/>
    <m/>
    <m/>
    <m/>
    <m/>
    <m/>
  </r>
  <r>
    <s v="Viveka"/>
    <x v="1"/>
    <x v="1"/>
    <m/>
    <m/>
    <m/>
    <m/>
    <m/>
    <m/>
    <m/>
    <m/>
    <m/>
    <m/>
    <m/>
    <m/>
    <m/>
    <m/>
    <m/>
    <m/>
    <m/>
    <m/>
    <m/>
    <m/>
    <m/>
    <m/>
    <m/>
  </r>
  <r>
    <s v="Bhagyalakshmi"/>
    <x v="1"/>
    <x v="3"/>
    <m/>
    <m/>
    <m/>
    <m/>
    <m/>
    <m/>
    <m/>
    <m/>
    <m/>
    <m/>
    <m/>
    <m/>
    <m/>
    <m/>
    <m/>
    <m/>
    <m/>
    <m/>
    <m/>
    <m/>
    <m/>
    <m/>
    <m/>
  </r>
  <r>
    <s v="Kareem"/>
    <x v="0"/>
    <x v="11"/>
    <m/>
    <m/>
    <m/>
    <m/>
    <m/>
    <m/>
    <m/>
    <m/>
    <m/>
    <m/>
    <m/>
    <m/>
    <m/>
    <m/>
    <m/>
    <m/>
    <m/>
    <m/>
    <m/>
    <m/>
    <m/>
    <m/>
    <m/>
  </r>
  <r>
    <s v="Dwaipayan"/>
    <x v="0"/>
    <x v="7"/>
    <m/>
    <m/>
    <m/>
    <m/>
    <m/>
    <m/>
    <m/>
    <m/>
    <m/>
    <m/>
    <m/>
    <m/>
    <m/>
    <m/>
    <m/>
    <m/>
    <m/>
    <m/>
    <m/>
    <m/>
    <m/>
    <m/>
    <m/>
  </r>
  <r>
    <s v="Gagana"/>
    <x v="1"/>
    <x v="1"/>
    <m/>
    <m/>
    <m/>
    <m/>
    <m/>
    <m/>
    <m/>
    <m/>
    <m/>
    <m/>
    <m/>
    <m/>
    <m/>
    <m/>
    <m/>
    <m/>
    <m/>
    <m/>
    <m/>
    <m/>
    <m/>
    <m/>
    <m/>
  </r>
  <r>
    <s v="Loknath"/>
    <x v="0"/>
    <x v="0"/>
    <m/>
    <m/>
    <m/>
    <m/>
    <m/>
    <m/>
    <m/>
    <m/>
    <m/>
    <m/>
    <m/>
    <m/>
    <m/>
    <m/>
    <m/>
    <m/>
    <m/>
    <m/>
    <m/>
    <m/>
    <m/>
    <m/>
    <m/>
  </r>
  <r>
    <s v="Paras"/>
    <x v="0"/>
    <x v="9"/>
    <m/>
    <m/>
    <m/>
    <m/>
    <m/>
    <m/>
    <m/>
    <m/>
    <m/>
    <m/>
    <m/>
    <m/>
    <m/>
    <m/>
    <m/>
    <m/>
    <m/>
    <m/>
    <m/>
    <m/>
    <m/>
    <m/>
    <m/>
  </r>
  <r>
    <s v="Abhidi"/>
    <x v="0"/>
    <x v="3"/>
    <m/>
    <m/>
    <m/>
    <m/>
    <m/>
    <m/>
    <m/>
    <m/>
    <m/>
    <m/>
    <m/>
    <m/>
    <m/>
    <m/>
    <m/>
    <m/>
    <m/>
    <m/>
    <m/>
    <m/>
    <m/>
    <m/>
    <m/>
  </r>
  <r>
    <s v="Vasanti"/>
    <x v="1"/>
    <x v="3"/>
    <m/>
    <m/>
    <m/>
    <m/>
    <m/>
    <m/>
    <m/>
    <m/>
    <m/>
    <m/>
    <m/>
    <m/>
    <m/>
    <m/>
    <m/>
    <m/>
    <m/>
    <m/>
    <m/>
    <m/>
    <m/>
    <m/>
    <m/>
  </r>
  <r>
    <s v="Kantimoy"/>
    <x v="0"/>
    <x v="13"/>
    <m/>
    <m/>
    <m/>
    <m/>
    <m/>
    <m/>
    <m/>
    <m/>
    <m/>
    <m/>
    <m/>
    <m/>
    <m/>
    <m/>
    <m/>
    <m/>
    <m/>
    <m/>
    <m/>
    <m/>
    <m/>
    <m/>
    <m/>
  </r>
  <r>
    <s v="Vedi"/>
    <x v="1"/>
    <x v="3"/>
    <m/>
    <m/>
    <m/>
    <m/>
    <m/>
    <m/>
    <m/>
    <m/>
    <m/>
    <m/>
    <m/>
    <m/>
    <m/>
    <m/>
    <m/>
    <m/>
    <m/>
    <m/>
    <m/>
    <m/>
    <m/>
    <m/>
    <m/>
  </r>
  <r>
    <s v="Shobha"/>
    <x v="1"/>
    <x v="1"/>
    <m/>
    <m/>
    <m/>
    <m/>
    <m/>
    <m/>
    <m/>
    <m/>
    <m/>
    <m/>
    <m/>
    <m/>
    <m/>
    <m/>
    <m/>
    <m/>
    <m/>
    <m/>
    <m/>
    <m/>
    <m/>
    <m/>
    <m/>
  </r>
  <r>
    <s v="Charusheela"/>
    <x v="1"/>
    <x v="1"/>
    <m/>
    <m/>
    <m/>
    <m/>
    <m/>
    <m/>
    <m/>
    <m/>
    <m/>
    <m/>
    <m/>
    <m/>
    <m/>
    <m/>
    <m/>
    <m/>
    <m/>
    <m/>
    <m/>
    <m/>
    <m/>
    <m/>
    <m/>
  </r>
  <r>
    <s v="Suprabha"/>
    <x v="1"/>
    <x v="1"/>
    <m/>
    <m/>
    <m/>
    <m/>
    <m/>
    <m/>
    <m/>
    <m/>
    <m/>
    <m/>
    <m/>
    <m/>
    <m/>
    <m/>
    <m/>
    <m/>
    <m/>
    <m/>
    <m/>
    <m/>
    <m/>
    <m/>
    <m/>
  </r>
  <r>
    <s v="Dishita"/>
    <x v="1"/>
    <x v="1"/>
    <m/>
    <m/>
    <m/>
    <m/>
    <m/>
    <m/>
    <m/>
    <m/>
    <m/>
    <m/>
    <m/>
    <m/>
    <m/>
    <m/>
    <m/>
    <m/>
    <m/>
    <m/>
    <m/>
    <m/>
    <m/>
    <m/>
    <m/>
  </r>
  <r>
    <s v="Laasya"/>
    <x v="1"/>
    <x v="1"/>
    <m/>
    <m/>
    <m/>
    <m/>
    <m/>
    <m/>
    <m/>
    <m/>
    <m/>
    <m/>
    <m/>
    <m/>
    <m/>
    <m/>
    <m/>
    <m/>
    <m/>
    <m/>
    <m/>
    <m/>
    <m/>
    <m/>
    <m/>
  </r>
  <r>
    <s v="Uttal"/>
    <x v="0"/>
    <x v="10"/>
    <m/>
    <m/>
    <m/>
    <m/>
    <m/>
    <m/>
    <m/>
    <m/>
    <m/>
    <m/>
    <m/>
    <m/>
    <m/>
    <m/>
    <m/>
    <m/>
    <m/>
    <m/>
    <m/>
    <m/>
    <m/>
    <m/>
    <m/>
  </r>
  <r>
    <s v="Charulata"/>
    <x v="1"/>
    <x v="1"/>
    <m/>
    <m/>
    <m/>
    <m/>
    <m/>
    <m/>
    <m/>
    <m/>
    <m/>
    <m/>
    <m/>
    <m/>
    <m/>
    <m/>
    <m/>
    <m/>
    <m/>
    <m/>
    <m/>
    <m/>
    <m/>
    <m/>
    <m/>
  </r>
  <r>
    <s v="Paadini"/>
    <x v="1"/>
    <x v="3"/>
    <m/>
    <m/>
    <m/>
    <m/>
    <m/>
    <m/>
    <m/>
    <m/>
    <m/>
    <m/>
    <m/>
    <m/>
    <m/>
    <m/>
    <m/>
    <m/>
    <m/>
    <m/>
    <m/>
    <m/>
    <m/>
    <m/>
    <m/>
  </r>
  <r>
    <s v="Suloch"/>
    <x v="1"/>
    <x v="0"/>
    <m/>
    <m/>
    <m/>
    <m/>
    <m/>
    <m/>
    <m/>
    <m/>
    <m/>
    <m/>
    <m/>
    <m/>
    <m/>
    <m/>
    <m/>
    <m/>
    <m/>
    <m/>
    <m/>
    <m/>
    <m/>
    <m/>
    <m/>
  </r>
  <r>
    <s v="Arulchelvan"/>
    <x v="0"/>
    <x v="7"/>
    <m/>
    <m/>
    <m/>
    <m/>
    <m/>
    <m/>
    <m/>
    <m/>
    <m/>
    <m/>
    <m/>
    <m/>
    <m/>
    <m/>
    <m/>
    <m/>
    <m/>
    <m/>
    <m/>
    <m/>
    <m/>
    <m/>
    <m/>
  </r>
  <r>
    <s v="Hansika"/>
    <x v="1"/>
    <x v="1"/>
    <m/>
    <m/>
    <m/>
    <m/>
    <m/>
    <m/>
    <m/>
    <m/>
    <m/>
    <m/>
    <m/>
    <m/>
    <m/>
    <m/>
    <m/>
    <m/>
    <m/>
    <m/>
    <m/>
    <m/>
    <m/>
    <m/>
    <m/>
  </r>
  <r>
    <s v="Sushil"/>
    <x v="0"/>
    <x v="10"/>
    <m/>
    <m/>
    <m/>
    <m/>
    <m/>
    <m/>
    <m/>
    <m/>
    <m/>
    <m/>
    <m/>
    <m/>
    <m/>
    <m/>
    <m/>
    <m/>
    <m/>
    <m/>
    <m/>
    <m/>
    <m/>
    <m/>
    <m/>
  </r>
  <r>
    <s v="Dhanesh"/>
    <x v="0"/>
    <x v="0"/>
    <m/>
    <m/>
    <m/>
    <m/>
    <m/>
    <m/>
    <m/>
    <m/>
    <m/>
    <m/>
    <m/>
    <m/>
    <m/>
    <m/>
    <m/>
    <m/>
    <m/>
    <m/>
    <m/>
    <m/>
    <m/>
    <m/>
    <m/>
  </r>
  <r>
    <s v="Mayanka"/>
    <x v="0"/>
    <x v="1"/>
    <m/>
    <m/>
    <m/>
    <m/>
    <m/>
    <m/>
    <m/>
    <m/>
    <m/>
    <m/>
    <m/>
    <m/>
    <m/>
    <m/>
    <m/>
    <m/>
    <m/>
    <m/>
    <m/>
    <m/>
    <m/>
    <m/>
    <m/>
  </r>
  <r>
    <s v="Manasyu"/>
    <x v="0"/>
    <x v="6"/>
    <m/>
    <m/>
    <m/>
    <m/>
    <m/>
    <m/>
    <m/>
    <m/>
    <m/>
    <m/>
    <m/>
    <m/>
    <m/>
    <m/>
    <m/>
    <m/>
    <m/>
    <m/>
    <m/>
    <m/>
    <m/>
    <m/>
    <m/>
  </r>
  <r>
    <s v="Archa"/>
    <x v="1"/>
    <x v="1"/>
    <m/>
    <m/>
    <m/>
    <m/>
    <m/>
    <m/>
    <m/>
    <m/>
    <m/>
    <m/>
    <m/>
    <m/>
    <m/>
    <m/>
    <m/>
    <m/>
    <m/>
    <m/>
    <m/>
    <m/>
    <m/>
    <m/>
    <m/>
  </r>
  <r>
    <s v="Trivid"/>
    <x v="0"/>
    <x v="5"/>
    <m/>
    <m/>
    <m/>
    <m/>
    <m/>
    <m/>
    <m/>
    <m/>
    <m/>
    <m/>
    <m/>
    <m/>
    <m/>
    <m/>
    <m/>
    <m/>
    <m/>
    <m/>
    <m/>
    <m/>
    <m/>
    <m/>
    <m/>
  </r>
  <r>
    <s v="Nisita"/>
    <x v="1"/>
    <x v="1"/>
    <m/>
    <m/>
    <m/>
    <m/>
    <m/>
    <m/>
    <m/>
    <m/>
    <m/>
    <m/>
    <m/>
    <m/>
    <m/>
    <m/>
    <m/>
    <m/>
    <m/>
    <m/>
    <m/>
    <m/>
    <m/>
    <m/>
    <m/>
  </r>
  <r>
    <s v="Abhivira"/>
    <x v="0"/>
    <x v="1"/>
    <m/>
    <m/>
    <m/>
    <m/>
    <m/>
    <m/>
    <m/>
    <m/>
    <m/>
    <m/>
    <m/>
    <m/>
    <m/>
    <m/>
    <m/>
    <m/>
    <m/>
    <m/>
    <m/>
    <m/>
    <m/>
    <m/>
    <m/>
  </r>
  <r>
    <s v="Akroor"/>
    <x v="0"/>
    <x v="8"/>
    <m/>
    <m/>
    <m/>
    <m/>
    <m/>
    <m/>
    <m/>
    <m/>
    <m/>
    <m/>
    <m/>
    <m/>
    <m/>
    <m/>
    <m/>
    <m/>
    <m/>
    <m/>
    <m/>
    <m/>
    <m/>
    <m/>
    <m/>
  </r>
  <r>
    <s v="Ekakshara"/>
    <x v="0"/>
    <x v="1"/>
    <m/>
    <m/>
    <m/>
    <m/>
    <m/>
    <m/>
    <m/>
    <m/>
    <m/>
    <m/>
    <m/>
    <m/>
    <m/>
    <m/>
    <m/>
    <m/>
    <m/>
    <m/>
    <m/>
    <m/>
    <m/>
    <m/>
    <m/>
  </r>
  <r>
    <s v="Valli"/>
    <x v="1"/>
    <x v="3"/>
    <m/>
    <m/>
    <m/>
    <m/>
    <m/>
    <m/>
    <m/>
    <m/>
    <m/>
    <m/>
    <m/>
    <m/>
    <m/>
    <m/>
    <m/>
    <m/>
    <m/>
    <m/>
    <m/>
    <m/>
    <m/>
    <m/>
    <m/>
  </r>
  <r>
    <s v="Omala"/>
    <x v="1"/>
    <x v="1"/>
    <m/>
    <m/>
    <m/>
    <m/>
    <m/>
    <m/>
    <m/>
    <m/>
    <m/>
    <m/>
    <m/>
    <m/>
    <m/>
    <m/>
    <m/>
    <m/>
    <m/>
    <m/>
    <m/>
    <m/>
    <m/>
    <m/>
    <m/>
  </r>
  <r>
    <s v="Husna"/>
    <x v="1"/>
    <x v="1"/>
    <m/>
    <m/>
    <m/>
    <m/>
    <m/>
    <m/>
    <m/>
    <m/>
    <m/>
    <m/>
    <m/>
    <m/>
    <m/>
    <m/>
    <m/>
    <m/>
    <m/>
    <m/>
    <m/>
    <m/>
    <m/>
    <m/>
    <m/>
  </r>
  <r>
    <s v="Jaibhusana"/>
    <x v="0"/>
    <x v="1"/>
    <m/>
    <m/>
    <m/>
    <m/>
    <m/>
    <m/>
    <m/>
    <m/>
    <m/>
    <m/>
    <m/>
    <m/>
    <m/>
    <m/>
    <m/>
    <m/>
    <m/>
    <m/>
    <m/>
    <m/>
    <m/>
    <m/>
    <m/>
  </r>
  <r>
    <s v="Yashpal"/>
    <x v="0"/>
    <x v="10"/>
    <m/>
    <m/>
    <m/>
    <m/>
    <m/>
    <m/>
    <m/>
    <m/>
    <m/>
    <m/>
    <m/>
    <m/>
    <m/>
    <m/>
    <m/>
    <m/>
    <m/>
    <m/>
    <m/>
    <m/>
    <m/>
    <m/>
    <m/>
  </r>
  <r>
    <s v="Sandeep"/>
    <x v="0"/>
    <x v="17"/>
    <m/>
    <m/>
    <m/>
    <m/>
    <m/>
    <m/>
    <m/>
    <m/>
    <m/>
    <m/>
    <m/>
    <m/>
    <m/>
    <m/>
    <m/>
    <m/>
    <m/>
    <m/>
    <m/>
    <m/>
    <m/>
    <m/>
    <m/>
  </r>
  <r>
    <s v="Deeba"/>
    <x v="1"/>
    <x v="1"/>
    <m/>
    <m/>
    <m/>
    <m/>
    <m/>
    <m/>
    <m/>
    <m/>
    <m/>
    <m/>
    <m/>
    <m/>
    <m/>
    <m/>
    <m/>
    <m/>
    <m/>
    <m/>
    <m/>
    <m/>
    <m/>
    <m/>
    <m/>
  </r>
  <r>
    <s v="Kamika"/>
    <x v="1"/>
    <x v="1"/>
    <m/>
    <m/>
    <m/>
    <m/>
    <m/>
    <m/>
    <m/>
    <m/>
    <m/>
    <m/>
    <m/>
    <m/>
    <m/>
    <m/>
    <m/>
    <m/>
    <m/>
    <m/>
    <m/>
    <m/>
    <m/>
    <m/>
    <m/>
  </r>
  <r>
    <s v="Maitreya"/>
    <x v="0"/>
    <x v="1"/>
    <m/>
    <m/>
    <m/>
    <m/>
    <m/>
    <m/>
    <m/>
    <m/>
    <m/>
    <m/>
    <m/>
    <m/>
    <m/>
    <m/>
    <m/>
    <m/>
    <m/>
    <m/>
    <m/>
    <m/>
    <m/>
    <m/>
    <m/>
  </r>
  <r>
    <s v="Champabati"/>
    <x v="1"/>
    <x v="3"/>
    <m/>
    <m/>
    <m/>
    <m/>
    <m/>
    <m/>
    <m/>
    <m/>
    <m/>
    <m/>
    <m/>
    <m/>
    <m/>
    <m/>
    <m/>
    <m/>
    <m/>
    <m/>
    <m/>
    <m/>
    <m/>
    <m/>
    <m/>
  </r>
  <r>
    <s v="Shariba"/>
    <x v="1"/>
    <x v="1"/>
    <m/>
    <m/>
    <m/>
    <m/>
    <m/>
    <m/>
    <m/>
    <m/>
    <m/>
    <m/>
    <m/>
    <m/>
    <m/>
    <m/>
    <m/>
    <m/>
    <m/>
    <m/>
    <m/>
    <m/>
    <m/>
    <m/>
    <m/>
  </r>
  <r>
    <s v="Kerani"/>
    <x v="1"/>
    <x v="3"/>
    <m/>
    <m/>
    <m/>
    <m/>
    <m/>
    <m/>
    <m/>
    <m/>
    <m/>
    <m/>
    <m/>
    <m/>
    <m/>
    <m/>
    <m/>
    <m/>
    <m/>
    <m/>
    <m/>
    <m/>
    <m/>
    <m/>
    <m/>
  </r>
  <r>
    <s v="Kakoli"/>
    <x v="1"/>
    <x v="3"/>
    <m/>
    <m/>
    <m/>
    <m/>
    <m/>
    <m/>
    <m/>
    <m/>
    <m/>
    <m/>
    <m/>
    <m/>
    <m/>
    <m/>
    <m/>
    <m/>
    <m/>
    <m/>
    <m/>
    <m/>
    <m/>
    <m/>
    <m/>
  </r>
  <r>
    <s v="Lakshita"/>
    <x v="1"/>
    <x v="1"/>
    <m/>
    <m/>
    <m/>
    <m/>
    <m/>
    <m/>
    <m/>
    <m/>
    <m/>
    <m/>
    <m/>
    <m/>
    <m/>
    <m/>
    <m/>
    <m/>
    <m/>
    <m/>
    <m/>
    <m/>
    <m/>
    <m/>
    <m/>
  </r>
  <r>
    <s v="Cole"/>
    <x v="0"/>
    <x v="20"/>
    <m/>
    <m/>
    <m/>
    <m/>
    <m/>
    <m/>
    <m/>
    <m/>
    <m/>
    <m/>
    <m/>
    <m/>
    <m/>
    <m/>
    <m/>
    <m/>
    <m/>
    <m/>
    <m/>
    <m/>
    <m/>
    <m/>
    <m/>
  </r>
  <r>
    <s v="Olikodi"/>
    <x v="1"/>
    <x v="3"/>
    <m/>
    <m/>
    <m/>
    <m/>
    <m/>
    <m/>
    <m/>
    <m/>
    <m/>
    <m/>
    <m/>
    <m/>
    <m/>
    <m/>
    <m/>
    <m/>
    <m/>
    <m/>
    <m/>
    <m/>
    <m/>
    <m/>
    <m/>
  </r>
  <r>
    <s v="Radhak"/>
    <x v="0"/>
    <x v="4"/>
    <m/>
    <m/>
    <m/>
    <m/>
    <m/>
    <m/>
    <m/>
    <m/>
    <m/>
    <m/>
    <m/>
    <m/>
    <m/>
    <m/>
    <m/>
    <m/>
    <m/>
    <m/>
    <m/>
    <m/>
    <m/>
    <m/>
    <m/>
  </r>
  <r>
    <s v="Dulari"/>
    <x v="1"/>
    <x v="3"/>
    <m/>
    <m/>
    <m/>
    <m/>
    <m/>
    <m/>
    <m/>
    <m/>
    <m/>
    <m/>
    <m/>
    <m/>
    <m/>
    <m/>
    <m/>
    <m/>
    <m/>
    <m/>
    <m/>
    <m/>
    <m/>
    <m/>
    <m/>
  </r>
  <r>
    <s v="Subal"/>
    <x v="0"/>
    <x v="10"/>
    <m/>
    <m/>
    <m/>
    <m/>
    <m/>
    <m/>
    <m/>
    <m/>
    <m/>
    <m/>
    <m/>
    <m/>
    <m/>
    <m/>
    <m/>
    <m/>
    <m/>
    <m/>
    <m/>
    <m/>
    <m/>
    <m/>
    <m/>
  </r>
  <r>
    <s v="Uddhar"/>
    <x v="0"/>
    <x v="8"/>
    <m/>
    <m/>
    <m/>
    <m/>
    <m/>
    <m/>
    <m/>
    <m/>
    <m/>
    <m/>
    <m/>
    <m/>
    <m/>
    <m/>
    <m/>
    <m/>
    <m/>
    <m/>
    <m/>
    <m/>
    <m/>
    <m/>
    <m/>
  </r>
  <r>
    <s v="Vaagai"/>
    <x v="1"/>
    <x v="3"/>
    <m/>
    <m/>
    <m/>
    <m/>
    <m/>
    <m/>
    <m/>
    <m/>
    <m/>
    <m/>
    <m/>
    <m/>
    <m/>
    <m/>
    <m/>
    <m/>
    <m/>
    <m/>
    <m/>
    <m/>
    <m/>
    <m/>
    <m/>
  </r>
  <r>
    <s v="Upendra"/>
    <x v="0"/>
    <x v="1"/>
    <m/>
    <m/>
    <m/>
    <m/>
    <m/>
    <m/>
    <m/>
    <m/>
    <m/>
    <m/>
    <m/>
    <m/>
    <m/>
    <m/>
    <m/>
    <m/>
    <m/>
    <m/>
    <m/>
    <m/>
    <m/>
    <m/>
    <m/>
  </r>
  <r>
    <s v="Dilshad"/>
    <x v="1"/>
    <x v="5"/>
    <m/>
    <m/>
    <m/>
    <m/>
    <m/>
    <m/>
    <m/>
    <m/>
    <m/>
    <m/>
    <m/>
    <m/>
    <m/>
    <m/>
    <m/>
    <m/>
    <m/>
    <m/>
    <m/>
    <m/>
    <m/>
    <m/>
    <m/>
  </r>
  <r>
    <s v="Raghuvir"/>
    <x v="0"/>
    <x v="8"/>
    <m/>
    <m/>
    <m/>
    <m/>
    <m/>
    <m/>
    <m/>
    <m/>
    <m/>
    <m/>
    <m/>
    <m/>
    <m/>
    <m/>
    <m/>
    <m/>
    <m/>
    <m/>
    <m/>
    <m/>
    <m/>
    <m/>
    <m/>
  </r>
  <r>
    <s v="Ardhendu"/>
    <x v="0"/>
    <x v="6"/>
    <m/>
    <m/>
    <m/>
    <m/>
    <m/>
    <m/>
    <m/>
    <m/>
    <m/>
    <m/>
    <m/>
    <m/>
    <m/>
    <m/>
    <m/>
    <m/>
    <m/>
    <m/>
    <m/>
    <m/>
    <m/>
    <m/>
    <m/>
  </r>
  <r>
    <s v="Binal"/>
    <x v="1"/>
    <x v="10"/>
    <m/>
    <m/>
    <m/>
    <m/>
    <m/>
    <m/>
    <m/>
    <m/>
    <m/>
    <m/>
    <m/>
    <m/>
    <m/>
    <m/>
    <m/>
    <m/>
    <m/>
    <m/>
    <m/>
    <m/>
    <m/>
    <m/>
    <m/>
  </r>
  <r>
    <s v="Gaganjyot"/>
    <x v="0"/>
    <x v="14"/>
    <m/>
    <m/>
    <m/>
    <m/>
    <m/>
    <m/>
    <m/>
    <m/>
    <m/>
    <m/>
    <m/>
    <m/>
    <m/>
    <m/>
    <m/>
    <m/>
    <m/>
    <m/>
    <m/>
    <m/>
    <m/>
    <m/>
    <m/>
  </r>
  <r>
    <s v="Mallika"/>
    <x v="1"/>
    <x v="1"/>
    <m/>
    <m/>
    <m/>
    <m/>
    <m/>
    <m/>
    <m/>
    <m/>
    <m/>
    <m/>
    <m/>
    <m/>
    <m/>
    <m/>
    <m/>
    <m/>
    <m/>
    <m/>
    <m/>
    <m/>
    <m/>
    <m/>
    <m/>
  </r>
  <r>
    <s v="Trinayani"/>
    <x v="1"/>
    <x v="3"/>
    <m/>
    <m/>
    <m/>
    <m/>
    <m/>
    <m/>
    <m/>
    <m/>
    <m/>
    <m/>
    <m/>
    <m/>
    <m/>
    <m/>
    <m/>
    <m/>
    <m/>
    <m/>
    <m/>
    <m/>
    <m/>
    <m/>
    <m/>
  </r>
  <r>
    <s v="Sharmila"/>
    <x v="1"/>
    <x v="1"/>
    <m/>
    <m/>
    <m/>
    <m/>
    <m/>
    <m/>
    <m/>
    <m/>
    <m/>
    <m/>
    <m/>
    <m/>
    <m/>
    <m/>
    <m/>
    <m/>
    <m/>
    <m/>
    <m/>
    <m/>
    <m/>
    <m/>
    <m/>
  </r>
  <r>
    <s v="Padmapati"/>
    <x v="0"/>
    <x v="3"/>
    <m/>
    <m/>
    <m/>
    <m/>
    <m/>
    <m/>
    <m/>
    <m/>
    <m/>
    <m/>
    <m/>
    <m/>
    <m/>
    <m/>
    <m/>
    <m/>
    <m/>
    <m/>
    <m/>
    <m/>
    <m/>
    <m/>
    <m/>
  </r>
  <r>
    <s v="Ganaka"/>
    <x v="0"/>
    <x v="1"/>
    <m/>
    <m/>
    <m/>
    <m/>
    <m/>
    <m/>
    <m/>
    <m/>
    <m/>
    <m/>
    <m/>
    <m/>
    <m/>
    <m/>
    <m/>
    <m/>
    <m/>
    <m/>
    <m/>
    <m/>
    <m/>
    <m/>
    <m/>
  </r>
  <r>
    <s v="Bhairavi"/>
    <x v="1"/>
    <x v="3"/>
    <m/>
    <m/>
    <m/>
    <m/>
    <m/>
    <m/>
    <m/>
    <m/>
    <m/>
    <m/>
    <m/>
    <m/>
    <m/>
    <m/>
    <m/>
    <m/>
    <m/>
    <m/>
    <m/>
    <m/>
    <m/>
    <m/>
    <m/>
  </r>
  <r>
    <s v="Samiran"/>
    <x v="0"/>
    <x v="7"/>
    <m/>
    <m/>
    <m/>
    <m/>
    <m/>
    <m/>
    <m/>
    <m/>
    <m/>
    <m/>
    <m/>
    <m/>
    <m/>
    <m/>
    <m/>
    <m/>
    <m/>
    <m/>
    <m/>
    <m/>
    <m/>
    <m/>
    <m/>
  </r>
  <r>
    <s v="Sikta"/>
    <x v="1"/>
    <x v="1"/>
    <m/>
    <m/>
    <m/>
    <m/>
    <m/>
    <m/>
    <m/>
    <m/>
    <m/>
    <m/>
    <m/>
    <m/>
    <m/>
    <m/>
    <m/>
    <m/>
    <m/>
    <m/>
    <m/>
    <m/>
    <m/>
    <m/>
    <m/>
  </r>
  <r>
    <s v="Chirtrang"/>
    <x v="0"/>
    <x v="18"/>
    <m/>
    <m/>
    <m/>
    <m/>
    <m/>
    <m/>
    <m/>
    <m/>
    <m/>
    <m/>
    <m/>
    <m/>
    <m/>
    <m/>
    <m/>
    <m/>
    <m/>
    <m/>
    <m/>
    <m/>
    <m/>
    <m/>
    <m/>
  </r>
  <r>
    <s v="Dhananjay"/>
    <x v="0"/>
    <x v="13"/>
    <m/>
    <m/>
    <m/>
    <m/>
    <m/>
    <m/>
    <m/>
    <m/>
    <m/>
    <m/>
    <m/>
    <m/>
    <m/>
    <m/>
    <m/>
    <m/>
    <m/>
    <m/>
    <m/>
    <m/>
    <m/>
    <m/>
    <m/>
  </r>
  <r>
    <s v="Rupashri"/>
    <x v="1"/>
    <x v="3"/>
    <m/>
    <m/>
    <m/>
    <m/>
    <m/>
    <m/>
    <m/>
    <m/>
    <m/>
    <m/>
    <m/>
    <m/>
    <m/>
    <m/>
    <m/>
    <m/>
    <m/>
    <m/>
    <m/>
    <m/>
    <m/>
    <m/>
    <m/>
  </r>
  <r>
    <s v="Ishayu"/>
    <x v="0"/>
    <x v="6"/>
    <m/>
    <m/>
    <m/>
    <m/>
    <m/>
    <m/>
    <m/>
    <m/>
    <m/>
    <m/>
    <m/>
    <m/>
    <m/>
    <m/>
    <m/>
    <m/>
    <m/>
    <m/>
    <m/>
    <m/>
    <m/>
    <m/>
    <m/>
  </r>
  <r>
    <s v="Sushila"/>
    <x v="1"/>
    <x v="1"/>
    <m/>
    <m/>
    <m/>
    <m/>
    <m/>
    <m/>
    <m/>
    <m/>
    <m/>
    <m/>
    <m/>
    <m/>
    <m/>
    <m/>
    <m/>
    <m/>
    <m/>
    <m/>
    <m/>
    <m/>
    <m/>
    <m/>
    <m/>
  </r>
  <r>
    <s v="Chamanlal"/>
    <x v="0"/>
    <x v="10"/>
    <m/>
    <m/>
    <m/>
    <m/>
    <m/>
    <m/>
    <m/>
    <m/>
    <m/>
    <m/>
    <m/>
    <m/>
    <m/>
    <m/>
    <m/>
    <m/>
    <m/>
    <m/>
    <m/>
    <m/>
    <m/>
    <m/>
    <m/>
  </r>
  <r>
    <s v="Mahir"/>
    <x v="0"/>
    <x v="8"/>
    <m/>
    <m/>
    <m/>
    <m/>
    <m/>
    <m/>
    <m/>
    <m/>
    <m/>
    <m/>
    <m/>
    <m/>
    <m/>
    <m/>
    <m/>
    <m/>
    <m/>
    <m/>
    <m/>
    <m/>
    <m/>
    <m/>
    <m/>
  </r>
  <r>
    <s v="Bakul"/>
    <x v="1"/>
    <x v="10"/>
    <m/>
    <m/>
    <m/>
    <m/>
    <m/>
    <m/>
    <m/>
    <m/>
    <m/>
    <m/>
    <m/>
    <m/>
    <m/>
    <m/>
    <m/>
    <m/>
    <m/>
    <m/>
    <m/>
    <m/>
    <m/>
    <m/>
    <m/>
  </r>
  <r>
    <s v="Somdev"/>
    <x v="0"/>
    <x v="15"/>
    <m/>
    <m/>
    <m/>
    <m/>
    <m/>
    <m/>
    <m/>
    <m/>
    <m/>
    <m/>
    <m/>
    <m/>
    <m/>
    <m/>
    <m/>
    <m/>
    <m/>
    <m/>
    <m/>
    <m/>
    <m/>
    <m/>
    <m/>
  </r>
  <r>
    <s v="Uddhav"/>
    <x v="0"/>
    <x v="15"/>
    <m/>
    <m/>
    <m/>
    <m/>
    <m/>
    <m/>
    <m/>
    <m/>
    <m/>
    <m/>
    <m/>
    <m/>
    <m/>
    <m/>
    <m/>
    <m/>
    <m/>
    <m/>
    <m/>
    <m/>
    <m/>
    <m/>
    <m/>
  </r>
  <r>
    <s v="Indukala"/>
    <x v="1"/>
    <x v="1"/>
    <m/>
    <m/>
    <m/>
    <m/>
    <m/>
    <m/>
    <m/>
    <m/>
    <m/>
    <m/>
    <m/>
    <m/>
    <m/>
    <m/>
    <m/>
    <m/>
    <m/>
    <m/>
    <m/>
    <m/>
    <m/>
    <m/>
    <m/>
  </r>
  <r>
    <s v="Indratan"/>
    <x v="0"/>
    <x v="7"/>
    <m/>
    <m/>
    <m/>
    <m/>
    <m/>
    <m/>
    <m/>
    <m/>
    <m/>
    <m/>
    <m/>
    <m/>
    <m/>
    <m/>
    <m/>
    <m/>
    <m/>
    <m/>
    <m/>
    <m/>
    <m/>
    <m/>
    <m/>
  </r>
  <r>
    <s v="Swagata"/>
    <x v="1"/>
    <x v="1"/>
    <m/>
    <m/>
    <m/>
    <m/>
    <m/>
    <m/>
    <m/>
    <m/>
    <m/>
    <m/>
    <m/>
    <m/>
    <m/>
    <m/>
    <m/>
    <m/>
    <m/>
    <m/>
    <m/>
    <m/>
    <m/>
    <m/>
    <m/>
  </r>
  <r>
    <s v="Qaisar"/>
    <x v="0"/>
    <x v="8"/>
    <m/>
    <m/>
    <m/>
    <m/>
    <m/>
    <m/>
    <m/>
    <m/>
    <m/>
    <m/>
    <m/>
    <m/>
    <m/>
    <m/>
    <m/>
    <m/>
    <m/>
    <m/>
    <m/>
    <m/>
    <m/>
    <m/>
    <m/>
  </r>
  <r>
    <s v="Indrani"/>
    <x v="1"/>
    <x v="3"/>
    <m/>
    <m/>
    <m/>
    <m/>
    <m/>
    <m/>
    <m/>
    <m/>
    <m/>
    <m/>
    <m/>
    <m/>
    <m/>
    <m/>
    <m/>
    <m/>
    <m/>
    <m/>
    <m/>
    <m/>
    <m/>
    <m/>
    <m/>
  </r>
  <r>
    <s v="Dharmpal"/>
    <x v="0"/>
    <x v="10"/>
    <m/>
    <m/>
    <m/>
    <m/>
    <m/>
    <m/>
    <m/>
    <m/>
    <m/>
    <m/>
    <m/>
    <m/>
    <m/>
    <m/>
    <m/>
    <m/>
    <m/>
    <m/>
    <m/>
    <m/>
    <m/>
    <m/>
    <m/>
  </r>
  <r>
    <s v="Fareed"/>
    <x v="0"/>
    <x v="5"/>
    <m/>
    <m/>
    <m/>
    <m/>
    <m/>
    <m/>
    <m/>
    <m/>
    <m/>
    <m/>
    <m/>
    <m/>
    <m/>
    <m/>
    <m/>
    <m/>
    <m/>
    <m/>
    <m/>
    <m/>
    <m/>
    <m/>
    <m/>
  </r>
  <r>
    <s v="Bhakti"/>
    <x v="1"/>
    <x v="3"/>
    <m/>
    <m/>
    <m/>
    <m/>
    <m/>
    <m/>
    <m/>
    <m/>
    <m/>
    <m/>
    <m/>
    <m/>
    <m/>
    <m/>
    <m/>
    <m/>
    <m/>
    <m/>
    <m/>
    <m/>
    <m/>
    <m/>
    <m/>
  </r>
  <r>
    <s v="Tanushri"/>
    <x v="1"/>
    <x v="3"/>
    <m/>
    <m/>
    <m/>
    <m/>
    <m/>
    <m/>
    <m/>
    <m/>
    <m/>
    <m/>
    <m/>
    <m/>
    <m/>
    <m/>
    <m/>
    <m/>
    <m/>
    <m/>
    <m/>
    <m/>
    <m/>
    <m/>
    <m/>
  </r>
  <r>
    <s v="Nagina"/>
    <x v="1"/>
    <x v="1"/>
    <m/>
    <m/>
    <m/>
    <m/>
    <m/>
    <m/>
    <m/>
    <m/>
    <m/>
    <m/>
    <m/>
    <m/>
    <m/>
    <m/>
    <m/>
    <m/>
    <m/>
    <m/>
    <m/>
    <m/>
    <m/>
    <m/>
    <m/>
  </r>
  <r>
    <s v="Ish"/>
    <x v="0"/>
    <x v="0"/>
    <m/>
    <m/>
    <m/>
    <m/>
    <m/>
    <m/>
    <m/>
    <m/>
    <m/>
    <m/>
    <m/>
    <m/>
    <m/>
    <m/>
    <m/>
    <m/>
    <m/>
    <m/>
    <m/>
    <m/>
    <m/>
    <m/>
    <m/>
  </r>
  <r>
    <s v="Senthamarai"/>
    <x v="0"/>
    <x v="3"/>
    <m/>
    <m/>
    <m/>
    <m/>
    <m/>
    <m/>
    <m/>
    <m/>
    <m/>
    <m/>
    <m/>
    <m/>
    <m/>
    <m/>
    <m/>
    <m/>
    <m/>
    <m/>
    <m/>
    <m/>
    <m/>
    <m/>
    <m/>
  </r>
  <r>
    <s v="Samantha"/>
    <x v="0"/>
    <x v="1"/>
    <m/>
    <m/>
    <m/>
    <m/>
    <m/>
    <m/>
    <m/>
    <m/>
    <m/>
    <m/>
    <m/>
    <m/>
    <m/>
    <m/>
    <m/>
    <m/>
    <m/>
    <m/>
    <m/>
    <m/>
    <m/>
    <m/>
    <m/>
  </r>
  <r>
    <s v="Omisha"/>
    <x v="1"/>
    <x v="1"/>
    <m/>
    <m/>
    <m/>
    <m/>
    <m/>
    <m/>
    <m/>
    <m/>
    <m/>
    <m/>
    <m/>
    <m/>
    <m/>
    <m/>
    <m/>
    <m/>
    <m/>
    <m/>
    <m/>
    <m/>
    <m/>
    <m/>
    <m/>
  </r>
  <r>
    <s v="VeeraSundari"/>
    <x v="1"/>
    <x v="3"/>
    <m/>
    <m/>
    <m/>
    <m/>
    <m/>
    <m/>
    <m/>
    <m/>
    <m/>
    <m/>
    <m/>
    <m/>
    <m/>
    <m/>
    <m/>
    <m/>
    <m/>
    <m/>
    <m/>
    <m/>
    <m/>
    <m/>
    <m/>
  </r>
  <r>
    <s v="Sanjana"/>
    <x v="1"/>
    <x v="1"/>
    <m/>
    <m/>
    <m/>
    <m/>
    <m/>
    <m/>
    <m/>
    <m/>
    <m/>
    <m/>
    <m/>
    <m/>
    <m/>
    <m/>
    <m/>
    <m/>
    <m/>
    <m/>
    <m/>
    <m/>
    <m/>
    <m/>
    <m/>
  </r>
  <r>
    <s v="Guruprasad"/>
    <x v="0"/>
    <x v="5"/>
    <m/>
    <m/>
    <m/>
    <m/>
    <m/>
    <m/>
    <m/>
    <m/>
    <m/>
    <m/>
    <m/>
    <m/>
    <m/>
    <m/>
    <m/>
    <m/>
    <m/>
    <m/>
    <m/>
    <m/>
    <m/>
    <m/>
    <m/>
  </r>
  <r>
    <s v="Rajivini"/>
    <x v="1"/>
    <x v="3"/>
    <m/>
    <m/>
    <m/>
    <m/>
    <m/>
    <m/>
    <m/>
    <m/>
    <m/>
    <m/>
    <m/>
    <m/>
    <m/>
    <m/>
    <m/>
    <m/>
    <m/>
    <m/>
    <m/>
    <m/>
    <m/>
    <m/>
    <m/>
  </r>
  <r>
    <s v="Rajasi"/>
    <x v="1"/>
    <x v="3"/>
    <m/>
    <m/>
    <m/>
    <m/>
    <m/>
    <m/>
    <m/>
    <m/>
    <m/>
    <m/>
    <m/>
    <m/>
    <m/>
    <m/>
    <m/>
    <m/>
    <m/>
    <m/>
    <m/>
    <m/>
    <m/>
    <m/>
    <m/>
  </r>
  <r>
    <s v="Eshwar"/>
    <x v="0"/>
    <x v="8"/>
    <m/>
    <m/>
    <m/>
    <m/>
    <m/>
    <m/>
    <m/>
    <m/>
    <m/>
    <m/>
    <m/>
    <m/>
    <m/>
    <m/>
    <m/>
    <m/>
    <m/>
    <m/>
    <m/>
    <m/>
    <m/>
    <m/>
    <m/>
  </r>
  <r>
    <s v="Gathika"/>
    <x v="1"/>
    <x v="1"/>
    <m/>
    <m/>
    <m/>
    <m/>
    <m/>
    <m/>
    <m/>
    <m/>
    <m/>
    <m/>
    <m/>
    <m/>
    <m/>
    <m/>
    <m/>
    <m/>
    <m/>
    <m/>
    <m/>
    <m/>
    <m/>
    <m/>
    <m/>
  </r>
  <r>
    <s v="Yadva"/>
    <x v="1"/>
    <x v="1"/>
    <m/>
    <m/>
    <m/>
    <m/>
    <m/>
    <m/>
    <m/>
    <m/>
    <m/>
    <m/>
    <m/>
    <m/>
    <m/>
    <m/>
    <m/>
    <m/>
    <m/>
    <m/>
    <m/>
    <m/>
    <m/>
    <m/>
    <m/>
  </r>
  <r>
    <s v="Suryabhan"/>
    <x v="0"/>
    <x v="7"/>
    <m/>
    <m/>
    <m/>
    <m/>
    <m/>
    <m/>
    <m/>
    <m/>
    <m/>
    <m/>
    <m/>
    <m/>
    <m/>
    <m/>
    <m/>
    <m/>
    <m/>
    <m/>
    <m/>
    <m/>
    <m/>
    <m/>
    <m/>
  </r>
  <r>
    <s v="Gajrup"/>
    <x v="0"/>
    <x v="17"/>
    <m/>
    <m/>
    <m/>
    <m/>
    <m/>
    <m/>
    <m/>
    <m/>
    <m/>
    <m/>
    <m/>
    <m/>
    <m/>
    <m/>
    <m/>
    <m/>
    <m/>
    <m/>
    <m/>
    <m/>
    <m/>
    <m/>
    <m/>
  </r>
  <r>
    <s v="Peeyush"/>
    <x v="0"/>
    <x v="0"/>
    <m/>
    <m/>
    <m/>
    <m/>
    <m/>
    <m/>
    <m/>
    <m/>
    <m/>
    <m/>
    <m/>
    <m/>
    <m/>
    <m/>
    <m/>
    <m/>
    <m/>
    <m/>
    <m/>
    <m/>
    <m/>
    <m/>
    <m/>
  </r>
  <r>
    <s v="Inika"/>
    <x v="1"/>
    <x v="1"/>
    <m/>
    <m/>
    <m/>
    <m/>
    <m/>
    <m/>
    <m/>
    <m/>
    <m/>
    <m/>
    <m/>
    <m/>
    <m/>
    <m/>
    <m/>
    <m/>
    <m/>
    <m/>
    <m/>
    <m/>
    <m/>
    <m/>
    <m/>
  </r>
  <r>
    <s v="Bela, Beli"/>
    <x v="1"/>
    <x v="3"/>
    <m/>
    <m/>
    <m/>
    <m/>
    <m/>
    <m/>
    <m/>
    <m/>
    <m/>
    <m/>
    <m/>
    <m/>
    <m/>
    <m/>
    <m/>
    <m/>
    <m/>
    <m/>
    <m/>
    <m/>
    <m/>
    <m/>
    <m/>
  </r>
  <r>
    <s v="Praver"/>
    <x v="0"/>
    <x v="8"/>
    <m/>
    <m/>
    <m/>
    <m/>
    <m/>
    <m/>
    <m/>
    <m/>
    <m/>
    <m/>
    <m/>
    <m/>
    <m/>
    <m/>
    <m/>
    <m/>
    <m/>
    <m/>
    <m/>
    <m/>
    <m/>
    <m/>
    <m/>
  </r>
  <r>
    <s v="Chaitra"/>
    <x v="1"/>
    <x v="1"/>
    <m/>
    <m/>
    <m/>
    <m/>
    <m/>
    <m/>
    <m/>
    <m/>
    <m/>
    <m/>
    <m/>
    <m/>
    <m/>
    <m/>
    <m/>
    <m/>
    <m/>
    <m/>
    <m/>
    <m/>
    <m/>
    <m/>
    <m/>
  </r>
  <r>
    <s v="Nishtha"/>
    <x v="1"/>
    <x v="1"/>
    <m/>
    <m/>
    <m/>
    <m/>
    <m/>
    <m/>
    <m/>
    <m/>
    <m/>
    <m/>
    <m/>
    <m/>
    <m/>
    <m/>
    <m/>
    <m/>
    <m/>
    <m/>
    <m/>
    <m/>
    <m/>
    <m/>
    <m/>
  </r>
  <r>
    <s v="Devarya"/>
    <x v="0"/>
    <x v="1"/>
    <m/>
    <m/>
    <m/>
    <m/>
    <m/>
    <m/>
    <m/>
    <m/>
    <m/>
    <m/>
    <m/>
    <m/>
    <m/>
    <m/>
    <m/>
    <m/>
    <m/>
    <m/>
    <m/>
    <m/>
    <m/>
    <m/>
    <m/>
  </r>
  <r>
    <s v="Prasad"/>
    <x v="0"/>
    <x v="5"/>
    <m/>
    <m/>
    <m/>
    <m/>
    <m/>
    <m/>
    <m/>
    <m/>
    <m/>
    <m/>
    <m/>
    <m/>
    <m/>
    <m/>
    <m/>
    <m/>
    <m/>
    <m/>
    <m/>
    <m/>
    <m/>
    <m/>
    <m/>
  </r>
  <r>
    <s v="Chidananda"/>
    <x v="0"/>
    <x v="1"/>
    <m/>
    <m/>
    <m/>
    <m/>
    <m/>
    <m/>
    <m/>
    <m/>
    <m/>
    <m/>
    <m/>
    <m/>
    <m/>
    <m/>
    <m/>
    <m/>
    <m/>
    <m/>
    <m/>
    <m/>
    <m/>
    <m/>
    <m/>
  </r>
  <r>
    <s v="Salena"/>
    <x v="1"/>
    <x v="1"/>
    <m/>
    <m/>
    <m/>
    <m/>
    <m/>
    <m/>
    <m/>
    <m/>
    <m/>
    <m/>
    <m/>
    <m/>
    <m/>
    <m/>
    <m/>
    <m/>
    <m/>
    <m/>
    <m/>
    <m/>
    <m/>
    <m/>
    <m/>
  </r>
  <r>
    <s v="Sujash"/>
    <x v="0"/>
    <x v="0"/>
    <m/>
    <m/>
    <m/>
    <m/>
    <m/>
    <m/>
    <m/>
    <m/>
    <m/>
    <m/>
    <m/>
    <m/>
    <m/>
    <m/>
    <m/>
    <m/>
    <m/>
    <m/>
    <m/>
    <m/>
    <m/>
    <m/>
    <m/>
  </r>
  <r>
    <s v="Manjusha"/>
    <x v="1"/>
    <x v="1"/>
    <m/>
    <m/>
    <m/>
    <m/>
    <m/>
    <m/>
    <m/>
    <m/>
    <m/>
    <m/>
    <m/>
    <m/>
    <m/>
    <m/>
    <m/>
    <m/>
    <m/>
    <m/>
    <m/>
    <m/>
    <m/>
    <m/>
    <m/>
  </r>
  <r>
    <s v="Chandrabhaga"/>
    <x v="1"/>
    <x v="1"/>
    <m/>
    <m/>
    <m/>
    <m/>
    <m/>
    <m/>
    <m/>
    <m/>
    <m/>
    <m/>
    <m/>
    <m/>
    <m/>
    <m/>
    <m/>
    <m/>
    <m/>
    <m/>
    <m/>
    <m/>
    <m/>
    <m/>
    <m/>
  </r>
  <r>
    <s v="Mainak"/>
    <x v="0"/>
    <x v="4"/>
    <m/>
    <m/>
    <m/>
    <m/>
    <m/>
    <m/>
    <m/>
    <m/>
    <m/>
    <m/>
    <m/>
    <m/>
    <m/>
    <m/>
    <m/>
    <m/>
    <m/>
    <m/>
    <m/>
    <m/>
    <m/>
    <m/>
    <m/>
  </r>
  <r>
    <s v="Salarjung"/>
    <x v="0"/>
    <x v="18"/>
    <m/>
    <m/>
    <m/>
    <m/>
    <m/>
    <m/>
    <m/>
    <m/>
    <m/>
    <m/>
    <m/>
    <m/>
    <m/>
    <m/>
    <m/>
    <m/>
    <m/>
    <m/>
    <m/>
    <m/>
    <m/>
    <m/>
    <m/>
  </r>
  <r>
    <s v="Arivoli"/>
    <x v="0"/>
    <x v="3"/>
    <m/>
    <m/>
    <m/>
    <m/>
    <m/>
    <m/>
    <m/>
    <m/>
    <m/>
    <m/>
    <m/>
    <m/>
    <m/>
    <m/>
    <m/>
    <m/>
    <m/>
    <m/>
    <m/>
    <m/>
    <m/>
    <m/>
    <m/>
  </r>
  <r>
    <s v="Geeti"/>
    <x v="1"/>
    <x v="3"/>
    <m/>
    <m/>
    <m/>
    <m/>
    <m/>
    <m/>
    <m/>
    <m/>
    <m/>
    <m/>
    <m/>
    <m/>
    <m/>
    <m/>
    <m/>
    <m/>
    <m/>
    <m/>
    <m/>
    <m/>
    <m/>
    <m/>
    <m/>
  </r>
  <r>
    <s v="Shobhana"/>
    <x v="1"/>
    <x v="1"/>
    <m/>
    <m/>
    <m/>
    <m/>
    <m/>
    <m/>
    <m/>
    <m/>
    <m/>
    <m/>
    <m/>
    <m/>
    <m/>
    <m/>
    <m/>
    <m/>
    <m/>
    <m/>
    <m/>
    <m/>
    <m/>
    <m/>
    <m/>
  </r>
  <r>
    <s v="Hiranmayi"/>
    <x v="1"/>
    <x v="3"/>
    <m/>
    <m/>
    <m/>
    <m/>
    <m/>
    <m/>
    <m/>
    <m/>
    <m/>
    <m/>
    <m/>
    <m/>
    <m/>
    <m/>
    <m/>
    <m/>
    <m/>
    <m/>
    <m/>
    <m/>
    <m/>
    <m/>
    <m/>
  </r>
  <r>
    <s v="djbdjb"/>
    <x v="0"/>
    <x v="2"/>
    <m/>
    <m/>
    <m/>
    <m/>
    <m/>
    <m/>
    <m/>
    <m/>
    <m/>
    <m/>
    <m/>
    <m/>
    <m/>
    <m/>
    <m/>
    <m/>
    <m/>
    <m/>
    <m/>
    <m/>
    <m/>
    <m/>
    <m/>
  </r>
  <r>
    <s v="dnbndd"/>
    <x v="1"/>
    <x v="5"/>
    <m/>
    <m/>
    <m/>
    <m/>
    <m/>
    <m/>
    <m/>
    <m/>
    <m/>
    <m/>
    <m/>
    <m/>
    <m/>
    <m/>
    <m/>
    <m/>
    <m/>
    <m/>
    <m/>
    <m/>
    <m/>
    <m/>
    <m/>
  </r>
  <r>
    <m/>
    <x v="2"/>
    <x v="23"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2">
  <r>
    <s v="Durva, Durba"/>
    <x v="0"/>
    <s v="a"/>
    <x v="0"/>
    <x v="0"/>
    <x v="0"/>
    <n v="1"/>
  </r>
  <r>
    <s v="Bhaumik"/>
    <x v="1"/>
    <s v="k"/>
    <x v="1"/>
    <x v="1"/>
    <x v="1"/>
    <n v="1"/>
  </r>
  <r>
    <s v="Menaka"/>
    <x v="0"/>
    <s v="a"/>
    <x v="0"/>
    <x v="0"/>
    <x v="0"/>
    <n v="1"/>
  </r>
  <r>
    <s v="Egaiarasu"/>
    <x v="1"/>
    <s v="u"/>
    <x v="2"/>
    <x v="2"/>
    <x v="1"/>
    <n v="1"/>
  </r>
  <r>
    <s v="Lokajit"/>
    <x v="1"/>
    <s v="t"/>
    <x v="3"/>
    <x v="3"/>
    <x v="1"/>
    <n v="1"/>
  </r>
  <r>
    <s v="Glen"/>
    <x v="1"/>
    <s v="n"/>
    <x v="4"/>
    <x v="4"/>
    <x v="1"/>
    <n v="1"/>
  </r>
  <r>
    <s v="SivaSankari"/>
    <x v="0"/>
    <s v="i"/>
    <x v="5"/>
    <x v="5"/>
    <x v="0"/>
    <n v="1"/>
  </r>
  <r>
    <s v="Mukul"/>
    <x v="1"/>
    <s v="l"/>
    <x v="6"/>
    <x v="6"/>
    <x v="1"/>
    <n v="1"/>
  </r>
  <r>
    <s v="Dyutit"/>
    <x v="1"/>
    <s v="t"/>
    <x v="3"/>
    <x v="3"/>
    <x v="1"/>
    <n v="1"/>
  </r>
  <r>
    <s v="Navneeta"/>
    <x v="0"/>
    <s v="a"/>
    <x v="0"/>
    <x v="0"/>
    <x v="0"/>
    <n v="1"/>
  </r>
  <r>
    <s v="Snehanshn"/>
    <x v="1"/>
    <s v="n"/>
    <x v="4"/>
    <x v="4"/>
    <x v="1"/>
    <n v="1"/>
  </r>
  <r>
    <s v="Amitabha, Amitav"/>
    <x v="1"/>
    <s v="v"/>
    <x v="7"/>
    <x v="7"/>
    <x v="1"/>
    <n v="1"/>
  </r>
  <r>
    <s v="Thangavel"/>
    <x v="1"/>
    <s v="l"/>
    <x v="6"/>
    <x v="6"/>
    <x v="1"/>
    <n v="1"/>
  </r>
  <r>
    <s v="Gajendra"/>
    <x v="1"/>
    <s v="a"/>
    <x v="0"/>
    <x v="0"/>
    <x v="0"/>
    <n v="0"/>
  </r>
  <r>
    <s v="Krishnala"/>
    <x v="1"/>
    <s v="a"/>
    <x v="0"/>
    <x v="0"/>
    <x v="0"/>
    <n v="0"/>
  </r>
  <r>
    <s v="Vidyadhara"/>
    <x v="1"/>
    <s v="a"/>
    <x v="0"/>
    <x v="0"/>
    <x v="0"/>
    <n v="0"/>
  </r>
  <r>
    <s v="Prithu"/>
    <x v="1"/>
    <s v="u"/>
    <x v="2"/>
    <x v="2"/>
    <x v="1"/>
    <n v="1"/>
  </r>
  <r>
    <s v="Sragvibhushan"/>
    <x v="1"/>
    <s v="n"/>
    <x v="4"/>
    <x v="4"/>
    <x v="1"/>
    <n v="1"/>
  </r>
  <r>
    <s v="Madhuja"/>
    <x v="0"/>
    <s v="a"/>
    <x v="0"/>
    <x v="0"/>
    <x v="0"/>
    <n v="1"/>
  </r>
  <r>
    <s v="Samanvaya"/>
    <x v="1"/>
    <s v="a"/>
    <x v="0"/>
    <x v="0"/>
    <x v="0"/>
    <n v="0"/>
  </r>
  <r>
    <s v="Baruni"/>
    <x v="0"/>
    <s v="i"/>
    <x v="5"/>
    <x v="5"/>
    <x v="0"/>
    <n v="1"/>
  </r>
  <r>
    <s v="Aamrapali"/>
    <x v="0"/>
    <s v="i"/>
    <x v="5"/>
    <x v="5"/>
    <x v="0"/>
    <n v="1"/>
  </r>
  <r>
    <s v="Nanda"/>
    <x v="0"/>
    <s v="a"/>
    <x v="0"/>
    <x v="0"/>
    <x v="0"/>
    <n v="1"/>
  </r>
  <r>
    <s v="Gandharika"/>
    <x v="0"/>
    <s v="a"/>
    <x v="0"/>
    <x v="0"/>
    <x v="0"/>
    <n v="1"/>
  </r>
  <r>
    <s v="Chitral"/>
    <x v="1"/>
    <s v="l"/>
    <x v="6"/>
    <x v="6"/>
    <x v="1"/>
    <n v="1"/>
  </r>
  <r>
    <s v="Tilak"/>
    <x v="1"/>
    <s v="k"/>
    <x v="1"/>
    <x v="1"/>
    <x v="1"/>
    <n v="1"/>
  </r>
  <r>
    <s v="Hakesh"/>
    <x v="1"/>
    <s v="h"/>
    <x v="8"/>
    <x v="8"/>
    <x v="1"/>
    <n v="1"/>
  </r>
  <r>
    <s v="Manmohan"/>
    <x v="1"/>
    <s v="n"/>
    <x v="4"/>
    <x v="4"/>
    <x v="1"/>
    <n v="1"/>
  </r>
  <r>
    <s v="Saheli"/>
    <x v="0"/>
    <s v="i"/>
    <x v="5"/>
    <x v="5"/>
    <x v="0"/>
    <n v="1"/>
  </r>
  <r>
    <s v="Vinutha"/>
    <x v="0"/>
    <s v="a"/>
    <x v="0"/>
    <x v="0"/>
    <x v="0"/>
    <n v="1"/>
  </r>
  <r>
    <s v="Bhagyanandana"/>
    <x v="1"/>
    <s v="a"/>
    <x v="0"/>
    <x v="0"/>
    <x v="0"/>
    <n v="0"/>
  </r>
  <r>
    <s v="Roshan"/>
    <x v="1"/>
    <s v="n"/>
    <x v="4"/>
    <x v="4"/>
    <x v="1"/>
    <n v="1"/>
  </r>
  <r>
    <s v="Keshika"/>
    <x v="0"/>
    <s v="a"/>
    <x v="0"/>
    <x v="0"/>
    <x v="0"/>
    <n v="1"/>
  </r>
  <r>
    <s v="Sawini"/>
    <x v="0"/>
    <s v="i"/>
    <x v="5"/>
    <x v="5"/>
    <x v="0"/>
    <n v="1"/>
  </r>
  <r>
    <s v="Ranvitha"/>
    <x v="0"/>
    <s v="a"/>
    <x v="0"/>
    <x v="0"/>
    <x v="0"/>
    <n v="1"/>
  </r>
  <r>
    <s v="Aijaz"/>
    <x v="1"/>
    <s v="z"/>
    <x v="9"/>
    <x v="9"/>
    <x v="1"/>
    <n v="1"/>
  </r>
  <r>
    <s v="Vama"/>
    <x v="0"/>
    <s v="a"/>
    <x v="0"/>
    <x v="0"/>
    <x v="0"/>
    <n v="1"/>
  </r>
  <r>
    <s v="Indumati"/>
    <x v="0"/>
    <s v="i"/>
    <x v="5"/>
    <x v="5"/>
    <x v="0"/>
    <n v="1"/>
  </r>
  <r>
    <s v="Rusham"/>
    <x v="0"/>
    <s v="m"/>
    <x v="10"/>
    <x v="10"/>
    <x v="1"/>
    <n v="0"/>
  </r>
  <r>
    <s v="Mahavir"/>
    <x v="1"/>
    <s v="r"/>
    <x v="11"/>
    <x v="11"/>
    <x v="1"/>
    <n v="1"/>
  </r>
  <r>
    <s v="Hariram"/>
    <x v="1"/>
    <s v="m"/>
    <x v="10"/>
    <x v="10"/>
    <x v="1"/>
    <n v="1"/>
  </r>
  <r>
    <s v="Vishaya"/>
    <x v="0"/>
    <s v="a"/>
    <x v="0"/>
    <x v="0"/>
    <x v="0"/>
    <n v="1"/>
  </r>
  <r>
    <s v="Aabha"/>
    <x v="0"/>
    <s v="a"/>
    <x v="0"/>
    <x v="0"/>
    <x v="0"/>
    <n v="1"/>
  </r>
  <r>
    <s v="Anshumat"/>
    <x v="1"/>
    <s v="t"/>
    <x v="3"/>
    <x v="3"/>
    <x v="1"/>
    <n v="1"/>
  </r>
  <r>
    <s v="Jaisukh"/>
    <x v="1"/>
    <s v="h"/>
    <x v="8"/>
    <x v="8"/>
    <x v="1"/>
    <n v="1"/>
  </r>
  <r>
    <s v="Shekhar"/>
    <x v="0"/>
    <s v="r"/>
    <x v="11"/>
    <x v="11"/>
    <x v="1"/>
    <n v="0"/>
  </r>
  <r>
    <s v="Ramita"/>
    <x v="0"/>
    <s v="a"/>
    <x v="0"/>
    <x v="0"/>
    <x v="0"/>
    <n v="1"/>
  </r>
  <r>
    <s v="Hema"/>
    <x v="0"/>
    <s v="a"/>
    <x v="0"/>
    <x v="0"/>
    <x v="0"/>
    <n v="1"/>
  </r>
  <r>
    <s v="Anamika"/>
    <x v="0"/>
    <s v="a"/>
    <x v="0"/>
    <x v="0"/>
    <x v="0"/>
    <n v="1"/>
  </r>
  <r>
    <s v="Devadatta"/>
    <x v="1"/>
    <s v="a"/>
    <x v="0"/>
    <x v="0"/>
    <x v="0"/>
    <n v="0"/>
  </r>
  <r>
    <s v="Chittesh"/>
    <x v="1"/>
    <s v="h"/>
    <x v="8"/>
    <x v="8"/>
    <x v="1"/>
    <n v="1"/>
  </r>
  <r>
    <s v="Stavita"/>
    <x v="0"/>
    <s v="a"/>
    <x v="0"/>
    <x v="0"/>
    <x v="0"/>
    <n v="1"/>
  </r>
  <r>
    <s v="Sameena"/>
    <x v="0"/>
    <s v="a"/>
    <x v="0"/>
    <x v="0"/>
    <x v="0"/>
    <n v="1"/>
  </r>
  <r>
    <s v="Sachin"/>
    <x v="1"/>
    <s v="n"/>
    <x v="4"/>
    <x v="4"/>
    <x v="1"/>
    <n v="1"/>
  </r>
  <r>
    <s v="Jagannath"/>
    <x v="1"/>
    <s v="h"/>
    <x v="8"/>
    <x v="8"/>
    <x v="1"/>
    <n v="1"/>
  </r>
  <r>
    <s v="Annapurna"/>
    <x v="0"/>
    <s v="a"/>
    <x v="0"/>
    <x v="0"/>
    <x v="0"/>
    <n v="1"/>
  </r>
  <r>
    <s v="Indratha"/>
    <x v="0"/>
    <s v="a"/>
    <x v="0"/>
    <x v="0"/>
    <x v="0"/>
    <n v="1"/>
  </r>
  <r>
    <s v="Adit"/>
    <x v="1"/>
    <s v="t"/>
    <x v="3"/>
    <x v="3"/>
    <x v="1"/>
    <n v="1"/>
  </r>
  <r>
    <s v="Chiranjeev"/>
    <x v="1"/>
    <s v="v"/>
    <x v="7"/>
    <x v="7"/>
    <x v="1"/>
    <n v="1"/>
  </r>
  <r>
    <s v="Badri"/>
    <x v="1"/>
    <s v="i"/>
    <x v="5"/>
    <x v="5"/>
    <x v="0"/>
    <n v="0"/>
  </r>
  <r>
    <s v="Saral"/>
    <x v="1"/>
    <s v="l"/>
    <x v="6"/>
    <x v="6"/>
    <x v="1"/>
    <n v="1"/>
  </r>
  <r>
    <s v="Dheivamani"/>
    <x v="1"/>
    <s v="i"/>
    <x v="5"/>
    <x v="5"/>
    <x v="0"/>
    <n v="0"/>
  </r>
  <r>
    <s v="Hridayanand"/>
    <x v="1"/>
    <s v="d"/>
    <x v="12"/>
    <x v="12"/>
    <x v="1"/>
    <n v="1"/>
  </r>
  <r>
    <s v="Vijendra, Vijanyendra"/>
    <x v="1"/>
    <s v="a"/>
    <x v="0"/>
    <x v="0"/>
    <x v="0"/>
    <n v="0"/>
  </r>
  <r>
    <s v="Girija"/>
    <x v="0"/>
    <s v="a"/>
    <x v="0"/>
    <x v="0"/>
    <x v="0"/>
    <n v="1"/>
  </r>
  <r>
    <s v="Krishanu"/>
    <x v="1"/>
    <s v="u"/>
    <x v="2"/>
    <x v="2"/>
    <x v="1"/>
    <n v="1"/>
  </r>
  <r>
    <s v="Adrisa"/>
    <x v="0"/>
    <s v="a"/>
    <x v="0"/>
    <x v="0"/>
    <x v="0"/>
    <n v="1"/>
  </r>
  <r>
    <s v="Deepit"/>
    <x v="1"/>
    <s v="t"/>
    <x v="3"/>
    <x v="3"/>
    <x v="1"/>
    <n v="1"/>
  </r>
  <r>
    <s v="Poshika"/>
    <x v="0"/>
    <s v="a"/>
    <x v="0"/>
    <x v="0"/>
    <x v="0"/>
    <n v="1"/>
  </r>
  <r>
    <s v="Ahladitha"/>
    <x v="0"/>
    <s v="a"/>
    <x v="0"/>
    <x v="0"/>
    <x v="0"/>
    <n v="1"/>
  </r>
  <r>
    <s v="Jigya"/>
    <x v="0"/>
    <s v="a"/>
    <x v="0"/>
    <x v="0"/>
    <x v="0"/>
    <n v="1"/>
  </r>
  <r>
    <s v="Chitragupta"/>
    <x v="1"/>
    <s v="a"/>
    <x v="0"/>
    <x v="0"/>
    <x v="0"/>
    <n v="0"/>
  </r>
  <r>
    <s v="Padmakali"/>
    <x v="0"/>
    <s v="i"/>
    <x v="5"/>
    <x v="5"/>
    <x v="0"/>
    <n v="1"/>
  </r>
  <r>
    <s v="Ketki"/>
    <x v="0"/>
    <s v="i"/>
    <x v="5"/>
    <x v="5"/>
    <x v="0"/>
    <n v="1"/>
  </r>
  <r>
    <s v="Ishwari"/>
    <x v="0"/>
    <s v="i"/>
    <x v="5"/>
    <x v="5"/>
    <x v="0"/>
    <n v="1"/>
  </r>
  <r>
    <s v="Shaktidhar"/>
    <x v="1"/>
    <s v="r"/>
    <x v="11"/>
    <x v="11"/>
    <x v="1"/>
    <n v="1"/>
  </r>
  <r>
    <s v="Janak"/>
    <x v="1"/>
    <s v="k"/>
    <x v="1"/>
    <x v="1"/>
    <x v="1"/>
    <n v="1"/>
  </r>
  <r>
    <s v="Praveena"/>
    <x v="0"/>
    <s v="a"/>
    <x v="0"/>
    <x v="0"/>
    <x v="0"/>
    <n v="1"/>
  </r>
  <r>
    <s v="Krishnadeva"/>
    <x v="1"/>
    <s v="a"/>
    <x v="0"/>
    <x v="0"/>
    <x v="0"/>
    <n v="0"/>
  </r>
  <r>
    <s v="Sarat"/>
    <x v="1"/>
    <s v="t"/>
    <x v="3"/>
    <x v="3"/>
    <x v="1"/>
    <n v="1"/>
  </r>
  <r>
    <s v="Yuvaraani"/>
    <x v="0"/>
    <s v="i"/>
    <x v="5"/>
    <x v="5"/>
    <x v="0"/>
    <n v="1"/>
  </r>
  <r>
    <s v="Lukesh"/>
    <x v="1"/>
    <s v="h"/>
    <x v="8"/>
    <x v="8"/>
    <x v="1"/>
    <n v="1"/>
  </r>
  <r>
    <s v="Jeevankala"/>
    <x v="0"/>
    <s v="a"/>
    <x v="0"/>
    <x v="0"/>
    <x v="0"/>
    <n v="1"/>
  </r>
  <r>
    <s v="Naima"/>
    <x v="0"/>
    <s v="a"/>
    <x v="0"/>
    <x v="0"/>
    <x v="0"/>
    <n v="1"/>
  </r>
  <r>
    <s v="Samarendu"/>
    <x v="1"/>
    <s v="u"/>
    <x v="2"/>
    <x v="2"/>
    <x v="1"/>
    <n v="1"/>
  </r>
  <r>
    <s v="Agendra"/>
    <x v="1"/>
    <s v="a"/>
    <x v="0"/>
    <x v="0"/>
    <x v="0"/>
    <n v="0"/>
  </r>
  <r>
    <s v="Jagesh"/>
    <x v="1"/>
    <s v="h"/>
    <x v="8"/>
    <x v="8"/>
    <x v="1"/>
    <n v="1"/>
  </r>
  <r>
    <s v="Dhikshit"/>
    <x v="1"/>
    <s v="t"/>
    <x v="3"/>
    <x v="3"/>
    <x v="1"/>
    <n v="1"/>
  </r>
  <r>
    <s v="Naadir"/>
    <x v="1"/>
    <s v="r"/>
    <x v="11"/>
    <x v="11"/>
    <x v="1"/>
    <n v="1"/>
  </r>
  <r>
    <s v="Suvarnmala"/>
    <x v="0"/>
    <s v="a"/>
    <x v="0"/>
    <x v="0"/>
    <x v="0"/>
    <n v="1"/>
  </r>
  <r>
    <s v="Kunjal"/>
    <x v="0"/>
    <s v="l"/>
    <x v="6"/>
    <x v="6"/>
    <x v="1"/>
    <n v="0"/>
  </r>
  <r>
    <s v="Taj"/>
    <x v="1"/>
    <s v="j"/>
    <x v="13"/>
    <x v="13"/>
    <x v="1"/>
    <n v="1"/>
  </r>
  <r>
    <s v="Deeptimoyee"/>
    <x v="0"/>
    <s v="e"/>
    <x v="14"/>
    <x v="14"/>
    <x v="1"/>
    <n v="0"/>
  </r>
  <r>
    <s v="Harkrishna"/>
    <x v="1"/>
    <s v="a"/>
    <x v="0"/>
    <x v="0"/>
    <x v="0"/>
    <n v="0"/>
  </r>
  <r>
    <s v="Grahish"/>
    <x v="1"/>
    <s v="h"/>
    <x v="8"/>
    <x v="8"/>
    <x v="1"/>
    <n v="1"/>
  </r>
  <r>
    <s v="Sadaiappan"/>
    <x v="1"/>
    <s v="n"/>
    <x v="4"/>
    <x v="4"/>
    <x v="1"/>
    <n v="1"/>
  </r>
  <r>
    <s v="Navita"/>
    <x v="0"/>
    <s v="a"/>
    <x v="0"/>
    <x v="0"/>
    <x v="0"/>
    <n v="1"/>
  </r>
  <r>
    <s v="Matangi"/>
    <x v="0"/>
    <s v="i"/>
    <x v="5"/>
    <x v="5"/>
    <x v="0"/>
    <n v="1"/>
  </r>
  <r>
    <s v="Sameen"/>
    <x v="1"/>
    <s v="n"/>
    <x v="4"/>
    <x v="4"/>
    <x v="1"/>
    <n v="1"/>
  </r>
  <r>
    <s v="Aseem, Ashim"/>
    <x v="1"/>
    <s v="m"/>
    <x v="10"/>
    <x v="10"/>
    <x v="1"/>
    <n v="1"/>
  </r>
  <r>
    <s v="Ishya"/>
    <x v="0"/>
    <s v="a"/>
    <x v="0"/>
    <x v="0"/>
    <x v="0"/>
    <n v="1"/>
  </r>
  <r>
    <s v="Khyath"/>
    <x v="0"/>
    <s v="h"/>
    <x v="8"/>
    <x v="8"/>
    <x v="1"/>
    <n v="0"/>
  </r>
  <r>
    <s v="Vishnu"/>
    <x v="1"/>
    <s v="u"/>
    <x v="2"/>
    <x v="2"/>
    <x v="1"/>
    <n v="1"/>
  </r>
  <r>
    <s v="Anjalika"/>
    <x v="0"/>
    <s v="a"/>
    <x v="0"/>
    <x v="0"/>
    <x v="0"/>
    <n v="1"/>
  </r>
  <r>
    <s v="Yashodhara"/>
    <x v="1"/>
    <s v="a"/>
    <x v="0"/>
    <x v="0"/>
    <x v="0"/>
    <n v="0"/>
  </r>
  <r>
    <s v="Lata"/>
    <x v="0"/>
    <s v="a"/>
    <x v="0"/>
    <x v="0"/>
    <x v="0"/>
    <n v="1"/>
  </r>
  <r>
    <s v="Neha"/>
    <x v="0"/>
    <s v="a"/>
    <x v="0"/>
    <x v="0"/>
    <x v="0"/>
    <n v="1"/>
  </r>
  <r>
    <s v="Rasik"/>
    <x v="1"/>
    <s v="k"/>
    <x v="1"/>
    <x v="1"/>
    <x v="1"/>
    <n v="1"/>
  </r>
  <r>
    <s v="Gurmeet"/>
    <x v="1"/>
    <s v="t"/>
    <x v="3"/>
    <x v="3"/>
    <x v="1"/>
    <n v="1"/>
  </r>
  <r>
    <s v="Kalipada"/>
    <x v="1"/>
    <s v="a"/>
    <x v="0"/>
    <x v="0"/>
    <x v="0"/>
    <n v="0"/>
  </r>
  <r>
    <s v="Venu"/>
    <x v="1"/>
    <s v="u"/>
    <x v="2"/>
    <x v="2"/>
    <x v="1"/>
    <n v="1"/>
  </r>
  <r>
    <s v="Dhatri"/>
    <x v="0"/>
    <s v="i"/>
    <x v="5"/>
    <x v="5"/>
    <x v="0"/>
    <n v="1"/>
  </r>
  <r>
    <s v="Nabhanyu"/>
    <x v="1"/>
    <s v="u"/>
    <x v="2"/>
    <x v="2"/>
    <x v="1"/>
    <n v="1"/>
  </r>
  <r>
    <s v="Abhimanyusuta"/>
    <x v="1"/>
    <s v="a"/>
    <x v="0"/>
    <x v="0"/>
    <x v="0"/>
    <n v="0"/>
  </r>
  <r>
    <s v="Naamagal"/>
    <x v="0"/>
    <s v="l"/>
    <x v="6"/>
    <x v="6"/>
    <x v="1"/>
    <n v="0"/>
  </r>
  <r>
    <s v="Megha"/>
    <x v="0"/>
    <s v="a"/>
    <x v="0"/>
    <x v="0"/>
    <x v="0"/>
    <n v="1"/>
  </r>
  <r>
    <s v="Talleen"/>
    <x v="1"/>
    <s v="n"/>
    <x v="4"/>
    <x v="4"/>
    <x v="1"/>
    <n v="1"/>
  </r>
  <r>
    <s v="Pallavini"/>
    <x v="0"/>
    <s v="i"/>
    <x v="5"/>
    <x v="5"/>
    <x v="0"/>
    <n v="1"/>
  </r>
  <r>
    <s v="Omar"/>
    <x v="1"/>
    <s v="r"/>
    <x v="11"/>
    <x v="11"/>
    <x v="1"/>
    <n v="1"/>
  </r>
  <r>
    <s v="Vidhi"/>
    <x v="0"/>
    <s v="i"/>
    <x v="5"/>
    <x v="5"/>
    <x v="0"/>
    <n v="1"/>
  </r>
  <r>
    <s v="Rochan"/>
    <x v="1"/>
    <s v="n"/>
    <x v="4"/>
    <x v="4"/>
    <x v="1"/>
    <n v="1"/>
  </r>
  <r>
    <s v="Arshad"/>
    <x v="1"/>
    <s v="d"/>
    <x v="12"/>
    <x v="12"/>
    <x v="1"/>
    <n v="1"/>
  </r>
  <r>
    <s v="Samarth"/>
    <x v="1"/>
    <s v="h"/>
    <x v="8"/>
    <x v="8"/>
    <x v="1"/>
    <n v="1"/>
  </r>
  <r>
    <s v="Atmaja"/>
    <x v="0"/>
    <s v="a"/>
    <x v="0"/>
    <x v="0"/>
    <x v="0"/>
    <n v="1"/>
  </r>
  <r>
    <s v="Aesha"/>
    <x v="0"/>
    <s v="a"/>
    <x v="0"/>
    <x v="0"/>
    <x v="0"/>
    <n v="1"/>
  </r>
  <r>
    <s v="Mithun"/>
    <x v="1"/>
    <s v="n"/>
    <x v="4"/>
    <x v="4"/>
    <x v="1"/>
    <n v="1"/>
  </r>
  <r>
    <s v="Ekavali"/>
    <x v="0"/>
    <s v="i"/>
    <x v="5"/>
    <x v="5"/>
    <x v="0"/>
    <n v="1"/>
  </r>
  <r>
    <s v="Brijmohan"/>
    <x v="1"/>
    <s v="n"/>
    <x v="4"/>
    <x v="4"/>
    <x v="1"/>
    <n v="1"/>
  </r>
  <r>
    <s v="Deepa"/>
    <x v="0"/>
    <s v="a"/>
    <x v="0"/>
    <x v="0"/>
    <x v="0"/>
    <n v="1"/>
  </r>
  <r>
    <s v="Mannith"/>
    <x v="1"/>
    <s v="h"/>
    <x v="8"/>
    <x v="8"/>
    <x v="1"/>
    <n v="1"/>
  </r>
  <r>
    <s v="Deepti"/>
    <x v="0"/>
    <s v="i"/>
    <x v="5"/>
    <x v="5"/>
    <x v="0"/>
    <n v="1"/>
  </r>
  <r>
    <s v="Aapti"/>
    <x v="0"/>
    <s v="i"/>
    <x v="5"/>
    <x v="5"/>
    <x v="0"/>
    <n v="1"/>
  </r>
  <r>
    <s v="Kusumakar"/>
    <x v="1"/>
    <s v="r"/>
    <x v="11"/>
    <x v="11"/>
    <x v="1"/>
    <n v="1"/>
  </r>
  <r>
    <s v="Vengai"/>
    <x v="1"/>
    <s v="i"/>
    <x v="5"/>
    <x v="5"/>
    <x v="0"/>
    <n v="0"/>
  </r>
  <r>
    <s v="Lipika"/>
    <x v="0"/>
    <s v="a"/>
    <x v="0"/>
    <x v="0"/>
    <x v="0"/>
    <n v="1"/>
  </r>
  <r>
    <s v="Hashmat"/>
    <x v="1"/>
    <s v="t"/>
    <x v="3"/>
    <x v="3"/>
    <x v="1"/>
    <n v="1"/>
  </r>
  <r>
    <s v="Yash"/>
    <x v="1"/>
    <s v="h"/>
    <x v="8"/>
    <x v="8"/>
    <x v="1"/>
    <n v="1"/>
  </r>
  <r>
    <s v="Naishada"/>
    <x v="0"/>
    <s v="a"/>
    <x v="0"/>
    <x v="0"/>
    <x v="0"/>
    <n v="1"/>
  </r>
  <r>
    <s v="Oni"/>
    <x v="1"/>
    <s v="i"/>
    <x v="5"/>
    <x v="5"/>
    <x v="0"/>
    <n v="0"/>
  </r>
  <r>
    <s v="Meru"/>
    <x v="1"/>
    <s v="u"/>
    <x v="2"/>
    <x v="2"/>
    <x v="1"/>
    <n v="1"/>
  </r>
  <r>
    <s v="Ilamparidhi"/>
    <x v="1"/>
    <s v="i"/>
    <x v="5"/>
    <x v="5"/>
    <x v="0"/>
    <n v="0"/>
  </r>
  <r>
    <s v="Japendra"/>
    <x v="1"/>
    <s v="a"/>
    <x v="0"/>
    <x v="0"/>
    <x v="0"/>
    <n v="0"/>
  </r>
  <r>
    <s v="Lakshmibanta"/>
    <x v="1"/>
    <s v="a"/>
    <x v="0"/>
    <x v="0"/>
    <x v="0"/>
    <n v="0"/>
  </r>
  <r>
    <s v="Vinay"/>
    <x v="1"/>
    <s v="y"/>
    <x v="15"/>
    <x v="15"/>
    <x v="1"/>
    <n v="1"/>
  </r>
  <r>
    <s v="Jalad"/>
    <x v="1"/>
    <s v="d"/>
    <x v="12"/>
    <x v="12"/>
    <x v="1"/>
    <n v="1"/>
  </r>
  <r>
    <s v="Upamanyu"/>
    <x v="1"/>
    <s v="u"/>
    <x v="2"/>
    <x v="2"/>
    <x v="1"/>
    <n v="1"/>
  </r>
  <r>
    <s v="Bansari"/>
    <x v="0"/>
    <s v="i"/>
    <x v="5"/>
    <x v="5"/>
    <x v="0"/>
    <n v="1"/>
  </r>
  <r>
    <s v="Gira"/>
    <x v="0"/>
    <s v="a"/>
    <x v="0"/>
    <x v="0"/>
    <x v="0"/>
    <n v="1"/>
  </r>
  <r>
    <s v="Rani"/>
    <x v="0"/>
    <s v="i"/>
    <x v="5"/>
    <x v="5"/>
    <x v="0"/>
    <n v="1"/>
  </r>
  <r>
    <s v="Gandhi"/>
    <x v="1"/>
    <s v="i"/>
    <x v="5"/>
    <x v="5"/>
    <x v="0"/>
    <n v="0"/>
  </r>
  <r>
    <s v="Viral"/>
    <x v="1"/>
    <s v="l"/>
    <x v="6"/>
    <x v="6"/>
    <x v="1"/>
    <n v="1"/>
  </r>
  <r>
    <s v="Rabia"/>
    <x v="0"/>
    <s v="a"/>
    <x v="0"/>
    <x v="0"/>
    <x v="0"/>
    <n v="1"/>
  </r>
  <r>
    <s v="Swarupa"/>
    <x v="0"/>
    <s v="a"/>
    <x v="0"/>
    <x v="0"/>
    <x v="0"/>
    <n v="1"/>
  </r>
  <r>
    <s v="Udipti"/>
    <x v="0"/>
    <s v="i"/>
    <x v="5"/>
    <x v="5"/>
    <x v="0"/>
    <n v="1"/>
  </r>
  <r>
    <s v="Raveena"/>
    <x v="0"/>
    <s v="a"/>
    <x v="0"/>
    <x v="0"/>
    <x v="0"/>
    <n v="1"/>
  </r>
  <r>
    <s v="Devendra"/>
    <x v="1"/>
    <s v="a"/>
    <x v="0"/>
    <x v="0"/>
    <x v="0"/>
    <n v="0"/>
  </r>
  <r>
    <s v="Vilok"/>
    <x v="1"/>
    <s v="k"/>
    <x v="1"/>
    <x v="1"/>
    <x v="1"/>
    <n v="1"/>
  </r>
  <r>
    <s v="Ila"/>
    <x v="0"/>
    <s v="a"/>
    <x v="0"/>
    <x v="0"/>
    <x v="0"/>
    <n v="1"/>
  </r>
  <r>
    <s v="Chandratara"/>
    <x v="0"/>
    <s v="a"/>
    <x v="0"/>
    <x v="0"/>
    <x v="0"/>
    <n v="1"/>
  </r>
  <r>
    <s v="Mahanidhi"/>
    <x v="1"/>
    <s v="i"/>
    <x v="5"/>
    <x v="5"/>
    <x v="0"/>
    <n v="0"/>
  </r>
  <r>
    <s v="Nischith"/>
    <x v="1"/>
    <s v="h"/>
    <x v="8"/>
    <x v="8"/>
    <x v="1"/>
    <n v="1"/>
  </r>
  <r>
    <s v="Kalicharan"/>
    <x v="1"/>
    <s v="n"/>
    <x v="4"/>
    <x v="4"/>
    <x v="1"/>
    <n v="1"/>
  </r>
  <r>
    <s v="Tarachand"/>
    <x v="1"/>
    <s v="d"/>
    <x v="12"/>
    <x v="12"/>
    <x v="1"/>
    <n v="1"/>
  </r>
  <r>
    <s v="Chandanika"/>
    <x v="0"/>
    <s v="a"/>
    <x v="0"/>
    <x v="0"/>
    <x v="0"/>
    <n v="1"/>
  </r>
  <r>
    <s v="Khazana"/>
    <x v="1"/>
    <s v="a"/>
    <x v="0"/>
    <x v="0"/>
    <x v="0"/>
    <n v="0"/>
  </r>
  <r>
    <s v="Kathith"/>
    <x v="1"/>
    <s v="h"/>
    <x v="8"/>
    <x v="8"/>
    <x v="1"/>
    <n v="1"/>
  </r>
  <r>
    <s v="Ilaiyavan"/>
    <x v="1"/>
    <s v="n"/>
    <x v="4"/>
    <x v="4"/>
    <x v="1"/>
    <n v="1"/>
  </r>
  <r>
    <s v="Avkash"/>
    <x v="1"/>
    <s v="h"/>
    <x v="8"/>
    <x v="8"/>
    <x v="1"/>
    <n v="1"/>
  </r>
  <r>
    <s v="Katran"/>
    <x v="1"/>
    <s v="n"/>
    <x v="4"/>
    <x v="4"/>
    <x v="1"/>
    <n v="1"/>
  </r>
  <r>
    <s v="Nishita"/>
    <x v="1"/>
    <s v="a"/>
    <x v="0"/>
    <x v="0"/>
    <x v="0"/>
    <n v="0"/>
  </r>
  <r>
    <s v="Khadim"/>
    <x v="1"/>
    <s v="m"/>
    <x v="10"/>
    <x v="10"/>
    <x v="1"/>
    <n v="1"/>
  </r>
  <r>
    <s v="Nabha"/>
    <x v="0"/>
    <s v="a"/>
    <x v="0"/>
    <x v="0"/>
    <x v="0"/>
    <n v="1"/>
  </r>
  <r>
    <s v="Anay"/>
    <x v="1"/>
    <s v="y"/>
    <x v="15"/>
    <x v="15"/>
    <x v="1"/>
    <n v="1"/>
  </r>
  <r>
    <s v="Ratnavali"/>
    <x v="0"/>
    <s v="i"/>
    <x v="5"/>
    <x v="5"/>
    <x v="0"/>
    <n v="1"/>
  </r>
  <r>
    <s v="Adi-Shakti"/>
    <x v="0"/>
    <s v="i"/>
    <x v="5"/>
    <x v="5"/>
    <x v="0"/>
    <n v="1"/>
  </r>
  <r>
    <s v="Srujana"/>
    <x v="0"/>
    <s v="a"/>
    <x v="0"/>
    <x v="0"/>
    <x v="0"/>
    <n v="1"/>
  </r>
  <r>
    <s v="Pushpita"/>
    <x v="0"/>
    <s v="a"/>
    <x v="0"/>
    <x v="0"/>
    <x v="0"/>
    <n v="1"/>
  </r>
  <r>
    <s v="Raghu"/>
    <x v="1"/>
    <s v="u"/>
    <x v="2"/>
    <x v="2"/>
    <x v="1"/>
    <n v="1"/>
  </r>
  <r>
    <s v="Niral"/>
    <x v="0"/>
    <s v="l"/>
    <x v="6"/>
    <x v="6"/>
    <x v="1"/>
    <n v="0"/>
  </r>
  <r>
    <s v="Kirtana"/>
    <x v="0"/>
    <s v="a"/>
    <x v="0"/>
    <x v="0"/>
    <x v="0"/>
    <n v="1"/>
  </r>
  <r>
    <s v="Samrithi"/>
    <x v="0"/>
    <s v="i"/>
    <x v="5"/>
    <x v="5"/>
    <x v="0"/>
    <n v="1"/>
  </r>
  <r>
    <s v="Yashwant"/>
    <x v="1"/>
    <s v="t"/>
    <x v="3"/>
    <x v="3"/>
    <x v="1"/>
    <n v="1"/>
  </r>
  <r>
    <s v="Gadin"/>
    <x v="1"/>
    <s v="n"/>
    <x v="4"/>
    <x v="4"/>
    <x v="1"/>
    <n v="1"/>
  </r>
  <r>
    <s v="Surama"/>
    <x v="0"/>
    <s v="a"/>
    <x v="0"/>
    <x v="0"/>
    <x v="0"/>
    <n v="1"/>
  </r>
  <r>
    <s v="Mahmud"/>
    <x v="1"/>
    <s v="d"/>
    <x v="12"/>
    <x v="12"/>
    <x v="1"/>
    <n v="1"/>
  </r>
  <r>
    <s v="Nami"/>
    <x v="0"/>
    <s v="i"/>
    <x v="5"/>
    <x v="5"/>
    <x v="0"/>
    <n v="1"/>
  </r>
  <r>
    <s v="Saunak"/>
    <x v="1"/>
    <s v="k"/>
    <x v="1"/>
    <x v="1"/>
    <x v="1"/>
    <n v="1"/>
  </r>
  <r>
    <s v="Rahas"/>
    <x v="1"/>
    <s v="s"/>
    <x v="16"/>
    <x v="16"/>
    <x v="1"/>
    <n v="1"/>
  </r>
  <r>
    <s v="Pranit"/>
    <x v="1"/>
    <s v="t"/>
    <x v="3"/>
    <x v="3"/>
    <x v="1"/>
    <n v="1"/>
  </r>
  <r>
    <s v="Acaryatanaya"/>
    <x v="1"/>
    <s v="a"/>
    <x v="0"/>
    <x v="0"/>
    <x v="0"/>
    <n v="0"/>
  </r>
  <r>
    <s v="Aamaal"/>
    <x v="0"/>
    <s v="l"/>
    <x v="6"/>
    <x v="6"/>
    <x v="1"/>
    <n v="0"/>
  </r>
  <r>
    <s v="Nityananda"/>
    <x v="1"/>
    <s v="a"/>
    <x v="0"/>
    <x v="0"/>
    <x v="0"/>
    <n v="0"/>
  </r>
  <r>
    <s v="Baridbaran"/>
    <x v="1"/>
    <s v="n"/>
    <x v="4"/>
    <x v="4"/>
    <x v="1"/>
    <n v="1"/>
  </r>
  <r>
    <s v="Yuktha"/>
    <x v="0"/>
    <s v="a"/>
    <x v="0"/>
    <x v="0"/>
    <x v="0"/>
    <n v="1"/>
  </r>
  <r>
    <s v="Waheeda"/>
    <x v="0"/>
    <s v="a"/>
    <x v="0"/>
    <x v="0"/>
    <x v="0"/>
    <n v="1"/>
  </r>
  <r>
    <s v="Rutva"/>
    <x v="1"/>
    <s v="a"/>
    <x v="0"/>
    <x v="0"/>
    <x v="0"/>
    <n v="0"/>
  </r>
  <r>
    <s v="Bindumathi"/>
    <x v="0"/>
    <s v="i"/>
    <x v="5"/>
    <x v="5"/>
    <x v="0"/>
    <n v="1"/>
  </r>
  <r>
    <s v="Vritti"/>
    <x v="0"/>
    <s v="i"/>
    <x v="5"/>
    <x v="5"/>
    <x v="0"/>
    <n v="1"/>
  </r>
  <r>
    <s v="Chandrachur"/>
    <x v="1"/>
    <s v="r"/>
    <x v="11"/>
    <x v="11"/>
    <x v="1"/>
    <n v="1"/>
  </r>
  <r>
    <s v="Acarya"/>
    <x v="1"/>
    <s v="a"/>
    <x v="0"/>
    <x v="0"/>
    <x v="0"/>
    <n v="0"/>
  </r>
  <r>
    <s v="Angarika"/>
    <x v="0"/>
    <s v="a"/>
    <x v="0"/>
    <x v="0"/>
    <x v="0"/>
    <n v="1"/>
  </r>
  <r>
    <s v="Snehin"/>
    <x v="1"/>
    <s v="n"/>
    <x v="4"/>
    <x v="4"/>
    <x v="1"/>
    <n v="1"/>
  </r>
  <r>
    <s v="Bratindra"/>
    <x v="1"/>
    <s v="a"/>
    <x v="0"/>
    <x v="0"/>
    <x v="0"/>
    <n v="0"/>
  </r>
  <r>
    <s v="Ayushman"/>
    <x v="1"/>
    <s v="n"/>
    <x v="4"/>
    <x v="4"/>
    <x v="1"/>
    <n v="1"/>
  </r>
  <r>
    <s v="Imtiaz"/>
    <x v="1"/>
    <s v="z"/>
    <x v="9"/>
    <x v="9"/>
    <x v="1"/>
    <n v="1"/>
  </r>
  <r>
    <s v="Sanchita"/>
    <x v="0"/>
    <s v="a"/>
    <x v="0"/>
    <x v="0"/>
    <x v="0"/>
    <n v="1"/>
  </r>
  <r>
    <s v="Aahna"/>
    <x v="0"/>
    <s v="a"/>
    <x v="0"/>
    <x v="0"/>
    <x v="0"/>
    <n v="1"/>
  </r>
  <r>
    <s v="Yajna"/>
    <x v="0"/>
    <s v="a"/>
    <x v="0"/>
    <x v="0"/>
    <x v="0"/>
    <n v="1"/>
  </r>
  <r>
    <s v="Chinnadurai"/>
    <x v="1"/>
    <s v="i"/>
    <x v="5"/>
    <x v="5"/>
    <x v="0"/>
    <n v="0"/>
  </r>
  <r>
    <s v="Neelmani"/>
    <x v="1"/>
    <s v="i"/>
    <x v="5"/>
    <x v="5"/>
    <x v="0"/>
    <n v="0"/>
  </r>
  <r>
    <s v="Hemendra"/>
    <x v="1"/>
    <s v="a"/>
    <x v="0"/>
    <x v="0"/>
    <x v="0"/>
    <n v="0"/>
  </r>
  <r>
    <s v="Salma"/>
    <x v="0"/>
    <s v="a"/>
    <x v="0"/>
    <x v="0"/>
    <x v="0"/>
    <n v="1"/>
  </r>
  <r>
    <s v="Mrudani"/>
    <x v="0"/>
    <s v="i"/>
    <x v="5"/>
    <x v="5"/>
    <x v="0"/>
    <n v="1"/>
  </r>
  <r>
    <s v="Chandrabali"/>
    <x v="0"/>
    <s v="i"/>
    <x v="5"/>
    <x v="5"/>
    <x v="0"/>
    <n v="1"/>
  </r>
  <r>
    <s v="Raheem"/>
    <x v="1"/>
    <s v="m"/>
    <x v="10"/>
    <x v="10"/>
    <x v="1"/>
    <n v="1"/>
  </r>
  <r>
    <s v="Avanindra"/>
    <x v="1"/>
    <s v="a"/>
    <x v="0"/>
    <x v="0"/>
    <x v="0"/>
    <n v="0"/>
  </r>
  <r>
    <s v="Pashupriya"/>
    <x v="0"/>
    <s v="a"/>
    <x v="0"/>
    <x v="0"/>
    <x v="0"/>
    <n v="1"/>
  </r>
  <r>
    <s v="Chitrabhanu"/>
    <x v="1"/>
    <s v="u"/>
    <x v="2"/>
    <x v="2"/>
    <x v="1"/>
    <n v="1"/>
  </r>
  <r>
    <s v="Neelakshi"/>
    <x v="0"/>
    <s v="i"/>
    <x v="5"/>
    <x v="5"/>
    <x v="0"/>
    <n v="1"/>
  </r>
  <r>
    <s v="Gurdeep"/>
    <x v="1"/>
    <s v="p"/>
    <x v="17"/>
    <x v="17"/>
    <x v="1"/>
    <n v="1"/>
  </r>
  <r>
    <s v="Sadhana"/>
    <x v="0"/>
    <s v="a"/>
    <x v="0"/>
    <x v="0"/>
    <x v="0"/>
    <n v="1"/>
  </r>
  <r>
    <s v="Yogita"/>
    <x v="0"/>
    <s v="a"/>
    <x v="0"/>
    <x v="0"/>
    <x v="0"/>
    <n v="1"/>
  </r>
  <r>
    <s v="Meena"/>
    <x v="0"/>
    <s v="a"/>
    <x v="0"/>
    <x v="0"/>
    <x v="0"/>
    <n v="1"/>
  </r>
  <r>
    <s v="Bhargavi"/>
    <x v="0"/>
    <s v="i"/>
    <x v="5"/>
    <x v="5"/>
    <x v="0"/>
    <n v="1"/>
  </r>
  <r>
    <s v="Darpan"/>
    <x v="1"/>
    <s v="n"/>
    <x v="4"/>
    <x v="4"/>
    <x v="1"/>
    <n v="1"/>
  </r>
  <r>
    <s v="Bhagwanti"/>
    <x v="0"/>
    <s v="i"/>
    <x v="5"/>
    <x v="5"/>
    <x v="0"/>
    <n v="1"/>
  </r>
  <r>
    <s v="Manavendra"/>
    <x v="1"/>
    <s v="a"/>
    <x v="0"/>
    <x v="0"/>
    <x v="0"/>
    <n v="0"/>
  </r>
  <r>
    <s v="Adwita"/>
    <x v="0"/>
    <s v="a"/>
    <x v="0"/>
    <x v="0"/>
    <x v="0"/>
    <n v="1"/>
  </r>
  <r>
    <s v="Subhan"/>
    <x v="1"/>
    <s v="n"/>
    <x v="4"/>
    <x v="4"/>
    <x v="1"/>
    <n v="1"/>
  </r>
  <r>
    <s v="Zahra"/>
    <x v="0"/>
    <s v="a"/>
    <x v="0"/>
    <x v="0"/>
    <x v="0"/>
    <n v="1"/>
  </r>
  <r>
    <s v="Sucheta"/>
    <x v="0"/>
    <s v="a"/>
    <x v="0"/>
    <x v="0"/>
    <x v="0"/>
    <n v="1"/>
  </r>
  <r>
    <s v="Videsh"/>
    <x v="1"/>
    <s v="h"/>
    <x v="8"/>
    <x v="8"/>
    <x v="1"/>
    <n v="1"/>
  </r>
  <r>
    <s v="Gangesh"/>
    <x v="1"/>
    <s v="h"/>
    <x v="8"/>
    <x v="8"/>
    <x v="1"/>
    <n v="1"/>
  </r>
  <r>
    <s v="Deepika"/>
    <x v="0"/>
    <s v="a"/>
    <x v="0"/>
    <x v="0"/>
    <x v="0"/>
    <n v="1"/>
  </r>
  <r>
    <s v="Mehul"/>
    <x v="1"/>
    <s v="l"/>
    <x v="6"/>
    <x v="6"/>
    <x v="1"/>
    <n v="1"/>
  </r>
  <r>
    <s v="Devnath"/>
    <x v="1"/>
    <s v="h"/>
    <x v="8"/>
    <x v="8"/>
    <x v="1"/>
    <n v="1"/>
  </r>
  <r>
    <s v="Mukul"/>
    <x v="0"/>
    <s v="l"/>
    <x v="6"/>
    <x v="6"/>
    <x v="1"/>
    <n v="0"/>
  </r>
  <r>
    <s v="Aashay"/>
    <x v="1"/>
    <s v="y"/>
    <x v="15"/>
    <x v="15"/>
    <x v="1"/>
    <n v="1"/>
  </r>
  <r>
    <s v="Koyel"/>
    <x v="0"/>
    <s v="l"/>
    <x v="6"/>
    <x v="6"/>
    <x v="1"/>
    <n v="0"/>
  </r>
  <r>
    <s v="Anil"/>
    <x v="1"/>
    <s v="l"/>
    <x v="6"/>
    <x v="6"/>
    <x v="1"/>
    <n v="1"/>
  </r>
  <r>
    <s v="Kashyap"/>
    <x v="1"/>
    <s v="p"/>
    <x v="17"/>
    <x v="17"/>
    <x v="1"/>
    <n v="1"/>
  </r>
  <r>
    <s v="Harsha Vardhini"/>
    <x v="0"/>
    <s v="i"/>
    <x v="5"/>
    <x v="5"/>
    <x v="0"/>
    <n v="1"/>
  </r>
  <r>
    <s v="Tarik"/>
    <x v="1"/>
    <s v="k"/>
    <x v="1"/>
    <x v="1"/>
    <x v="1"/>
    <n v="1"/>
  </r>
  <r>
    <s v="Megha"/>
    <x v="1"/>
    <s v="a"/>
    <x v="0"/>
    <x v="0"/>
    <x v="0"/>
    <n v="0"/>
  </r>
  <r>
    <s v="Sachit"/>
    <x v="1"/>
    <s v="t"/>
    <x v="3"/>
    <x v="3"/>
    <x v="1"/>
    <n v="1"/>
  </r>
  <r>
    <s v="Bhadrang"/>
    <x v="1"/>
    <s v="g"/>
    <x v="18"/>
    <x v="18"/>
    <x v="1"/>
    <n v="1"/>
  </r>
  <r>
    <s v="Ashok"/>
    <x v="1"/>
    <s v="k"/>
    <x v="1"/>
    <x v="1"/>
    <x v="1"/>
    <n v="1"/>
  </r>
  <r>
    <s v="Tilaka"/>
    <x v="0"/>
    <s v="a"/>
    <x v="0"/>
    <x v="0"/>
    <x v="0"/>
    <n v="1"/>
  </r>
  <r>
    <s v="Somansh"/>
    <x v="1"/>
    <s v="h"/>
    <x v="8"/>
    <x v="8"/>
    <x v="1"/>
    <n v="1"/>
  </r>
  <r>
    <s v="Ritvik"/>
    <x v="1"/>
    <s v="k"/>
    <x v="1"/>
    <x v="1"/>
    <x v="1"/>
    <n v="1"/>
  </r>
  <r>
    <s v="Divyendu"/>
    <x v="1"/>
    <s v="u"/>
    <x v="2"/>
    <x v="2"/>
    <x v="1"/>
    <n v="1"/>
  </r>
  <r>
    <s v="Chaaruhaas"/>
    <x v="1"/>
    <s v="s"/>
    <x v="16"/>
    <x v="16"/>
    <x v="1"/>
    <n v="1"/>
  </r>
  <r>
    <s v="Huda"/>
    <x v="1"/>
    <s v="a"/>
    <x v="0"/>
    <x v="0"/>
    <x v="0"/>
    <n v="0"/>
  </r>
  <r>
    <s v="Cholan"/>
    <x v="1"/>
    <s v="n"/>
    <x v="4"/>
    <x v="4"/>
    <x v="1"/>
    <n v="1"/>
  </r>
  <r>
    <s v="Ninad"/>
    <x v="1"/>
    <s v="d"/>
    <x v="12"/>
    <x v="12"/>
    <x v="1"/>
    <n v="1"/>
  </r>
  <r>
    <s v="Brahamjeet"/>
    <x v="1"/>
    <s v="t"/>
    <x v="3"/>
    <x v="3"/>
    <x v="1"/>
    <n v="1"/>
  </r>
  <r>
    <s v="Chakor"/>
    <x v="1"/>
    <s v="r"/>
    <x v="11"/>
    <x v="11"/>
    <x v="1"/>
    <n v="1"/>
  </r>
  <r>
    <s v="Mrinmayi"/>
    <x v="0"/>
    <s v="i"/>
    <x v="5"/>
    <x v="5"/>
    <x v="0"/>
    <n v="1"/>
  </r>
  <r>
    <s v="Shachin"/>
    <x v="1"/>
    <s v="n"/>
    <x v="4"/>
    <x v="4"/>
    <x v="1"/>
    <n v="1"/>
  </r>
  <r>
    <s v="Banani"/>
    <x v="0"/>
    <s v="i"/>
    <x v="5"/>
    <x v="5"/>
    <x v="0"/>
    <n v="1"/>
  </r>
  <r>
    <s v="Naviya"/>
    <x v="0"/>
    <s v="a"/>
    <x v="0"/>
    <x v="0"/>
    <x v="0"/>
    <n v="1"/>
  </r>
  <r>
    <s v="Zaafira"/>
    <x v="0"/>
    <s v="a"/>
    <x v="0"/>
    <x v="0"/>
    <x v="0"/>
    <n v="1"/>
  </r>
  <r>
    <s v="Madhav"/>
    <x v="1"/>
    <s v="v"/>
    <x v="7"/>
    <x v="7"/>
    <x v="1"/>
    <n v="1"/>
  </r>
  <r>
    <s v="Dwijaraj"/>
    <x v="1"/>
    <s v="j"/>
    <x v="13"/>
    <x v="13"/>
    <x v="1"/>
    <n v="1"/>
  </r>
  <r>
    <s v="Vagdevi"/>
    <x v="0"/>
    <s v="i"/>
    <x v="5"/>
    <x v="5"/>
    <x v="0"/>
    <n v="1"/>
  </r>
  <r>
    <s v="Sabita"/>
    <x v="0"/>
    <s v="a"/>
    <x v="0"/>
    <x v="0"/>
    <x v="0"/>
    <n v="1"/>
  </r>
  <r>
    <s v="Ishi"/>
    <x v="0"/>
    <s v="i"/>
    <x v="5"/>
    <x v="5"/>
    <x v="0"/>
    <n v="1"/>
  </r>
  <r>
    <s v="Ilamporai"/>
    <x v="1"/>
    <s v="i"/>
    <x v="5"/>
    <x v="5"/>
    <x v="0"/>
    <n v="0"/>
  </r>
  <r>
    <s v="Ayushi"/>
    <x v="0"/>
    <s v="i"/>
    <x v="5"/>
    <x v="5"/>
    <x v="0"/>
    <n v="1"/>
  </r>
  <r>
    <s v="Sundari"/>
    <x v="0"/>
    <s v="i"/>
    <x v="5"/>
    <x v="5"/>
    <x v="0"/>
    <n v="1"/>
  </r>
  <r>
    <s v="Manjyot"/>
    <x v="0"/>
    <s v="t"/>
    <x v="3"/>
    <x v="3"/>
    <x v="1"/>
    <n v="0"/>
  </r>
  <r>
    <s v="Lakhi"/>
    <x v="0"/>
    <s v="i"/>
    <x v="5"/>
    <x v="5"/>
    <x v="0"/>
    <n v="1"/>
  </r>
  <r>
    <s v="Phenil"/>
    <x v="1"/>
    <s v="l"/>
    <x v="6"/>
    <x v="6"/>
    <x v="1"/>
    <n v="1"/>
  </r>
  <r>
    <s v="Prachi"/>
    <x v="0"/>
    <s v="i"/>
    <x v="5"/>
    <x v="5"/>
    <x v="0"/>
    <n v="1"/>
  </r>
  <r>
    <s v="Mohul"/>
    <x v="1"/>
    <s v="l"/>
    <x v="6"/>
    <x v="6"/>
    <x v="1"/>
    <n v="1"/>
  </r>
  <r>
    <s v="Poornakamala"/>
    <x v="0"/>
    <s v="a"/>
    <x v="0"/>
    <x v="0"/>
    <x v="0"/>
    <n v="1"/>
  </r>
  <r>
    <s v="Sukhamay"/>
    <x v="1"/>
    <s v="y"/>
    <x v="15"/>
    <x v="15"/>
    <x v="1"/>
    <n v="1"/>
  </r>
  <r>
    <s v="Arokya"/>
    <x v="1"/>
    <s v="a"/>
    <x v="0"/>
    <x v="0"/>
    <x v="0"/>
    <n v="0"/>
  </r>
  <r>
    <s v="Siddharth"/>
    <x v="1"/>
    <s v="h"/>
    <x v="8"/>
    <x v="8"/>
    <x v="1"/>
    <n v="1"/>
  </r>
  <r>
    <s v="Chiti"/>
    <x v="0"/>
    <s v="i"/>
    <x v="5"/>
    <x v="5"/>
    <x v="0"/>
    <n v="1"/>
  </r>
  <r>
    <s v="Hrithik"/>
    <x v="1"/>
    <s v="k"/>
    <x v="1"/>
    <x v="1"/>
    <x v="1"/>
    <n v="1"/>
  </r>
  <r>
    <s v="Sundha"/>
    <x v="0"/>
    <s v="a"/>
    <x v="0"/>
    <x v="0"/>
    <x v="0"/>
    <n v="1"/>
  </r>
  <r>
    <s v="Pinakini"/>
    <x v="0"/>
    <s v="i"/>
    <x v="5"/>
    <x v="5"/>
    <x v="0"/>
    <n v="1"/>
  </r>
  <r>
    <s v="Shevantilal"/>
    <x v="1"/>
    <s v="l"/>
    <x v="6"/>
    <x v="6"/>
    <x v="1"/>
    <n v="1"/>
  </r>
  <r>
    <s v="Fanishwar"/>
    <x v="1"/>
    <s v="r"/>
    <x v="11"/>
    <x v="11"/>
    <x v="1"/>
    <n v="1"/>
  </r>
  <r>
    <s v="Oma"/>
    <x v="1"/>
    <s v="a"/>
    <x v="0"/>
    <x v="0"/>
    <x v="0"/>
    <n v="0"/>
  </r>
  <r>
    <s v="Oparna"/>
    <x v="0"/>
    <s v="a"/>
    <x v="0"/>
    <x v="0"/>
    <x v="0"/>
    <n v="1"/>
  </r>
  <r>
    <s v="Ilakkiya"/>
    <x v="0"/>
    <s v="a"/>
    <x v="0"/>
    <x v="0"/>
    <x v="0"/>
    <n v="1"/>
  </r>
  <r>
    <s v="Kaunteya"/>
    <x v="1"/>
    <s v="a"/>
    <x v="0"/>
    <x v="0"/>
    <x v="0"/>
    <n v="0"/>
  </r>
  <r>
    <s v="Shankha"/>
    <x v="1"/>
    <s v="a"/>
    <x v="0"/>
    <x v="0"/>
    <x v="0"/>
    <n v="0"/>
  </r>
  <r>
    <s v="Gopa"/>
    <x v="0"/>
    <s v="a"/>
    <x v="0"/>
    <x v="0"/>
    <x v="0"/>
    <n v="1"/>
  </r>
  <r>
    <s v="Kavan"/>
    <x v="1"/>
    <s v="n"/>
    <x v="4"/>
    <x v="4"/>
    <x v="1"/>
    <n v="1"/>
  </r>
  <r>
    <s v="Vilas"/>
    <x v="1"/>
    <s v="s"/>
    <x v="16"/>
    <x v="16"/>
    <x v="1"/>
    <n v="1"/>
  </r>
  <r>
    <s v="Rajanya"/>
    <x v="1"/>
    <s v="a"/>
    <x v="0"/>
    <x v="0"/>
    <x v="0"/>
    <n v="0"/>
  </r>
  <r>
    <s v="Zakiy"/>
    <x v="1"/>
    <s v="y"/>
    <x v="15"/>
    <x v="15"/>
    <x v="1"/>
    <n v="1"/>
  </r>
  <r>
    <s v="Kaaliya"/>
    <x v="1"/>
    <s v="a"/>
    <x v="0"/>
    <x v="0"/>
    <x v="0"/>
    <n v="0"/>
  </r>
  <r>
    <s v="Garima"/>
    <x v="0"/>
    <s v="a"/>
    <x v="0"/>
    <x v="0"/>
    <x v="0"/>
    <n v="1"/>
  </r>
  <r>
    <s v="Tapasendra"/>
    <x v="1"/>
    <s v="a"/>
    <x v="0"/>
    <x v="0"/>
    <x v="0"/>
    <n v="0"/>
  </r>
  <r>
    <s v="Shambhavi"/>
    <x v="0"/>
    <s v="i"/>
    <x v="5"/>
    <x v="5"/>
    <x v="0"/>
    <n v="1"/>
  </r>
  <r>
    <s v="Milind"/>
    <x v="1"/>
    <s v="d"/>
    <x v="12"/>
    <x v="12"/>
    <x v="1"/>
    <n v="1"/>
  </r>
  <r>
    <s v="Sadiqua"/>
    <x v="0"/>
    <s v="a"/>
    <x v="0"/>
    <x v="0"/>
    <x v="0"/>
    <n v="1"/>
  </r>
  <r>
    <s v="Mandith"/>
    <x v="1"/>
    <s v="h"/>
    <x v="8"/>
    <x v="8"/>
    <x v="1"/>
    <n v="1"/>
  </r>
  <r>
    <s v="Devamati"/>
    <x v="0"/>
    <s v="i"/>
    <x v="5"/>
    <x v="5"/>
    <x v="0"/>
    <n v="1"/>
  </r>
  <r>
    <s v="Harjeet"/>
    <x v="1"/>
    <s v="t"/>
    <x v="3"/>
    <x v="3"/>
    <x v="1"/>
    <n v="1"/>
  </r>
  <r>
    <s v="Pavitra"/>
    <x v="1"/>
    <s v="a"/>
    <x v="0"/>
    <x v="0"/>
    <x v="0"/>
    <n v="0"/>
  </r>
  <r>
    <s v="Utkarsha"/>
    <x v="1"/>
    <s v="a"/>
    <x v="0"/>
    <x v="0"/>
    <x v="0"/>
    <n v="0"/>
  </r>
  <r>
    <s v="Ghalib"/>
    <x v="1"/>
    <s v="b"/>
    <x v="19"/>
    <x v="19"/>
    <x v="1"/>
    <n v="1"/>
  </r>
  <r>
    <s v="Inayat"/>
    <x v="0"/>
    <s v="t"/>
    <x v="3"/>
    <x v="3"/>
    <x v="1"/>
    <n v="0"/>
  </r>
  <r>
    <s v="Namita"/>
    <x v="0"/>
    <s v="a"/>
    <x v="0"/>
    <x v="0"/>
    <x v="0"/>
    <n v="1"/>
  </r>
  <r>
    <s v="Manonith"/>
    <x v="1"/>
    <s v="h"/>
    <x v="8"/>
    <x v="8"/>
    <x v="1"/>
    <n v="1"/>
  </r>
  <r>
    <s v="Abhiraj"/>
    <x v="1"/>
    <s v="j"/>
    <x v="13"/>
    <x v="13"/>
    <x v="1"/>
    <n v="1"/>
  </r>
  <r>
    <s v="Hariganga"/>
    <x v="0"/>
    <s v="a"/>
    <x v="0"/>
    <x v="0"/>
    <x v="0"/>
    <n v="1"/>
  </r>
  <r>
    <s v="Manjira"/>
    <x v="0"/>
    <s v="a"/>
    <x v="0"/>
    <x v="0"/>
    <x v="0"/>
    <n v="1"/>
  </r>
  <r>
    <s v="Mudrika"/>
    <x v="0"/>
    <s v="a"/>
    <x v="0"/>
    <x v="0"/>
    <x v="0"/>
    <n v="1"/>
  </r>
  <r>
    <s v="Parashar"/>
    <x v="1"/>
    <s v="r"/>
    <x v="11"/>
    <x v="11"/>
    <x v="1"/>
    <n v="1"/>
  </r>
  <r>
    <s v="Arav"/>
    <x v="1"/>
    <s v="v"/>
    <x v="7"/>
    <x v="7"/>
    <x v="1"/>
    <n v="1"/>
  </r>
  <r>
    <s v="Harshitha"/>
    <x v="0"/>
    <s v="a"/>
    <x v="0"/>
    <x v="0"/>
    <x v="0"/>
    <n v="1"/>
  </r>
  <r>
    <s v="Nalini"/>
    <x v="0"/>
    <s v="i"/>
    <x v="5"/>
    <x v="5"/>
    <x v="0"/>
    <n v="1"/>
  </r>
  <r>
    <s v="Odathi"/>
    <x v="0"/>
    <s v="i"/>
    <x v="5"/>
    <x v="5"/>
    <x v="0"/>
    <n v="1"/>
  </r>
  <r>
    <s v="Soumya"/>
    <x v="0"/>
    <s v="a"/>
    <x v="0"/>
    <x v="0"/>
    <x v="0"/>
    <n v="1"/>
  </r>
  <r>
    <s v="Sunayana"/>
    <x v="0"/>
    <s v="a"/>
    <x v="0"/>
    <x v="0"/>
    <x v="0"/>
    <n v="1"/>
  </r>
  <r>
    <s v="Jagadishwara"/>
    <x v="1"/>
    <s v="a"/>
    <x v="0"/>
    <x v="0"/>
    <x v="0"/>
    <n v="0"/>
  </r>
  <r>
    <s v="Rishika"/>
    <x v="0"/>
    <s v="a"/>
    <x v="0"/>
    <x v="0"/>
    <x v="0"/>
    <n v="1"/>
  </r>
  <r>
    <s v="Geena"/>
    <x v="0"/>
    <s v="a"/>
    <x v="0"/>
    <x v="0"/>
    <x v="0"/>
    <n v="1"/>
  </r>
  <r>
    <s v="Esha"/>
    <x v="0"/>
    <s v="a"/>
    <x v="0"/>
    <x v="0"/>
    <x v="0"/>
    <n v="1"/>
  </r>
  <r>
    <s v="Quamar"/>
    <x v="1"/>
    <s v="r"/>
    <x v="11"/>
    <x v="11"/>
    <x v="1"/>
    <n v="1"/>
  </r>
  <r>
    <s v="Apsara"/>
    <x v="0"/>
    <s v="a"/>
    <x v="0"/>
    <x v="0"/>
    <x v="0"/>
    <n v="1"/>
  </r>
  <r>
    <s v="Sarada"/>
    <x v="0"/>
    <s v="a"/>
    <x v="0"/>
    <x v="0"/>
    <x v="0"/>
    <n v="1"/>
  </r>
  <r>
    <s v="Chaitali"/>
    <x v="0"/>
    <s v="i"/>
    <x v="5"/>
    <x v="5"/>
    <x v="0"/>
    <n v="1"/>
  </r>
  <r>
    <s v="Rasul"/>
    <x v="1"/>
    <s v="l"/>
    <x v="6"/>
    <x v="6"/>
    <x v="1"/>
    <n v="1"/>
  </r>
  <r>
    <s v="Bahumanya"/>
    <x v="1"/>
    <s v="a"/>
    <x v="0"/>
    <x v="0"/>
    <x v="0"/>
    <n v="0"/>
  </r>
  <r>
    <s v="Haresh"/>
    <x v="1"/>
    <s v="h"/>
    <x v="8"/>
    <x v="8"/>
    <x v="1"/>
    <n v="1"/>
  </r>
  <r>
    <s v="Kiranmay"/>
    <x v="1"/>
    <s v="y"/>
    <x v="15"/>
    <x v="15"/>
    <x v="1"/>
    <n v="1"/>
  </r>
  <r>
    <s v="Sevati"/>
    <x v="0"/>
    <s v="i"/>
    <x v="5"/>
    <x v="5"/>
    <x v="0"/>
    <n v="1"/>
  </r>
  <r>
    <s v="Jehannaz"/>
    <x v="0"/>
    <s v="z"/>
    <x v="9"/>
    <x v="9"/>
    <x v="1"/>
    <n v="0"/>
  </r>
  <r>
    <s v="Achintya"/>
    <x v="1"/>
    <s v="a"/>
    <x v="0"/>
    <x v="0"/>
    <x v="0"/>
    <n v="0"/>
  </r>
  <r>
    <s v="Vrajakishore"/>
    <x v="1"/>
    <s v="e"/>
    <x v="14"/>
    <x v="14"/>
    <x v="1"/>
    <n v="1"/>
  </r>
  <r>
    <s v="Manjulika"/>
    <x v="0"/>
    <s v="a"/>
    <x v="0"/>
    <x v="0"/>
    <x v="0"/>
    <n v="1"/>
  </r>
  <r>
    <s v="Harikanth"/>
    <x v="1"/>
    <s v="h"/>
    <x v="8"/>
    <x v="8"/>
    <x v="1"/>
    <n v="1"/>
  </r>
  <r>
    <s v="Narayani"/>
    <x v="0"/>
    <s v="i"/>
    <x v="5"/>
    <x v="5"/>
    <x v="0"/>
    <n v="1"/>
  </r>
  <r>
    <s v="Parantapa"/>
    <x v="1"/>
    <s v="a"/>
    <x v="0"/>
    <x v="0"/>
    <x v="0"/>
    <n v="0"/>
  </r>
  <r>
    <s v="Purva"/>
    <x v="0"/>
    <s v="a"/>
    <x v="0"/>
    <x v="0"/>
    <x v="0"/>
    <n v="1"/>
  </r>
  <r>
    <s v="Brahmabrata"/>
    <x v="1"/>
    <s v="a"/>
    <x v="0"/>
    <x v="0"/>
    <x v="0"/>
    <n v="0"/>
  </r>
  <r>
    <s v="Shailendra"/>
    <x v="1"/>
    <s v="a"/>
    <x v="0"/>
    <x v="0"/>
    <x v="0"/>
    <n v="0"/>
  </r>
  <r>
    <s v="Suhrita"/>
    <x v="0"/>
    <s v="a"/>
    <x v="0"/>
    <x v="0"/>
    <x v="0"/>
    <n v="1"/>
  </r>
  <r>
    <s v="Shilpa"/>
    <x v="0"/>
    <s v="a"/>
    <x v="0"/>
    <x v="0"/>
    <x v="0"/>
    <n v="1"/>
  </r>
  <r>
    <s v="Manjushri"/>
    <x v="0"/>
    <s v="i"/>
    <x v="5"/>
    <x v="5"/>
    <x v="0"/>
    <n v="1"/>
  </r>
  <r>
    <s v="Ashis"/>
    <x v="0"/>
    <s v="s"/>
    <x v="16"/>
    <x v="16"/>
    <x v="1"/>
    <n v="0"/>
  </r>
  <r>
    <s v="Keshav"/>
    <x v="1"/>
    <s v="v"/>
    <x v="7"/>
    <x v="7"/>
    <x v="1"/>
    <n v="1"/>
  </r>
  <r>
    <s v="Renuka"/>
    <x v="0"/>
    <s v="a"/>
    <x v="0"/>
    <x v="0"/>
    <x v="0"/>
    <n v="1"/>
  </r>
  <r>
    <s v="Shama"/>
    <x v="0"/>
    <s v="a"/>
    <x v="0"/>
    <x v="0"/>
    <x v="0"/>
    <n v="1"/>
  </r>
  <r>
    <s v="Shariq"/>
    <x v="1"/>
    <s v="q"/>
    <x v="7"/>
    <x v="7"/>
    <x v="1"/>
    <n v="1"/>
  </r>
  <r>
    <s v="Padmakshi"/>
    <x v="0"/>
    <s v="i"/>
    <x v="5"/>
    <x v="5"/>
    <x v="0"/>
    <n v="1"/>
  </r>
  <r>
    <s v="Abdul-Haseeb"/>
    <x v="1"/>
    <s v="b"/>
    <x v="19"/>
    <x v="19"/>
    <x v="1"/>
    <n v="1"/>
  </r>
  <r>
    <s v="Ramanuja"/>
    <x v="1"/>
    <s v="a"/>
    <x v="0"/>
    <x v="0"/>
    <x v="0"/>
    <n v="0"/>
  </r>
  <r>
    <s v="Mandeep"/>
    <x v="1"/>
    <s v="p"/>
    <x v="17"/>
    <x v="17"/>
    <x v="1"/>
    <n v="1"/>
  </r>
  <r>
    <s v="Mohini"/>
    <x v="0"/>
    <s v="i"/>
    <x v="5"/>
    <x v="5"/>
    <x v="0"/>
    <n v="1"/>
  </r>
  <r>
    <s v="Indumukhi"/>
    <x v="0"/>
    <s v="i"/>
    <x v="5"/>
    <x v="5"/>
    <x v="0"/>
    <n v="1"/>
  </r>
  <r>
    <s v="Urmi"/>
    <x v="0"/>
    <s v="i"/>
    <x v="5"/>
    <x v="5"/>
    <x v="0"/>
    <n v="1"/>
  </r>
  <r>
    <s v="Faatina"/>
    <x v="0"/>
    <s v="a"/>
    <x v="0"/>
    <x v="0"/>
    <x v="0"/>
    <n v="1"/>
  </r>
  <r>
    <s v="Snehalata"/>
    <x v="0"/>
    <s v="a"/>
    <x v="0"/>
    <x v="0"/>
    <x v="0"/>
    <n v="1"/>
  </r>
  <r>
    <s v="Haritbaran"/>
    <x v="1"/>
    <s v="n"/>
    <x v="4"/>
    <x v="4"/>
    <x v="1"/>
    <n v="1"/>
  </r>
  <r>
    <s v="Sheetal"/>
    <x v="1"/>
    <s v="l"/>
    <x v="6"/>
    <x v="6"/>
    <x v="1"/>
    <n v="1"/>
  </r>
  <r>
    <s v="Kanishka"/>
    <x v="1"/>
    <s v="a"/>
    <x v="0"/>
    <x v="0"/>
    <x v="0"/>
    <n v="0"/>
  </r>
  <r>
    <s v="Wamika"/>
    <x v="0"/>
    <s v="a"/>
    <x v="0"/>
    <x v="0"/>
    <x v="0"/>
    <n v="1"/>
  </r>
  <r>
    <s v="Pransukh"/>
    <x v="1"/>
    <s v="h"/>
    <x v="8"/>
    <x v="8"/>
    <x v="1"/>
    <n v="1"/>
  </r>
  <r>
    <s v="Chaaruchandra"/>
    <x v="1"/>
    <s v="a"/>
    <x v="0"/>
    <x v="0"/>
    <x v="0"/>
    <n v="0"/>
  </r>
  <r>
    <s v="Priyasha"/>
    <x v="0"/>
    <s v="a"/>
    <x v="0"/>
    <x v="0"/>
    <x v="0"/>
    <n v="1"/>
  </r>
  <r>
    <s v="Vrajamohan"/>
    <x v="1"/>
    <s v="n"/>
    <x v="4"/>
    <x v="4"/>
    <x v="1"/>
    <n v="1"/>
  </r>
  <r>
    <s v="Pranauthi"/>
    <x v="0"/>
    <s v="i"/>
    <x v="5"/>
    <x v="5"/>
    <x v="0"/>
    <n v="1"/>
  </r>
  <r>
    <s v="Meghnad"/>
    <x v="1"/>
    <s v="d"/>
    <x v="12"/>
    <x v="12"/>
    <x v="1"/>
    <n v="1"/>
  </r>
  <r>
    <s v="Izhar"/>
    <x v="1"/>
    <s v="r"/>
    <x v="11"/>
    <x v="11"/>
    <x v="1"/>
    <n v="1"/>
  </r>
  <r>
    <s v="Nabhas"/>
    <x v="1"/>
    <s v="s"/>
    <x v="16"/>
    <x v="16"/>
    <x v="1"/>
    <n v="1"/>
  </r>
  <r>
    <s v="Mohajit"/>
    <x v="1"/>
    <s v="t"/>
    <x v="3"/>
    <x v="3"/>
    <x v="1"/>
    <n v="1"/>
  </r>
  <r>
    <s v="Sarasi"/>
    <x v="0"/>
    <s v="i"/>
    <x v="5"/>
    <x v="5"/>
    <x v="0"/>
    <n v="1"/>
  </r>
  <r>
    <s v="Ashwini"/>
    <x v="0"/>
    <s v="i"/>
    <x v="5"/>
    <x v="5"/>
    <x v="0"/>
    <n v="1"/>
  </r>
  <r>
    <s v="Umika"/>
    <x v="0"/>
    <s v="a"/>
    <x v="0"/>
    <x v="0"/>
    <x v="0"/>
    <n v="1"/>
  </r>
  <r>
    <s v="Dhanajit"/>
    <x v="1"/>
    <s v="t"/>
    <x v="3"/>
    <x v="3"/>
    <x v="1"/>
    <n v="1"/>
  </r>
  <r>
    <s v="Sudhanshu"/>
    <x v="1"/>
    <s v="u"/>
    <x v="2"/>
    <x v="2"/>
    <x v="1"/>
    <n v="1"/>
  </r>
  <r>
    <s v="Sourish"/>
    <x v="1"/>
    <s v="h"/>
    <x v="8"/>
    <x v="8"/>
    <x v="1"/>
    <n v="1"/>
  </r>
  <r>
    <s v="Sukumar"/>
    <x v="1"/>
    <s v="r"/>
    <x v="11"/>
    <x v="11"/>
    <x v="1"/>
    <n v="1"/>
  </r>
  <r>
    <s v="Vihaan"/>
    <x v="1"/>
    <s v="n"/>
    <x v="4"/>
    <x v="4"/>
    <x v="1"/>
    <n v="1"/>
  </r>
  <r>
    <s v="Radhana"/>
    <x v="0"/>
    <s v="a"/>
    <x v="0"/>
    <x v="0"/>
    <x v="0"/>
    <n v="1"/>
  </r>
  <r>
    <s v="Simran, Smaram"/>
    <x v="0"/>
    <s v="m"/>
    <x v="10"/>
    <x v="10"/>
    <x v="1"/>
    <n v="0"/>
  </r>
  <r>
    <s v="Hansa"/>
    <x v="0"/>
    <s v="a"/>
    <x v="0"/>
    <x v="0"/>
    <x v="0"/>
    <n v="1"/>
  </r>
  <r>
    <s v="Utpala"/>
    <x v="0"/>
    <s v="a"/>
    <x v="0"/>
    <x v="0"/>
    <x v="0"/>
    <n v="1"/>
  </r>
  <r>
    <s v="Kiran"/>
    <x v="1"/>
    <s v="n"/>
    <x v="4"/>
    <x v="4"/>
    <x v="1"/>
    <n v="1"/>
  </r>
  <r>
    <s v="Naathim"/>
    <x v="1"/>
    <s v="m"/>
    <x v="10"/>
    <x v="10"/>
    <x v="1"/>
    <n v="1"/>
  </r>
  <r>
    <s v="Abhinava"/>
    <x v="1"/>
    <s v="a"/>
    <x v="0"/>
    <x v="0"/>
    <x v="0"/>
    <n v="0"/>
  </r>
  <r>
    <s v="Shagufta"/>
    <x v="0"/>
    <s v="a"/>
    <x v="0"/>
    <x v="0"/>
    <x v="0"/>
    <n v="1"/>
  </r>
  <r>
    <s v="Dhanraj"/>
    <x v="1"/>
    <s v="j"/>
    <x v="13"/>
    <x v="13"/>
    <x v="1"/>
    <n v="1"/>
  </r>
  <r>
    <s v="Jaafar"/>
    <x v="1"/>
    <s v="r"/>
    <x v="11"/>
    <x v="11"/>
    <x v="1"/>
    <n v="1"/>
  </r>
  <r>
    <s v="Vatsa"/>
    <x v="1"/>
    <s v="a"/>
    <x v="0"/>
    <x v="0"/>
    <x v="0"/>
    <n v="0"/>
  </r>
  <r>
    <s v="Yamajith"/>
    <x v="1"/>
    <s v="h"/>
    <x v="8"/>
    <x v="8"/>
    <x v="1"/>
    <n v="1"/>
  </r>
  <r>
    <s v="Manaal"/>
    <x v="1"/>
    <s v="l"/>
    <x v="6"/>
    <x v="6"/>
    <x v="1"/>
    <n v="1"/>
  </r>
  <r>
    <s v="Prabhada"/>
    <x v="0"/>
    <s v="a"/>
    <x v="0"/>
    <x v="0"/>
    <x v="0"/>
    <n v="1"/>
  </r>
  <r>
    <s v="Paavai"/>
    <x v="0"/>
    <s v="i"/>
    <x v="5"/>
    <x v="5"/>
    <x v="0"/>
    <n v="1"/>
  </r>
  <r>
    <s v="Lokranjan"/>
    <x v="1"/>
    <s v="n"/>
    <x v="4"/>
    <x v="4"/>
    <x v="1"/>
    <n v="1"/>
  </r>
  <r>
    <s v="Vaidyanaath"/>
    <x v="1"/>
    <s v="h"/>
    <x v="8"/>
    <x v="8"/>
    <x v="1"/>
    <n v="1"/>
  </r>
  <r>
    <s v="Chhabi"/>
    <x v="0"/>
    <s v="i"/>
    <x v="5"/>
    <x v="5"/>
    <x v="0"/>
    <n v="1"/>
  </r>
  <r>
    <s v="Nitima"/>
    <x v="0"/>
    <s v="a"/>
    <x v="0"/>
    <x v="0"/>
    <x v="0"/>
    <n v="1"/>
  </r>
  <r>
    <s v="Fahad"/>
    <x v="1"/>
    <s v="d"/>
    <x v="12"/>
    <x v="12"/>
    <x v="1"/>
    <n v="1"/>
  </r>
  <r>
    <s v="Adityavardhana"/>
    <x v="1"/>
    <s v="a"/>
    <x v="0"/>
    <x v="0"/>
    <x v="0"/>
    <n v="0"/>
  </r>
  <r>
    <s v="Manvik"/>
    <x v="1"/>
    <s v="k"/>
    <x v="1"/>
    <x v="1"/>
    <x v="1"/>
    <n v="1"/>
  </r>
  <r>
    <s v="Punyasloka"/>
    <x v="1"/>
    <s v="a"/>
    <x v="0"/>
    <x v="0"/>
    <x v="0"/>
    <n v="0"/>
  </r>
  <r>
    <s v="Chitrani"/>
    <x v="0"/>
    <s v="i"/>
    <x v="5"/>
    <x v="5"/>
    <x v="0"/>
    <n v="1"/>
  </r>
  <r>
    <s v="Meghdutt"/>
    <x v="1"/>
    <s v="t"/>
    <x v="3"/>
    <x v="3"/>
    <x v="1"/>
    <n v="1"/>
  </r>
  <r>
    <s v="Paramhansa"/>
    <x v="1"/>
    <s v="a"/>
    <x v="0"/>
    <x v="0"/>
    <x v="0"/>
    <n v="0"/>
  </r>
  <r>
    <s v="Bitasok"/>
    <x v="1"/>
    <s v="k"/>
    <x v="1"/>
    <x v="1"/>
    <x v="1"/>
    <n v="1"/>
  </r>
  <r>
    <s v="Snigdha"/>
    <x v="0"/>
    <s v="a"/>
    <x v="0"/>
    <x v="0"/>
    <x v="0"/>
    <n v="1"/>
  </r>
  <r>
    <s v="Puja"/>
    <x v="0"/>
    <s v="a"/>
    <x v="0"/>
    <x v="0"/>
    <x v="0"/>
    <n v="1"/>
  </r>
  <r>
    <s v="Bandhul"/>
    <x v="1"/>
    <s v="l"/>
    <x v="6"/>
    <x v="6"/>
    <x v="1"/>
    <n v="1"/>
  </r>
  <r>
    <s v="Neeti"/>
    <x v="0"/>
    <s v="i"/>
    <x v="5"/>
    <x v="5"/>
    <x v="0"/>
    <n v="1"/>
  </r>
  <r>
    <s v="Niraj"/>
    <x v="1"/>
    <s v="j"/>
    <x v="13"/>
    <x v="13"/>
    <x v="1"/>
    <n v="1"/>
  </r>
  <r>
    <s v="Chemmal"/>
    <x v="1"/>
    <s v="l"/>
    <x v="6"/>
    <x v="6"/>
    <x v="1"/>
    <n v="1"/>
  </r>
  <r>
    <s v="Punarnava"/>
    <x v="0"/>
    <s v="a"/>
    <x v="0"/>
    <x v="0"/>
    <x v="0"/>
    <n v="1"/>
  </r>
  <r>
    <s v="Naina"/>
    <x v="0"/>
    <s v="a"/>
    <x v="0"/>
    <x v="0"/>
    <x v="0"/>
    <n v="1"/>
  </r>
  <r>
    <s v="Bikram"/>
    <x v="1"/>
    <s v="m"/>
    <x v="10"/>
    <x v="10"/>
    <x v="1"/>
    <n v="1"/>
  </r>
  <r>
    <s v="Anugya"/>
    <x v="1"/>
    <s v="a"/>
    <x v="0"/>
    <x v="0"/>
    <x v="0"/>
    <n v="0"/>
  </r>
  <r>
    <s v="Dhritiman"/>
    <x v="1"/>
    <s v="n"/>
    <x v="4"/>
    <x v="4"/>
    <x v="1"/>
    <n v="1"/>
  </r>
  <r>
    <s v="Takshak"/>
    <x v="1"/>
    <s v="k"/>
    <x v="1"/>
    <x v="1"/>
    <x v="1"/>
    <n v="1"/>
  </r>
  <r>
    <s v="Balachandrav"/>
    <x v="1"/>
    <s v="v"/>
    <x v="7"/>
    <x v="7"/>
    <x v="1"/>
    <n v="1"/>
  </r>
  <r>
    <s v="Triparna"/>
    <x v="0"/>
    <s v="a"/>
    <x v="0"/>
    <x v="0"/>
    <x v="0"/>
    <n v="1"/>
  </r>
  <r>
    <s v="Tanaya"/>
    <x v="0"/>
    <s v="a"/>
    <x v="0"/>
    <x v="0"/>
    <x v="0"/>
    <n v="1"/>
  </r>
  <r>
    <s v="Nishi"/>
    <x v="0"/>
    <s v="i"/>
    <x v="5"/>
    <x v="5"/>
    <x v="0"/>
    <n v="1"/>
  </r>
  <r>
    <s v="Kanchana"/>
    <x v="0"/>
    <s v="a"/>
    <x v="0"/>
    <x v="0"/>
    <x v="0"/>
    <n v="1"/>
  </r>
  <r>
    <s v="Baijayanthi"/>
    <x v="0"/>
    <s v="i"/>
    <x v="5"/>
    <x v="5"/>
    <x v="0"/>
    <n v="1"/>
  </r>
  <r>
    <s v="Devajyoti"/>
    <x v="1"/>
    <s v="i"/>
    <x v="5"/>
    <x v="5"/>
    <x v="0"/>
    <n v="0"/>
  </r>
  <r>
    <s v="Narahari"/>
    <x v="1"/>
    <s v="i"/>
    <x v="5"/>
    <x v="5"/>
    <x v="0"/>
    <n v="0"/>
  </r>
  <r>
    <s v="Udiramalara"/>
    <x v="0"/>
    <s v="a"/>
    <x v="0"/>
    <x v="0"/>
    <x v="0"/>
    <n v="1"/>
  </r>
  <r>
    <s v="Jinendra"/>
    <x v="1"/>
    <s v="a"/>
    <x v="0"/>
    <x v="0"/>
    <x v="0"/>
    <n v="0"/>
  </r>
  <r>
    <s v="Rohana"/>
    <x v="0"/>
    <s v="a"/>
    <x v="0"/>
    <x v="0"/>
    <x v="0"/>
    <n v="1"/>
  </r>
  <r>
    <s v="Debanshi"/>
    <x v="0"/>
    <s v="i"/>
    <x v="5"/>
    <x v="5"/>
    <x v="0"/>
    <n v="1"/>
  </r>
  <r>
    <s v="Shubhashis"/>
    <x v="1"/>
    <s v="s"/>
    <x v="16"/>
    <x v="16"/>
    <x v="1"/>
    <n v="1"/>
  </r>
  <r>
    <s v="Suhitha"/>
    <x v="0"/>
    <s v="a"/>
    <x v="0"/>
    <x v="0"/>
    <x v="0"/>
    <n v="1"/>
  </r>
  <r>
    <s v="Hasumati"/>
    <x v="0"/>
    <s v="i"/>
    <x v="5"/>
    <x v="5"/>
    <x v="0"/>
    <n v="1"/>
  </r>
  <r>
    <s v="Champakmala"/>
    <x v="0"/>
    <s v="a"/>
    <x v="0"/>
    <x v="0"/>
    <x v="0"/>
    <n v="1"/>
  </r>
  <r>
    <s v="Tejomay"/>
    <x v="1"/>
    <s v="y"/>
    <x v="15"/>
    <x v="15"/>
    <x v="1"/>
    <n v="1"/>
  </r>
  <r>
    <s v="Sudhi"/>
    <x v="1"/>
    <s v="i"/>
    <x v="5"/>
    <x v="5"/>
    <x v="0"/>
    <n v="0"/>
  </r>
  <r>
    <s v="Manish"/>
    <x v="1"/>
    <s v="h"/>
    <x v="8"/>
    <x v="8"/>
    <x v="1"/>
    <n v="1"/>
  </r>
  <r>
    <s v="Maina"/>
    <x v="0"/>
    <s v="a"/>
    <x v="0"/>
    <x v="0"/>
    <x v="0"/>
    <n v="1"/>
  </r>
  <r>
    <s v="Madanapal"/>
    <x v="1"/>
    <s v="l"/>
    <x v="6"/>
    <x v="6"/>
    <x v="1"/>
    <n v="1"/>
  </r>
  <r>
    <s v="Vanhi"/>
    <x v="0"/>
    <s v="i"/>
    <x v="5"/>
    <x v="5"/>
    <x v="0"/>
    <n v="1"/>
  </r>
  <r>
    <s v="Achala"/>
    <x v="0"/>
    <s v="a"/>
    <x v="0"/>
    <x v="0"/>
    <x v="0"/>
    <n v="1"/>
  </r>
  <r>
    <s v="Vibhu"/>
    <x v="1"/>
    <s v="u"/>
    <x v="2"/>
    <x v="2"/>
    <x v="1"/>
    <n v="1"/>
  </r>
  <r>
    <s v="Cyril"/>
    <x v="1"/>
    <s v="l"/>
    <x v="6"/>
    <x v="6"/>
    <x v="1"/>
    <n v="1"/>
  </r>
  <r>
    <s v="Indrasuta"/>
    <x v="1"/>
    <s v="a"/>
    <x v="0"/>
    <x v="0"/>
    <x v="0"/>
    <n v="0"/>
  </r>
  <r>
    <s v="Pramiti"/>
    <x v="0"/>
    <s v="i"/>
    <x v="5"/>
    <x v="5"/>
    <x v="0"/>
    <n v="1"/>
  </r>
  <r>
    <s v="Manikuntala"/>
    <x v="0"/>
    <s v="a"/>
    <x v="0"/>
    <x v="0"/>
    <x v="0"/>
    <n v="1"/>
  </r>
  <r>
    <s v="Nabhomani"/>
    <x v="1"/>
    <s v="i"/>
    <x v="5"/>
    <x v="5"/>
    <x v="0"/>
    <n v="0"/>
  </r>
  <r>
    <s v="Nakshatra"/>
    <x v="0"/>
    <s v="a"/>
    <x v="0"/>
    <x v="0"/>
    <x v="0"/>
    <n v="1"/>
  </r>
  <r>
    <s v="Rajata"/>
    <x v="0"/>
    <s v="a"/>
    <x v="0"/>
    <x v="0"/>
    <x v="0"/>
    <n v="1"/>
  </r>
  <r>
    <s v="Mallikarjuna"/>
    <x v="1"/>
    <s v="a"/>
    <x v="0"/>
    <x v="0"/>
    <x v="0"/>
    <n v="0"/>
  </r>
  <r>
    <s v="Pritilata"/>
    <x v="0"/>
    <s v="a"/>
    <x v="0"/>
    <x v="0"/>
    <x v="0"/>
    <n v="1"/>
  </r>
  <r>
    <s v="Sagari"/>
    <x v="0"/>
    <s v="i"/>
    <x v="5"/>
    <x v="5"/>
    <x v="0"/>
    <n v="1"/>
  </r>
  <r>
    <s v="Navadurga"/>
    <x v="0"/>
    <s v="a"/>
    <x v="0"/>
    <x v="0"/>
    <x v="0"/>
    <n v="1"/>
  </r>
  <r>
    <s v="Wajid"/>
    <x v="1"/>
    <s v="d"/>
    <x v="12"/>
    <x v="12"/>
    <x v="1"/>
    <n v="1"/>
  </r>
  <r>
    <s v="Muthunagai"/>
    <x v="0"/>
    <s v="i"/>
    <x v="5"/>
    <x v="5"/>
    <x v="0"/>
    <n v="1"/>
  </r>
  <r>
    <s v="Pravar"/>
    <x v="1"/>
    <s v="r"/>
    <x v="11"/>
    <x v="11"/>
    <x v="1"/>
    <n v="1"/>
  </r>
  <r>
    <s v="Abhyagni"/>
    <x v="1"/>
    <s v="i"/>
    <x v="5"/>
    <x v="5"/>
    <x v="0"/>
    <n v="0"/>
  </r>
  <r>
    <s v="Rukma"/>
    <x v="0"/>
    <s v="a"/>
    <x v="0"/>
    <x v="0"/>
    <x v="0"/>
    <n v="1"/>
  </r>
  <r>
    <s v="Kapalini"/>
    <x v="0"/>
    <s v="i"/>
    <x v="5"/>
    <x v="5"/>
    <x v="0"/>
    <n v="1"/>
  </r>
  <r>
    <s v="Ishrat"/>
    <x v="1"/>
    <s v="t"/>
    <x v="3"/>
    <x v="3"/>
    <x v="1"/>
    <n v="1"/>
  </r>
  <r>
    <s v="Vipula"/>
    <x v="0"/>
    <s v="a"/>
    <x v="0"/>
    <x v="0"/>
    <x v="0"/>
    <n v="1"/>
  </r>
  <r>
    <s v="Vipul"/>
    <x v="1"/>
    <s v="l"/>
    <x v="6"/>
    <x v="6"/>
    <x v="1"/>
    <n v="1"/>
  </r>
  <r>
    <s v="Rajnish"/>
    <x v="1"/>
    <s v="h"/>
    <x v="8"/>
    <x v="8"/>
    <x v="1"/>
    <n v="1"/>
  </r>
  <r>
    <s v="Tehzeeb"/>
    <x v="0"/>
    <s v="b"/>
    <x v="19"/>
    <x v="19"/>
    <x v="1"/>
    <n v="0"/>
  </r>
  <r>
    <s v="Subhashini"/>
    <x v="0"/>
    <s v="i"/>
    <x v="5"/>
    <x v="5"/>
    <x v="0"/>
    <n v="1"/>
  </r>
  <r>
    <s v="Mustafa"/>
    <x v="1"/>
    <s v="a"/>
    <x v="0"/>
    <x v="0"/>
    <x v="0"/>
    <n v="0"/>
  </r>
  <r>
    <s v="Pallav"/>
    <x v="1"/>
    <s v="v"/>
    <x v="7"/>
    <x v="7"/>
    <x v="1"/>
    <n v="1"/>
  </r>
  <r>
    <s v="Swarnalata"/>
    <x v="0"/>
    <s v="a"/>
    <x v="0"/>
    <x v="0"/>
    <x v="0"/>
    <n v="1"/>
  </r>
  <r>
    <s v="Sujay"/>
    <x v="1"/>
    <s v="y"/>
    <x v="15"/>
    <x v="15"/>
    <x v="1"/>
    <n v="1"/>
  </r>
  <r>
    <s v="Vibhuti"/>
    <x v="0"/>
    <s v="i"/>
    <x v="5"/>
    <x v="5"/>
    <x v="0"/>
    <n v="1"/>
  </r>
  <r>
    <s v="Ekadhana"/>
    <x v="0"/>
    <s v="a"/>
    <x v="0"/>
    <x v="0"/>
    <x v="0"/>
    <n v="1"/>
  </r>
  <r>
    <s v="Someshwar"/>
    <x v="1"/>
    <s v="r"/>
    <x v="11"/>
    <x v="11"/>
    <x v="1"/>
    <n v="1"/>
  </r>
  <r>
    <s v="Devang"/>
    <x v="1"/>
    <s v="g"/>
    <x v="18"/>
    <x v="18"/>
    <x v="1"/>
    <n v="1"/>
  </r>
  <r>
    <s v="Hammad"/>
    <x v="1"/>
    <s v="d"/>
    <x v="12"/>
    <x v="12"/>
    <x v="1"/>
    <n v="1"/>
  </r>
  <r>
    <s v="Shivshankar"/>
    <x v="1"/>
    <s v="r"/>
    <x v="11"/>
    <x v="11"/>
    <x v="1"/>
    <n v="1"/>
  </r>
  <r>
    <s v="Pravir"/>
    <x v="1"/>
    <s v="r"/>
    <x v="11"/>
    <x v="11"/>
    <x v="1"/>
    <n v="1"/>
  </r>
  <r>
    <s v="Panduranga"/>
    <x v="1"/>
    <s v="a"/>
    <x v="0"/>
    <x v="0"/>
    <x v="0"/>
    <n v="0"/>
  </r>
  <r>
    <s v="Gulzarilal"/>
    <x v="1"/>
    <s v="l"/>
    <x v="6"/>
    <x v="6"/>
    <x v="1"/>
    <n v="1"/>
  </r>
  <r>
    <s v="Chandrakirthi"/>
    <x v="1"/>
    <s v="i"/>
    <x v="5"/>
    <x v="5"/>
    <x v="0"/>
    <n v="0"/>
  </r>
  <r>
    <s v="Bhavini"/>
    <x v="0"/>
    <s v="i"/>
    <x v="5"/>
    <x v="5"/>
    <x v="0"/>
    <n v="1"/>
  </r>
  <r>
    <s v="Triguni"/>
    <x v="0"/>
    <s v="i"/>
    <x v="5"/>
    <x v="5"/>
    <x v="0"/>
    <n v="1"/>
  </r>
  <r>
    <s v="Deeptendu"/>
    <x v="1"/>
    <s v="u"/>
    <x v="2"/>
    <x v="2"/>
    <x v="1"/>
    <n v="1"/>
  </r>
  <r>
    <s v="Martanda"/>
    <x v="1"/>
    <s v="a"/>
    <x v="0"/>
    <x v="0"/>
    <x v="0"/>
    <n v="0"/>
  </r>
  <r>
    <s v="Ranhitha"/>
    <x v="0"/>
    <s v="a"/>
    <x v="0"/>
    <x v="0"/>
    <x v="0"/>
    <n v="1"/>
  </r>
  <r>
    <s v="Anjum"/>
    <x v="1"/>
    <s v="m"/>
    <x v="10"/>
    <x v="10"/>
    <x v="1"/>
    <n v="1"/>
  </r>
  <r>
    <s v="Satyaprakash"/>
    <x v="1"/>
    <s v="h"/>
    <x v="8"/>
    <x v="8"/>
    <x v="1"/>
    <n v="1"/>
  </r>
  <r>
    <s v="Hurditya"/>
    <x v="1"/>
    <s v="a"/>
    <x v="0"/>
    <x v="0"/>
    <x v="0"/>
    <n v="0"/>
  </r>
  <r>
    <s v="Purvaja"/>
    <x v="0"/>
    <s v="a"/>
    <x v="0"/>
    <x v="0"/>
    <x v="0"/>
    <n v="1"/>
  </r>
  <r>
    <s v="Tula"/>
    <x v="1"/>
    <s v="a"/>
    <x v="0"/>
    <x v="0"/>
    <x v="0"/>
    <n v="0"/>
  </r>
  <r>
    <s v="Jayitri"/>
    <x v="0"/>
    <s v="i"/>
    <x v="5"/>
    <x v="5"/>
    <x v="0"/>
    <n v="1"/>
  </r>
  <r>
    <s v="Natkuna"/>
    <x v="0"/>
    <s v="a"/>
    <x v="0"/>
    <x v="0"/>
    <x v="0"/>
    <n v="1"/>
  </r>
  <r>
    <s v="Nagaraj"/>
    <x v="1"/>
    <s v="j"/>
    <x v="13"/>
    <x v="13"/>
    <x v="1"/>
    <n v="1"/>
  </r>
  <r>
    <s v="Madhumalati"/>
    <x v="0"/>
    <s v="i"/>
    <x v="5"/>
    <x v="5"/>
    <x v="0"/>
    <n v="1"/>
  </r>
  <r>
    <s v="Jayaprakash"/>
    <x v="1"/>
    <s v="h"/>
    <x v="8"/>
    <x v="8"/>
    <x v="1"/>
    <n v="1"/>
  </r>
  <r>
    <s v="Manali"/>
    <x v="0"/>
    <s v="i"/>
    <x v="5"/>
    <x v="5"/>
    <x v="0"/>
    <n v="1"/>
  </r>
  <r>
    <s v="Ulka"/>
    <x v="0"/>
    <s v="a"/>
    <x v="0"/>
    <x v="0"/>
    <x v="0"/>
    <n v="1"/>
  </r>
  <r>
    <s v="Tautik"/>
    <x v="1"/>
    <s v="k"/>
    <x v="1"/>
    <x v="1"/>
    <x v="1"/>
    <n v="1"/>
  </r>
  <r>
    <s v="Yajat"/>
    <x v="1"/>
    <s v="t"/>
    <x v="3"/>
    <x v="3"/>
    <x v="1"/>
    <n v="1"/>
  </r>
  <r>
    <s v="Pankti"/>
    <x v="0"/>
    <s v="i"/>
    <x v="5"/>
    <x v="5"/>
    <x v="0"/>
    <n v="1"/>
  </r>
  <r>
    <s v="Sannidhi"/>
    <x v="0"/>
    <s v="i"/>
    <x v="5"/>
    <x v="5"/>
    <x v="0"/>
    <n v="1"/>
  </r>
  <r>
    <s v="Devesh"/>
    <x v="1"/>
    <s v="h"/>
    <x v="8"/>
    <x v="8"/>
    <x v="1"/>
    <n v="1"/>
  </r>
  <r>
    <s v="Teesta"/>
    <x v="0"/>
    <s v="a"/>
    <x v="0"/>
    <x v="0"/>
    <x v="0"/>
    <n v="1"/>
  </r>
  <r>
    <s v="Manisha, Mohisha"/>
    <x v="0"/>
    <s v="a"/>
    <x v="0"/>
    <x v="0"/>
    <x v="0"/>
    <n v="1"/>
  </r>
  <r>
    <s v="Adwaya"/>
    <x v="1"/>
    <s v="a"/>
    <x v="0"/>
    <x v="0"/>
    <x v="0"/>
    <n v="0"/>
  </r>
  <r>
    <s v="Hemangi"/>
    <x v="0"/>
    <s v="i"/>
    <x v="5"/>
    <x v="5"/>
    <x v="0"/>
    <n v="1"/>
  </r>
  <r>
    <s v="Damini"/>
    <x v="0"/>
    <s v="i"/>
    <x v="5"/>
    <x v="5"/>
    <x v="0"/>
    <n v="1"/>
  </r>
  <r>
    <s v="Abhinanda"/>
    <x v="1"/>
    <s v="a"/>
    <x v="0"/>
    <x v="0"/>
    <x v="0"/>
    <n v="0"/>
  </r>
  <r>
    <s v="Archit"/>
    <x v="1"/>
    <s v="t"/>
    <x v="3"/>
    <x v="3"/>
    <x v="1"/>
    <n v="1"/>
  </r>
  <r>
    <s v="Jagjeevan"/>
    <x v="1"/>
    <s v="n"/>
    <x v="4"/>
    <x v="4"/>
    <x v="1"/>
    <n v="1"/>
  </r>
  <r>
    <s v="Shrestha"/>
    <x v="0"/>
    <s v="a"/>
    <x v="0"/>
    <x v="0"/>
    <x v="0"/>
    <n v="1"/>
  </r>
  <r>
    <s v="Kaveri"/>
    <x v="0"/>
    <s v="i"/>
    <x v="5"/>
    <x v="5"/>
    <x v="0"/>
    <n v="1"/>
  </r>
  <r>
    <s v="Acanda"/>
    <x v="1"/>
    <s v="a"/>
    <x v="0"/>
    <x v="0"/>
    <x v="0"/>
    <n v="0"/>
  </r>
  <r>
    <s v="Chetana"/>
    <x v="0"/>
    <s v="a"/>
    <x v="0"/>
    <x v="0"/>
    <x v="0"/>
    <n v="1"/>
  </r>
  <r>
    <s v="Subash"/>
    <x v="1"/>
    <s v="h"/>
    <x v="8"/>
    <x v="8"/>
    <x v="1"/>
    <n v="1"/>
  </r>
  <r>
    <s v="Sur"/>
    <x v="1"/>
    <s v="r"/>
    <x v="11"/>
    <x v="11"/>
    <x v="1"/>
    <n v="1"/>
  </r>
  <r>
    <s v="Nabhoj"/>
    <x v="1"/>
    <s v="j"/>
    <x v="13"/>
    <x v="13"/>
    <x v="1"/>
    <n v="1"/>
  </r>
  <r>
    <s v="Vineeta"/>
    <x v="0"/>
    <s v="a"/>
    <x v="0"/>
    <x v="0"/>
    <x v="0"/>
    <n v="1"/>
  </r>
  <r>
    <s v="Purandar"/>
    <x v="1"/>
    <s v="r"/>
    <x v="11"/>
    <x v="11"/>
    <x v="1"/>
    <n v="1"/>
  </r>
  <r>
    <s v="Nilima"/>
    <x v="0"/>
    <s v="a"/>
    <x v="0"/>
    <x v="0"/>
    <x v="0"/>
    <n v="1"/>
  </r>
  <r>
    <s v="Lalan"/>
    <x v="0"/>
    <s v="n"/>
    <x v="4"/>
    <x v="4"/>
    <x v="1"/>
    <n v="0"/>
  </r>
  <r>
    <s v="Nripa"/>
    <x v="1"/>
    <s v="a"/>
    <x v="0"/>
    <x v="0"/>
    <x v="0"/>
    <n v="0"/>
  </r>
  <r>
    <s v="Vaanadhi"/>
    <x v="0"/>
    <s v="i"/>
    <x v="5"/>
    <x v="5"/>
    <x v="0"/>
    <n v="1"/>
  </r>
  <r>
    <s v="Yuvati"/>
    <x v="0"/>
    <s v="i"/>
    <x v="5"/>
    <x v="5"/>
    <x v="0"/>
    <n v="1"/>
  </r>
  <r>
    <s v="Madhuk"/>
    <x v="1"/>
    <s v="k"/>
    <x v="1"/>
    <x v="1"/>
    <x v="1"/>
    <n v="1"/>
  </r>
  <r>
    <s v="Neeta"/>
    <x v="0"/>
    <s v="a"/>
    <x v="0"/>
    <x v="0"/>
    <x v="0"/>
    <n v="1"/>
  </r>
  <r>
    <s v="Kuval"/>
    <x v="1"/>
    <s v="l"/>
    <x v="6"/>
    <x v="6"/>
    <x v="1"/>
    <n v="1"/>
  </r>
  <r>
    <s v="Trigun"/>
    <x v="1"/>
    <s v="n"/>
    <x v="4"/>
    <x v="4"/>
    <x v="1"/>
    <n v="1"/>
  </r>
  <r>
    <s v="Danuj"/>
    <x v="1"/>
    <s v="j"/>
    <x v="13"/>
    <x v="13"/>
    <x v="1"/>
    <n v="1"/>
  </r>
  <r>
    <s v="Panchali"/>
    <x v="0"/>
    <s v="i"/>
    <x v="5"/>
    <x v="5"/>
    <x v="0"/>
    <n v="1"/>
  </r>
  <r>
    <s v="Sudhith"/>
    <x v="1"/>
    <s v="h"/>
    <x v="8"/>
    <x v="8"/>
    <x v="1"/>
    <n v="1"/>
  </r>
  <r>
    <s v="Narayan"/>
    <x v="1"/>
    <s v="n"/>
    <x v="4"/>
    <x v="4"/>
    <x v="1"/>
    <n v="1"/>
  </r>
  <r>
    <s v="Naganika"/>
    <x v="0"/>
    <s v="a"/>
    <x v="0"/>
    <x v="0"/>
    <x v="0"/>
    <n v="1"/>
  </r>
  <r>
    <s v="Poonam"/>
    <x v="0"/>
    <s v="m"/>
    <x v="10"/>
    <x v="10"/>
    <x v="1"/>
    <n v="0"/>
  </r>
  <r>
    <s v="Shuddhashil"/>
    <x v="1"/>
    <s v="l"/>
    <x v="6"/>
    <x v="6"/>
    <x v="1"/>
    <n v="1"/>
  </r>
  <r>
    <s v="Pulin"/>
    <x v="1"/>
    <s v="n"/>
    <x v="4"/>
    <x v="4"/>
    <x v="1"/>
    <n v="1"/>
  </r>
  <r>
    <s v="Parvatinandan"/>
    <x v="1"/>
    <s v="n"/>
    <x v="4"/>
    <x v="4"/>
    <x v="1"/>
    <n v="1"/>
  </r>
  <r>
    <s v="Dev"/>
    <x v="1"/>
    <s v="v"/>
    <x v="7"/>
    <x v="7"/>
    <x v="1"/>
    <n v="1"/>
  </r>
  <r>
    <s v="Sharadini"/>
    <x v="0"/>
    <s v="i"/>
    <x v="5"/>
    <x v="5"/>
    <x v="0"/>
    <n v="1"/>
  </r>
  <r>
    <s v="Vishalakshi"/>
    <x v="0"/>
    <s v="i"/>
    <x v="5"/>
    <x v="5"/>
    <x v="0"/>
    <n v="1"/>
  </r>
  <r>
    <s v="Sandhya"/>
    <x v="0"/>
    <s v="a"/>
    <x v="0"/>
    <x v="0"/>
    <x v="0"/>
    <n v="1"/>
  </r>
  <r>
    <s v="Yadukumara"/>
    <x v="1"/>
    <s v="a"/>
    <x v="0"/>
    <x v="0"/>
    <x v="0"/>
    <n v="0"/>
  </r>
  <r>
    <s v="Maruti"/>
    <x v="1"/>
    <s v="i"/>
    <x v="5"/>
    <x v="5"/>
    <x v="0"/>
    <n v="0"/>
  </r>
  <r>
    <s v="Chirayu"/>
    <x v="1"/>
    <s v="u"/>
    <x v="2"/>
    <x v="2"/>
    <x v="1"/>
    <n v="1"/>
  </r>
  <r>
    <s v="Madhurima"/>
    <x v="0"/>
    <s v="a"/>
    <x v="0"/>
    <x v="0"/>
    <x v="0"/>
    <n v="1"/>
  </r>
  <r>
    <s v="Sharadindu"/>
    <x v="1"/>
    <s v="u"/>
    <x v="2"/>
    <x v="2"/>
    <x v="1"/>
    <n v="1"/>
  </r>
  <r>
    <s v="Shuchismita"/>
    <x v="0"/>
    <s v="a"/>
    <x v="0"/>
    <x v="0"/>
    <x v="0"/>
    <n v="1"/>
  </r>
  <r>
    <s v="Aishani"/>
    <x v="0"/>
    <s v="i"/>
    <x v="5"/>
    <x v="5"/>
    <x v="0"/>
    <n v="1"/>
  </r>
  <r>
    <s v="Adishree"/>
    <x v="0"/>
    <s v="e"/>
    <x v="14"/>
    <x v="14"/>
    <x v="1"/>
    <n v="0"/>
  </r>
  <r>
    <s v="Gangika"/>
    <x v="0"/>
    <s v="a"/>
    <x v="0"/>
    <x v="0"/>
    <x v="0"/>
    <n v="1"/>
  </r>
  <r>
    <s v="Malarvendan"/>
    <x v="1"/>
    <s v="n"/>
    <x v="4"/>
    <x v="4"/>
    <x v="1"/>
    <n v="1"/>
  </r>
  <r>
    <s v="Swatantar"/>
    <x v="1"/>
    <s v="r"/>
    <x v="11"/>
    <x v="11"/>
    <x v="1"/>
    <n v="1"/>
  </r>
  <r>
    <s v="Diti"/>
    <x v="0"/>
    <s v="i"/>
    <x v="5"/>
    <x v="5"/>
    <x v="0"/>
    <n v="1"/>
  </r>
  <r>
    <s v="Zaafir"/>
    <x v="1"/>
    <s v="r"/>
    <x v="11"/>
    <x v="11"/>
    <x v="1"/>
    <n v="1"/>
  </r>
  <r>
    <s v="Dayita"/>
    <x v="0"/>
    <s v="a"/>
    <x v="0"/>
    <x v="0"/>
    <x v="0"/>
    <n v="1"/>
  </r>
  <r>
    <s v="Kalandhika"/>
    <x v="0"/>
    <s v="a"/>
    <x v="0"/>
    <x v="0"/>
    <x v="0"/>
    <n v="1"/>
  </r>
  <r>
    <s v="Ratnalekha"/>
    <x v="0"/>
    <s v="a"/>
    <x v="0"/>
    <x v="0"/>
    <x v="0"/>
    <n v="1"/>
  </r>
  <r>
    <s v="Thayanban"/>
    <x v="1"/>
    <s v="n"/>
    <x v="4"/>
    <x v="4"/>
    <x v="1"/>
    <n v="1"/>
  </r>
  <r>
    <s v="Vibhas"/>
    <x v="1"/>
    <s v="s"/>
    <x v="16"/>
    <x v="16"/>
    <x v="1"/>
    <n v="1"/>
  </r>
  <r>
    <s v="Siddhima"/>
    <x v="0"/>
    <s v="a"/>
    <x v="0"/>
    <x v="0"/>
    <x v="0"/>
    <n v="1"/>
  </r>
  <r>
    <s v="Naman"/>
    <x v="1"/>
    <s v="n"/>
    <x v="4"/>
    <x v="4"/>
    <x v="1"/>
    <n v="1"/>
  </r>
  <r>
    <s v="Rupeshwari"/>
    <x v="0"/>
    <s v="i"/>
    <x v="5"/>
    <x v="5"/>
    <x v="0"/>
    <n v="1"/>
  </r>
  <r>
    <s v="Yaalini"/>
    <x v="0"/>
    <s v="i"/>
    <x v="5"/>
    <x v="5"/>
    <x v="0"/>
    <n v="1"/>
  </r>
  <r>
    <s v="Haleema"/>
    <x v="0"/>
    <s v="a"/>
    <x v="0"/>
    <x v="0"/>
    <x v="0"/>
    <n v="1"/>
  </r>
  <r>
    <s v="Phiroza"/>
    <x v="0"/>
    <s v="a"/>
    <x v="0"/>
    <x v="0"/>
    <x v="0"/>
    <n v="1"/>
  </r>
  <r>
    <s v="Gurpraveen"/>
    <x v="0"/>
    <s v="n"/>
    <x v="4"/>
    <x v="4"/>
    <x v="1"/>
    <n v="0"/>
  </r>
  <r>
    <s v="Fakhry"/>
    <x v="1"/>
    <s v="y"/>
    <x v="15"/>
    <x v="15"/>
    <x v="1"/>
    <n v="1"/>
  </r>
  <r>
    <s v="Chandrakiran"/>
    <x v="1"/>
    <s v="n"/>
    <x v="4"/>
    <x v="4"/>
    <x v="1"/>
    <n v="1"/>
  </r>
  <r>
    <s v="Vishram"/>
    <x v="1"/>
    <s v="m"/>
    <x v="10"/>
    <x v="10"/>
    <x v="1"/>
    <n v="1"/>
  </r>
  <r>
    <s v="Laalamani"/>
    <x v="0"/>
    <s v="i"/>
    <x v="5"/>
    <x v="5"/>
    <x v="0"/>
    <n v="1"/>
  </r>
  <r>
    <s v="Ramkishore"/>
    <x v="1"/>
    <s v="e"/>
    <x v="14"/>
    <x v="14"/>
    <x v="1"/>
    <n v="1"/>
  </r>
  <r>
    <s v="Paresh"/>
    <x v="1"/>
    <s v="h"/>
    <x v="8"/>
    <x v="8"/>
    <x v="1"/>
    <n v="1"/>
  </r>
  <r>
    <s v="Shrikanta"/>
    <x v="1"/>
    <s v="a"/>
    <x v="0"/>
    <x v="0"/>
    <x v="0"/>
    <n v="0"/>
  </r>
  <r>
    <s v="Mrigankasekhar"/>
    <x v="1"/>
    <s v="r"/>
    <x v="11"/>
    <x v="11"/>
    <x v="1"/>
    <n v="1"/>
  </r>
  <r>
    <s v="Yaduvir"/>
    <x v="1"/>
    <s v="r"/>
    <x v="11"/>
    <x v="11"/>
    <x v="1"/>
    <n v="1"/>
  </r>
  <r>
    <s v="Harshad"/>
    <x v="1"/>
    <s v="d"/>
    <x v="12"/>
    <x v="12"/>
    <x v="1"/>
    <n v="1"/>
  </r>
  <r>
    <s v="Gayatri"/>
    <x v="0"/>
    <s v="i"/>
    <x v="5"/>
    <x v="5"/>
    <x v="0"/>
    <n v="1"/>
  </r>
  <r>
    <s v="Megh"/>
    <x v="1"/>
    <s v="h"/>
    <x v="8"/>
    <x v="8"/>
    <x v="1"/>
    <n v="1"/>
  </r>
  <r>
    <s v="Amlankusum"/>
    <x v="1"/>
    <s v="m"/>
    <x v="10"/>
    <x v="10"/>
    <x v="1"/>
    <n v="1"/>
  </r>
  <r>
    <s v="Iri"/>
    <x v="1"/>
    <s v="i"/>
    <x v="5"/>
    <x v="5"/>
    <x v="0"/>
    <n v="0"/>
  </r>
  <r>
    <s v="Vanshika"/>
    <x v="0"/>
    <s v="a"/>
    <x v="0"/>
    <x v="0"/>
    <x v="0"/>
    <n v="1"/>
  </r>
  <r>
    <s v="Japan"/>
    <x v="1"/>
    <s v="n"/>
    <x v="4"/>
    <x v="4"/>
    <x v="1"/>
    <n v="1"/>
  </r>
  <r>
    <s v="Zannat"/>
    <x v="0"/>
    <s v="t"/>
    <x v="3"/>
    <x v="3"/>
    <x v="1"/>
    <n v="0"/>
  </r>
  <r>
    <s v="Yaalisai"/>
    <x v="0"/>
    <s v="i"/>
    <x v="5"/>
    <x v="5"/>
    <x v="0"/>
    <n v="1"/>
  </r>
  <r>
    <s v="Gayana"/>
    <x v="0"/>
    <s v="a"/>
    <x v="0"/>
    <x v="0"/>
    <x v="0"/>
    <n v="1"/>
  </r>
  <r>
    <s v="Marut"/>
    <x v="1"/>
    <s v="t"/>
    <x v="3"/>
    <x v="3"/>
    <x v="1"/>
    <n v="1"/>
  </r>
  <r>
    <s v="Kantilal"/>
    <x v="1"/>
    <s v="l"/>
    <x v="6"/>
    <x v="6"/>
    <x v="1"/>
    <n v="1"/>
  </r>
  <r>
    <s v="Faiyaz"/>
    <x v="1"/>
    <s v="z"/>
    <x v="9"/>
    <x v="9"/>
    <x v="1"/>
    <n v="1"/>
  </r>
  <r>
    <s v="Omkarnath"/>
    <x v="1"/>
    <s v="h"/>
    <x v="8"/>
    <x v="8"/>
    <x v="1"/>
    <n v="1"/>
  </r>
  <r>
    <s v="Vanalakshmi"/>
    <x v="0"/>
    <s v="i"/>
    <x v="5"/>
    <x v="5"/>
    <x v="0"/>
    <n v="1"/>
  </r>
  <r>
    <s v="Milika"/>
    <x v="0"/>
    <s v="a"/>
    <x v="0"/>
    <x v="0"/>
    <x v="0"/>
    <n v="1"/>
  </r>
  <r>
    <s v="Ranajay"/>
    <x v="1"/>
    <s v="y"/>
    <x v="15"/>
    <x v="15"/>
    <x v="1"/>
    <n v="1"/>
  </r>
  <r>
    <s v="Yogesh"/>
    <x v="1"/>
    <s v="h"/>
    <x v="8"/>
    <x v="8"/>
    <x v="1"/>
    <n v="1"/>
  </r>
  <r>
    <s v="Hasmukh"/>
    <x v="1"/>
    <s v="h"/>
    <x v="8"/>
    <x v="8"/>
    <x v="1"/>
    <n v="1"/>
  </r>
  <r>
    <s v="Mujeeb"/>
    <x v="1"/>
    <s v="b"/>
    <x v="19"/>
    <x v="19"/>
    <x v="1"/>
    <n v="1"/>
  </r>
  <r>
    <s v="Jyotsna"/>
    <x v="0"/>
    <s v="a"/>
    <x v="0"/>
    <x v="0"/>
    <x v="0"/>
    <n v="1"/>
  </r>
  <r>
    <s v="Srujanika"/>
    <x v="0"/>
    <s v="a"/>
    <x v="0"/>
    <x v="0"/>
    <x v="0"/>
    <n v="1"/>
  </r>
  <r>
    <s v="Ishani"/>
    <x v="0"/>
    <s v="i"/>
    <x v="5"/>
    <x v="5"/>
    <x v="0"/>
    <n v="1"/>
  </r>
  <r>
    <s v="Ellu"/>
    <x v="1"/>
    <s v="u"/>
    <x v="2"/>
    <x v="2"/>
    <x v="1"/>
    <n v="1"/>
  </r>
  <r>
    <s v="Madira"/>
    <x v="0"/>
    <s v="a"/>
    <x v="0"/>
    <x v="0"/>
    <x v="0"/>
    <n v="1"/>
  </r>
  <r>
    <s v="Pooja"/>
    <x v="0"/>
    <s v="a"/>
    <x v="0"/>
    <x v="0"/>
    <x v="0"/>
    <n v="1"/>
  </r>
  <r>
    <s v="Shantashil"/>
    <x v="1"/>
    <s v="l"/>
    <x v="6"/>
    <x v="6"/>
    <x v="1"/>
    <n v="1"/>
  </r>
  <r>
    <s v="Saipraasad"/>
    <x v="1"/>
    <s v="d"/>
    <x v="12"/>
    <x v="12"/>
    <x v="1"/>
    <n v="1"/>
  </r>
  <r>
    <s v="Radhika"/>
    <x v="0"/>
    <s v="a"/>
    <x v="0"/>
    <x v="0"/>
    <x v="0"/>
    <n v="1"/>
  </r>
  <r>
    <s v="Srivas"/>
    <x v="1"/>
    <s v="s"/>
    <x v="16"/>
    <x v="16"/>
    <x v="1"/>
    <n v="1"/>
  </r>
  <r>
    <s v="Nathan"/>
    <x v="1"/>
    <s v="n"/>
    <x v="4"/>
    <x v="4"/>
    <x v="1"/>
    <n v="1"/>
  </r>
  <r>
    <s v="Srinika"/>
    <x v="0"/>
    <s v="a"/>
    <x v="0"/>
    <x v="0"/>
    <x v="0"/>
    <n v="1"/>
  </r>
  <r>
    <s v="Shahid"/>
    <x v="1"/>
    <s v="d"/>
    <x v="12"/>
    <x v="12"/>
    <x v="1"/>
    <n v="1"/>
  </r>
  <r>
    <s v="Avatar"/>
    <x v="1"/>
    <s v="r"/>
    <x v="11"/>
    <x v="11"/>
    <x v="1"/>
    <n v="1"/>
  </r>
  <r>
    <s v="Harihar"/>
    <x v="1"/>
    <s v="r"/>
    <x v="11"/>
    <x v="11"/>
    <x v="1"/>
    <n v="1"/>
  </r>
  <r>
    <s v="Abhidha"/>
    <x v="0"/>
    <s v="a"/>
    <x v="0"/>
    <x v="0"/>
    <x v="0"/>
    <n v="1"/>
  </r>
  <r>
    <s v="Manjunath"/>
    <x v="1"/>
    <s v="h"/>
    <x v="8"/>
    <x v="8"/>
    <x v="1"/>
    <n v="1"/>
  </r>
  <r>
    <s v="Nivritti"/>
    <x v="0"/>
    <s v="i"/>
    <x v="5"/>
    <x v="5"/>
    <x v="0"/>
    <n v="1"/>
  </r>
  <r>
    <s v="Ekachith"/>
    <x v="1"/>
    <s v="h"/>
    <x v="8"/>
    <x v="8"/>
    <x v="1"/>
    <n v="1"/>
  </r>
  <r>
    <s v="Idaspati"/>
    <x v="1"/>
    <s v="i"/>
    <x v="5"/>
    <x v="5"/>
    <x v="0"/>
    <n v="0"/>
  </r>
  <r>
    <s v="Vrishin"/>
    <x v="1"/>
    <s v="n"/>
    <x v="4"/>
    <x v="4"/>
    <x v="1"/>
    <n v="1"/>
  </r>
  <r>
    <s v="Gangol"/>
    <x v="1"/>
    <s v="l"/>
    <x v="6"/>
    <x v="6"/>
    <x v="1"/>
    <n v="1"/>
  </r>
  <r>
    <s v="Rajendra"/>
    <x v="1"/>
    <s v="a"/>
    <x v="0"/>
    <x v="0"/>
    <x v="0"/>
    <n v="0"/>
  </r>
  <r>
    <s v="Maagh"/>
    <x v="1"/>
    <s v="h"/>
    <x v="8"/>
    <x v="8"/>
    <x v="1"/>
    <n v="1"/>
  </r>
  <r>
    <s v="Anula"/>
    <x v="0"/>
    <s v="a"/>
    <x v="0"/>
    <x v="0"/>
    <x v="0"/>
    <n v="1"/>
  </r>
  <r>
    <s v="Bhojaraja"/>
    <x v="1"/>
    <s v="a"/>
    <x v="0"/>
    <x v="0"/>
    <x v="0"/>
    <n v="0"/>
  </r>
  <r>
    <s v="Drupad"/>
    <x v="1"/>
    <s v="d"/>
    <x v="12"/>
    <x v="12"/>
    <x v="1"/>
    <n v="1"/>
  </r>
  <r>
    <s v="Aftab,Aftaab"/>
    <x v="1"/>
    <s v="b"/>
    <x v="19"/>
    <x v="19"/>
    <x v="1"/>
    <n v="1"/>
  </r>
  <r>
    <s v="Raman"/>
    <x v="1"/>
    <s v="n"/>
    <x v="4"/>
    <x v="4"/>
    <x v="1"/>
    <n v="1"/>
  </r>
  <r>
    <s v="Amrit, Amrik"/>
    <x v="1"/>
    <s v="k"/>
    <x v="1"/>
    <x v="1"/>
    <x v="1"/>
    <n v="1"/>
  </r>
  <r>
    <s v="Hritish"/>
    <x v="1"/>
    <s v="h"/>
    <x v="8"/>
    <x v="8"/>
    <x v="1"/>
    <n v="1"/>
  </r>
  <r>
    <s v="Kusumesh"/>
    <x v="1"/>
    <s v="h"/>
    <x v="8"/>
    <x v="8"/>
    <x v="1"/>
    <n v="1"/>
  </r>
  <r>
    <s v="Menmoli"/>
    <x v="0"/>
    <s v="i"/>
    <x v="5"/>
    <x v="5"/>
    <x v="0"/>
    <n v="1"/>
  </r>
  <r>
    <s v="Sphatika"/>
    <x v="0"/>
    <s v="a"/>
    <x v="0"/>
    <x v="0"/>
    <x v="0"/>
    <n v="1"/>
  </r>
  <r>
    <s v="Rijul"/>
    <x v="1"/>
    <s v="l"/>
    <x v="6"/>
    <x v="6"/>
    <x v="1"/>
    <n v="1"/>
  </r>
  <r>
    <s v="Shalmali"/>
    <x v="0"/>
    <s v="i"/>
    <x v="5"/>
    <x v="5"/>
    <x v="0"/>
    <n v="1"/>
  </r>
  <r>
    <s v="Nathin"/>
    <x v="1"/>
    <s v="n"/>
    <x v="4"/>
    <x v="4"/>
    <x v="1"/>
    <n v="1"/>
  </r>
  <r>
    <s v="Pugal"/>
    <x v="1"/>
    <s v="l"/>
    <x v="6"/>
    <x v="6"/>
    <x v="1"/>
    <n v="1"/>
  </r>
  <r>
    <s v="Saakaar"/>
    <x v="1"/>
    <s v="r"/>
    <x v="11"/>
    <x v="11"/>
    <x v="1"/>
    <n v="1"/>
  </r>
  <r>
    <s v="Utalika"/>
    <x v="0"/>
    <s v="a"/>
    <x v="0"/>
    <x v="0"/>
    <x v="0"/>
    <n v="1"/>
  </r>
  <r>
    <s v="Swati"/>
    <x v="0"/>
    <s v="i"/>
    <x v="5"/>
    <x v="5"/>
    <x v="0"/>
    <n v="1"/>
  </r>
  <r>
    <s v="Muni"/>
    <x v="1"/>
    <s v="i"/>
    <x v="5"/>
    <x v="5"/>
    <x v="0"/>
    <n v="0"/>
  </r>
  <r>
    <s v="Drishya"/>
    <x v="0"/>
    <s v="a"/>
    <x v="0"/>
    <x v="0"/>
    <x v="0"/>
    <n v="1"/>
  </r>
  <r>
    <s v="Sitikantha"/>
    <x v="1"/>
    <s v="a"/>
    <x v="0"/>
    <x v="0"/>
    <x v="0"/>
    <n v="0"/>
  </r>
  <r>
    <s v="Parveen"/>
    <x v="0"/>
    <s v="n"/>
    <x v="4"/>
    <x v="4"/>
    <x v="1"/>
    <n v="0"/>
  </r>
  <r>
    <s v="Vedavathi"/>
    <x v="0"/>
    <s v="i"/>
    <x v="5"/>
    <x v="5"/>
    <x v="0"/>
    <n v="1"/>
  </r>
  <r>
    <s v="Raghunandan"/>
    <x v="1"/>
    <s v="n"/>
    <x v="4"/>
    <x v="4"/>
    <x v="1"/>
    <n v="1"/>
  </r>
  <r>
    <s v="Shravankumar"/>
    <x v="1"/>
    <s v="r"/>
    <x v="11"/>
    <x v="11"/>
    <x v="1"/>
    <n v="1"/>
  </r>
  <r>
    <s v="Marichi"/>
    <x v="0"/>
    <s v="i"/>
    <x v="5"/>
    <x v="5"/>
    <x v="0"/>
    <n v="1"/>
  </r>
  <r>
    <s v="Vikramajit"/>
    <x v="1"/>
    <s v="t"/>
    <x v="3"/>
    <x v="3"/>
    <x v="1"/>
    <n v="1"/>
  </r>
  <r>
    <s v="Satyavrata"/>
    <x v="1"/>
    <s v="a"/>
    <x v="0"/>
    <x v="0"/>
    <x v="0"/>
    <n v="0"/>
  </r>
  <r>
    <s v="Iha"/>
    <x v="0"/>
    <s v="a"/>
    <x v="0"/>
    <x v="0"/>
    <x v="0"/>
    <n v="1"/>
  </r>
  <r>
    <s v="Rohan"/>
    <x v="1"/>
    <s v="n"/>
    <x v="4"/>
    <x v="4"/>
    <x v="1"/>
    <n v="1"/>
  </r>
  <r>
    <s v="Krishnaroop"/>
    <x v="1"/>
    <s v="p"/>
    <x v="17"/>
    <x v="17"/>
    <x v="1"/>
    <n v="1"/>
  </r>
  <r>
    <s v="Ajamil"/>
    <x v="1"/>
    <s v="l"/>
    <x v="6"/>
    <x v="6"/>
    <x v="1"/>
    <n v="1"/>
  </r>
  <r>
    <s v="Vanhishikha"/>
    <x v="0"/>
    <s v="a"/>
    <x v="0"/>
    <x v="0"/>
    <x v="0"/>
    <n v="1"/>
  </r>
  <r>
    <s v="Amanath"/>
    <x v="1"/>
    <s v="h"/>
    <x v="8"/>
    <x v="8"/>
    <x v="1"/>
    <n v="1"/>
  </r>
  <r>
    <s v="Omaja"/>
    <x v="0"/>
    <s v="a"/>
    <x v="0"/>
    <x v="0"/>
    <x v="0"/>
    <n v="1"/>
  </r>
  <r>
    <s v="Prasun"/>
    <x v="1"/>
    <s v="n"/>
    <x v="4"/>
    <x v="4"/>
    <x v="1"/>
    <n v="1"/>
  </r>
  <r>
    <s v="Gul"/>
    <x v="0"/>
    <s v="l"/>
    <x v="6"/>
    <x v="6"/>
    <x v="1"/>
    <n v="0"/>
  </r>
  <r>
    <s v="Samarendra"/>
    <x v="1"/>
    <s v="a"/>
    <x v="0"/>
    <x v="0"/>
    <x v="0"/>
    <n v="0"/>
  </r>
  <r>
    <s v="Ghanendra"/>
    <x v="1"/>
    <s v="a"/>
    <x v="0"/>
    <x v="0"/>
    <x v="0"/>
    <n v="0"/>
  </r>
  <r>
    <s v="Abhijna"/>
    <x v="0"/>
    <s v="a"/>
    <x v="0"/>
    <x v="0"/>
    <x v="0"/>
    <n v="1"/>
  </r>
  <r>
    <s v="Venkataraman"/>
    <x v="1"/>
    <s v="n"/>
    <x v="4"/>
    <x v="4"/>
    <x v="1"/>
    <n v="1"/>
  </r>
  <r>
    <s v="Xena"/>
    <x v="0"/>
    <s v="a"/>
    <x v="0"/>
    <x v="0"/>
    <x v="0"/>
    <n v="1"/>
  </r>
  <r>
    <s v="Yuvaraj"/>
    <x v="1"/>
    <s v="j"/>
    <x v="13"/>
    <x v="13"/>
    <x v="1"/>
    <n v="1"/>
  </r>
  <r>
    <s v="Bipasha"/>
    <x v="0"/>
    <s v="a"/>
    <x v="0"/>
    <x v="0"/>
    <x v="0"/>
    <n v="1"/>
  </r>
  <r>
    <s v="Timir"/>
    <x v="1"/>
    <s v="r"/>
    <x v="11"/>
    <x v="11"/>
    <x v="1"/>
    <n v="1"/>
  </r>
  <r>
    <s v="Gurumurthi"/>
    <x v="1"/>
    <s v="i"/>
    <x v="5"/>
    <x v="5"/>
    <x v="0"/>
    <n v="0"/>
  </r>
  <r>
    <s v="Suhag"/>
    <x v="0"/>
    <s v="g"/>
    <x v="18"/>
    <x v="18"/>
    <x v="1"/>
    <n v="0"/>
  </r>
  <r>
    <s v="Kshitija"/>
    <x v="0"/>
    <s v="a"/>
    <x v="0"/>
    <x v="0"/>
    <x v="0"/>
    <n v="1"/>
  </r>
  <r>
    <s v="Krishna"/>
    <x v="0"/>
    <s v="a"/>
    <x v="0"/>
    <x v="0"/>
    <x v="0"/>
    <n v="1"/>
  </r>
  <r>
    <s v="Nagesh"/>
    <x v="1"/>
    <s v="h"/>
    <x v="8"/>
    <x v="8"/>
    <x v="1"/>
    <n v="1"/>
  </r>
  <r>
    <s v="Vedmohan"/>
    <x v="1"/>
    <s v="n"/>
    <x v="4"/>
    <x v="4"/>
    <x v="1"/>
    <n v="1"/>
  </r>
  <r>
    <s v="Tanuka"/>
    <x v="0"/>
    <s v="a"/>
    <x v="0"/>
    <x v="0"/>
    <x v="0"/>
    <n v="1"/>
  </r>
  <r>
    <s v="Thumri"/>
    <x v="0"/>
    <s v="i"/>
    <x v="5"/>
    <x v="5"/>
    <x v="0"/>
    <n v="1"/>
  </r>
  <r>
    <s v="Tripta"/>
    <x v="0"/>
    <s v="a"/>
    <x v="0"/>
    <x v="0"/>
    <x v="0"/>
    <n v="1"/>
  </r>
  <r>
    <s v="Lingan"/>
    <x v="1"/>
    <s v="n"/>
    <x v="4"/>
    <x v="4"/>
    <x v="1"/>
    <n v="1"/>
  </r>
  <r>
    <s v="Prbhavati"/>
    <x v="0"/>
    <s v="i"/>
    <x v="5"/>
    <x v="5"/>
    <x v="0"/>
    <n v="1"/>
  </r>
  <r>
    <s v="Lajita"/>
    <x v="0"/>
    <s v="a"/>
    <x v="0"/>
    <x v="0"/>
    <x v="0"/>
    <n v="1"/>
  </r>
  <r>
    <s v="Rubaina"/>
    <x v="0"/>
    <s v="a"/>
    <x v="0"/>
    <x v="0"/>
    <x v="0"/>
    <n v="1"/>
  </r>
  <r>
    <s v="Aashish"/>
    <x v="1"/>
    <s v="h"/>
    <x v="8"/>
    <x v="8"/>
    <x v="1"/>
    <n v="1"/>
  </r>
  <r>
    <s v="Pavitra"/>
    <x v="0"/>
    <s v="a"/>
    <x v="0"/>
    <x v="0"/>
    <x v="0"/>
    <n v="1"/>
  </r>
  <r>
    <s v="Sudarshana"/>
    <x v="0"/>
    <s v="a"/>
    <x v="0"/>
    <x v="0"/>
    <x v="0"/>
    <n v="1"/>
  </r>
  <r>
    <s v="Shyamangi"/>
    <x v="0"/>
    <s v="i"/>
    <x v="5"/>
    <x v="5"/>
    <x v="0"/>
    <n v="1"/>
  </r>
  <r>
    <s v="Deepana"/>
    <x v="0"/>
    <s v="a"/>
    <x v="0"/>
    <x v="0"/>
    <x v="0"/>
    <n v="1"/>
  </r>
  <r>
    <s v="Kaishori"/>
    <x v="0"/>
    <s v="i"/>
    <x v="5"/>
    <x v="5"/>
    <x v="0"/>
    <n v="1"/>
  </r>
  <r>
    <s v="Aashirya"/>
    <x v="0"/>
    <s v="a"/>
    <x v="0"/>
    <x v="0"/>
    <x v="0"/>
    <n v="1"/>
  </r>
  <r>
    <s v="Gulzar"/>
    <x v="1"/>
    <s v="r"/>
    <x v="11"/>
    <x v="11"/>
    <x v="1"/>
    <n v="1"/>
  </r>
  <r>
    <s v="Prakriti"/>
    <x v="1"/>
    <s v="i"/>
    <x v="5"/>
    <x v="5"/>
    <x v="0"/>
    <n v="0"/>
  </r>
  <r>
    <s v="Sujan"/>
    <x v="1"/>
    <s v="n"/>
    <x v="4"/>
    <x v="4"/>
    <x v="1"/>
    <n v="1"/>
  </r>
  <r>
    <s v="Pavanaj"/>
    <x v="1"/>
    <s v="j"/>
    <x v="13"/>
    <x v="13"/>
    <x v="1"/>
    <n v="1"/>
  </r>
  <r>
    <s v="Parni"/>
    <x v="0"/>
    <s v="i"/>
    <x v="5"/>
    <x v="5"/>
    <x v="0"/>
    <n v="1"/>
  </r>
  <r>
    <s v="Saguna"/>
    <x v="0"/>
    <s v="a"/>
    <x v="0"/>
    <x v="0"/>
    <x v="0"/>
    <n v="1"/>
  </r>
  <r>
    <s v="Hanuman"/>
    <x v="1"/>
    <s v="n"/>
    <x v="4"/>
    <x v="4"/>
    <x v="1"/>
    <n v="1"/>
  </r>
  <r>
    <s v="Jamadagni"/>
    <x v="1"/>
    <s v="i"/>
    <x v="5"/>
    <x v="5"/>
    <x v="0"/>
    <n v="0"/>
  </r>
  <r>
    <s v="Mithilesh"/>
    <x v="1"/>
    <s v="h"/>
    <x v="8"/>
    <x v="8"/>
    <x v="1"/>
    <n v="1"/>
  </r>
  <r>
    <s v="Abhilasa"/>
    <x v="0"/>
    <s v="a"/>
    <x v="0"/>
    <x v="0"/>
    <x v="0"/>
    <n v="1"/>
  </r>
  <r>
    <s v="Akash"/>
    <x v="1"/>
    <s v="h"/>
    <x v="8"/>
    <x v="8"/>
    <x v="1"/>
    <n v="1"/>
  </r>
  <r>
    <s v="Udayachal"/>
    <x v="1"/>
    <s v="l"/>
    <x v="6"/>
    <x v="6"/>
    <x v="1"/>
    <n v="1"/>
  </r>
  <r>
    <s v="Kalakarni"/>
    <x v="0"/>
    <s v="i"/>
    <x v="5"/>
    <x v="5"/>
    <x v="0"/>
    <n v="1"/>
  </r>
  <r>
    <s v="Surendra"/>
    <x v="1"/>
    <s v="a"/>
    <x v="0"/>
    <x v="0"/>
    <x v="0"/>
    <n v="0"/>
  </r>
  <r>
    <s v="Palani"/>
    <x v="1"/>
    <s v="i"/>
    <x v="5"/>
    <x v="5"/>
    <x v="0"/>
    <n v="0"/>
  </r>
  <r>
    <s v="Ibhya"/>
    <x v="1"/>
    <s v="a"/>
    <x v="0"/>
    <x v="0"/>
    <x v="0"/>
    <n v="0"/>
  </r>
  <r>
    <s v="Sanchay"/>
    <x v="1"/>
    <s v="y"/>
    <x v="15"/>
    <x v="15"/>
    <x v="1"/>
    <n v="1"/>
  </r>
  <r>
    <s v="Acaryasuta"/>
    <x v="1"/>
    <s v="a"/>
    <x v="0"/>
    <x v="0"/>
    <x v="0"/>
    <n v="0"/>
  </r>
  <r>
    <s v="Rathika"/>
    <x v="0"/>
    <s v="a"/>
    <x v="0"/>
    <x v="0"/>
    <x v="0"/>
    <n v="1"/>
  </r>
  <r>
    <s v="Mirium"/>
    <x v="0"/>
    <s v="m"/>
    <x v="10"/>
    <x v="10"/>
    <x v="1"/>
    <n v="0"/>
  </r>
  <r>
    <s v="Kamakya"/>
    <x v="0"/>
    <s v="a"/>
    <x v="0"/>
    <x v="0"/>
    <x v="0"/>
    <n v="1"/>
  </r>
  <r>
    <s v="Prabhu"/>
    <x v="1"/>
    <s v="u"/>
    <x v="2"/>
    <x v="2"/>
    <x v="1"/>
    <n v="1"/>
  </r>
  <r>
    <s v="Lavangi"/>
    <x v="0"/>
    <s v="i"/>
    <x v="5"/>
    <x v="5"/>
    <x v="0"/>
    <n v="1"/>
  </r>
  <r>
    <s v="Thogai"/>
    <x v="0"/>
    <s v="i"/>
    <x v="5"/>
    <x v="5"/>
    <x v="0"/>
    <n v="1"/>
  </r>
  <r>
    <s v="Dhyanesh"/>
    <x v="1"/>
    <s v="h"/>
    <x v="8"/>
    <x v="8"/>
    <x v="1"/>
    <n v="1"/>
  </r>
  <r>
    <s v="Madhula"/>
    <x v="0"/>
    <s v="a"/>
    <x v="0"/>
    <x v="0"/>
    <x v="0"/>
    <n v="1"/>
  </r>
  <r>
    <s v="Mahipal"/>
    <x v="1"/>
    <s v="l"/>
    <x v="6"/>
    <x v="6"/>
    <x v="1"/>
    <n v="1"/>
  </r>
  <r>
    <s v="Mamraj"/>
    <x v="1"/>
    <s v="j"/>
    <x v="13"/>
    <x v="13"/>
    <x v="1"/>
    <n v="1"/>
  </r>
  <r>
    <s v="Chahat"/>
    <x v="0"/>
    <s v="t"/>
    <x v="3"/>
    <x v="3"/>
    <x v="1"/>
    <n v="0"/>
  </r>
  <r>
    <s v="Kodhai"/>
    <x v="0"/>
    <s v="i"/>
    <x v="5"/>
    <x v="5"/>
    <x v="0"/>
    <n v="1"/>
  </r>
  <r>
    <s v="Gyanada"/>
    <x v="0"/>
    <s v="a"/>
    <x v="0"/>
    <x v="0"/>
    <x v="0"/>
    <n v="1"/>
  </r>
  <r>
    <s v="Nabhi"/>
    <x v="1"/>
    <s v="i"/>
    <x v="5"/>
    <x v="5"/>
    <x v="0"/>
    <n v="0"/>
  </r>
  <r>
    <s v="Govindi"/>
    <x v="0"/>
    <s v="i"/>
    <x v="5"/>
    <x v="5"/>
    <x v="0"/>
    <n v="1"/>
  </r>
  <r>
    <s v="Amogh"/>
    <x v="1"/>
    <s v="h"/>
    <x v="8"/>
    <x v="8"/>
    <x v="1"/>
    <n v="1"/>
  </r>
  <r>
    <s v="Chandrika"/>
    <x v="0"/>
    <s v="a"/>
    <x v="0"/>
    <x v="0"/>
    <x v="0"/>
    <n v="1"/>
  </r>
  <r>
    <s v="Vijayalaksmi"/>
    <x v="0"/>
    <s v="i"/>
    <x v="5"/>
    <x v="5"/>
    <x v="0"/>
    <n v="1"/>
  </r>
  <r>
    <s v="Shashidhar"/>
    <x v="1"/>
    <s v="r"/>
    <x v="11"/>
    <x v="11"/>
    <x v="1"/>
    <n v="1"/>
  </r>
  <r>
    <s v="Ashwin, Asvin"/>
    <x v="1"/>
    <s v="n"/>
    <x v="4"/>
    <x v="4"/>
    <x v="1"/>
    <n v="1"/>
  </r>
  <r>
    <s v="Zeeshan"/>
    <x v="1"/>
    <s v="n"/>
    <x v="4"/>
    <x v="4"/>
    <x v="1"/>
    <n v="1"/>
  </r>
  <r>
    <s v="Mahaniya"/>
    <x v="1"/>
    <s v="a"/>
    <x v="0"/>
    <x v="0"/>
    <x v="0"/>
    <n v="0"/>
  </r>
  <r>
    <s v="Yuvika"/>
    <x v="0"/>
    <s v="a"/>
    <x v="0"/>
    <x v="0"/>
    <x v="0"/>
    <n v="1"/>
  </r>
  <r>
    <s v="Deveshwar"/>
    <x v="1"/>
    <s v="r"/>
    <x v="11"/>
    <x v="11"/>
    <x v="1"/>
    <n v="1"/>
  </r>
  <r>
    <s v="Subinay"/>
    <x v="1"/>
    <s v="y"/>
    <x v="15"/>
    <x v="15"/>
    <x v="1"/>
    <n v="1"/>
  </r>
  <r>
    <s v="Niramay"/>
    <x v="1"/>
    <s v="y"/>
    <x v="15"/>
    <x v="15"/>
    <x v="1"/>
    <n v="1"/>
  </r>
  <r>
    <s v="Samhita"/>
    <x v="0"/>
    <s v="a"/>
    <x v="0"/>
    <x v="0"/>
    <x v="0"/>
    <n v="1"/>
  </r>
  <r>
    <s v="Devachandra"/>
    <x v="1"/>
    <s v="a"/>
    <x v="0"/>
    <x v="0"/>
    <x v="0"/>
    <n v="0"/>
  </r>
  <r>
    <s v="Mohit"/>
    <x v="1"/>
    <s v="t"/>
    <x v="3"/>
    <x v="3"/>
    <x v="1"/>
    <n v="1"/>
  </r>
  <r>
    <s v="Sudesh"/>
    <x v="1"/>
    <s v="h"/>
    <x v="8"/>
    <x v="8"/>
    <x v="1"/>
    <n v="1"/>
  </r>
  <r>
    <s v="Dhansukh"/>
    <x v="1"/>
    <s v="h"/>
    <x v="8"/>
    <x v="8"/>
    <x v="1"/>
    <n v="1"/>
  </r>
  <r>
    <s v="Onella"/>
    <x v="0"/>
    <s v="a"/>
    <x v="0"/>
    <x v="0"/>
    <x v="0"/>
    <n v="1"/>
  </r>
  <r>
    <s v="Rajdulari"/>
    <x v="1"/>
    <s v="i"/>
    <x v="5"/>
    <x v="5"/>
    <x v="0"/>
    <n v="0"/>
  </r>
  <r>
    <s v="Urshita"/>
    <x v="0"/>
    <s v="a"/>
    <x v="0"/>
    <x v="0"/>
    <x v="0"/>
    <n v="1"/>
  </r>
  <r>
    <s v="Vishal"/>
    <x v="1"/>
    <s v="l"/>
    <x v="6"/>
    <x v="6"/>
    <x v="1"/>
    <n v="1"/>
  </r>
  <r>
    <s v="Ekavir"/>
    <x v="1"/>
    <s v="r"/>
    <x v="11"/>
    <x v="11"/>
    <x v="1"/>
    <n v="1"/>
  </r>
  <r>
    <s v="Hasanthi"/>
    <x v="0"/>
    <s v="i"/>
    <x v="5"/>
    <x v="5"/>
    <x v="0"/>
    <n v="1"/>
  </r>
  <r>
    <s v="Thangarajan"/>
    <x v="1"/>
    <s v="n"/>
    <x v="4"/>
    <x v="4"/>
    <x v="1"/>
    <n v="1"/>
  </r>
  <r>
    <s v="Suketu"/>
    <x v="1"/>
    <s v="u"/>
    <x v="2"/>
    <x v="2"/>
    <x v="1"/>
    <n v="1"/>
  </r>
  <r>
    <s v="Jerusha"/>
    <x v="0"/>
    <s v="a"/>
    <x v="0"/>
    <x v="0"/>
    <x v="0"/>
    <n v="1"/>
  </r>
  <r>
    <s v="Usra"/>
    <x v="0"/>
    <s v="a"/>
    <x v="0"/>
    <x v="0"/>
    <x v="0"/>
    <n v="1"/>
  </r>
  <r>
    <s v="Lagan"/>
    <x v="1"/>
    <s v="n"/>
    <x v="4"/>
    <x v="4"/>
    <x v="1"/>
    <n v="1"/>
  </r>
  <r>
    <s v="Abhimand"/>
    <x v="1"/>
    <s v="d"/>
    <x v="12"/>
    <x v="12"/>
    <x v="1"/>
    <n v="1"/>
  </r>
  <r>
    <s v="Anavi"/>
    <x v="0"/>
    <s v="i"/>
    <x v="5"/>
    <x v="5"/>
    <x v="0"/>
    <n v="1"/>
  </r>
  <r>
    <s v="Milan"/>
    <x v="1"/>
    <s v="n"/>
    <x v="4"/>
    <x v="4"/>
    <x v="1"/>
    <n v="1"/>
  </r>
  <r>
    <s v="Saanvi"/>
    <x v="0"/>
    <s v="i"/>
    <x v="5"/>
    <x v="5"/>
    <x v="0"/>
    <n v="1"/>
  </r>
  <r>
    <s v="Kamaraja"/>
    <x v="1"/>
    <s v="a"/>
    <x v="0"/>
    <x v="0"/>
    <x v="0"/>
    <n v="0"/>
  </r>
  <r>
    <s v="Pitambar"/>
    <x v="1"/>
    <s v="r"/>
    <x v="11"/>
    <x v="11"/>
    <x v="1"/>
    <n v="1"/>
  </r>
  <r>
    <s v="Mahalakshmi"/>
    <x v="0"/>
    <s v="i"/>
    <x v="5"/>
    <x v="5"/>
    <x v="0"/>
    <n v="1"/>
  </r>
  <r>
    <s v="Vallabhendra"/>
    <x v="1"/>
    <s v="a"/>
    <x v="0"/>
    <x v="0"/>
    <x v="0"/>
    <n v="0"/>
  </r>
  <r>
    <s v="Nirav"/>
    <x v="1"/>
    <s v="v"/>
    <x v="7"/>
    <x v="7"/>
    <x v="1"/>
    <n v="1"/>
  </r>
  <r>
    <s v="Omrao, Umrao"/>
    <x v="1"/>
    <s v="o"/>
    <x v="20"/>
    <x v="20"/>
    <x v="1"/>
    <n v="1"/>
  </r>
  <r>
    <s v="Jagadbandu"/>
    <x v="1"/>
    <s v="u"/>
    <x v="2"/>
    <x v="2"/>
    <x v="1"/>
    <n v="1"/>
  </r>
  <r>
    <s v="Urna"/>
    <x v="0"/>
    <s v="a"/>
    <x v="0"/>
    <x v="0"/>
    <x v="0"/>
    <n v="1"/>
  </r>
  <r>
    <s v="Mandhatri"/>
    <x v="1"/>
    <s v="i"/>
    <x v="5"/>
    <x v="5"/>
    <x v="0"/>
    <n v="0"/>
  </r>
  <r>
    <s v="Amitbikram"/>
    <x v="1"/>
    <s v="m"/>
    <x v="10"/>
    <x v="10"/>
    <x v="1"/>
    <n v="1"/>
  </r>
  <r>
    <s v="Nidhipa"/>
    <x v="0"/>
    <s v="a"/>
    <x v="0"/>
    <x v="0"/>
    <x v="0"/>
    <n v="1"/>
  </r>
  <r>
    <s v="Raja"/>
    <x v="1"/>
    <s v="a"/>
    <x v="0"/>
    <x v="0"/>
    <x v="0"/>
    <n v="0"/>
  </r>
  <r>
    <s v="Rukmini"/>
    <x v="0"/>
    <s v="i"/>
    <x v="5"/>
    <x v="5"/>
    <x v="0"/>
    <n v="1"/>
  </r>
  <r>
    <s v="Fullara"/>
    <x v="0"/>
    <s v="a"/>
    <x v="0"/>
    <x v="0"/>
    <x v="0"/>
    <n v="1"/>
  </r>
  <r>
    <s v="Akshath"/>
    <x v="1"/>
    <s v="h"/>
    <x v="8"/>
    <x v="8"/>
    <x v="1"/>
    <n v="1"/>
  </r>
  <r>
    <s v="Shadab"/>
    <x v="1"/>
    <s v="b"/>
    <x v="19"/>
    <x v="19"/>
    <x v="1"/>
    <n v="1"/>
  </r>
  <r>
    <s v="Gurpreet"/>
    <x v="1"/>
    <s v="t"/>
    <x v="3"/>
    <x v="3"/>
    <x v="1"/>
    <n v="1"/>
  </r>
  <r>
    <s v="Swarnima"/>
    <x v="0"/>
    <s v="a"/>
    <x v="0"/>
    <x v="0"/>
    <x v="0"/>
    <n v="1"/>
  </r>
  <r>
    <s v="Indu"/>
    <x v="0"/>
    <s v="u"/>
    <x v="2"/>
    <x v="2"/>
    <x v="1"/>
    <n v="0"/>
  </r>
  <r>
    <s v="Rituparna"/>
    <x v="0"/>
    <s v="a"/>
    <x v="0"/>
    <x v="0"/>
    <x v="0"/>
    <n v="1"/>
  </r>
  <r>
    <s v="Siddhartha"/>
    <x v="1"/>
    <s v="a"/>
    <x v="0"/>
    <x v="0"/>
    <x v="0"/>
    <n v="0"/>
  </r>
  <r>
    <s v="Chakradev"/>
    <x v="1"/>
    <s v="v"/>
    <x v="7"/>
    <x v="7"/>
    <x v="1"/>
    <n v="1"/>
  </r>
  <r>
    <s v="Induhasan"/>
    <x v="1"/>
    <s v="n"/>
    <x v="4"/>
    <x v="4"/>
    <x v="1"/>
    <n v="1"/>
  </r>
  <r>
    <s v="Gopichand"/>
    <x v="1"/>
    <s v="d"/>
    <x v="12"/>
    <x v="12"/>
    <x v="1"/>
    <n v="1"/>
  </r>
  <r>
    <s v="Ujagar"/>
    <x v="1"/>
    <s v="r"/>
    <x v="11"/>
    <x v="11"/>
    <x v="1"/>
    <n v="1"/>
  </r>
  <r>
    <s v="Nishok"/>
    <x v="1"/>
    <s v="k"/>
    <x v="1"/>
    <x v="1"/>
    <x v="1"/>
    <n v="1"/>
  </r>
  <r>
    <s v="Aakash"/>
    <x v="1"/>
    <s v="h"/>
    <x v="8"/>
    <x v="8"/>
    <x v="1"/>
    <n v="1"/>
  </r>
  <r>
    <s v="Kevalkishore"/>
    <x v="1"/>
    <s v="e"/>
    <x v="14"/>
    <x v="14"/>
    <x v="1"/>
    <n v="1"/>
  </r>
  <r>
    <s v="Amod"/>
    <x v="1"/>
    <s v="d"/>
    <x v="12"/>
    <x v="12"/>
    <x v="1"/>
    <n v="1"/>
  </r>
  <r>
    <s v="Hasina"/>
    <x v="0"/>
    <s v="a"/>
    <x v="0"/>
    <x v="0"/>
    <x v="0"/>
    <n v="1"/>
  </r>
  <r>
    <s v="Viveka"/>
    <x v="0"/>
    <s v="a"/>
    <x v="0"/>
    <x v="0"/>
    <x v="0"/>
    <n v="1"/>
  </r>
  <r>
    <s v="Bhagyalakshmi"/>
    <x v="0"/>
    <s v="i"/>
    <x v="5"/>
    <x v="5"/>
    <x v="0"/>
    <n v="1"/>
  </r>
  <r>
    <s v="Kareem"/>
    <x v="1"/>
    <s v="m"/>
    <x v="10"/>
    <x v="10"/>
    <x v="1"/>
    <n v="1"/>
  </r>
  <r>
    <s v="Dwaipayan"/>
    <x v="1"/>
    <s v="n"/>
    <x v="4"/>
    <x v="4"/>
    <x v="1"/>
    <n v="1"/>
  </r>
  <r>
    <s v="Gagana"/>
    <x v="0"/>
    <s v="a"/>
    <x v="0"/>
    <x v="0"/>
    <x v="0"/>
    <n v="1"/>
  </r>
  <r>
    <s v="Loknath"/>
    <x v="1"/>
    <s v="h"/>
    <x v="8"/>
    <x v="8"/>
    <x v="1"/>
    <n v="1"/>
  </r>
  <r>
    <s v="Paras"/>
    <x v="1"/>
    <s v="s"/>
    <x v="16"/>
    <x v="16"/>
    <x v="1"/>
    <n v="1"/>
  </r>
  <r>
    <s v="Abhidi"/>
    <x v="1"/>
    <s v="i"/>
    <x v="5"/>
    <x v="5"/>
    <x v="0"/>
    <n v="0"/>
  </r>
  <r>
    <s v="Vasanti"/>
    <x v="0"/>
    <s v="i"/>
    <x v="5"/>
    <x v="5"/>
    <x v="0"/>
    <n v="1"/>
  </r>
  <r>
    <s v="Kantimoy"/>
    <x v="1"/>
    <s v="y"/>
    <x v="15"/>
    <x v="15"/>
    <x v="1"/>
    <n v="1"/>
  </r>
  <r>
    <s v="Vedi"/>
    <x v="0"/>
    <s v="i"/>
    <x v="5"/>
    <x v="5"/>
    <x v="0"/>
    <n v="1"/>
  </r>
  <r>
    <s v="Shobha"/>
    <x v="0"/>
    <s v="a"/>
    <x v="0"/>
    <x v="0"/>
    <x v="0"/>
    <n v="1"/>
  </r>
  <r>
    <s v="Charusheela"/>
    <x v="0"/>
    <s v="a"/>
    <x v="0"/>
    <x v="0"/>
    <x v="0"/>
    <n v="1"/>
  </r>
  <r>
    <s v="Suprabha"/>
    <x v="0"/>
    <s v="a"/>
    <x v="0"/>
    <x v="0"/>
    <x v="0"/>
    <n v="1"/>
  </r>
  <r>
    <s v="Dishita"/>
    <x v="0"/>
    <s v="a"/>
    <x v="0"/>
    <x v="0"/>
    <x v="0"/>
    <n v="1"/>
  </r>
  <r>
    <s v="Laasya"/>
    <x v="0"/>
    <s v="a"/>
    <x v="0"/>
    <x v="0"/>
    <x v="0"/>
    <n v="1"/>
  </r>
  <r>
    <s v="Uttal"/>
    <x v="1"/>
    <s v="l"/>
    <x v="6"/>
    <x v="6"/>
    <x v="1"/>
    <n v="1"/>
  </r>
  <r>
    <s v="Charulata"/>
    <x v="0"/>
    <s v="a"/>
    <x v="0"/>
    <x v="0"/>
    <x v="0"/>
    <n v="1"/>
  </r>
  <r>
    <s v="Paadini"/>
    <x v="0"/>
    <s v="i"/>
    <x v="5"/>
    <x v="5"/>
    <x v="0"/>
    <n v="1"/>
  </r>
  <r>
    <s v="Suloch"/>
    <x v="0"/>
    <s v="h"/>
    <x v="8"/>
    <x v="8"/>
    <x v="1"/>
    <n v="0"/>
  </r>
  <r>
    <s v="Arulchelvan"/>
    <x v="1"/>
    <s v="n"/>
    <x v="4"/>
    <x v="4"/>
    <x v="1"/>
    <n v="1"/>
  </r>
  <r>
    <s v="Hansika"/>
    <x v="0"/>
    <s v="a"/>
    <x v="0"/>
    <x v="0"/>
    <x v="0"/>
    <n v="1"/>
  </r>
  <r>
    <s v="Sushil"/>
    <x v="1"/>
    <s v="l"/>
    <x v="6"/>
    <x v="6"/>
    <x v="1"/>
    <n v="1"/>
  </r>
  <r>
    <s v="Dhanesh"/>
    <x v="1"/>
    <s v="h"/>
    <x v="8"/>
    <x v="8"/>
    <x v="1"/>
    <n v="1"/>
  </r>
  <r>
    <s v="Mayanka"/>
    <x v="1"/>
    <s v="a"/>
    <x v="0"/>
    <x v="0"/>
    <x v="0"/>
    <n v="0"/>
  </r>
  <r>
    <s v="Manasyu"/>
    <x v="1"/>
    <s v="u"/>
    <x v="2"/>
    <x v="2"/>
    <x v="1"/>
    <n v="1"/>
  </r>
  <r>
    <s v="Archa"/>
    <x v="0"/>
    <s v="a"/>
    <x v="0"/>
    <x v="0"/>
    <x v="0"/>
    <n v="1"/>
  </r>
  <r>
    <s v="Trivid"/>
    <x v="1"/>
    <s v="d"/>
    <x v="12"/>
    <x v="12"/>
    <x v="1"/>
    <n v="1"/>
  </r>
  <r>
    <s v="Nisita"/>
    <x v="0"/>
    <s v="a"/>
    <x v="0"/>
    <x v="0"/>
    <x v="0"/>
    <n v="1"/>
  </r>
  <r>
    <s v="Abhivira"/>
    <x v="1"/>
    <s v="a"/>
    <x v="0"/>
    <x v="0"/>
    <x v="0"/>
    <n v="0"/>
  </r>
  <r>
    <s v="Akroor"/>
    <x v="1"/>
    <s v="r"/>
    <x v="11"/>
    <x v="11"/>
    <x v="1"/>
    <n v="1"/>
  </r>
  <r>
    <s v="Ekakshara"/>
    <x v="1"/>
    <s v="a"/>
    <x v="0"/>
    <x v="0"/>
    <x v="0"/>
    <n v="0"/>
  </r>
  <r>
    <s v="Valli"/>
    <x v="0"/>
    <s v="i"/>
    <x v="5"/>
    <x v="5"/>
    <x v="0"/>
    <n v="1"/>
  </r>
  <r>
    <s v="Omala"/>
    <x v="0"/>
    <s v="a"/>
    <x v="0"/>
    <x v="0"/>
    <x v="0"/>
    <n v="1"/>
  </r>
  <r>
    <s v="Husna"/>
    <x v="0"/>
    <s v="a"/>
    <x v="0"/>
    <x v="0"/>
    <x v="0"/>
    <n v="1"/>
  </r>
  <r>
    <s v="Jaibhusana"/>
    <x v="1"/>
    <s v="a"/>
    <x v="0"/>
    <x v="0"/>
    <x v="0"/>
    <n v="0"/>
  </r>
  <r>
    <s v="Yashpal"/>
    <x v="1"/>
    <s v="l"/>
    <x v="6"/>
    <x v="6"/>
    <x v="1"/>
    <n v="1"/>
  </r>
  <r>
    <s v="Sandeep"/>
    <x v="1"/>
    <s v="p"/>
    <x v="17"/>
    <x v="17"/>
    <x v="1"/>
    <n v="1"/>
  </r>
  <r>
    <s v="Deeba"/>
    <x v="0"/>
    <s v="a"/>
    <x v="0"/>
    <x v="0"/>
    <x v="0"/>
    <n v="1"/>
  </r>
  <r>
    <s v="Kamika"/>
    <x v="0"/>
    <s v="a"/>
    <x v="0"/>
    <x v="0"/>
    <x v="0"/>
    <n v="1"/>
  </r>
  <r>
    <s v="Maitreya"/>
    <x v="1"/>
    <s v="a"/>
    <x v="0"/>
    <x v="0"/>
    <x v="0"/>
    <n v="0"/>
  </r>
  <r>
    <s v="Champabati"/>
    <x v="0"/>
    <s v="i"/>
    <x v="5"/>
    <x v="5"/>
    <x v="0"/>
    <n v="1"/>
  </r>
  <r>
    <s v="Shariba"/>
    <x v="0"/>
    <s v="a"/>
    <x v="0"/>
    <x v="0"/>
    <x v="0"/>
    <n v="1"/>
  </r>
  <r>
    <s v="Kerani"/>
    <x v="0"/>
    <s v="i"/>
    <x v="5"/>
    <x v="5"/>
    <x v="0"/>
    <n v="1"/>
  </r>
  <r>
    <s v="Kakoli"/>
    <x v="0"/>
    <s v="i"/>
    <x v="5"/>
    <x v="5"/>
    <x v="0"/>
    <n v="1"/>
  </r>
  <r>
    <s v="Lakshita"/>
    <x v="0"/>
    <s v="a"/>
    <x v="0"/>
    <x v="0"/>
    <x v="0"/>
    <n v="1"/>
  </r>
  <r>
    <s v="Cole"/>
    <x v="1"/>
    <s v="e"/>
    <x v="14"/>
    <x v="14"/>
    <x v="1"/>
    <n v="1"/>
  </r>
  <r>
    <s v="Olikodi"/>
    <x v="0"/>
    <s v="i"/>
    <x v="5"/>
    <x v="5"/>
    <x v="0"/>
    <n v="1"/>
  </r>
  <r>
    <s v="Radhak"/>
    <x v="1"/>
    <s v="k"/>
    <x v="1"/>
    <x v="1"/>
    <x v="1"/>
    <n v="1"/>
  </r>
  <r>
    <s v="Dulari"/>
    <x v="0"/>
    <s v="i"/>
    <x v="5"/>
    <x v="5"/>
    <x v="0"/>
    <n v="1"/>
  </r>
  <r>
    <s v="Subal"/>
    <x v="1"/>
    <s v="l"/>
    <x v="6"/>
    <x v="6"/>
    <x v="1"/>
    <n v="1"/>
  </r>
  <r>
    <s v="Uddhar"/>
    <x v="1"/>
    <s v="r"/>
    <x v="11"/>
    <x v="11"/>
    <x v="1"/>
    <n v="1"/>
  </r>
  <r>
    <s v="Vaagai"/>
    <x v="0"/>
    <s v="i"/>
    <x v="5"/>
    <x v="5"/>
    <x v="0"/>
    <n v="1"/>
  </r>
  <r>
    <s v="Upendra"/>
    <x v="1"/>
    <s v="a"/>
    <x v="0"/>
    <x v="0"/>
    <x v="0"/>
    <n v="0"/>
  </r>
  <r>
    <s v="Dilshad"/>
    <x v="0"/>
    <s v="d"/>
    <x v="12"/>
    <x v="12"/>
    <x v="1"/>
    <n v="0"/>
  </r>
  <r>
    <s v="Raghuvir"/>
    <x v="1"/>
    <s v="r"/>
    <x v="11"/>
    <x v="11"/>
    <x v="1"/>
    <n v="1"/>
  </r>
  <r>
    <s v="Ardhendu"/>
    <x v="1"/>
    <s v="u"/>
    <x v="2"/>
    <x v="2"/>
    <x v="1"/>
    <n v="1"/>
  </r>
  <r>
    <s v="Binal"/>
    <x v="0"/>
    <s v="l"/>
    <x v="6"/>
    <x v="6"/>
    <x v="1"/>
    <n v="0"/>
  </r>
  <r>
    <s v="Gaganjyot"/>
    <x v="1"/>
    <s v="t"/>
    <x v="3"/>
    <x v="3"/>
    <x v="1"/>
    <n v="1"/>
  </r>
  <r>
    <s v="Mallika"/>
    <x v="0"/>
    <s v="a"/>
    <x v="0"/>
    <x v="0"/>
    <x v="0"/>
    <n v="1"/>
  </r>
  <r>
    <s v="Trinayani"/>
    <x v="0"/>
    <s v="i"/>
    <x v="5"/>
    <x v="5"/>
    <x v="0"/>
    <n v="1"/>
  </r>
  <r>
    <s v="Sharmila"/>
    <x v="0"/>
    <s v="a"/>
    <x v="0"/>
    <x v="0"/>
    <x v="0"/>
    <n v="1"/>
  </r>
  <r>
    <s v="Padmapati"/>
    <x v="1"/>
    <s v="i"/>
    <x v="5"/>
    <x v="5"/>
    <x v="0"/>
    <n v="0"/>
  </r>
  <r>
    <s v="Ganaka"/>
    <x v="1"/>
    <s v="a"/>
    <x v="0"/>
    <x v="0"/>
    <x v="0"/>
    <n v="0"/>
  </r>
  <r>
    <s v="Bhairavi"/>
    <x v="0"/>
    <s v="i"/>
    <x v="5"/>
    <x v="5"/>
    <x v="0"/>
    <n v="1"/>
  </r>
  <r>
    <s v="Samiran"/>
    <x v="1"/>
    <s v="n"/>
    <x v="4"/>
    <x v="4"/>
    <x v="1"/>
    <n v="1"/>
  </r>
  <r>
    <s v="Sikta"/>
    <x v="0"/>
    <s v="a"/>
    <x v="0"/>
    <x v="0"/>
    <x v="0"/>
    <n v="1"/>
  </r>
  <r>
    <s v="Chirtrang"/>
    <x v="1"/>
    <s v="g"/>
    <x v="18"/>
    <x v="18"/>
    <x v="1"/>
    <n v="1"/>
  </r>
  <r>
    <s v="Dhananjay"/>
    <x v="1"/>
    <s v="y"/>
    <x v="15"/>
    <x v="15"/>
    <x v="1"/>
    <n v="1"/>
  </r>
  <r>
    <s v="Rupashri"/>
    <x v="0"/>
    <s v="i"/>
    <x v="5"/>
    <x v="5"/>
    <x v="0"/>
    <n v="1"/>
  </r>
  <r>
    <s v="Ishayu"/>
    <x v="1"/>
    <s v="u"/>
    <x v="2"/>
    <x v="2"/>
    <x v="1"/>
    <n v="1"/>
  </r>
  <r>
    <s v="Sushila"/>
    <x v="0"/>
    <s v="a"/>
    <x v="0"/>
    <x v="0"/>
    <x v="0"/>
    <n v="1"/>
  </r>
  <r>
    <s v="Chamanlal"/>
    <x v="1"/>
    <s v="l"/>
    <x v="6"/>
    <x v="6"/>
    <x v="1"/>
    <n v="1"/>
  </r>
  <r>
    <s v="Mahir"/>
    <x v="1"/>
    <s v="r"/>
    <x v="11"/>
    <x v="11"/>
    <x v="1"/>
    <n v="1"/>
  </r>
  <r>
    <s v="Bakul"/>
    <x v="0"/>
    <s v="l"/>
    <x v="6"/>
    <x v="6"/>
    <x v="1"/>
    <n v="0"/>
  </r>
  <r>
    <s v="Somdev"/>
    <x v="1"/>
    <s v="v"/>
    <x v="7"/>
    <x v="7"/>
    <x v="1"/>
    <n v="1"/>
  </r>
  <r>
    <s v="Uddhav"/>
    <x v="1"/>
    <s v="v"/>
    <x v="7"/>
    <x v="7"/>
    <x v="1"/>
    <n v="1"/>
  </r>
  <r>
    <s v="Indukala"/>
    <x v="0"/>
    <s v="a"/>
    <x v="0"/>
    <x v="0"/>
    <x v="0"/>
    <n v="1"/>
  </r>
  <r>
    <s v="Indratan"/>
    <x v="1"/>
    <s v="n"/>
    <x v="4"/>
    <x v="4"/>
    <x v="1"/>
    <n v="1"/>
  </r>
  <r>
    <s v="Swagata"/>
    <x v="0"/>
    <s v="a"/>
    <x v="0"/>
    <x v="0"/>
    <x v="0"/>
    <n v="1"/>
  </r>
  <r>
    <s v="Qaisar"/>
    <x v="1"/>
    <s v="r"/>
    <x v="11"/>
    <x v="11"/>
    <x v="1"/>
    <n v="1"/>
  </r>
  <r>
    <s v="Indrani"/>
    <x v="0"/>
    <s v="i"/>
    <x v="5"/>
    <x v="5"/>
    <x v="0"/>
    <n v="1"/>
  </r>
  <r>
    <s v="Dharmpal"/>
    <x v="1"/>
    <s v="l"/>
    <x v="6"/>
    <x v="6"/>
    <x v="1"/>
    <n v="1"/>
  </r>
  <r>
    <s v="Fareed"/>
    <x v="1"/>
    <s v="d"/>
    <x v="12"/>
    <x v="12"/>
    <x v="1"/>
    <n v="1"/>
  </r>
  <r>
    <s v="Bhakti"/>
    <x v="0"/>
    <s v="i"/>
    <x v="5"/>
    <x v="5"/>
    <x v="0"/>
    <n v="1"/>
  </r>
  <r>
    <s v="Tanushri"/>
    <x v="0"/>
    <s v="i"/>
    <x v="5"/>
    <x v="5"/>
    <x v="0"/>
    <n v="1"/>
  </r>
  <r>
    <s v="Nagina"/>
    <x v="0"/>
    <s v="a"/>
    <x v="0"/>
    <x v="0"/>
    <x v="0"/>
    <n v="1"/>
  </r>
  <r>
    <s v="Ish"/>
    <x v="1"/>
    <s v="h"/>
    <x v="8"/>
    <x v="8"/>
    <x v="1"/>
    <n v="1"/>
  </r>
  <r>
    <s v="Senthamarai"/>
    <x v="1"/>
    <s v="i"/>
    <x v="5"/>
    <x v="5"/>
    <x v="0"/>
    <n v="0"/>
  </r>
  <r>
    <s v="Samantha"/>
    <x v="1"/>
    <s v="a"/>
    <x v="0"/>
    <x v="0"/>
    <x v="0"/>
    <n v="0"/>
  </r>
  <r>
    <s v="Omisha"/>
    <x v="0"/>
    <s v="a"/>
    <x v="0"/>
    <x v="0"/>
    <x v="0"/>
    <n v="1"/>
  </r>
  <r>
    <s v="VeeraSundari"/>
    <x v="0"/>
    <s v="i"/>
    <x v="5"/>
    <x v="5"/>
    <x v="0"/>
    <n v="1"/>
  </r>
  <r>
    <s v="Sanjana"/>
    <x v="0"/>
    <s v="a"/>
    <x v="0"/>
    <x v="0"/>
    <x v="0"/>
    <n v="1"/>
  </r>
  <r>
    <s v="Guruprasad"/>
    <x v="1"/>
    <s v="d"/>
    <x v="12"/>
    <x v="12"/>
    <x v="1"/>
    <n v="1"/>
  </r>
  <r>
    <s v="Rajivini"/>
    <x v="0"/>
    <s v="i"/>
    <x v="5"/>
    <x v="5"/>
    <x v="0"/>
    <n v="1"/>
  </r>
  <r>
    <s v="Rajasi"/>
    <x v="0"/>
    <s v="i"/>
    <x v="5"/>
    <x v="5"/>
    <x v="0"/>
    <n v="1"/>
  </r>
  <r>
    <s v="Eshwar"/>
    <x v="1"/>
    <s v="r"/>
    <x v="11"/>
    <x v="11"/>
    <x v="1"/>
    <n v="1"/>
  </r>
  <r>
    <s v="Gathika"/>
    <x v="0"/>
    <s v="a"/>
    <x v="0"/>
    <x v="0"/>
    <x v="0"/>
    <n v="1"/>
  </r>
  <r>
    <s v="Yadva"/>
    <x v="0"/>
    <s v="a"/>
    <x v="0"/>
    <x v="0"/>
    <x v="0"/>
    <n v="1"/>
  </r>
  <r>
    <s v="Suryabhan"/>
    <x v="1"/>
    <s v="n"/>
    <x v="4"/>
    <x v="4"/>
    <x v="1"/>
    <n v="1"/>
  </r>
  <r>
    <s v="Gajrup"/>
    <x v="1"/>
    <s v="p"/>
    <x v="17"/>
    <x v="17"/>
    <x v="1"/>
    <n v="1"/>
  </r>
  <r>
    <s v="Peeyush"/>
    <x v="1"/>
    <s v="h"/>
    <x v="8"/>
    <x v="8"/>
    <x v="1"/>
    <n v="1"/>
  </r>
  <r>
    <s v="Inika"/>
    <x v="0"/>
    <s v="a"/>
    <x v="0"/>
    <x v="0"/>
    <x v="0"/>
    <n v="1"/>
  </r>
  <r>
    <s v="Bela, Beli"/>
    <x v="0"/>
    <s v="i"/>
    <x v="5"/>
    <x v="5"/>
    <x v="0"/>
    <n v="1"/>
  </r>
  <r>
    <s v="Praver"/>
    <x v="1"/>
    <s v="r"/>
    <x v="11"/>
    <x v="11"/>
    <x v="1"/>
    <n v="1"/>
  </r>
  <r>
    <s v="Chaitra"/>
    <x v="0"/>
    <s v="a"/>
    <x v="0"/>
    <x v="0"/>
    <x v="0"/>
    <n v="1"/>
  </r>
  <r>
    <s v="Nishtha"/>
    <x v="0"/>
    <s v="a"/>
    <x v="0"/>
    <x v="0"/>
    <x v="0"/>
    <n v="1"/>
  </r>
  <r>
    <s v="Devarya"/>
    <x v="1"/>
    <s v="a"/>
    <x v="0"/>
    <x v="0"/>
    <x v="0"/>
    <n v="0"/>
  </r>
  <r>
    <s v="Prasad"/>
    <x v="1"/>
    <s v="d"/>
    <x v="12"/>
    <x v="12"/>
    <x v="1"/>
    <n v="1"/>
  </r>
  <r>
    <s v="Chidananda"/>
    <x v="1"/>
    <s v="a"/>
    <x v="0"/>
    <x v="0"/>
    <x v="0"/>
    <n v="0"/>
  </r>
  <r>
    <s v="Salena"/>
    <x v="0"/>
    <s v="a"/>
    <x v="0"/>
    <x v="0"/>
    <x v="0"/>
    <n v="1"/>
  </r>
  <r>
    <s v="Sujash"/>
    <x v="1"/>
    <s v="h"/>
    <x v="8"/>
    <x v="8"/>
    <x v="1"/>
    <n v="1"/>
  </r>
  <r>
    <s v="Manjusha"/>
    <x v="0"/>
    <s v="a"/>
    <x v="0"/>
    <x v="0"/>
    <x v="0"/>
    <n v="1"/>
  </r>
  <r>
    <s v="Chandrabhaga"/>
    <x v="0"/>
    <s v="a"/>
    <x v="0"/>
    <x v="0"/>
    <x v="0"/>
    <n v="1"/>
  </r>
  <r>
    <s v="Mainak"/>
    <x v="1"/>
    <s v="k"/>
    <x v="1"/>
    <x v="1"/>
    <x v="1"/>
    <n v="1"/>
  </r>
  <r>
    <s v="Salarjung"/>
    <x v="1"/>
    <s v="g"/>
    <x v="18"/>
    <x v="18"/>
    <x v="1"/>
    <n v="1"/>
  </r>
  <r>
    <s v="Arivoli"/>
    <x v="1"/>
    <s v="i"/>
    <x v="5"/>
    <x v="5"/>
    <x v="0"/>
    <n v="0"/>
  </r>
  <r>
    <s v="Geeti"/>
    <x v="0"/>
    <s v="i"/>
    <x v="5"/>
    <x v="5"/>
    <x v="0"/>
    <n v="1"/>
  </r>
  <r>
    <s v="Shobhana"/>
    <x v="0"/>
    <s v="a"/>
    <x v="0"/>
    <x v="0"/>
    <x v="0"/>
    <n v="1"/>
  </r>
  <r>
    <s v="Hiranmayi"/>
    <x v="0"/>
    <s v="i"/>
    <x v="5"/>
    <x v="5"/>
    <x v="0"/>
    <n v="1"/>
  </r>
  <r>
    <s v="djbdjb"/>
    <x v="1"/>
    <s v="b"/>
    <x v="19"/>
    <x v="19"/>
    <x v="1"/>
    <n v="1"/>
  </r>
  <r>
    <s v="dnbndd"/>
    <x v="0"/>
    <s v="d"/>
    <x v="12"/>
    <x v="12"/>
    <x v="1"/>
    <n v="0"/>
  </r>
  <r>
    <m/>
    <x v="2"/>
    <m/>
    <x v="21"/>
    <x v="21"/>
    <x v="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2">
  <r>
    <s v="Ashutosh"/>
    <x v="0"/>
    <s v="h"/>
    <n v="0.11263223397635345"/>
    <n v="5.0215208034433282E-3"/>
    <n v="2.0115402085384843E-2"/>
    <n v="2.8169506946145503E-3"/>
    <x v="0"/>
  </r>
  <r>
    <s v="Meghamala"/>
    <x v="1"/>
    <s v="a"/>
    <n v="0.17859365276913503"/>
    <n v="0.56097560975609762"/>
    <n v="3.1895692809422373E-2"/>
    <n v="0.31469363474122553"/>
    <x v="1"/>
  </r>
  <r>
    <s v="Sahib"/>
    <x v="0"/>
    <s v="b"/>
    <n v="9.9564405724953328E-3"/>
    <n v="2.152080344332855E-3"/>
    <n v="1.7781570904207595E-3"/>
    <n v="1.2072645834062359E-3"/>
    <x v="0"/>
  </r>
  <r>
    <s v="Pragya"/>
    <x v="1"/>
    <s v="a"/>
    <n v="0.17859365276913503"/>
    <n v="0.56097560975609762"/>
    <n v="3.1895692809422373E-2"/>
    <n v="0.31469363474122553"/>
    <x v="1"/>
  </r>
  <r>
    <s v="Kranti"/>
    <x v="1"/>
    <s v="i"/>
    <n v="6.4716863721219667E-2"/>
    <n v="0.34074605451936874"/>
    <n v="1.1558021087734937E-2"/>
    <n v="0.19115022570598736"/>
    <x v="1"/>
  </r>
  <r>
    <s v="Tulika"/>
    <x v="1"/>
    <s v="a"/>
    <n v="0.17859365276913503"/>
    <n v="0.56097560975609762"/>
    <n v="3.1895692809422373E-2"/>
    <n v="0.31469363474122553"/>
    <x v="1"/>
  </r>
  <r>
    <s v="Aarushi"/>
    <x v="1"/>
    <s v="i"/>
    <n v="6.4716863721219667E-2"/>
    <n v="0.34074605451936874"/>
    <n v="1.1558021087734937E-2"/>
    <n v="0.19115022570598736"/>
    <x v="1"/>
  </r>
  <r>
    <s v="Abhicandra"/>
    <x v="0"/>
    <s v="a"/>
    <n v="0.17859365276913503"/>
    <n v="0.56097560975609762"/>
    <n v="3.1895692809422373E-2"/>
    <n v="0.31469363474122553"/>
    <x v="1"/>
  </r>
  <r>
    <s v="Pratigya"/>
    <x v="1"/>
    <s v="a"/>
    <n v="0.17859365276913503"/>
    <n v="0.56097560975609762"/>
    <n v="3.1895692809422373E-2"/>
    <n v="0.31469363474122553"/>
    <x v="1"/>
  </r>
  <r>
    <s v="Devak"/>
    <x v="0"/>
    <s v="k"/>
    <n v="3.7336652146857496E-2"/>
    <n v="2.8694404591104736E-3"/>
    <n v="6.6680890890778478E-3"/>
    <n v="1.6096861112083146E-3"/>
    <x v="0"/>
  </r>
  <r>
    <s v="Kashiprasad"/>
    <x v="0"/>
    <s v="d"/>
    <n v="3.4847542003733668E-2"/>
    <n v="2.152080344332855E-3"/>
    <n v="6.2235498164726587E-3"/>
    <n v="1.2072645834062359E-3"/>
    <x v="0"/>
  </r>
  <r>
    <s v="Madhavi"/>
    <x v="1"/>
    <s v="i"/>
    <n v="6.4716863721219667E-2"/>
    <n v="0.34074605451936874"/>
    <n v="1.1558021087734937E-2"/>
    <n v="0.19115022570598736"/>
    <x v="1"/>
  </r>
  <r>
    <s v="Charusila"/>
    <x v="1"/>
    <s v="a"/>
    <n v="0.17859365276913503"/>
    <n v="0.56097560975609762"/>
    <n v="3.1895692809422373E-2"/>
    <n v="0.31469363474122553"/>
    <x v="1"/>
  </r>
  <r>
    <s v="Chithayu"/>
    <x v="0"/>
    <s v="u"/>
    <n v="3.7336652146857496E-2"/>
    <n v="7.8909612625538018E-3"/>
    <n v="6.6680890890778478E-3"/>
    <n v="4.4266368058228645E-3"/>
    <x v="0"/>
  </r>
  <r>
    <s v="Manmayi"/>
    <x v="1"/>
    <s v="i"/>
    <n v="6.4716863721219667E-2"/>
    <n v="0.34074605451936874"/>
    <n v="1.1558021087734937E-2"/>
    <n v="0.19115022570598736"/>
    <x v="1"/>
  </r>
  <r>
    <s v="Mahajabeen"/>
    <x v="1"/>
    <s v="n"/>
    <n v="0.15121344119477287"/>
    <n v="1.2195121951219513E-2"/>
    <n v="2.7005760810765285E-2"/>
    <n v="6.8411659726353366E-3"/>
    <x v="0"/>
  </r>
  <r>
    <s v="Krishnakumar"/>
    <x v="0"/>
    <s v="r"/>
    <n v="8.7741132545115119E-2"/>
    <n v="6.4562410329985654E-3"/>
    <n v="1.5670009359332941E-2"/>
    <n v="3.6217937502187078E-3"/>
    <x v="0"/>
  </r>
  <r>
    <s v="Kailas"/>
    <x v="0"/>
    <s v="s"/>
    <n v="2.0535158680771624E-2"/>
    <n v="2.8694404591104736E-3"/>
    <n v="3.6674489989928162E-3"/>
    <n v="1.6096861112083146E-3"/>
    <x v="0"/>
  </r>
  <r>
    <s v="Nidhyathi"/>
    <x v="1"/>
    <s v="i"/>
    <n v="6.4716863721219667E-2"/>
    <n v="0.34074605451936874"/>
    <n v="1.1558021087734937E-2"/>
    <n v="0.19115022570598736"/>
    <x v="1"/>
  </r>
  <r>
    <s v="Nainika"/>
    <x v="1"/>
    <s v="a"/>
    <n v="0.17859365276913503"/>
    <n v="0.56097560975609762"/>
    <n v="3.1895692809422373E-2"/>
    <n v="0.31469363474122553"/>
    <x v="1"/>
  </r>
  <r>
    <s v="Madirakshi"/>
    <x v="1"/>
    <s v="i"/>
    <n v="6.4716863721219667E-2"/>
    <n v="0.34074605451936874"/>
    <n v="1.1558021087734937E-2"/>
    <n v="0.19115022570598736"/>
    <x v="1"/>
  </r>
  <r>
    <s v="Adil"/>
    <x v="0"/>
    <s v="l"/>
    <n v="6.1605476042314873E-2"/>
    <n v="2.7977044476327116E-2"/>
    <n v="1.1002346996978449E-2"/>
    <n v="1.5694439584281066E-2"/>
    <x v="1"/>
  </r>
  <r>
    <s v="Devadyumna"/>
    <x v="0"/>
    <s v="a"/>
    <n v="0.17859365276913503"/>
    <n v="0.56097560975609762"/>
    <n v="3.1895692809422373E-2"/>
    <n v="0.31469363474122553"/>
    <x v="1"/>
  </r>
  <r>
    <s v="Harijatha"/>
    <x v="1"/>
    <s v="a"/>
    <n v="0.17859365276913503"/>
    <n v="0.56097560975609762"/>
    <n v="3.1895692809422373E-2"/>
    <n v="0.31469363474122553"/>
    <x v="1"/>
  </r>
  <r>
    <s v="Rupal"/>
    <x v="1"/>
    <s v="l"/>
    <n v="6.1605476042314873E-2"/>
    <n v="2.7977044476327116E-2"/>
    <n v="1.1002346996978449E-2"/>
    <n v="1.5694439584281066E-2"/>
    <x v="1"/>
  </r>
  <r>
    <s v="Eka"/>
    <x v="1"/>
    <s v="a"/>
    <n v="0.17859365276913503"/>
    <n v="0.56097560975609762"/>
    <n v="3.1895692809422373E-2"/>
    <n v="0.31469363474122553"/>
    <x v="1"/>
  </r>
  <r>
    <s v="Ilampirai"/>
    <x v="1"/>
    <s v="i"/>
    <n v="6.4716863721219667E-2"/>
    <n v="0.34074605451936874"/>
    <n v="1.1558021087734937E-2"/>
    <n v="0.19115022570598736"/>
    <x v="1"/>
  </r>
  <r>
    <s v="Soham"/>
    <x v="0"/>
    <s v="m"/>
    <n v="3.2980709396390792E-2"/>
    <n v="7.8909612625538018E-3"/>
    <n v="5.8901453620187659E-3"/>
    <n v="4.4266368058228645E-3"/>
    <x v="0"/>
  </r>
  <r>
    <s v="Acalapati"/>
    <x v="0"/>
    <s v="i"/>
    <n v="6.4716863721219667E-2"/>
    <n v="0.34074605451936874"/>
    <n v="1.1558021087734937E-2"/>
    <n v="0.19115022570598736"/>
    <x v="1"/>
  </r>
  <r>
    <s v="Naveen"/>
    <x v="0"/>
    <s v="n"/>
    <n v="0.15121344119477287"/>
    <n v="1.2195121951219513E-2"/>
    <n v="2.7005760810765285E-2"/>
    <n v="6.8411659726353366E-3"/>
    <x v="0"/>
  </r>
  <r>
    <s v="Jalendu"/>
    <x v="0"/>
    <s v="u"/>
    <n v="3.7336652146857496E-2"/>
    <n v="7.8909612625538018E-3"/>
    <n v="6.6680890890778478E-3"/>
    <n v="4.4266368058228645E-3"/>
    <x v="0"/>
  </r>
  <r>
    <s v="Shrivalli"/>
    <x v="1"/>
    <s v="i"/>
    <n v="6.4716863721219667E-2"/>
    <n v="0.34074605451936874"/>
    <n v="1.1558021087734937E-2"/>
    <n v="0.19115022570598736"/>
    <x v="1"/>
  </r>
  <r>
    <s v="Wajeeh"/>
    <x v="0"/>
    <s v="h"/>
    <n v="0.11263223397635345"/>
    <n v="5.0215208034433282E-3"/>
    <n v="2.0115402085384843E-2"/>
    <n v="2.8169506946145503E-3"/>
    <x v="0"/>
  </r>
  <r>
    <s v="Kumar"/>
    <x v="0"/>
    <s v="r"/>
    <n v="8.7741132545115119E-2"/>
    <n v="6.4562410329985654E-3"/>
    <n v="1.5670009359332941E-2"/>
    <n v="3.6217937502187078E-3"/>
    <x v="0"/>
  </r>
  <r>
    <s v="Sudhan"/>
    <x v="0"/>
    <s v="n"/>
    <n v="0.15121344119477287"/>
    <n v="1.2195121951219513E-2"/>
    <n v="2.7005760810765285E-2"/>
    <n v="6.8411659726353366E-3"/>
    <x v="0"/>
  </r>
  <r>
    <s v="Ilanthirayan"/>
    <x v="0"/>
    <s v="n"/>
    <n v="0.15121344119477287"/>
    <n v="1.2195121951219513E-2"/>
    <n v="2.7005760810765285E-2"/>
    <n v="6.8411659726353366E-3"/>
    <x v="0"/>
  </r>
  <r>
    <s v="Agneya"/>
    <x v="0"/>
    <s v="a"/>
    <n v="0.17859365276913503"/>
    <n v="0.56097560975609762"/>
    <n v="3.1895692809422373E-2"/>
    <n v="0.31469363474122553"/>
    <x v="1"/>
  </r>
  <r>
    <s v="Oma"/>
    <x v="1"/>
    <s v="a"/>
    <n v="0.17859365276913503"/>
    <n v="0.56097560975609762"/>
    <n v="3.1895692809422373E-2"/>
    <n v="0.31469363474122553"/>
    <x v="1"/>
  </r>
  <r>
    <s v="Kali"/>
    <x v="1"/>
    <s v="i"/>
    <n v="6.4716863721219667E-2"/>
    <n v="0.34074605451936874"/>
    <n v="1.1558021087734937E-2"/>
    <n v="0.19115022570598736"/>
    <x v="1"/>
  </r>
  <r>
    <s v="Ajaatshatru"/>
    <x v="0"/>
    <s v="u"/>
    <n v="3.7336652146857496E-2"/>
    <n v="7.8909612625538018E-3"/>
    <n v="6.6680890890778478E-3"/>
    <n v="4.4266368058228645E-3"/>
    <x v="0"/>
  </r>
  <r>
    <s v="Rishabh"/>
    <x v="0"/>
    <s v="h"/>
    <n v="0.11263223397635345"/>
    <n v="5.0215208034433282E-3"/>
    <n v="2.0115402085384843E-2"/>
    <n v="2.8169506946145503E-3"/>
    <x v="0"/>
  </r>
  <r>
    <s v="Hariraj"/>
    <x v="0"/>
    <s v="j"/>
    <n v="2.3024268823895456E-2"/>
    <n v="7.173601147776184E-4"/>
    <n v="4.1119882715980058E-3"/>
    <n v="4.0242152780207866E-4"/>
    <x v="0"/>
  </r>
  <r>
    <s v="Abhay"/>
    <x v="0"/>
    <s v="y"/>
    <n v="2.1157436216552583E-2"/>
    <n v="1.4347202295552368E-3"/>
    <n v="3.7785838171441139E-3"/>
    <n v="8.0484305560415731E-4"/>
    <x v="0"/>
  </r>
  <r>
    <s v="Gudiya"/>
    <x v="1"/>
    <s v="a"/>
    <n v="0.17859365276913503"/>
    <n v="0.56097560975609762"/>
    <n v="3.1895692809422373E-2"/>
    <n v="0.31469363474122553"/>
    <x v="1"/>
  </r>
  <r>
    <s v="Neelabja"/>
    <x v="1"/>
    <s v="a"/>
    <n v="0.17859365276913503"/>
    <n v="0.56097560975609762"/>
    <n v="3.1895692809422373E-2"/>
    <n v="0.31469363474122553"/>
    <x v="1"/>
  </r>
  <r>
    <s v="Punit"/>
    <x v="0"/>
    <s v="t"/>
    <n v="5.9116365899191038E-2"/>
    <n v="6.4562410329985654E-3"/>
    <n v="1.0557807724373258E-2"/>
    <n v="3.6217937502187078E-3"/>
    <x v="0"/>
  </r>
  <r>
    <s v="Soumil"/>
    <x v="0"/>
    <s v="l"/>
    <n v="6.1605476042314873E-2"/>
    <n v="2.7977044476327116E-2"/>
    <n v="1.1002346996978449E-2"/>
    <n v="1.5694439584281066E-2"/>
    <x v="1"/>
  </r>
  <r>
    <s v="Sarbani"/>
    <x v="1"/>
    <s v="i"/>
    <n v="6.4716863721219667E-2"/>
    <n v="0.34074605451936874"/>
    <n v="1.1558021087734937E-2"/>
    <n v="0.19115022570598736"/>
    <x v="1"/>
  </r>
  <r>
    <s v="Sharvani"/>
    <x v="1"/>
    <s v="i"/>
    <n v="6.4716863721219667E-2"/>
    <n v="0.34074605451936874"/>
    <n v="1.1558021087734937E-2"/>
    <n v="0.19115022570598736"/>
    <x v="1"/>
  </r>
  <r>
    <s v="Tripuri"/>
    <x v="1"/>
    <s v="i"/>
    <n v="6.4716863721219667E-2"/>
    <n v="0.34074605451936874"/>
    <n v="1.1558021087734937E-2"/>
    <n v="0.19115022570598736"/>
    <x v="1"/>
  </r>
  <r>
    <s v="Punita"/>
    <x v="0"/>
    <s v="a"/>
    <n v="0.17859365276913503"/>
    <n v="0.56097560975609762"/>
    <n v="3.1895692809422373E-2"/>
    <n v="0.31469363474122553"/>
    <x v="1"/>
  </r>
  <r>
    <s v="Shandar"/>
    <x v="0"/>
    <s v="r"/>
    <n v="8.7741132545115119E-2"/>
    <n v="6.4562410329985654E-3"/>
    <n v="1.5670009359332941E-2"/>
    <n v="3.6217937502187078E-3"/>
    <x v="0"/>
  </r>
  <r>
    <s v="Naisha"/>
    <x v="1"/>
    <s v="a"/>
    <n v="0.17859365276913503"/>
    <n v="0.56097560975609762"/>
    <n v="3.1895692809422373E-2"/>
    <n v="0.31469363474122553"/>
    <x v="1"/>
  </r>
  <r>
    <s v="Danvir"/>
    <x v="0"/>
    <s v="r"/>
    <n v="8.7741132545115119E-2"/>
    <n v="6.4562410329985654E-3"/>
    <n v="1.5670009359332941E-2"/>
    <n v="3.6217937502187078E-3"/>
    <x v="0"/>
  </r>
  <r>
    <s v="Suday"/>
    <x v="0"/>
    <s v="y"/>
    <n v="2.1157436216552583E-2"/>
    <n v="1.4347202295552368E-3"/>
    <n v="3.7785838171441139E-3"/>
    <n v="8.0484305560415731E-4"/>
    <x v="0"/>
  </r>
  <r>
    <s v="Sonika"/>
    <x v="1"/>
    <s v="a"/>
    <n v="0.17859365276913503"/>
    <n v="0.56097560975609762"/>
    <n v="3.1895692809422373E-2"/>
    <n v="0.31469363474122553"/>
    <x v="1"/>
  </r>
  <r>
    <s v="Mrudu"/>
    <x v="1"/>
    <s v="u"/>
    <n v="3.7336652146857496E-2"/>
    <n v="7.8909612625538018E-3"/>
    <n v="6.6680890890778478E-3"/>
    <n v="4.4266368058228645E-3"/>
    <x v="0"/>
  </r>
  <r>
    <s v="Ramavatar"/>
    <x v="0"/>
    <s v="r"/>
    <n v="8.7741132545115119E-2"/>
    <n v="6.4562410329985654E-3"/>
    <n v="1.5670009359332941E-2"/>
    <n v="3.6217937502187078E-3"/>
    <x v="0"/>
  </r>
  <r>
    <s v="Puji"/>
    <x v="1"/>
    <s v="i"/>
    <n v="6.4716863721219667E-2"/>
    <n v="0.34074605451936874"/>
    <n v="1.1558021087734937E-2"/>
    <n v="0.19115022570598736"/>
    <x v="1"/>
  </r>
  <r>
    <s v="Radhakrishna"/>
    <x v="0"/>
    <s v="a"/>
    <n v="0.17859365276913503"/>
    <n v="0.56097560975609762"/>
    <n v="3.1895692809422373E-2"/>
    <n v="0.31469363474122553"/>
    <x v="1"/>
  </r>
  <r>
    <s v="Jaspal"/>
    <x v="0"/>
    <s v="l"/>
    <n v="6.1605476042314873E-2"/>
    <n v="2.7977044476327116E-2"/>
    <n v="1.1002346996978449E-2"/>
    <n v="1.5694439584281066E-2"/>
    <x v="1"/>
  </r>
  <r>
    <s v="Dhruv"/>
    <x v="0"/>
    <s v="v"/>
    <n v="2.4268823895457373E-2"/>
    <n v="0"/>
    <n v="4.3342579079006013E-3"/>
    <n v="0"/>
    <x v="0"/>
  </r>
  <r>
    <s v="Ketan"/>
    <x v="0"/>
    <s v="n"/>
    <n v="0.15121344119477287"/>
    <n v="1.2195121951219513E-2"/>
    <n v="2.7005760810765285E-2"/>
    <n v="6.8411659726353366E-3"/>
    <x v="0"/>
  </r>
  <r>
    <s v="Prama"/>
    <x v="1"/>
    <s v="a"/>
    <n v="0.17859365276913503"/>
    <n v="0.56097560975609762"/>
    <n v="3.1895692809422373E-2"/>
    <n v="0.31469363474122553"/>
    <x v="1"/>
  </r>
  <r>
    <s v="Mannan"/>
    <x v="0"/>
    <s v="n"/>
    <n v="0.15121344119477287"/>
    <n v="1.2195121951219513E-2"/>
    <n v="2.7005760810765285E-2"/>
    <n v="6.8411659726353366E-3"/>
    <x v="0"/>
  </r>
  <r>
    <s v="Kunjabihari"/>
    <x v="0"/>
    <s v="i"/>
    <n v="6.4716863721219667E-2"/>
    <n v="0.34074605451936874"/>
    <n v="1.1558021087734937E-2"/>
    <n v="0.19115022570598736"/>
    <x v="1"/>
  </r>
  <r>
    <s v="Chitrarath"/>
    <x v="0"/>
    <s v="h"/>
    <n v="0.11263223397635345"/>
    <n v="5.0215208034433282E-3"/>
    <n v="2.0115402085384843E-2"/>
    <n v="2.8169506946145503E-3"/>
    <x v="0"/>
  </r>
  <r>
    <s v="Ranjini"/>
    <x v="1"/>
    <s v="i"/>
    <n v="6.4716863721219667E-2"/>
    <n v="0.34074605451936874"/>
    <n v="1.1558021087734937E-2"/>
    <n v="0.19115022570598736"/>
    <x v="1"/>
  </r>
  <r>
    <s v="Tarika"/>
    <x v="1"/>
    <s v="a"/>
    <n v="0.17859365276913503"/>
    <n v="0.56097560975609762"/>
    <n v="3.1895692809422373E-2"/>
    <n v="0.31469363474122553"/>
    <x v="1"/>
  </r>
  <r>
    <s v="Thirumal"/>
    <x v="0"/>
    <s v="l"/>
    <n v="6.1605476042314873E-2"/>
    <n v="2.7977044476327116E-2"/>
    <n v="1.1002346996978449E-2"/>
    <n v="1.5694439584281066E-2"/>
    <x v="1"/>
  </r>
  <r>
    <s v="Muralidhar"/>
    <x v="0"/>
    <s v="r"/>
    <n v="8.7741132545115119E-2"/>
    <n v="6.4562410329985654E-3"/>
    <n v="1.5670009359332941E-2"/>
    <n v="3.6217937502187078E-3"/>
    <x v="0"/>
  </r>
  <r>
    <s v="Muhilan"/>
    <x v="0"/>
    <s v="n"/>
    <n v="0.15121344119477287"/>
    <n v="1.2195121951219513E-2"/>
    <n v="2.7005760810765285E-2"/>
    <n v="6.8411659726353366E-3"/>
    <x v="0"/>
  </r>
  <r>
    <s v="Adrika"/>
    <x v="1"/>
    <s v="a"/>
    <n v="0.17859365276913503"/>
    <n v="0.56097560975609762"/>
    <n v="3.1895692809422373E-2"/>
    <n v="0.31469363474122553"/>
    <x v="1"/>
  </r>
  <r>
    <s v="Arghya"/>
    <x v="0"/>
    <s v="a"/>
    <n v="0.17859365276913503"/>
    <n v="0.56097560975609762"/>
    <n v="3.1895692809422373E-2"/>
    <n v="0.31469363474122553"/>
    <x v="1"/>
  </r>
  <r>
    <s v="Tarak"/>
    <x v="0"/>
    <s v="k"/>
    <n v="3.7336652146857496E-2"/>
    <n v="2.8694404591104736E-3"/>
    <n v="6.6680890890778478E-3"/>
    <n v="1.6096861112083146E-3"/>
    <x v="0"/>
  </r>
  <r>
    <s v="Suhrit"/>
    <x v="0"/>
    <s v="t"/>
    <n v="5.9116365899191038E-2"/>
    <n v="6.4562410329985654E-3"/>
    <n v="1.0557807724373258E-2"/>
    <n v="3.6217937502187078E-3"/>
    <x v="0"/>
  </r>
  <r>
    <s v="Sunetra"/>
    <x v="1"/>
    <s v="a"/>
    <n v="0.17859365276913503"/>
    <n v="0.56097560975609762"/>
    <n v="3.1895692809422373E-2"/>
    <n v="0.31469363474122553"/>
    <x v="1"/>
  </r>
  <r>
    <s v="Jehangir"/>
    <x v="0"/>
    <s v="r"/>
    <n v="8.7741132545115119E-2"/>
    <n v="6.4562410329985654E-3"/>
    <n v="1.5670009359332941E-2"/>
    <n v="3.6217937502187078E-3"/>
    <x v="0"/>
  </r>
  <r>
    <s v="Anshu"/>
    <x v="0"/>
    <s v="u"/>
    <n v="3.7336652146857496E-2"/>
    <n v="7.8909612625538018E-3"/>
    <n v="6.6680890890778478E-3"/>
    <n v="4.4266368058228645E-3"/>
    <x v="0"/>
  </r>
  <r>
    <s v="Chakrika"/>
    <x v="1"/>
    <s v="a"/>
    <n v="0.17859365276913503"/>
    <n v="0.56097560975609762"/>
    <n v="3.1895692809422373E-2"/>
    <n v="0.31469363474122553"/>
    <x v="1"/>
  </r>
  <r>
    <s v="Harmya"/>
    <x v="1"/>
    <s v="a"/>
    <n v="0.17859365276913503"/>
    <n v="0.56097560975609762"/>
    <n v="3.1895692809422373E-2"/>
    <n v="0.31469363474122553"/>
    <x v="1"/>
  </r>
  <r>
    <s v="Sarjana"/>
    <x v="1"/>
    <s v="a"/>
    <n v="0.17859365276913503"/>
    <n v="0.56097560975609762"/>
    <n v="3.1895692809422373E-2"/>
    <n v="0.31469363474122553"/>
    <x v="1"/>
  </r>
  <r>
    <s v="Khushboo"/>
    <x v="1"/>
    <s v="o"/>
    <n v="2.4891101431238332E-3"/>
    <n v="1.4347202295552368E-3"/>
    <n v="4.4453927260518987E-4"/>
    <n v="8.0484305560415731E-4"/>
    <x v="1"/>
  </r>
  <r>
    <s v="Ambalika"/>
    <x v="1"/>
    <s v="a"/>
    <n v="0.17859365276913503"/>
    <n v="0.56097560975609762"/>
    <n v="3.1895692809422373E-2"/>
    <n v="0.31469363474122553"/>
    <x v="1"/>
  </r>
  <r>
    <s v="Rashmika"/>
    <x v="1"/>
    <s v="a"/>
    <n v="0.17859365276913503"/>
    <n v="0.56097560975609762"/>
    <n v="3.1895692809422373E-2"/>
    <n v="0.31469363474122553"/>
    <x v="1"/>
  </r>
  <r>
    <s v="Ayeh"/>
    <x v="1"/>
    <s v="h"/>
    <n v="0.11263223397635345"/>
    <n v="5.0215208034433282E-3"/>
    <n v="2.0115402085384843E-2"/>
    <n v="2.8169506946145503E-3"/>
    <x v="0"/>
  </r>
  <r>
    <s v="Dasharath"/>
    <x v="0"/>
    <s v="h"/>
    <n v="0.11263223397635345"/>
    <n v="5.0215208034433282E-3"/>
    <n v="2.0115402085384843E-2"/>
    <n v="2.8169506946145503E-3"/>
    <x v="0"/>
  </r>
  <r>
    <s v="Jagachandra"/>
    <x v="0"/>
    <s v="a"/>
    <n v="0.17859365276913503"/>
    <n v="0.56097560975609762"/>
    <n v="3.1895692809422373E-2"/>
    <n v="0.31469363474122553"/>
    <x v="1"/>
  </r>
  <r>
    <s v="Irshaad"/>
    <x v="0"/>
    <s v="d"/>
    <n v="3.4847542003733668E-2"/>
    <n v="2.152080344332855E-3"/>
    <n v="6.2235498164726587E-3"/>
    <n v="1.2072645834062359E-3"/>
    <x v="0"/>
  </r>
  <r>
    <s v="Ritu"/>
    <x v="1"/>
    <s v="u"/>
    <n v="3.7336652146857496E-2"/>
    <n v="7.8909612625538018E-3"/>
    <n v="6.6680890890778478E-3"/>
    <n v="4.4266368058228645E-3"/>
    <x v="0"/>
  </r>
  <r>
    <s v="Subramani"/>
    <x v="0"/>
    <s v="i"/>
    <n v="6.4716863721219667E-2"/>
    <n v="0.34074605451936874"/>
    <n v="1.1558021087734937E-2"/>
    <n v="0.19115022570598736"/>
    <x v="1"/>
  </r>
  <r>
    <s v="Charvi"/>
    <x v="1"/>
    <s v="i"/>
    <n v="6.4716863721219667E-2"/>
    <n v="0.34074605451936874"/>
    <n v="1.1558021087734937E-2"/>
    <n v="0.19115022570598736"/>
    <x v="1"/>
  </r>
  <r>
    <s v="Purushottam"/>
    <x v="0"/>
    <s v="m"/>
    <n v="3.2980709396390792E-2"/>
    <n v="7.8909612625538018E-3"/>
    <n v="5.8901453620187659E-3"/>
    <n v="4.4266368058228645E-3"/>
    <x v="0"/>
  </r>
  <r>
    <s v="Nithilam"/>
    <x v="1"/>
    <s v="m"/>
    <n v="3.2980709396390792E-2"/>
    <n v="7.8909612625538018E-3"/>
    <n v="5.8901453620187659E-3"/>
    <n v="4.4266368058228645E-3"/>
    <x v="0"/>
  </r>
  <r>
    <s v="Vedavrata"/>
    <x v="0"/>
    <s v="a"/>
    <n v="0.17859365276913503"/>
    <n v="0.56097560975609762"/>
    <n v="3.1895692809422373E-2"/>
    <n v="0.31469363474122553"/>
    <x v="1"/>
  </r>
  <r>
    <s v="Jagadayu"/>
    <x v="0"/>
    <s v="u"/>
    <n v="3.7336652146857496E-2"/>
    <n v="7.8909612625538018E-3"/>
    <n v="6.6680890890778478E-3"/>
    <n v="4.4266368058228645E-3"/>
    <x v="0"/>
  </r>
  <r>
    <s v="Durga"/>
    <x v="1"/>
    <s v="a"/>
    <n v="0.17859365276913503"/>
    <n v="0.56097560975609762"/>
    <n v="3.1895692809422373E-2"/>
    <n v="0.31469363474122553"/>
    <x v="1"/>
  </r>
  <r>
    <s v="Ekalavya"/>
    <x v="0"/>
    <s v="a"/>
    <n v="0.17859365276913503"/>
    <n v="0.56097560975609762"/>
    <n v="3.1895692809422373E-2"/>
    <n v="0.31469363474122553"/>
    <x v="1"/>
  </r>
  <r>
    <s v="Dyumna"/>
    <x v="1"/>
    <s v="a"/>
    <n v="0.17859365276913503"/>
    <n v="0.56097560975609762"/>
    <n v="3.1895692809422373E-2"/>
    <n v="0.31469363474122553"/>
    <x v="1"/>
  </r>
  <r>
    <s v="Sampriti"/>
    <x v="1"/>
    <s v="i"/>
    <n v="6.4716863721219667E-2"/>
    <n v="0.34074605451936874"/>
    <n v="1.1558021087734937E-2"/>
    <n v="0.19115022570598736"/>
    <x v="1"/>
  </r>
  <r>
    <s v="Chitrarekha"/>
    <x v="1"/>
    <s v="a"/>
    <n v="0.17859365276913503"/>
    <n v="0.56097560975609762"/>
    <n v="3.1895692809422373E-2"/>
    <n v="0.31469363474122553"/>
    <x v="1"/>
  </r>
  <r>
    <s v="Pari"/>
    <x v="1"/>
    <s v="i"/>
    <n v="6.4716863721219667E-2"/>
    <n v="0.34074605451936874"/>
    <n v="1.1558021087734937E-2"/>
    <n v="0.19115022570598736"/>
    <x v="1"/>
  </r>
  <r>
    <s v="Rajashri"/>
    <x v="1"/>
    <s v="i"/>
    <n v="6.4716863721219667E-2"/>
    <n v="0.34074605451936874"/>
    <n v="1.1558021087734937E-2"/>
    <n v="0.19115022570598736"/>
    <x v="1"/>
  </r>
  <r>
    <s v="Kushik"/>
    <x v="0"/>
    <s v="k"/>
    <n v="3.7336652146857496E-2"/>
    <n v="2.8694404591104736E-3"/>
    <n v="6.6680890890778478E-3"/>
    <n v="1.6096861112083146E-3"/>
    <x v="0"/>
  </r>
  <r>
    <s v="Chumban"/>
    <x v="1"/>
    <s v="n"/>
    <n v="0.15121344119477287"/>
    <n v="1.2195121951219513E-2"/>
    <n v="2.7005760810765285E-2"/>
    <n v="6.8411659726353366E-3"/>
    <x v="0"/>
  </r>
  <r>
    <s v="Ankush"/>
    <x v="0"/>
    <s v="h"/>
    <n v="0.11263223397635345"/>
    <n v="5.0215208034433282E-3"/>
    <n v="2.0115402085384843E-2"/>
    <n v="2.8169506946145503E-3"/>
    <x v="0"/>
  </r>
  <r>
    <s v="Sunayani"/>
    <x v="1"/>
    <s v="i"/>
    <n v="6.4716863721219667E-2"/>
    <n v="0.34074605451936874"/>
    <n v="1.1558021087734937E-2"/>
    <n v="0.19115022570598736"/>
    <x v="1"/>
  </r>
  <r>
    <s v="Deshna"/>
    <x v="1"/>
    <s v="a"/>
    <n v="0.17859365276913503"/>
    <n v="0.56097560975609762"/>
    <n v="3.1895692809422373E-2"/>
    <n v="0.31469363474122553"/>
    <x v="1"/>
  </r>
  <r>
    <s v="Tanuja"/>
    <x v="1"/>
    <s v="a"/>
    <n v="0.17859365276913503"/>
    <n v="0.56097560975609762"/>
    <n v="3.1895692809422373E-2"/>
    <n v="0.31469363474122553"/>
    <x v="1"/>
  </r>
  <r>
    <s v="Nauka"/>
    <x v="1"/>
    <s v="a"/>
    <n v="0.17859365276913503"/>
    <n v="0.56097560975609762"/>
    <n v="3.1895692809422373E-2"/>
    <n v="0.31469363474122553"/>
    <x v="1"/>
  </r>
  <r>
    <s v="Tarunika"/>
    <x v="1"/>
    <s v="a"/>
    <n v="0.17859365276913503"/>
    <n v="0.56097560975609762"/>
    <n v="3.1895692809422373E-2"/>
    <n v="0.31469363474122553"/>
    <x v="1"/>
  </r>
  <r>
    <s v="Kalash"/>
    <x v="0"/>
    <s v="h"/>
    <n v="0.11263223397635345"/>
    <n v="5.0215208034433282E-3"/>
    <n v="2.0115402085384843E-2"/>
    <n v="2.8169506946145503E-3"/>
    <x v="0"/>
  </r>
  <r>
    <s v="Krishi"/>
    <x v="1"/>
    <s v="i"/>
    <n v="6.4716863721219667E-2"/>
    <n v="0.34074605451936874"/>
    <n v="1.1558021087734937E-2"/>
    <n v="0.19115022570598736"/>
    <x v="1"/>
  </r>
  <r>
    <s v="Shrikirti"/>
    <x v="1"/>
    <s v="i"/>
    <n v="6.4716863721219667E-2"/>
    <n v="0.34074605451936874"/>
    <n v="1.1558021087734937E-2"/>
    <n v="0.19115022570598736"/>
    <x v="1"/>
  </r>
  <r>
    <s v="Kartikeya"/>
    <x v="0"/>
    <s v="a"/>
    <n v="0.17859365276913503"/>
    <n v="0.56097560975609762"/>
    <n v="3.1895692809422373E-2"/>
    <n v="0.31469363474122553"/>
    <x v="1"/>
  </r>
  <r>
    <s v="Bulbul"/>
    <x v="1"/>
    <s v="l"/>
    <n v="6.1605476042314873E-2"/>
    <n v="2.7977044476327116E-2"/>
    <n v="1.1002346996978449E-2"/>
    <n v="1.5694439584281066E-2"/>
    <x v="1"/>
  </r>
  <r>
    <s v="Lingappan"/>
    <x v="0"/>
    <s v="n"/>
    <n v="0.15121344119477287"/>
    <n v="1.2195121951219513E-2"/>
    <n v="2.7005760810765285E-2"/>
    <n v="6.8411659726353366E-3"/>
    <x v="0"/>
  </r>
  <r>
    <s v="Adhik"/>
    <x v="0"/>
    <s v="k"/>
    <n v="3.7336652146857496E-2"/>
    <n v="2.8694404591104736E-3"/>
    <n v="6.6680890890778478E-3"/>
    <n v="1.6096861112083146E-3"/>
    <x v="0"/>
  </r>
  <r>
    <s v="Saranya"/>
    <x v="1"/>
    <s v="a"/>
    <n v="0.17859365276913503"/>
    <n v="0.56097560975609762"/>
    <n v="3.1895692809422373E-2"/>
    <n v="0.31469363474122553"/>
    <x v="1"/>
  </r>
  <r>
    <s v="Rambha"/>
    <x v="1"/>
    <s v="a"/>
    <n v="0.17859365276913503"/>
    <n v="0.56097560975609762"/>
    <n v="3.1895692809422373E-2"/>
    <n v="0.31469363474122553"/>
    <x v="1"/>
  </r>
  <r>
    <s v="Anumati"/>
    <x v="1"/>
    <s v="i"/>
    <n v="6.4716863721219667E-2"/>
    <n v="0.34074605451936874"/>
    <n v="1.1558021087734937E-2"/>
    <n v="0.19115022570598736"/>
    <x v="1"/>
  </r>
  <r>
    <s v="Sanjiv"/>
    <x v="0"/>
    <s v="v"/>
    <n v="2.4268823895457373E-2"/>
    <n v="0"/>
    <n v="4.3342579079006013E-3"/>
    <n v="0"/>
    <x v="0"/>
  </r>
  <r>
    <s v="Umrao"/>
    <x v="1"/>
    <s v="o"/>
    <n v="2.4891101431238332E-3"/>
    <n v="1.4347202295552368E-3"/>
    <n v="4.4453927260518987E-4"/>
    <n v="8.0484305560415731E-4"/>
    <x v="1"/>
  </r>
  <r>
    <s v="Baidehi"/>
    <x v="1"/>
    <s v="i"/>
    <n v="6.4716863721219667E-2"/>
    <n v="0.34074605451936874"/>
    <n v="1.1558021087734937E-2"/>
    <n v="0.19115022570598736"/>
    <x v="1"/>
  </r>
  <r>
    <s v="Aadarsh"/>
    <x v="0"/>
    <s v="h"/>
    <n v="0.11263223397635345"/>
    <n v="5.0215208034433282E-3"/>
    <n v="2.0115402085384843E-2"/>
    <n v="2.8169506946145503E-3"/>
    <x v="0"/>
  </r>
  <r>
    <s v="Ganjan"/>
    <x v="0"/>
    <s v="n"/>
    <n v="0.15121344119477287"/>
    <n v="1.2195121951219513E-2"/>
    <n v="2.7005760810765285E-2"/>
    <n v="6.8411659726353366E-3"/>
    <x v="0"/>
  </r>
  <r>
    <s v="Devadarshan"/>
    <x v="0"/>
    <s v="n"/>
    <n v="0.15121344119477287"/>
    <n v="1.2195121951219513E-2"/>
    <n v="2.7005760810765285E-2"/>
    <n v="6.8411659726353366E-3"/>
    <x v="0"/>
  </r>
  <r>
    <s v="Kalyani"/>
    <x v="1"/>
    <s v="i"/>
    <n v="6.4716863721219667E-2"/>
    <n v="0.34074605451936874"/>
    <n v="1.1558021087734937E-2"/>
    <n v="0.19115022570598736"/>
    <x v="1"/>
  </r>
  <r>
    <s v="Malaya"/>
    <x v="0"/>
    <s v="a"/>
    <n v="0.17859365276913503"/>
    <n v="0.56097560975609762"/>
    <n v="3.1895692809422373E-2"/>
    <n v="0.31469363474122553"/>
    <x v="1"/>
  </r>
  <r>
    <s v="Ganesh"/>
    <x v="0"/>
    <s v="h"/>
    <n v="0.11263223397635345"/>
    <n v="5.0215208034433282E-3"/>
    <n v="2.0115402085384843E-2"/>
    <n v="2.8169506946145503E-3"/>
    <x v="0"/>
  </r>
  <r>
    <s v="Farha"/>
    <x v="1"/>
    <s v="a"/>
    <n v="0.17859365276913503"/>
    <n v="0.56097560975609762"/>
    <n v="3.1895692809422373E-2"/>
    <n v="0.31469363474122553"/>
    <x v="1"/>
  </r>
  <r>
    <s v="Adesh"/>
    <x v="0"/>
    <s v="h"/>
    <n v="0.11263223397635345"/>
    <n v="5.0215208034433282E-3"/>
    <n v="2.0115402085384843E-2"/>
    <n v="2.8169506946145503E-3"/>
    <x v="0"/>
  </r>
  <r>
    <s v="Pritika"/>
    <x v="1"/>
    <s v="a"/>
    <n v="0.17859365276913503"/>
    <n v="0.56097560975609762"/>
    <n v="3.1895692809422373E-2"/>
    <n v="0.31469363474122553"/>
    <x v="1"/>
  </r>
  <r>
    <s v="Alagan"/>
    <x v="0"/>
    <s v="n"/>
    <n v="0.15121344119477287"/>
    <n v="1.2195121951219513E-2"/>
    <n v="2.7005760810765285E-2"/>
    <n v="6.8411659726353366E-3"/>
    <x v="0"/>
  </r>
  <r>
    <s v="Shridevi"/>
    <x v="1"/>
    <s v="i"/>
    <n v="6.4716863721219667E-2"/>
    <n v="0.34074605451936874"/>
    <n v="1.1558021087734937E-2"/>
    <n v="0.19115022570598736"/>
    <x v="1"/>
  </r>
  <r>
    <s v="Deepinder"/>
    <x v="0"/>
    <s v="r"/>
    <n v="8.7741132545115119E-2"/>
    <n v="6.4562410329985654E-3"/>
    <n v="1.5670009359332941E-2"/>
    <n v="3.6217937502187078E-3"/>
    <x v="0"/>
  </r>
  <r>
    <s v="Gunitha"/>
    <x v="1"/>
    <s v="a"/>
    <n v="0.17859365276913503"/>
    <n v="0.56097560975609762"/>
    <n v="3.1895692809422373E-2"/>
    <n v="0.31469363474122553"/>
    <x v="1"/>
  </r>
  <r>
    <s v="Chanchari"/>
    <x v="1"/>
    <s v="i"/>
    <n v="6.4716863721219667E-2"/>
    <n v="0.34074605451936874"/>
    <n v="1.1558021087734937E-2"/>
    <n v="0.19115022570598736"/>
    <x v="1"/>
  </r>
  <r>
    <s v="Shabab"/>
    <x v="1"/>
    <s v="b"/>
    <n v="9.9564405724953328E-3"/>
    <n v="2.152080344332855E-3"/>
    <n v="1.7781570904207595E-3"/>
    <n v="1.2072645834062359E-3"/>
    <x v="0"/>
  </r>
  <r>
    <s v="Adya"/>
    <x v="1"/>
    <s v="a"/>
    <n v="0.17859365276913503"/>
    <n v="0.56097560975609762"/>
    <n v="3.1895692809422373E-2"/>
    <n v="0.31469363474122553"/>
    <x v="1"/>
  </r>
  <r>
    <s v="Prapti"/>
    <x v="1"/>
    <s v="i"/>
    <n v="6.4716863721219667E-2"/>
    <n v="0.34074605451936874"/>
    <n v="1.1558021087734937E-2"/>
    <n v="0.19115022570598736"/>
    <x v="1"/>
  </r>
  <r>
    <s v="Nagasri"/>
    <x v="1"/>
    <s v="i"/>
    <n v="6.4716863721219667E-2"/>
    <n v="0.34074605451936874"/>
    <n v="1.1558021087734937E-2"/>
    <n v="0.19115022570598736"/>
    <x v="1"/>
  </r>
  <r>
    <s v="Gandharaj"/>
    <x v="0"/>
    <s v="j"/>
    <n v="2.3024268823895456E-2"/>
    <n v="7.173601147776184E-4"/>
    <n v="4.1119882715980058E-3"/>
    <n v="4.0242152780207866E-4"/>
    <x v="0"/>
  </r>
  <r>
    <s v="Kilimoli"/>
    <x v="1"/>
    <s v="i"/>
    <n v="6.4716863721219667E-2"/>
    <n v="0.34074605451936874"/>
    <n v="1.1558021087734937E-2"/>
    <n v="0.19115022570598736"/>
    <x v="1"/>
  </r>
  <r>
    <s v="Yatisa"/>
    <x v="0"/>
    <s v="a"/>
    <n v="0.17859365276913503"/>
    <n v="0.56097560975609762"/>
    <n v="3.1895692809422373E-2"/>
    <n v="0.31469363474122553"/>
    <x v="1"/>
  </r>
  <r>
    <s v="Sujata"/>
    <x v="1"/>
    <s v="a"/>
    <n v="0.17859365276913503"/>
    <n v="0.56097560975609762"/>
    <n v="3.1895692809422373E-2"/>
    <n v="0.31469363474122553"/>
    <x v="1"/>
  </r>
  <r>
    <s v="Prasana"/>
    <x v="1"/>
    <s v="a"/>
    <n v="0.17859365276913503"/>
    <n v="0.56097560975609762"/>
    <n v="3.1895692809422373E-2"/>
    <n v="0.31469363474122553"/>
    <x v="1"/>
  </r>
  <r>
    <s v="Kovida"/>
    <x v="0"/>
    <s v="a"/>
    <n v="0.17859365276913503"/>
    <n v="0.56097560975609762"/>
    <n v="3.1895692809422373E-2"/>
    <n v="0.31469363474122553"/>
    <x v="1"/>
  </r>
  <r>
    <s v="Chandani"/>
    <x v="1"/>
    <s v="i"/>
    <n v="6.4716863721219667E-2"/>
    <n v="0.34074605451936874"/>
    <n v="1.1558021087734937E-2"/>
    <n v="0.19115022570598736"/>
    <x v="1"/>
  </r>
  <r>
    <s v="Sabhya"/>
    <x v="0"/>
    <s v="a"/>
    <n v="0.17859365276913503"/>
    <n v="0.56097560975609762"/>
    <n v="3.1895692809422373E-2"/>
    <n v="0.31469363474122553"/>
    <x v="1"/>
  </r>
  <r>
    <s v="Archita"/>
    <x v="1"/>
    <s v="a"/>
    <n v="0.17859365276913503"/>
    <n v="0.56097560975609762"/>
    <n v="3.1895692809422373E-2"/>
    <n v="0.31469363474122553"/>
    <x v="1"/>
  </r>
  <r>
    <s v="Sarwar"/>
    <x v="0"/>
    <s v="r"/>
    <n v="8.7741132545115119E-2"/>
    <n v="6.4562410329985654E-3"/>
    <n v="1.5670009359332941E-2"/>
    <n v="3.6217937502187078E-3"/>
    <x v="0"/>
  </r>
  <r>
    <s v="Madhukar"/>
    <x v="0"/>
    <s v="r"/>
    <n v="8.7741132545115119E-2"/>
    <n v="6.4562410329985654E-3"/>
    <n v="1.5670009359332941E-2"/>
    <n v="3.6217937502187078E-3"/>
    <x v="0"/>
  </r>
  <r>
    <s v="Ramswaroop"/>
    <x v="0"/>
    <s v="p"/>
    <n v="1.2445550715619166E-2"/>
    <n v="7.173601147776184E-4"/>
    <n v="2.2226963630259493E-3"/>
    <n v="4.0242152780207866E-4"/>
    <x v="0"/>
  </r>
  <r>
    <s v="Uday"/>
    <x v="0"/>
    <s v="y"/>
    <n v="2.1157436216552583E-2"/>
    <n v="1.4347202295552368E-3"/>
    <n v="3.7785838171441139E-3"/>
    <n v="8.0484305560415731E-4"/>
    <x v="0"/>
  </r>
  <r>
    <s v="Farukh, Farokh"/>
    <x v="0"/>
    <s v="h"/>
    <n v="0.11263223397635345"/>
    <n v="5.0215208034433282E-3"/>
    <n v="2.0115402085384843E-2"/>
    <n v="2.8169506946145503E-3"/>
    <x v="0"/>
  </r>
  <r>
    <s v="Angana"/>
    <x v="1"/>
    <s v="a"/>
    <n v="0.17859365276913503"/>
    <n v="0.56097560975609762"/>
    <n v="3.1895692809422373E-2"/>
    <n v="0.31469363474122553"/>
    <x v="1"/>
  </r>
  <r>
    <s v="Kamitha"/>
    <x v="1"/>
    <s v="a"/>
    <n v="0.17859365276913503"/>
    <n v="0.56097560975609762"/>
    <n v="3.1895692809422373E-2"/>
    <n v="0.31469363474122553"/>
    <x v="1"/>
  </r>
  <r>
    <s v="Brijabala"/>
    <x v="1"/>
    <s v="a"/>
    <n v="0.17859365276913503"/>
    <n v="0.56097560975609762"/>
    <n v="3.1895692809422373E-2"/>
    <n v="0.31469363474122553"/>
    <x v="1"/>
  </r>
  <r>
    <s v="Lalita"/>
    <x v="1"/>
    <s v="a"/>
    <n v="0.17859365276913503"/>
    <n v="0.56097560975609762"/>
    <n v="3.1895692809422373E-2"/>
    <n v="0.31469363474122553"/>
    <x v="1"/>
  </r>
  <r>
    <s v="Vanca"/>
    <x v="1"/>
    <s v="a"/>
    <n v="0.17859365276913503"/>
    <n v="0.56097560975609762"/>
    <n v="3.1895692809422373E-2"/>
    <n v="0.31469363474122553"/>
    <x v="1"/>
  </r>
  <r>
    <s v="Gambheer"/>
    <x v="0"/>
    <s v="r"/>
    <n v="8.7741132545115119E-2"/>
    <n v="6.4562410329985654E-3"/>
    <n v="1.5670009359332941E-2"/>
    <n v="3.6217937502187078E-3"/>
    <x v="0"/>
  </r>
  <r>
    <s v="Anhithi"/>
    <x v="1"/>
    <s v="i"/>
    <n v="6.4716863721219667E-2"/>
    <n v="0.34074605451936874"/>
    <n v="1.1558021087734937E-2"/>
    <n v="0.19115022570598736"/>
    <x v="1"/>
  </r>
  <r>
    <s v="Mehul"/>
    <x v="1"/>
    <s v="l"/>
    <n v="6.1605476042314873E-2"/>
    <n v="2.7977044476327116E-2"/>
    <n v="1.1002346996978449E-2"/>
    <n v="1.5694439584281066E-2"/>
    <x v="1"/>
  </r>
  <r>
    <s v="Vijeta"/>
    <x v="1"/>
    <s v="a"/>
    <n v="0.17859365276913503"/>
    <n v="0.56097560975609762"/>
    <n v="3.1895692809422373E-2"/>
    <n v="0.31469363474122553"/>
    <x v="1"/>
  </r>
  <r>
    <s v="Prashansa"/>
    <x v="1"/>
    <s v="a"/>
    <n v="0.17859365276913503"/>
    <n v="0.56097560975609762"/>
    <n v="3.1895692809422373E-2"/>
    <n v="0.31469363474122553"/>
    <x v="1"/>
  </r>
  <r>
    <s v="Vanajaksi"/>
    <x v="1"/>
    <s v="i"/>
    <n v="6.4716863721219667E-2"/>
    <n v="0.34074605451936874"/>
    <n v="1.1558021087734937E-2"/>
    <n v="0.19115022570598736"/>
    <x v="1"/>
  </r>
  <r>
    <s v="Chandrakin"/>
    <x v="1"/>
    <s v="n"/>
    <n v="0.15121344119477287"/>
    <n v="1.2195121951219513E-2"/>
    <n v="2.7005760810765285E-2"/>
    <n v="6.8411659726353366E-3"/>
    <x v="0"/>
  </r>
  <r>
    <s v="Kshiti"/>
    <x v="1"/>
    <s v="i"/>
    <n v="6.4716863721219667E-2"/>
    <n v="0.34074605451936874"/>
    <n v="1.1558021087734937E-2"/>
    <n v="0.19115022570598736"/>
    <x v="1"/>
  </r>
  <r>
    <s v="Sanemi"/>
    <x v="1"/>
    <s v="i"/>
    <n v="6.4716863721219667E-2"/>
    <n v="0.34074605451936874"/>
    <n v="1.1558021087734937E-2"/>
    <n v="0.19115022570598736"/>
    <x v="1"/>
  </r>
  <r>
    <s v="Swadhinta"/>
    <x v="1"/>
    <s v="a"/>
    <n v="0.17859365276913503"/>
    <n v="0.56097560975609762"/>
    <n v="3.1895692809422373E-2"/>
    <n v="0.31469363474122553"/>
    <x v="1"/>
  </r>
  <r>
    <s v="Mrigankamouli"/>
    <x v="0"/>
    <s v="i"/>
    <n v="6.4716863721219667E-2"/>
    <n v="0.34074605451936874"/>
    <n v="1.1558021087734937E-2"/>
    <n v="0.19115022570598736"/>
    <x v="1"/>
  </r>
  <r>
    <s v="Sneha"/>
    <x v="1"/>
    <s v="a"/>
    <n v="0.17859365276913503"/>
    <n v="0.56097560975609762"/>
    <n v="3.1895692809422373E-2"/>
    <n v="0.31469363474122553"/>
    <x v="1"/>
  </r>
  <r>
    <s v="Kimaya"/>
    <x v="1"/>
    <s v="a"/>
    <n v="0.17859365276913503"/>
    <n v="0.56097560975609762"/>
    <n v="3.1895692809422373E-2"/>
    <n v="0.31469363474122553"/>
    <x v="1"/>
  </r>
  <r>
    <s v="Teertha"/>
    <x v="1"/>
    <s v="a"/>
    <n v="0.17859365276913503"/>
    <n v="0.56097560975609762"/>
    <n v="3.1895692809422373E-2"/>
    <n v="0.31469363474122553"/>
    <x v="1"/>
  </r>
  <r>
    <s v="Amar"/>
    <x v="0"/>
    <s v="r"/>
    <n v="8.7741132545115119E-2"/>
    <n v="6.4562410329985654E-3"/>
    <n v="1.5670009359332941E-2"/>
    <n v="3.6217937502187078E-3"/>
    <x v="0"/>
  </r>
  <r>
    <s v="Kala"/>
    <x v="1"/>
    <s v="a"/>
    <n v="0.17859365276913503"/>
    <n v="0.56097560975609762"/>
    <n v="3.1895692809422373E-2"/>
    <n v="0.31469363474122553"/>
    <x v="1"/>
  </r>
  <r>
    <s v="Priya"/>
    <x v="0"/>
    <s v="a"/>
    <n v="0.17859365276913503"/>
    <n v="0.56097560975609762"/>
    <n v="3.1895692809422373E-2"/>
    <n v="0.31469363474122553"/>
    <x v="1"/>
  </r>
  <r>
    <s v="Abja"/>
    <x v="1"/>
    <s v="a"/>
    <n v="0.17859365276913503"/>
    <n v="0.56097560975609762"/>
    <n v="3.1895692809422373E-2"/>
    <n v="0.31469363474122553"/>
    <x v="1"/>
  </r>
  <r>
    <s v="Niharika"/>
    <x v="1"/>
    <s v="a"/>
    <n v="0.17859365276913503"/>
    <n v="0.56097560975609762"/>
    <n v="3.1895692809422373E-2"/>
    <n v="0.31469363474122553"/>
    <x v="1"/>
  </r>
  <r>
    <s v="Seemanti"/>
    <x v="1"/>
    <s v="i"/>
    <n v="6.4716863721219667E-2"/>
    <n v="0.34074605451936874"/>
    <n v="1.1558021087734937E-2"/>
    <n v="0.19115022570598736"/>
    <x v="1"/>
  </r>
  <r>
    <s v="Kalyan"/>
    <x v="0"/>
    <s v="n"/>
    <n v="0.15121344119477287"/>
    <n v="1.2195121951219513E-2"/>
    <n v="2.7005760810765285E-2"/>
    <n v="6.8411659726353366E-3"/>
    <x v="0"/>
  </r>
  <r>
    <s v="Nikhat"/>
    <x v="0"/>
    <s v="t"/>
    <n v="5.9116365899191038E-2"/>
    <n v="6.4562410329985654E-3"/>
    <n v="1.0557807724373258E-2"/>
    <n v="3.6217937502187078E-3"/>
    <x v="0"/>
  </r>
  <r>
    <s v="Rajanikanta"/>
    <x v="0"/>
    <s v="a"/>
    <n v="0.17859365276913503"/>
    <n v="0.56097560975609762"/>
    <n v="3.1895692809422373E-2"/>
    <n v="0.31469363474122553"/>
    <x v="1"/>
  </r>
  <r>
    <s v="Namacharya"/>
    <x v="0"/>
    <s v="a"/>
    <n v="0.17859365276913503"/>
    <n v="0.56097560975609762"/>
    <n v="3.1895692809422373E-2"/>
    <n v="0.31469363474122553"/>
    <x v="1"/>
  </r>
  <r>
    <s v="Giridari"/>
    <x v="0"/>
    <s v="i"/>
    <n v="6.4716863721219667E-2"/>
    <n v="0.34074605451936874"/>
    <n v="1.1558021087734937E-2"/>
    <n v="0.19115022570598736"/>
    <x v="1"/>
  </r>
  <r>
    <s v="Jag"/>
    <x v="0"/>
    <s v="g"/>
    <n v="1.120099564405725E-2"/>
    <n v="7.173601147776184E-4"/>
    <n v="2.0004267267233547E-3"/>
    <n v="4.0242152780207866E-4"/>
    <x v="0"/>
  </r>
  <r>
    <s v="Bibek"/>
    <x v="0"/>
    <s v="k"/>
    <n v="3.7336652146857496E-2"/>
    <n v="2.8694404591104736E-3"/>
    <n v="6.6680890890778478E-3"/>
    <n v="1.6096861112083146E-3"/>
    <x v="0"/>
  </r>
  <r>
    <s v="Chatura"/>
    <x v="1"/>
    <s v="a"/>
    <n v="0.17859365276913503"/>
    <n v="0.56097560975609762"/>
    <n v="3.1895692809422373E-2"/>
    <n v="0.31469363474122553"/>
    <x v="1"/>
  </r>
  <r>
    <s v="Trailokva"/>
    <x v="0"/>
    <s v="a"/>
    <n v="0.17859365276913503"/>
    <n v="0.56097560975609762"/>
    <n v="3.1895692809422373E-2"/>
    <n v="0.31469363474122553"/>
    <x v="1"/>
  </r>
  <r>
    <s v="Naresh"/>
    <x v="0"/>
    <s v="h"/>
    <n v="0.11263223397635345"/>
    <n v="5.0215208034433282E-3"/>
    <n v="2.0115402085384843E-2"/>
    <n v="2.8169506946145503E-3"/>
    <x v="0"/>
  </r>
  <r>
    <s v="Acchindra"/>
    <x v="0"/>
    <s v="a"/>
    <n v="0.17859365276913503"/>
    <n v="0.56097560975609762"/>
    <n v="3.1895692809422373E-2"/>
    <n v="0.31469363474122553"/>
    <x v="1"/>
  </r>
  <r>
    <s v="Fajyaz"/>
    <x v="1"/>
    <s v="z"/>
    <n v="5.6004978220286251E-3"/>
    <n v="1.4347202295552368E-3"/>
    <n v="1.0002133633616773E-3"/>
    <n v="8.0484305560415731E-4"/>
    <x v="0"/>
  </r>
  <r>
    <s v="Labuki"/>
    <x v="1"/>
    <s v="i"/>
    <n v="6.4716863721219667E-2"/>
    <n v="0.34074605451936874"/>
    <n v="1.1558021087734937E-2"/>
    <n v="0.19115022570598736"/>
    <x v="1"/>
  </r>
  <r>
    <s v="Nalika"/>
    <x v="1"/>
    <s v="a"/>
    <n v="0.17859365276913503"/>
    <n v="0.56097560975609762"/>
    <n v="3.1895692809422373E-2"/>
    <n v="0.31469363474122553"/>
    <x v="1"/>
  </r>
  <r>
    <s v="Ahijit"/>
    <x v="0"/>
    <s v="t"/>
    <n v="5.9116365899191038E-2"/>
    <n v="6.4562410329985654E-3"/>
    <n v="1.0557807724373258E-2"/>
    <n v="3.6217937502187078E-3"/>
    <x v="0"/>
  </r>
  <r>
    <s v="Parvani"/>
    <x v="1"/>
    <s v="i"/>
    <n v="6.4716863721219667E-2"/>
    <n v="0.34074605451936874"/>
    <n v="1.1558021087734937E-2"/>
    <n v="0.19115022570598736"/>
    <x v="1"/>
  </r>
  <r>
    <s v="Ramratan"/>
    <x v="0"/>
    <s v="n"/>
    <n v="0.15121344119477287"/>
    <n v="1.2195121951219513E-2"/>
    <n v="2.7005760810765285E-2"/>
    <n v="6.8411659726353366E-3"/>
    <x v="0"/>
  </r>
  <r>
    <s v="Navrang"/>
    <x v="0"/>
    <s v="g"/>
    <n v="1.120099564405725E-2"/>
    <n v="7.173601147776184E-4"/>
    <n v="2.0004267267233547E-3"/>
    <n v="4.0242152780207866E-4"/>
    <x v="0"/>
  </r>
  <r>
    <s v="Krishnakanta"/>
    <x v="0"/>
    <s v="a"/>
    <n v="0.17859365276913503"/>
    <n v="0.56097560975609762"/>
    <n v="3.1895692809422373E-2"/>
    <n v="0.31469363474122553"/>
    <x v="1"/>
  </r>
  <r>
    <s v="Kriya"/>
    <x v="1"/>
    <s v="a"/>
    <n v="0.17859365276913503"/>
    <n v="0.56097560975609762"/>
    <n v="3.1895692809422373E-2"/>
    <n v="0.31469363474122553"/>
    <x v="1"/>
  </r>
  <r>
    <s v="Javed"/>
    <x v="0"/>
    <s v="d"/>
    <n v="3.4847542003733668E-2"/>
    <n v="2.152080344332855E-3"/>
    <n v="6.2235498164726587E-3"/>
    <n v="1.2072645834062359E-3"/>
    <x v="0"/>
  </r>
  <r>
    <s v="Dehabhuj"/>
    <x v="0"/>
    <s v="j"/>
    <n v="2.3024268823895456E-2"/>
    <n v="7.173601147776184E-4"/>
    <n v="4.1119882715980058E-3"/>
    <n v="4.0242152780207866E-4"/>
    <x v="0"/>
  </r>
  <r>
    <s v="Ekanjeet"/>
    <x v="0"/>
    <s v="t"/>
    <n v="5.9116365899191038E-2"/>
    <n v="6.4562410329985654E-3"/>
    <n v="1.0557807724373258E-2"/>
    <n v="3.6217937502187078E-3"/>
    <x v="0"/>
  </r>
  <r>
    <s v="Kanwaljeet"/>
    <x v="0"/>
    <s v="t"/>
    <n v="5.9116365899191038E-2"/>
    <n v="6.4562410329985654E-3"/>
    <n v="1.0557807724373258E-2"/>
    <n v="3.6217937502187078E-3"/>
    <x v="0"/>
  </r>
  <r>
    <s v="Mitravinda"/>
    <x v="1"/>
    <s v="a"/>
    <n v="0.17859365276913503"/>
    <n v="0.56097560975609762"/>
    <n v="3.1895692809422373E-2"/>
    <n v="0.31469363474122553"/>
    <x v="1"/>
  </r>
  <r>
    <s v="Shaistakhan"/>
    <x v="0"/>
    <s v="n"/>
    <n v="0.15121344119477287"/>
    <n v="1.2195121951219513E-2"/>
    <n v="2.7005760810765285E-2"/>
    <n v="6.8411659726353366E-3"/>
    <x v="0"/>
  </r>
  <r>
    <s v="Sarani"/>
    <x v="1"/>
    <s v="i"/>
    <n v="6.4716863721219667E-2"/>
    <n v="0.34074605451936874"/>
    <n v="1.1558021087734937E-2"/>
    <n v="0.19115022570598736"/>
    <x v="1"/>
  </r>
  <r>
    <s v="Iravan"/>
    <x v="0"/>
    <s v="n"/>
    <n v="0.15121344119477287"/>
    <n v="1.2195121951219513E-2"/>
    <n v="2.7005760810765285E-2"/>
    <n v="6.8411659726353366E-3"/>
    <x v="0"/>
  </r>
  <r>
    <s v="Sudhir"/>
    <x v="0"/>
    <s v="r"/>
    <n v="8.7741132545115119E-2"/>
    <n v="6.4562410329985654E-3"/>
    <n v="1.5670009359332941E-2"/>
    <n v="3.6217937502187078E-3"/>
    <x v="0"/>
  </r>
  <r>
    <s v="Utanka"/>
    <x v="0"/>
    <s v="a"/>
    <n v="0.17859365276913503"/>
    <n v="0.56097560975609762"/>
    <n v="3.1895692809422373E-2"/>
    <n v="0.31469363474122553"/>
    <x v="1"/>
  </r>
  <r>
    <s v="Nipuna"/>
    <x v="1"/>
    <s v="a"/>
    <n v="0.17859365276913503"/>
    <n v="0.56097560975609762"/>
    <n v="3.1895692809422373E-2"/>
    <n v="0.31469363474122553"/>
    <x v="1"/>
  </r>
  <r>
    <s v="Dhitha"/>
    <x v="1"/>
    <s v="a"/>
    <n v="0.17859365276913503"/>
    <n v="0.56097560975609762"/>
    <n v="3.1895692809422373E-2"/>
    <n v="0.31469363474122553"/>
    <x v="1"/>
  </r>
  <r>
    <s v="Madhu"/>
    <x v="0"/>
    <s v="u"/>
    <n v="3.7336652146857496E-2"/>
    <n v="7.8909612625538018E-3"/>
    <n v="6.6680890890778478E-3"/>
    <n v="4.4266368058228645E-3"/>
    <x v="0"/>
  </r>
  <r>
    <s v="Nina"/>
    <x v="1"/>
    <s v="a"/>
    <n v="0.17859365276913503"/>
    <n v="0.56097560975609762"/>
    <n v="3.1895692809422373E-2"/>
    <n v="0.31469363474122553"/>
    <x v="1"/>
  </r>
  <r>
    <s v="Rabhya"/>
    <x v="1"/>
    <s v="a"/>
    <n v="0.17859365276913503"/>
    <n v="0.56097560975609762"/>
    <n v="3.1895692809422373E-2"/>
    <n v="0.31469363474122553"/>
    <x v="1"/>
  </r>
  <r>
    <s v="Jalbhushan"/>
    <x v="0"/>
    <s v="n"/>
    <n v="0.15121344119477287"/>
    <n v="1.2195121951219513E-2"/>
    <n v="2.7005760810765285E-2"/>
    <n v="6.8411659726353366E-3"/>
    <x v="0"/>
  </r>
  <r>
    <s v="Madangopal"/>
    <x v="0"/>
    <s v="l"/>
    <n v="6.1605476042314873E-2"/>
    <n v="2.7977044476327116E-2"/>
    <n v="1.1002346996978449E-2"/>
    <n v="1.5694439584281066E-2"/>
    <x v="1"/>
  </r>
  <r>
    <s v="Avinash"/>
    <x v="0"/>
    <s v="h"/>
    <n v="0.11263223397635345"/>
    <n v="5.0215208034433282E-3"/>
    <n v="2.0115402085384843E-2"/>
    <n v="2.8169506946145503E-3"/>
    <x v="0"/>
  </r>
  <r>
    <s v="Nirupam"/>
    <x v="0"/>
    <s v="m"/>
    <n v="3.2980709396390792E-2"/>
    <n v="7.8909612625538018E-3"/>
    <n v="5.8901453620187659E-3"/>
    <n v="4.4266368058228645E-3"/>
    <x v="0"/>
  </r>
  <r>
    <s v="Vishwanath"/>
    <x v="0"/>
    <s v="h"/>
    <n v="0.11263223397635345"/>
    <n v="5.0215208034433282E-3"/>
    <n v="2.0115402085384843E-2"/>
    <n v="2.8169506946145503E-3"/>
    <x v="0"/>
  </r>
  <r>
    <s v="Amitrasudan"/>
    <x v="0"/>
    <s v="n"/>
    <n v="0.15121344119477287"/>
    <n v="1.2195121951219513E-2"/>
    <n v="2.7005760810765285E-2"/>
    <n v="6.8411659726353366E-3"/>
    <x v="0"/>
  </r>
  <r>
    <s v="Jnanaprakash"/>
    <x v="0"/>
    <s v="h"/>
    <n v="0.11263223397635345"/>
    <n v="5.0215208034433282E-3"/>
    <n v="2.0115402085384843E-2"/>
    <n v="2.8169506946145503E-3"/>
    <x v="0"/>
  </r>
  <r>
    <s v="Sunasi"/>
    <x v="0"/>
    <s v="i"/>
    <n v="6.4716863721219667E-2"/>
    <n v="0.34074605451936874"/>
    <n v="1.1558021087734937E-2"/>
    <n v="0.19115022570598736"/>
    <x v="1"/>
  </r>
  <r>
    <s v="Avnita"/>
    <x v="1"/>
    <s v="a"/>
    <n v="0.17859365276913503"/>
    <n v="0.56097560975609762"/>
    <n v="3.1895692809422373E-2"/>
    <n v="0.31469363474122553"/>
    <x v="1"/>
  </r>
  <r>
    <s v="Shubhranshu"/>
    <x v="0"/>
    <s v="u"/>
    <n v="3.7336652146857496E-2"/>
    <n v="7.8909612625538018E-3"/>
    <n v="6.6680890890778478E-3"/>
    <n v="4.4266368058228645E-3"/>
    <x v="0"/>
  </r>
  <r>
    <s v="Laksh"/>
    <x v="0"/>
    <s v="h"/>
    <n v="0.11263223397635345"/>
    <n v="5.0215208034433282E-3"/>
    <n v="2.0115402085384843E-2"/>
    <n v="2.8169506946145503E-3"/>
    <x v="0"/>
  </r>
  <r>
    <s v="Lalitkishore"/>
    <x v="0"/>
    <s v="e"/>
    <n v="6.8450528935905417E-3"/>
    <n v="7.1736011477761836E-3"/>
    <n v="1.2224829996642721E-3"/>
    <n v="4.0242152780207863E-3"/>
    <x v="1"/>
  </r>
  <r>
    <s v="Chayana"/>
    <x v="1"/>
    <s v="a"/>
    <n v="0.17859365276913503"/>
    <n v="0.56097560975609762"/>
    <n v="3.1895692809422373E-2"/>
    <n v="0.31469363474122553"/>
    <x v="1"/>
  </r>
  <r>
    <s v="Nirvani"/>
    <x v="1"/>
    <s v="i"/>
    <n v="6.4716863721219667E-2"/>
    <n v="0.34074605451936874"/>
    <n v="1.1558021087734937E-2"/>
    <n v="0.19115022570598736"/>
    <x v="1"/>
  </r>
  <r>
    <s v="Kshanika"/>
    <x v="1"/>
    <s v="a"/>
    <n v="0.17859365276913503"/>
    <n v="0.56097560975609762"/>
    <n v="3.1895692809422373E-2"/>
    <n v="0.31469363474122553"/>
    <x v="1"/>
  </r>
  <r>
    <s v="Sanvali"/>
    <x v="1"/>
    <s v="i"/>
    <n v="6.4716863721219667E-2"/>
    <n v="0.34074605451936874"/>
    <n v="1.1558021087734937E-2"/>
    <n v="0.19115022570598736"/>
    <x v="1"/>
  </r>
  <r>
    <s v="Tanay"/>
    <x v="0"/>
    <s v="y"/>
    <n v="2.1157436216552583E-2"/>
    <n v="1.4347202295552368E-3"/>
    <n v="3.7785838171441139E-3"/>
    <n v="8.0484305560415731E-4"/>
    <x v="0"/>
  </r>
  <r>
    <s v="Nibodh"/>
    <x v="0"/>
    <s v="h"/>
    <n v="0.11263223397635345"/>
    <n v="5.0215208034433282E-3"/>
    <n v="2.0115402085384843E-2"/>
    <n v="2.8169506946145503E-3"/>
    <x v="0"/>
  </r>
  <r>
    <s v="Kokila"/>
    <x v="1"/>
    <s v="a"/>
    <n v="0.17859365276913503"/>
    <n v="0.56097560975609762"/>
    <n v="3.1895692809422373E-2"/>
    <n v="0.31469363474122553"/>
    <x v="1"/>
  </r>
  <r>
    <s v="Chitramaya"/>
    <x v="1"/>
    <s v="a"/>
    <n v="0.17859365276913503"/>
    <n v="0.56097560975609762"/>
    <n v="3.1895692809422373E-2"/>
    <n v="0.31469363474122553"/>
    <x v="1"/>
  </r>
  <r>
    <s v="Elil"/>
    <x v="0"/>
    <s v="l"/>
    <n v="6.1605476042314873E-2"/>
    <n v="2.7977044476327116E-2"/>
    <n v="1.1002346996978449E-2"/>
    <n v="1.5694439584281066E-2"/>
    <x v="1"/>
  </r>
  <r>
    <s v="Suneet"/>
    <x v="0"/>
    <s v="t"/>
    <n v="5.9116365899191038E-2"/>
    <n v="6.4562410329985654E-3"/>
    <n v="1.0557807724373258E-2"/>
    <n v="3.6217937502187078E-3"/>
    <x v="0"/>
  </r>
  <r>
    <s v="Srijan"/>
    <x v="0"/>
    <s v="n"/>
    <n v="0.15121344119477287"/>
    <n v="1.2195121951219513E-2"/>
    <n v="2.7005760810765285E-2"/>
    <n v="6.8411659726353366E-3"/>
    <x v="0"/>
  </r>
  <r>
    <s v="Chirag"/>
    <x v="0"/>
    <s v="g"/>
    <n v="1.120099564405725E-2"/>
    <n v="7.173601147776184E-4"/>
    <n v="2.0004267267233547E-3"/>
    <n v="4.0242152780207866E-4"/>
    <x v="0"/>
  </r>
  <r>
    <s v="Chitrita"/>
    <x v="1"/>
    <s v="a"/>
    <n v="0.17859365276913503"/>
    <n v="0.56097560975609762"/>
    <n v="3.1895692809422373E-2"/>
    <n v="0.31469363474122553"/>
    <x v="1"/>
  </r>
  <r>
    <s v="Vineet"/>
    <x v="0"/>
    <s v="t"/>
    <n v="5.9116365899191038E-2"/>
    <n v="6.4562410329985654E-3"/>
    <n v="1.0557807724373258E-2"/>
    <n v="3.6217937502187078E-3"/>
    <x v="0"/>
  </r>
  <r>
    <s v="Harish"/>
    <x v="0"/>
    <s v="h"/>
    <n v="0.11263223397635345"/>
    <n v="5.0215208034433282E-3"/>
    <n v="2.0115402085384843E-2"/>
    <n v="2.8169506946145503E-3"/>
    <x v="0"/>
  </r>
  <r>
    <s v="Githika"/>
    <x v="1"/>
    <s v="a"/>
    <n v="0.17859365276913503"/>
    <n v="0.56097560975609762"/>
    <n v="3.1895692809422373E-2"/>
    <n v="0.31469363474122553"/>
    <x v="1"/>
  </r>
  <r>
    <s v="Aditi"/>
    <x v="1"/>
    <s v="i"/>
    <n v="6.4716863721219667E-2"/>
    <n v="0.34074605451936874"/>
    <n v="1.1558021087734937E-2"/>
    <n v="0.19115022570598736"/>
    <x v="1"/>
  </r>
  <r>
    <s v="Kanal"/>
    <x v="0"/>
    <s v="l"/>
    <n v="6.1605476042314873E-2"/>
    <n v="2.7977044476327116E-2"/>
    <n v="1.1002346996978449E-2"/>
    <n v="1.5694439584281066E-2"/>
    <x v="1"/>
  </r>
  <r>
    <s v="Ishat"/>
    <x v="0"/>
    <s v="t"/>
    <n v="5.9116365899191038E-2"/>
    <n v="6.4562410329985654E-3"/>
    <n v="1.0557807724373258E-2"/>
    <n v="3.6217937502187078E-3"/>
    <x v="0"/>
  </r>
  <r>
    <s v="Ecchumati"/>
    <x v="1"/>
    <s v="i"/>
    <n v="6.4716863721219667E-2"/>
    <n v="0.34074605451936874"/>
    <n v="1.1558021087734937E-2"/>
    <n v="0.19115022570598736"/>
    <x v="1"/>
  </r>
  <r>
    <s v="Panna"/>
    <x v="1"/>
    <s v="a"/>
    <n v="0.17859365276913503"/>
    <n v="0.56097560975609762"/>
    <n v="3.1895692809422373E-2"/>
    <n v="0.31469363474122553"/>
    <x v="1"/>
  </r>
  <r>
    <s v="Brahmacharini"/>
    <x v="1"/>
    <s v="i"/>
    <n v="6.4716863721219667E-2"/>
    <n v="0.34074605451936874"/>
    <n v="1.1558021087734937E-2"/>
    <n v="0.19115022570598736"/>
    <x v="1"/>
  </r>
  <r>
    <s v="Iham"/>
    <x v="0"/>
    <s v="m"/>
    <n v="3.2980709396390792E-2"/>
    <n v="7.8909612625538018E-3"/>
    <n v="5.8901453620187659E-3"/>
    <n v="4.4266368058228645E-3"/>
    <x v="0"/>
  </r>
  <r>
    <s v="Mehmood"/>
    <x v="0"/>
    <s v="d"/>
    <n v="3.4847542003733668E-2"/>
    <n v="2.152080344332855E-3"/>
    <n v="6.2235498164726587E-3"/>
    <n v="1.2072645834062359E-3"/>
    <x v="0"/>
  </r>
  <r>
    <s v="Seemantini"/>
    <x v="1"/>
    <s v="i"/>
    <n v="6.4716863721219667E-2"/>
    <n v="0.34074605451936874"/>
    <n v="1.1558021087734937E-2"/>
    <n v="0.19115022570598736"/>
    <x v="1"/>
  </r>
  <r>
    <s v="Shoorsen"/>
    <x v="0"/>
    <s v="n"/>
    <n v="0.15121344119477287"/>
    <n v="1.2195121951219513E-2"/>
    <n v="2.7005760810765285E-2"/>
    <n v="6.8411659726353366E-3"/>
    <x v="0"/>
  </r>
  <r>
    <s v="Tirthankara"/>
    <x v="0"/>
    <s v="a"/>
    <n v="0.17859365276913503"/>
    <n v="0.56097560975609762"/>
    <n v="3.1895692809422373E-2"/>
    <n v="0.31469363474122553"/>
    <x v="1"/>
  </r>
  <r>
    <s v="Bhupathi"/>
    <x v="0"/>
    <s v="i"/>
    <n v="6.4716863721219667E-2"/>
    <n v="0.34074605451936874"/>
    <n v="1.1558021087734937E-2"/>
    <n v="0.19115022570598736"/>
    <x v="1"/>
  </r>
  <r>
    <s v="Inbanathan"/>
    <x v="0"/>
    <s v="n"/>
    <n v="0.15121344119477287"/>
    <n v="1.2195121951219513E-2"/>
    <n v="2.7005760810765285E-2"/>
    <n v="6.8411659726353366E-3"/>
    <x v="0"/>
  </r>
  <r>
    <s v="Elili"/>
    <x v="1"/>
    <s v="i"/>
    <n v="6.4716863721219667E-2"/>
    <n v="0.34074605451936874"/>
    <n v="1.1558021087734937E-2"/>
    <n v="0.19115022570598736"/>
    <x v="1"/>
  </r>
  <r>
    <s v="Haroon"/>
    <x v="0"/>
    <s v="n"/>
    <n v="0.15121344119477287"/>
    <n v="1.2195121951219513E-2"/>
    <n v="2.7005760810765285E-2"/>
    <n v="6.8411659726353366E-3"/>
    <x v="0"/>
  </r>
  <r>
    <s v="Kalavathi"/>
    <x v="1"/>
    <s v="i"/>
    <n v="6.4716863721219667E-2"/>
    <n v="0.34074605451936874"/>
    <n v="1.1558021087734937E-2"/>
    <n v="0.19115022570598736"/>
    <x v="1"/>
  </r>
  <r>
    <s v="Abdul-Hameed"/>
    <x v="0"/>
    <s v="d"/>
    <n v="3.4847542003733668E-2"/>
    <n v="2.152080344332855E-3"/>
    <n v="6.2235498164726587E-3"/>
    <n v="1.2072645834062359E-3"/>
    <x v="0"/>
  </r>
  <r>
    <s v="Charita"/>
    <x v="1"/>
    <s v="a"/>
    <n v="0.17859365276913503"/>
    <n v="0.56097560975609762"/>
    <n v="3.1895692809422373E-2"/>
    <n v="0.31469363474122553"/>
    <x v="1"/>
  </r>
  <r>
    <s v="Kotijit"/>
    <x v="0"/>
    <s v="t"/>
    <n v="5.9116365899191038E-2"/>
    <n v="6.4562410329985654E-3"/>
    <n v="1.0557807724373258E-2"/>
    <n v="3.6217937502187078E-3"/>
    <x v="0"/>
  </r>
  <r>
    <s v="Susmita"/>
    <x v="1"/>
    <s v="a"/>
    <n v="0.17859365276913503"/>
    <n v="0.56097560975609762"/>
    <n v="3.1895692809422373E-2"/>
    <n v="0.31469363474122553"/>
    <x v="1"/>
  </r>
  <r>
    <s v="Brinda"/>
    <x v="1"/>
    <s v="a"/>
    <n v="0.17859365276913503"/>
    <n v="0.56097560975609762"/>
    <n v="3.1895692809422373E-2"/>
    <n v="0.31469363474122553"/>
    <x v="1"/>
  </r>
  <r>
    <s v="Daaruk"/>
    <x v="0"/>
    <s v="k"/>
    <n v="3.7336652146857496E-2"/>
    <n v="2.8694404591104736E-3"/>
    <n v="6.6680890890778478E-3"/>
    <n v="1.6096861112083146E-3"/>
    <x v="0"/>
  </r>
  <r>
    <s v="Nilay"/>
    <x v="0"/>
    <s v="y"/>
    <n v="2.1157436216552583E-2"/>
    <n v="1.4347202295552368E-3"/>
    <n v="3.7785838171441139E-3"/>
    <n v="8.0484305560415731E-4"/>
    <x v="0"/>
  </r>
  <r>
    <s v="Shree"/>
    <x v="1"/>
    <s v="e"/>
    <n v="6.8450528935905417E-3"/>
    <n v="7.1736011477761836E-3"/>
    <n v="1.2224829996642721E-3"/>
    <n v="4.0242152780207863E-3"/>
    <x v="1"/>
  </r>
  <r>
    <s v="Mudra"/>
    <x v="1"/>
    <s v="a"/>
    <n v="0.17859365276913503"/>
    <n v="0.56097560975609762"/>
    <n v="3.1895692809422373E-2"/>
    <n v="0.31469363474122553"/>
    <x v="1"/>
  </r>
  <r>
    <s v="Gulab"/>
    <x v="1"/>
    <s v="b"/>
    <n v="9.9564405724953328E-3"/>
    <n v="2.152080344332855E-3"/>
    <n v="1.7781570904207595E-3"/>
    <n v="1.2072645834062359E-3"/>
    <x v="0"/>
  </r>
  <r>
    <s v="Swaraj"/>
    <x v="0"/>
    <s v="j"/>
    <n v="2.3024268823895456E-2"/>
    <n v="7.173601147776184E-4"/>
    <n v="4.1119882715980058E-3"/>
    <n v="4.0242152780207866E-4"/>
    <x v="0"/>
  </r>
  <r>
    <s v="Sumati"/>
    <x v="1"/>
    <s v="i"/>
    <n v="6.4716863721219667E-2"/>
    <n v="0.34074605451936874"/>
    <n v="1.1558021087734937E-2"/>
    <n v="0.19115022570598736"/>
    <x v="1"/>
  </r>
  <r>
    <s v="Edhitha"/>
    <x v="1"/>
    <s v="a"/>
    <n v="0.17859365276913503"/>
    <n v="0.56097560975609762"/>
    <n v="3.1895692809422373E-2"/>
    <n v="0.31469363474122553"/>
    <x v="1"/>
  </r>
  <r>
    <s v="Ambuja"/>
    <x v="1"/>
    <s v="a"/>
    <n v="0.17859365276913503"/>
    <n v="0.56097560975609762"/>
    <n v="3.1895692809422373E-2"/>
    <n v="0.31469363474122553"/>
    <x v="1"/>
  </r>
  <r>
    <s v="Shanti"/>
    <x v="1"/>
    <s v="i"/>
    <n v="6.4716863721219667E-2"/>
    <n v="0.34074605451936874"/>
    <n v="1.1558021087734937E-2"/>
    <n v="0.19115022570598736"/>
    <x v="1"/>
  </r>
  <r>
    <s v="Mehboob"/>
    <x v="0"/>
    <s v="b"/>
    <n v="9.9564405724953328E-3"/>
    <n v="2.152080344332855E-3"/>
    <n v="1.7781570904207595E-3"/>
    <n v="1.2072645834062359E-3"/>
    <x v="0"/>
  </r>
  <r>
    <s v="Shashanka"/>
    <x v="0"/>
    <s v="a"/>
    <n v="0.17859365276913503"/>
    <n v="0.56097560975609762"/>
    <n v="3.1895692809422373E-2"/>
    <n v="0.31469363474122553"/>
    <x v="1"/>
  </r>
  <r>
    <s v="Apparajito"/>
    <x v="0"/>
    <s v="o"/>
    <n v="2.4891101431238332E-3"/>
    <n v="1.4347202295552368E-3"/>
    <n v="4.4453927260518987E-4"/>
    <n v="8.0484305560415731E-4"/>
    <x v="1"/>
  </r>
  <r>
    <s v="Sharvari"/>
    <x v="1"/>
    <s v="i"/>
    <n v="6.4716863721219667E-2"/>
    <n v="0.34074605451936874"/>
    <n v="1.1558021087734937E-2"/>
    <n v="0.19115022570598736"/>
    <x v="1"/>
  </r>
  <r>
    <s v="Tridhara"/>
    <x v="1"/>
    <s v="a"/>
    <n v="0.17859365276913503"/>
    <n v="0.56097560975609762"/>
    <n v="3.1895692809422373E-2"/>
    <n v="0.31469363474122553"/>
    <x v="1"/>
  </r>
  <r>
    <s v="Bhadra"/>
    <x v="1"/>
    <s v="a"/>
    <n v="0.17859365276913503"/>
    <n v="0.56097560975609762"/>
    <n v="3.1895692809422373E-2"/>
    <n v="0.31469363474122553"/>
    <x v="1"/>
  </r>
  <r>
    <s v="Vendan"/>
    <x v="0"/>
    <s v="n"/>
    <n v="0.15121344119477287"/>
    <n v="1.2195121951219513E-2"/>
    <n v="2.7005760810765285E-2"/>
    <n v="6.8411659726353366E-3"/>
    <x v="0"/>
  </r>
  <r>
    <s v="Yashoda"/>
    <x v="1"/>
    <s v="a"/>
    <n v="0.17859365276913503"/>
    <n v="0.56097560975609762"/>
    <n v="3.1895692809422373E-2"/>
    <n v="0.31469363474122553"/>
    <x v="1"/>
  </r>
  <r>
    <s v="Hridik"/>
    <x v="0"/>
    <s v="k"/>
    <n v="3.7336652146857496E-2"/>
    <n v="2.8694404591104736E-3"/>
    <n v="6.6680890890778478E-3"/>
    <n v="1.6096861112083146E-3"/>
    <x v="0"/>
  </r>
  <r>
    <s v="Manav"/>
    <x v="0"/>
    <s v="v"/>
    <n v="2.4268823895457373E-2"/>
    <n v="0"/>
    <n v="4.3342579079006013E-3"/>
    <n v="0"/>
    <x v="0"/>
  </r>
  <r>
    <s v="Rugu"/>
    <x v="1"/>
    <s v="u"/>
    <n v="3.7336652146857496E-2"/>
    <n v="7.8909612625538018E-3"/>
    <n v="6.6680890890778478E-3"/>
    <n v="4.4266368058228645E-3"/>
    <x v="0"/>
  </r>
  <r>
    <s v="Padmesh"/>
    <x v="0"/>
    <s v="h"/>
    <n v="0.11263223397635345"/>
    <n v="5.0215208034433282E-3"/>
    <n v="2.0115402085384843E-2"/>
    <n v="2.8169506946145503E-3"/>
    <x v="0"/>
  </r>
  <r>
    <s v="Vikranta"/>
    <x v="0"/>
    <s v="a"/>
    <n v="0.17859365276913503"/>
    <n v="0.56097560975609762"/>
    <n v="3.1895692809422373E-2"/>
    <n v="0.31469363474122553"/>
    <x v="1"/>
  </r>
  <r>
    <s v="Nanak"/>
    <x v="0"/>
    <s v="k"/>
    <n v="3.7336652146857496E-2"/>
    <n v="2.8694404591104736E-3"/>
    <n v="6.6680890890778478E-3"/>
    <n v="1.6096861112083146E-3"/>
    <x v="0"/>
  </r>
  <r>
    <s v="Indivar"/>
    <x v="0"/>
    <s v="r"/>
    <n v="8.7741132545115119E-2"/>
    <n v="6.4562410329985654E-3"/>
    <n v="1.5670009359332941E-2"/>
    <n v="3.6217937502187078E-3"/>
    <x v="0"/>
  </r>
  <r>
    <s v="Rangana"/>
    <x v="1"/>
    <s v="a"/>
    <n v="0.17859365276913503"/>
    <n v="0.56097560975609762"/>
    <n v="3.1895692809422373E-2"/>
    <n v="0.31469363474122553"/>
    <x v="1"/>
  </r>
  <r>
    <s v="Bahuputri"/>
    <x v="1"/>
    <s v="i"/>
    <n v="6.4716863721219667E-2"/>
    <n v="0.34074605451936874"/>
    <n v="1.1558021087734937E-2"/>
    <n v="0.19115022570598736"/>
    <x v="1"/>
  </r>
  <r>
    <s v="Kumari"/>
    <x v="1"/>
    <s v="i"/>
    <n v="6.4716863721219667E-2"/>
    <n v="0.34074605451936874"/>
    <n v="1.1558021087734937E-2"/>
    <n v="0.19115022570598736"/>
    <x v="1"/>
  </r>
  <r>
    <s v="Amulya"/>
    <x v="0"/>
    <s v="a"/>
    <n v="0.17859365276913503"/>
    <n v="0.56097560975609762"/>
    <n v="3.1895692809422373E-2"/>
    <n v="0.31469363474122553"/>
    <x v="1"/>
  </r>
  <r>
    <s v="Bijli"/>
    <x v="1"/>
    <s v="i"/>
    <n v="6.4716863721219667E-2"/>
    <n v="0.34074605451936874"/>
    <n v="1.1558021087734937E-2"/>
    <n v="0.19115022570598736"/>
    <x v="1"/>
  </r>
  <r>
    <s v="Shirin"/>
    <x v="1"/>
    <s v="n"/>
    <n v="0.15121344119477287"/>
    <n v="1.2195121951219513E-2"/>
    <n v="2.7005760810765285E-2"/>
    <n v="6.8411659726353366E-3"/>
    <x v="0"/>
  </r>
  <r>
    <s v="Kananbala"/>
    <x v="1"/>
    <s v="a"/>
    <n v="0.17859365276913503"/>
    <n v="0.56097560975609762"/>
    <n v="3.1895692809422373E-2"/>
    <n v="0.31469363474122553"/>
    <x v="1"/>
  </r>
  <r>
    <s v="Tunga"/>
    <x v="1"/>
    <s v="a"/>
    <n v="0.17859365276913503"/>
    <n v="0.56097560975609762"/>
    <n v="3.1895692809422373E-2"/>
    <n v="0.31469363474122553"/>
    <x v="1"/>
  </r>
  <r>
    <s v="Chevatkodiyon"/>
    <x v="0"/>
    <s v="n"/>
    <n v="0.15121344119477287"/>
    <n v="1.2195121951219513E-2"/>
    <n v="2.7005760810765285E-2"/>
    <n v="6.8411659726353366E-3"/>
    <x v="0"/>
  </r>
  <r>
    <s v="Thamarai"/>
    <x v="1"/>
    <s v="i"/>
    <n v="6.4716863721219667E-2"/>
    <n v="0.34074605451936874"/>
    <n v="1.1558021087734937E-2"/>
    <n v="0.19115022570598736"/>
    <x v="1"/>
  </r>
  <r>
    <s v="Tapani"/>
    <x v="1"/>
    <s v="i"/>
    <n v="6.4716863721219667E-2"/>
    <n v="0.34074605451936874"/>
    <n v="1.1558021087734937E-2"/>
    <n v="0.19115022570598736"/>
    <x v="1"/>
  </r>
  <r>
    <s v="Neel"/>
    <x v="0"/>
    <s v="l"/>
    <n v="6.1605476042314873E-2"/>
    <n v="2.7977044476327116E-2"/>
    <n v="1.1002346996978449E-2"/>
    <n v="1.5694439584281066E-2"/>
    <x v="1"/>
  </r>
  <r>
    <s v="Mukti"/>
    <x v="1"/>
    <s v="i"/>
    <n v="6.4716863721219667E-2"/>
    <n v="0.34074605451936874"/>
    <n v="1.1558021087734937E-2"/>
    <n v="0.19115022570598736"/>
    <x v="1"/>
  </r>
  <r>
    <s v="Isha"/>
    <x v="1"/>
    <s v="a"/>
    <n v="0.17859365276913503"/>
    <n v="0.56097560975609762"/>
    <n v="3.1895692809422373E-2"/>
    <n v="0.31469363474122553"/>
    <x v="1"/>
  </r>
  <r>
    <s v="Rampratap"/>
    <x v="0"/>
    <s v="p"/>
    <n v="1.2445550715619166E-2"/>
    <n v="7.173601147776184E-4"/>
    <n v="2.2226963630259493E-3"/>
    <n v="4.0242152780207866E-4"/>
    <x v="0"/>
  </r>
  <r>
    <s v="Nitya"/>
    <x v="1"/>
    <s v="a"/>
    <n v="0.17859365276913503"/>
    <n v="0.56097560975609762"/>
    <n v="3.1895692809422373E-2"/>
    <n v="0.31469363474122553"/>
    <x v="1"/>
  </r>
  <r>
    <s v="Jagamohana"/>
    <x v="0"/>
    <s v="a"/>
    <n v="0.17859365276913503"/>
    <n v="0.56097560975609762"/>
    <n v="3.1895692809422373E-2"/>
    <n v="0.31469363474122553"/>
    <x v="1"/>
  </r>
  <r>
    <s v="Tukaram"/>
    <x v="0"/>
    <s v="m"/>
    <n v="3.2980709396390792E-2"/>
    <n v="7.8909612625538018E-3"/>
    <n v="5.8901453620187659E-3"/>
    <n v="4.4266368058228645E-3"/>
    <x v="0"/>
  </r>
  <r>
    <s v="Pururava"/>
    <x v="0"/>
    <s v="a"/>
    <n v="0.17859365276913503"/>
    <n v="0.56097560975609762"/>
    <n v="3.1895692809422373E-2"/>
    <n v="0.31469363474122553"/>
    <x v="1"/>
  </r>
  <r>
    <s v="Jasapal"/>
    <x v="0"/>
    <s v="l"/>
    <n v="6.1605476042314873E-2"/>
    <n v="2.7977044476327116E-2"/>
    <n v="1.1002346996978449E-2"/>
    <n v="1.5694439584281066E-2"/>
    <x v="1"/>
  </r>
  <r>
    <s v="Archan"/>
    <x v="0"/>
    <s v="n"/>
    <n v="0.15121344119477287"/>
    <n v="1.2195121951219513E-2"/>
    <n v="2.7005760810765285E-2"/>
    <n v="6.8411659726353366E-3"/>
    <x v="0"/>
  </r>
  <r>
    <s v="Priyal"/>
    <x v="1"/>
    <s v="l"/>
    <n v="6.1605476042314873E-2"/>
    <n v="2.7977044476327116E-2"/>
    <n v="1.1002346996978449E-2"/>
    <n v="1.5694439584281066E-2"/>
    <x v="1"/>
  </r>
  <r>
    <s v="Jaidhara"/>
    <x v="0"/>
    <s v="a"/>
    <n v="0.17859365276913503"/>
    <n v="0.56097560975609762"/>
    <n v="3.1895692809422373E-2"/>
    <n v="0.31469363474122553"/>
    <x v="1"/>
  </r>
  <r>
    <s v="Taral"/>
    <x v="0"/>
    <s v="l"/>
    <n v="6.1605476042314873E-2"/>
    <n v="2.7977044476327116E-2"/>
    <n v="1.1002346996978449E-2"/>
    <n v="1.5694439584281066E-2"/>
    <x v="1"/>
  </r>
  <r>
    <s v="Veera"/>
    <x v="0"/>
    <s v="a"/>
    <n v="0.17859365276913503"/>
    <n v="0.56097560975609762"/>
    <n v="3.1895692809422373E-2"/>
    <n v="0.31469363474122553"/>
    <x v="1"/>
  </r>
  <r>
    <s v="Chandraleksha"/>
    <x v="1"/>
    <s v="a"/>
    <n v="0.17859365276913503"/>
    <n v="0.56097560975609762"/>
    <n v="3.1895692809422373E-2"/>
    <n v="0.31469363474122553"/>
    <x v="1"/>
  </r>
  <r>
    <s v="Savanth"/>
    <x v="0"/>
    <s v="h"/>
    <n v="0.11263223397635345"/>
    <n v="5.0215208034433282E-3"/>
    <n v="2.0115402085384843E-2"/>
    <n v="2.8169506946145503E-3"/>
    <x v="0"/>
  </r>
  <r>
    <s v="Jaisinha"/>
    <x v="0"/>
    <s v="a"/>
    <n v="0.17859365276913503"/>
    <n v="0.56097560975609762"/>
    <n v="3.1895692809422373E-2"/>
    <n v="0.31469363474122553"/>
    <x v="1"/>
  </r>
  <r>
    <s v="Ekatan"/>
    <x v="0"/>
    <s v="n"/>
    <n v="0.15121344119477287"/>
    <n v="1.2195121951219513E-2"/>
    <n v="2.7005760810765285E-2"/>
    <n v="6.8411659726353366E-3"/>
    <x v="0"/>
  </r>
  <r>
    <s v="Narun"/>
    <x v="0"/>
    <s v="n"/>
    <n v="0.15121344119477287"/>
    <n v="1.2195121951219513E-2"/>
    <n v="2.7005760810765285E-2"/>
    <n v="6.8411659726353366E-3"/>
    <x v="0"/>
  </r>
  <r>
    <s v="Udyam"/>
    <x v="0"/>
    <s v="m"/>
    <n v="3.2980709396390792E-2"/>
    <n v="7.8909612625538018E-3"/>
    <n v="5.8901453620187659E-3"/>
    <n v="4.4266368058228645E-3"/>
    <x v="0"/>
  </r>
  <r>
    <s v="Mareechi"/>
    <x v="0"/>
    <s v="i"/>
    <n v="6.4716863721219667E-2"/>
    <n v="0.34074605451936874"/>
    <n v="1.1558021087734937E-2"/>
    <n v="0.19115022570598736"/>
    <x v="1"/>
  </r>
  <r>
    <s v="Pramada"/>
    <x v="1"/>
    <s v="a"/>
    <n v="0.17859365276913503"/>
    <n v="0.56097560975609762"/>
    <n v="3.1895692809422373E-2"/>
    <n v="0.31469363474122553"/>
    <x v="1"/>
  </r>
  <r>
    <s v="Angad"/>
    <x v="0"/>
    <s v="d"/>
    <n v="3.4847542003733668E-2"/>
    <n v="2.152080344332855E-3"/>
    <n v="6.2235498164726587E-3"/>
    <n v="1.2072645834062359E-3"/>
    <x v="0"/>
  </r>
  <r>
    <s v="Sudhithi"/>
    <x v="1"/>
    <s v="i"/>
    <n v="6.4716863721219667E-2"/>
    <n v="0.34074605451936874"/>
    <n v="1.1558021087734937E-2"/>
    <n v="0.19115022570598736"/>
    <x v="1"/>
  </r>
  <r>
    <s v="Irumporai"/>
    <x v="0"/>
    <s v="i"/>
    <n v="6.4716863721219667E-2"/>
    <n v="0.34074605451936874"/>
    <n v="1.1558021087734937E-2"/>
    <n v="0.19115022570598736"/>
    <x v="1"/>
  </r>
  <r>
    <s v="Balgopal"/>
    <x v="0"/>
    <s v="l"/>
    <n v="6.1605476042314873E-2"/>
    <n v="2.7977044476327116E-2"/>
    <n v="1.1002346996978449E-2"/>
    <n v="1.5694439584281066E-2"/>
    <x v="1"/>
  </r>
  <r>
    <s v="Menitha"/>
    <x v="1"/>
    <s v="a"/>
    <n v="0.17859365276913503"/>
    <n v="0.56097560975609762"/>
    <n v="3.1895692809422373E-2"/>
    <n v="0.31469363474122553"/>
    <x v="1"/>
  </r>
  <r>
    <s v="Aiman"/>
    <x v="0"/>
    <s v="n"/>
    <n v="0.15121344119477287"/>
    <n v="1.2195121951219513E-2"/>
    <n v="2.7005760810765285E-2"/>
    <n v="6.8411659726353366E-3"/>
    <x v="0"/>
  </r>
  <r>
    <s v="Gyan; Gyani"/>
    <x v="0"/>
    <s v="i"/>
    <n v="6.4716863721219667E-2"/>
    <n v="0.34074605451936874"/>
    <n v="1.1558021087734937E-2"/>
    <n v="0.19115022570598736"/>
    <x v="1"/>
  </r>
  <r>
    <s v="Prathysha"/>
    <x v="1"/>
    <s v="a"/>
    <n v="0.17859365276913503"/>
    <n v="0.56097560975609762"/>
    <n v="3.1895692809422373E-2"/>
    <n v="0.31469363474122553"/>
    <x v="1"/>
  </r>
  <r>
    <s v="Jusal"/>
    <x v="0"/>
    <s v="l"/>
    <n v="6.1605476042314873E-2"/>
    <n v="2.7977044476327116E-2"/>
    <n v="1.1002346996978449E-2"/>
    <n v="1.5694439584281066E-2"/>
    <x v="1"/>
  </r>
  <r>
    <s v="Nimisha"/>
    <x v="1"/>
    <s v="a"/>
    <n v="0.17859365276913503"/>
    <n v="0.56097560975609762"/>
    <n v="3.1895692809422373E-2"/>
    <n v="0.31469363474122553"/>
    <x v="1"/>
  </r>
  <r>
    <s v="Shyam"/>
    <x v="0"/>
    <s v="m"/>
    <n v="3.2980709396390792E-2"/>
    <n v="7.8909612625538018E-3"/>
    <n v="5.8901453620187659E-3"/>
    <n v="4.4266368058228645E-3"/>
    <x v="0"/>
  </r>
  <r>
    <s v="Shubhang"/>
    <x v="0"/>
    <s v="g"/>
    <n v="1.120099564405725E-2"/>
    <n v="7.173601147776184E-4"/>
    <n v="2.0004267267233547E-3"/>
    <n v="4.0242152780207866E-4"/>
    <x v="0"/>
  </r>
  <r>
    <s v="Sanjith"/>
    <x v="0"/>
    <s v="h"/>
    <n v="0.11263223397635345"/>
    <n v="5.0215208034433282E-3"/>
    <n v="2.0115402085384843E-2"/>
    <n v="2.8169506946145503E-3"/>
    <x v="0"/>
  </r>
  <r>
    <s v="Jyotirmoyee"/>
    <x v="1"/>
    <s v="e"/>
    <n v="6.8450528935905417E-3"/>
    <n v="7.1736011477761836E-3"/>
    <n v="1.2224829996642721E-3"/>
    <n v="4.0242152780207863E-3"/>
    <x v="1"/>
  </r>
  <r>
    <s v="Hiranyadha"/>
    <x v="1"/>
    <s v="a"/>
    <n v="0.17859365276913503"/>
    <n v="0.56097560975609762"/>
    <n v="3.1895692809422373E-2"/>
    <n v="0.31469363474122553"/>
    <x v="1"/>
  </r>
  <r>
    <s v="Logambal"/>
    <x v="1"/>
    <s v="l"/>
    <n v="6.1605476042314873E-2"/>
    <n v="2.7977044476327116E-2"/>
    <n v="1.1002346996978449E-2"/>
    <n v="1.5694439584281066E-2"/>
    <x v="1"/>
  </r>
  <r>
    <s v="Tariq"/>
    <x v="0"/>
    <s v="q"/>
    <n v="3.1113876789047915E-3"/>
    <n v="0"/>
    <n v="5.5567409075648732E-4"/>
    <n v="0"/>
    <x v="0"/>
  </r>
  <r>
    <s v="Ziyad"/>
    <x v="0"/>
    <s v="d"/>
    <n v="3.4847542003733668E-2"/>
    <n v="2.152080344332855E-3"/>
    <n v="6.2235498164726587E-3"/>
    <n v="1.2072645834062359E-3"/>
    <x v="0"/>
  </r>
  <r>
    <s v="Shubhendu"/>
    <x v="0"/>
    <s v="u"/>
    <n v="3.7336652146857496E-2"/>
    <n v="7.8909612625538018E-3"/>
    <n v="6.6680890890778478E-3"/>
    <n v="4.4266368058228645E-3"/>
    <x v="0"/>
  </r>
  <r>
    <s v="Shrenik"/>
    <x v="0"/>
    <s v="k"/>
    <n v="3.7336652146857496E-2"/>
    <n v="2.8694404591104736E-3"/>
    <n v="6.6680890890778478E-3"/>
    <n v="1.6096861112083146E-3"/>
    <x v="0"/>
  </r>
  <r>
    <s v="Samiya"/>
    <x v="1"/>
    <s v="a"/>
    <n v="0.17859365276913503"/>
    <n v="0.56097560975609762"/>
    <n v="3.1895692809422373E-2"/>
    <n v="0.31469363474122553"/>
    <x v="1"/>
  </r>
  <r>
    <s v="Ramprasad"/>
    <x v="0"/>
    <s v="d"/>
    <n v="3.4847542003733668E-2"/>
    <n v="2.152080344332855E-3"/>
    <n v="6.2235498164726587E-3"/>
    <n v="1.2072645834062359E-3"/>
    <x v="0"/>
  </r>
  <r>
    <s v="Aravan"/>
    <x v="0"/>
    <s v="n"/>
    <n v="0.15121344119477287"/>
    <n v="1.2195121951219513E-2"/>
    <n v="2.7005760810765285E-2"/>
    <n v="6.8411659726353366E-3"/>
    <x v="0"/>
  </r>
  <r>
    <s v="Chahna"/>
    <x v="1"/>
    <s v="a"/>
    <n v="0.17859365276913503"/>
    <n v="0.56097560975609762"/>
    <n v="3.1895692809422373E-2"/>
    <n v="0.31469363474122553"/>
    <x v="1"/>
  </r>
  <r>
    <s v="Daniel"/>
    <x v="0"/>
    <s v="l"/>
    <n v="6.1605476042314873E-2"/>
    <n v="2.7977044476327116E-2"/>
    <n v="1.1002346996978449E-2"/>
    <n v="1.5694439584281066E-2"/>
    <x v="1"/>
  </r>
  <r>
    <s v="Jalindra"/>
    <x v="0"/>
    <s v="a"/>
    <n v="0.17859365276913503"/>
    <n v="0.56097560975609762"/>
    <n v="3.1895692809422373E-2"/>
    <n v="0.31469363474122553"/>
    <x v="1"/>
  </r>
  <r>
    <s v="Mandana"/>
    <x v="1"/>
    <s v="a"/>
    <n v="0.17859365276913503"/>
    <n v="0.56097560975609762"/>
    <n v="3.1895692809422373E-2"/>
    <n v="0.31469363474122553"/>
    <x v="1"/>
  </r>
  <r>
    <s v="Dwij"/>
    <x v="0"/>
    <s v="j"/>
    <n v="2.3024268823895456E-2"/>
    <n v="7.173601147776184E-4"/>
    <n v="4.1119882715980058E-3"/>
    <n v="4.0242152780207866E-4"/>
    <x v="0"/>
  </r>
  <r>
    <s v="Govardhan"/>
    <x v="0"/>
    <s v="n"/>
    <n v="0.15121344119477287"/>
    <n v="1.2195121951219513E-2"/>
    <n v="2.7005760810765285E-2"/>
    <n v="6.8411659726353366E-3"/>
    <x v="0"/>
  </r>
  <r>
    <s v="Magadhi"/>
    <x v="1"/>
    <s v="i"/>
    <n v="6.4716863721219667E-2"/>
    <n v="0.34074605451936874"/>
    <n v="1.1558021087734937E-2"/>
    <n v="0.19115022570598736"/>
    <x v="1"/>
  </r>
  <r>
    <s v="Monisha"/>
    <x v="1"/>
    <s v="a"/>
    <n v="0.17859365276913503"/>
    <n v="0.56097560975609762"/>
    <n v="3.1895692809422373E-2"/>
    <n v="0.31469363474122553"/>
    <x v="1"/>
  </r>
  <r>
    <s v="Shamshu, Shamshad"/>
    <x v="0"/>
    <s v="d"/>
    <n v="3.4847542003733668E-2"/>
    <n v="2.152080344332855E-3"/>
    <n v="6.2235498164726587E-3"/>
    <n v="1.2072645834062359E-3"/>
    <x v="0"/>
  </r>
  <r>
    <s v="Kripa"/>
    <x v="1"/>
    <s v="a"/>
    <n v="0.17859365276913503"/>
    <n v="0.56097560975609762"/>
    <n v="3.1895692809422373E-2"/>
    <n v="0.31469363474122553"/>
    <x v="1"/>
  </r>
  <r>
    <s v="Sanjivani"/>
    <x v="1"/>
    <s v="i"/>
    <n v="6.4716863721219667E-2"/>
    <n v="0.34074605451936874"/>
    <n v="1.1558021087734937E-2"/>
    <n v="0.19115022570598736"/>
    <x v="1"/>
  </r>
  <r>
    <s v="Gauri"/>
    <x v="1"/>
    <s v="i"/>
    <n v="6.4716863721219667E-2"/>
    <n v="0.34074605451936874"/>
    <n v="1.1558021087734937E-2"/>
    <n v="0.19115022570598736"/>
    <x v="1"/>
  </r>
  <r>
    <s v="Mohnish"/>
    <x v="0"/>
    <s v="h"/>
    <n v="0.11263223397635345"/>
    <n v="5.0215208034433282E-3"/>
    <n v="2.0115402085384843E-2"/>
    <n v="2.8169506946145503E-3"/>
    <x v="0"/>
  </r>
  <r>
    <s v="Parameshwari"/>
    <x v="1"/>
    <s v="i"/>
    <n v="6.4716863721219667E-2"/>
    <n v="0.34074605451936874"/>
    <n v="1.1558021087734937E-2"/>
    <n v="0.19115022570598736"/>
    <x v="1"/>
  </r>
  <r>
    <s v="Shubhra"/>
    <x v="1"/>
    <s v="a"/>
    <n v="0.17859365276913503"/>
    <n v="0.56097560975609762"/>
    <n v="3.1895692809422373E-2"/>
    <n v="0.31469363474122553"/>
    <x v="1"/>
  </r>
  <r>
    <s v="Gatita"/>
    <x v="1"/>
    <s v="a"/>
    <n v="0.17859365276913503"/>
    <n v="0.56097560975609762"/>
    <n v="3.1895692809422373E-2"/>
    <n v="0.31469363474122553"/>
    <x v="1"/>
  </r>
  <r>
    <s v="Akhilesh"/>
    <x v="0"/>
    <s v="h"/>
    <n v="0.11263223397635345"/>
    <n v="5.0215208034433282E-3"/>
    <n v="2.0115402085384843E-2"/>
    <n v="2.8169506946145503E-3"/>
    <x v="0"/>
  </r>
  <r>
    <s v="Manju"/>
    <x v="1"/>
    <s v="u"/>
    <n v="3.7336652146857496E-2"/>
    <n v="7.8909612625538018E-3"/>
    <n v="6.6680890890778478E-3"/>
    <n v="4.4266368058228645E-3"/>
    <x v="0"/>
  </r>
  <r>
    <s v="Atul, Atulya"/>
    <x v="0"/>
    <s v="a"/>
    <n v="0.17859365276913503"/>
    <n v="0.56097560975609762"/>
    <n v="3.1895692809422373E-2"/>
    <n v="0.31469363474122553"/>
    <x v="1"/>
  </r>
  <r>
    <s v="Haraksa"/>
    <x v="0"/>
    <s v="a"/>
    <n v="0.17859365276913503"/>
    <n v="0.56097560975609762"/>
    <n v="3.1895692809422373E-2"/>
    <n v="0.31469363474122553"/>
    <x v="1"/>
  </r>
  <r>
    <s v="Harshavardhan"/>
    <x v="0"/>
    <s v="n"/>
    <n v="0.15121344119477287"/>
    <n v="1.2195121951219513E-2"/>
    <n v="2.7005760810765285E-2"/>
    <n v="6.8411659726353366E-3"/>
    <x v="0"/>
  </r>
  <r>
    <s v="Dayasagara"/>
    <x v="0"/>
    <s v="a"/>
    <n v="0.17859365276913503"/>
    <n v="0.56097560975609762"/>
    <n v="3.1895692809422373E-2"/>
    <n v="0.31469363474122553"/>
    <x v="1"/>
  </r>
  <r>
    <s v="Kunran"/>
    <x v="0"/>
    <s v="n"/>
    <n v="0.15121344119477287"/>
    <n v="1.2195121951219513E-2"/>
    <n v="2.7005760810765285E-2"/>
    <n v="6.8411659726353366E-3"/>
    <x v="0"/>
  </r>
  <r>
    <s v="Yaalchelvan"/>
    <x v="0"/>
    <s v="n"/>
    <n v="0.15121344119477287"/>
    <n v="1.2195121951219513E-2"/>
    <n v="2.7005760810765285E-2"/>
    <n v="6.8411659726353366E-3"/>
    <x v="0"/>
  </r>
  <r>
    <s v="Raivath"/>
    <x v="0"/>
    <s v="h"/>
    <n v="0.11263223397635345"/>
    <n v="5.0215208034433282E-3"/>
    <n v="2.0115402085384843E-2"/>
    <n v="2.8169506946145503E-3"/>
    <x v="0"/>
  </r>
  <r>
    <s v="Sabri"/>
    <x v="1"/>
    <s v="i"/>
    <n v="6.4716863721219667E-2"/>
    <n v="0.34074605451936874"/>
    <n v="1.1558021087734937E-2"/>
    <n v="0.19115022570598736"/>
    <x v="1"/>
  </r>
  <r>
    <s v="Saroj"/>
    <x v="1"/>
    <s v="j"/>
    <n v="2.3024268823895456E-2"/>
    <n v="7.173601147776184E-4"/>
    <n v="4.1119882715980058E-3"/>
    <n v="4.0242152780207866E-4"/>
    <x v="0"/>
  </r>
  <r>
    <s v="Haripriya"/>
    <x v="1"/>
    <s v="a"/>
    <n v="0.17859365276913503"/>
    <n v="0.56097560975609762"/>
    <n v="3.1895692809422373E-2"/>
    <n v="0.31469363474122553"/>
    <x v="1"/>
  </r>
  <r>
    <s v="Acaryanandana"/>
    <x v="0"/>
    <s v="a"/>
    <n v="0.17859365276913503"/>
    <n v="0.56097560975609762"/>
    <n v="3.1895692809422373E-2"/>
    <n v="0.31469363474122553"/>
    <x v="1"/>
  </r>
  <r>
    <s v="Noopur"/>
    <x v="1"/>
    <s v="r"/>
    <n v="8.7741132545115119E-2"/>
    <n v="6.4562410329985654E-3"/>
    <n v="1.5670009359332941E-2"/>
    <n v="3.6217937502187078E-3"/>
    <x v="0"/>
  </r>
  <r>
    <s v="Charu"/>
    <x v="0"/>
    <s v="u"/>
    <n v="3.7336652146857496E-2"/>
    <n v="7.8909612625538018E-3"/>
    <n v="6.6680890890778478E-3"/>
    <n v="4.4266368058228645E-3"/>
    <x v="0"/>
  </r>
  <r>
    <s v="Samudrasen"/>
    <x v="0"/>
    <s v="n"/>
    <n v="0.15121344119477287"/>
    <n v="1.2195121951219513E-2"/>
    <n v="2.7005760810765285E-2"/>
    <n v="6.8411659726353366E-3"/>
    <x v="0"/>
  </r>
  <r>
    <s v="Ramkumar"/>
    <x v="0"/>
    <s v="r"/>
    <n v="8.7741132545115119E-2"/>
    <n v="6.4562410329985654E-3"/>
    <n v="1.5670009359332941E-2"/>
    <n v="3.6217937502187078E-3"/>
    <x v="0"/>
  </r>
  <r>
    <s v="Bageshri"/>
    <x v="1"/>
    <s v="i"/>
    <n v="6.4716863721219667E-2"/>
    <n v="0.34074605451936874"/>
    <n v="1.1558021087734937E-2"/>
    <n v="0.19115022570598736"/>
    <x v="1"/>
  </r>
  <r>
    <s v="Sarit"/>
    <x v="1"/>
    <s v="t"/>
    <n v="5.9116365899191038E-2"/>
    <n v="6.4562410329985654E-3"/>
    <n v="1.0557807724373258E-2"/>
    <n v="3.6217937502187078E-3"/>
    <x v="0"/>
  </r>
  <r>
    <s v="Sumeet, Sumit"/>
    <x v="0"/>
    <s v="t"/>
    <n v="5.9116365899191038E-2"/>
    <n v="6.4562410329985654E-3"/>
    <n v="1.0557807724373258E-2"/>
    <n v="3.6217937502187078E-3"/>
    <x v="0"/>
  </r>
  <r>
    <s v="Akhil"/>
    <x v="0"/>
    <s v="l"/>
    <n v="6.1605476042314873E-2"/>
    <n v="2.7977044476327116E-2"/>
    <n v="1.1002346996978449E-2"/>
    <n v="1.5694439584281066E-2"/>
    <x v="1"/>
  </r>
  <r>
    <s v="Dilber"/>
    <x v="1"/>
    <s v="r"/>
    <n v="8.7741132545115119E-2"/>
    <n v="6.4562410329985654E-3"/>
    <n v="1.5670009359332941E-2"/>
    <n v="3.6217937502187078E-3"/>
    <x v="0"/>
  </r>
  <r>
    <s v="Mekhala"/>
    <x v="1"/>
    <s v="a"/>
    <n v="0.17859365276913503"/>
    <n v="0.56097560975609762"/>
    <n v="3.1895692809422373E-2"/>
    <n v="0.31469363474122553"/>
    <x v="1"/>
  </r>
  <r>
    <s v="Tapomay"/>
    <x v="0"/>
    <s v="y"/>
    <n v="2.1157436216552583E-2"/>
    <n v="1.4347202295552368E-3"/>
    <n v="3.7785838171441139E-3"/>
    <n v="8.0484305560415731E-4"/>
    <x v="0"/>
  </r>
  <r>
    <s v="Harekrishna"/>
    <x v="0"/>
    <s v="a"/>
    <n v="0.17859365276913503"/>
    <n v="0.56097560975609762"/>
    <n v="3.1895692809422373E-2"/>
    <n v="0.31469363474122553"/>
    <x v="1"/>
  </r>
  <r>
    <s v="Avani"/>
    <x v="1"/>
    <s v="i"/>
    <n v="6.4716863721219667E-2"/>
    <n v="0.34074605451936874"/>
    <n v="1.1558021087734937E-2"/>
    <n v="0.19115022570598736"/>
    <x v="1"/>
  </r>
  <r>
    <s v="Atal"/>
    <x v="0"/>
    <s v="l"/>
    <n v="6.1605476042314873E-2"/>
    <n v="2.7977044476327116E-2"/>
    <n v="1.1002346996978449E-2"/>
    <n v="1.5694439584281066E-2"/>
    <x v="1"/>
  </r>
  <r>
    <s v="Sumedha"/>
    <x v="1"/>
    <s v="a"/>
    <n v="0.17859365276913503"/>
    <n v="0.56097560975609762"/>
    <n v="3.1895692809422373E-2"/>
    <n v="0.31469363474122553"/>
    <x v="1"/>
  </r>
  <r>
    <s v="Shalin"/>
    <x v="1"/>
    <s v="n"/>
    <n v="0.15121344119477287"/>
    <n v="1.2195121951219513E-2"/>
    <n v="2.7005760810765285E-2"/>
    <n v="6.8411659726353366E-3"/>
    <x v="0"/>
  </r>
  <r>
    <s v="Nehal"/>
    <x v="1"/>
    <s v="l"/>
    <n v="6.1605476042314873E-2"/>
    <n v="2.7977044476327116E-2"/>
    <n v="1.1002346996978449E-2"/>
    <n v="1.5694439584281066E-2"/>
    <x v="1"/>
  </r>
  <r>
    <s v="Sati"/>
    <x v="1"/>
    <s v="i"/>
    <n v="6.4716863721219667E-2"/>
    <n v="0.34074605451936874"/>
    <n v="1.1558021087734937E-2"/>
    <n v="0.19115022570598736"/>
    <x v="1"/>
  </r>
  <r>
    <s v="Sananda"/>
    <x v="1"/>
    <s v="a"/>
    <n v="0.17859365276913503"/>
    <n v="0.56097560975609762"/>
    <n v="3.1895692809422373E-2"/>
    <n v="0.31469363474122553"/>
    <x v="1"/>
  </r>
  <r>
    <s v="Ikshu"/>
    <x v="1"/>
    <s v="u"/>
    <n v="3.7336652146857496E-2"/>
    <n v="7.8909612625538018E-3"/>
    <n v="6.6680890890778478E-3"/>
    <n v="4.4266368058228645E-3"/>
    <x v="0"/>
  </r>
  <r>
    <s v="Kush"/>
    <x v="0"/>
    <s v="h"/>
    <n v="0.11263223397635345"/>
    <n v="5.0215208034433282E-3"/>
    <n v="2.0115402085384843E-2"/>
    <n v="2.8169506946145503E-3"/>
    <x v="0"/>
  </r>
  <r>
    <s v="Keyuri"/>
    <x v="1"/>
    <s v="i"/>
    <n v="6.4716863721219667E-2"/>
    <n v="0.34074605451936874"/>
    <n v="1.1558021087734937E-2"/>
    <n v="0.19115022570598736"/>
    <x v="1"/>
  </r>
  <r>
    <s v="Chaitanya"/>
    <x v="1"/>
    <s v="a"/>
    <n v="0.17859365276913503"/>
    <n v="0.56097560975609762"/>
    <n v="3.1895692809422373E-2"/>
    <n v="0.31469363474122553"/>
    <x v="1"/>
  </r>
  <r>
    <s v="Kunshi"/>
    <x v="1"/>
    <s v="i"/>
    <n v="6.4716863721219667E-2"/>
    <n v="0.34074605451936874"/>
    <n v="1.1558021087734937E-2"/>
    <n v="0.19115022570598736"/>
    <x v="1"/>
  </r>
  <r>
    <s v="Parnik"/>
    <x v="1"/>
    <s v="k"/>
    <n v="3.7336652146857496E-2"/>
    <n v="2.8694404591104736E-3"/>
    <n v="6.6680890890778478E-3"/>
    <n v="1.6096861112083146E-3"/>
    <x v="0"/>
  </r>
  <r>
    <s v="Shrinath"/>
    <x v="0"/>
    <s v="h"/>
    <n v="0.11263223397635345"/>
    <n v="5.0215208034433282E-3"/>
    <n v="2.0115402085384843E-2"/>
    <n v="2.8169506946145503E-3"/>
    <x v="0"/>
  </r>
  <r>
    <s v="Javesh"/>
    <x v="0"/>
    <s v="h"/>
    <n v="0.11263223397635345"/>
    <n v="5.0215208034433282E-3"/>
    <n v="2.0115402085384843E-2"/>
    <n v="2.8169506946145503E-3"/>
    <x v="0"/>
  </r>
  <r>
    <s v="Kalpana"/>
    <x v="1"/>
    <s v="a"/>
    <n v="0.17859365276913503"/>
    <n v="0.56097560975609762"/>
    <n v="3.1895692809422373E-2"/>
    <n v="0.31469363474122553"/>
    <x v="1"/>
  </r>
  <r>
    <s v="Zayd"/>
    <x v="0"/>
    <s v="d"/>
    <n v="3.4847542003733668E-2"/>
    <n v="2.152080344332855E-3"/>
    <n v="6.2235498164726587E-3"/>
    <n v="1.2072645834062359E-3"/>
    <x v="0"/>
  </r>
  <r>
    <s v="Sawan"/>
    <x v="0"/>
    <s v="n"/>
    <n v="0.15121344119477287"/>
    <n v="1.2195121951219513E-2"/>
    <n v="2.7005760810765285E-2"/>
    <n v="6.8411659726353366E-3"/>
    <x v="0"/>
  </r>
  <r>
    <s v="Ikshitha"/>
    <x v="1"/>
    <s v="a"/>
    <n v="0.17859365276913503"/>
    <n v="0.56097560975609762"/>
    <n v="3.1895692809422373E-2"/>
    <n v="0.31469363474122553"/>
    <x v="1"/>
  </r>
  <r>
    <s v="Husnain"/>
    <x v="0"/>
    <s v="n"/>
    <n v="0.15121344119477287"/>
    <n v="1.2195121951219513E-2"/>
    <n v="2.7005760810765285E-2"/>
    <n v="6.8411659726353366E-3"/>
    <x v="0"/>
  </r>
  <r>
    <s v="Qayyam"/>
    <x v="0"/>
    <s v="m"/>
    <n v="3.2980709396390792E-2"/>
    <n v="7.8909612625538018E-3"/>
    <n v="5.8901453620187659E-3"/>
    <n v="4.4266368058228645E-3"/>
    <x v="0"/>
  </r>
  <r>
    <s v="Aghat"/>
    <x v="0"/>
    <s v="t"/>
    <n v="5.9116365899191038E-2"/>
    <n v="6.4562410329985654E-3"/>
    <n v="1.0557807724373258E-2"/>
    <n v="3.6217937502187078E-3"/>
    <x v="0"/>
  </r>
  <r>
    <s v="Aaratrika"/>
    <x v="1"/>
    <s v="a"/>
    <n v="0.17859365276913503"/>
    <n v="0.56097560975609762"/>
    <n v="3.1895692809422373E-2"/>
    <n v="0.31469363474122553"/>
    <x v="1"/>
  </r>
  <r>
    <s v="Amari"/>
    <x v="1"/>
    <s v="i"/>
    <n v="6.4716863721219667E-2"/>
    <n v="0.34074605451936874"/>
    <n v="1.1558021087734937E-2"/>
    <n v="0.19115022570598736"/>
    <x v="1"/>
  </r>
  <r>
    <s v="Namrata"/>
    <x v="1"/>
    <s v="a"/>
    <n v="0.17859365276913503"/>
    <n v="0.56097560975609762"/>
    <n v="3.1895692809422373E-2"/>
    <n v="0.31469363474122553"/>
    <x v="1"/>
  </r>
  <r>
    <s v="Vyomaang"/>
    <x v="0"/>
    <s v="g"/>
    <n v="1.120099564405725E-2"/>
    <n v="7.173601147776184E-4"/>
    <n v="2.0004267267233547E-3"/>
    <n v="4.0242152780207866E-4"/>
    <x v="0"/>
  </r>
  <r>
    <s v="Shubhankar"/>
    <x v="0"/>
    <s v="r"/>
    <n v="8.7741132545115119E-2"/>
    <n v="6.4562410329985654E-3"/>
    <n v="1.5670009359332941E-2"/>
    <n v="3.6217937502187078E-3"/>
    <x v="0"/>
  </r>
  <r>
    <s v="Hemadri"/>
    <x v="0"/>
    <s v="i"/>
    <n v="6.4716863721219667E-2"/>
    <n v="0.34074605451936874"/>
    <n v="1.1558021087734937E-2"/>
    <n v="0.19115022570598736"/>
    <x v="1"/>
  </r>
  <r>
    <s v="Rupak"/>
    <x v="0"/>
    <s v="k"/>
    <n v="3.7336652146857496E-2"/>
    <n v="2.8694404591104736E-3"/>
    <n v="6.6680890890778478E-3"/>
    <n v="1.6096861112083146E-3"/>
    <x v="0"/>
  </r>
  <r>
    <s v="Chandramukhi"/>
    <x v="1"/>
    <s v="i"/>
    <n v="6.4716863721219667E-2"/>
    <n v="0.34074605451936874"/>
    <n v="1.1558021087734937E-2"/>
    <n v="0.19115022570598736"/>
    <x v="1"/>
  </r>
  <r>
    <s v="Sadhya"/>
    <x v="1"/>
    <s v="a"/>
    <n v="0.17859365276913503"/>
    <n v="0.56097560975609762"/>
    <n v="3.1895692809422373E-2"/>
    <n v="0.31469363474122553"/>
    <x v="1"/>
  </r>
  <r>
    <s v="Meera"/>
    <x v="1"/>
    <s v="a"/>
    <n v="0.17859365276913503"/>
    <n v="0.56097560975609762"/>
    <n v="3.1895692809422373E-2"/>
    <n v="0.31469363474122553"/>
    <x v="1"/>
  </r>
  <r>
    <s v="Maaran"/>
    <x v="0"/>
    <s v="n"/>
    <n v="0.15121344119477287"/>
    <n v="1.2195121951219513E-2"/>
    <n v="2.7005760810765285E-2"/>
    <n v="6.8411659726353366E-3"/>
    <x v="0"/>
  </r>
  <r>
    <s v="Chandrani"/>
    <x v="1"/>
    <s v="i"/>
    <n v="6.4716863721219667E-2"/>
    <n v="0.34074605451936874"/>
    <n v="1.1558021087734937E-2"/>
    <n v="0.19115022570598736"/>
    <x v="1"/>
  </r>
  <r>
    <s v="Jairaj"/>
    <x v="0"/>
    <s v="j"/>
    <n v="2.3024268823895456E-2"/>
    <n v="7.173601147776184E-4"/>
    <n v="4.1119882715980058E-3"/>
    <n v="4.0242152780207866E-4"/>
    <x v="0"/>
  </r>
  <r>
    <s v="Nagendra"/>
    <x v="0"/>
    <s v="a"/>
    <n v="0.17859365276913503"/>
    <n v="0.56097560975609762"/>
    <n v="3.1895692809422373E-2"/>
    <n v="0.31469363474122553"/>
    <x v="1"/>
  </r>
  <r>
    <s v="Satyaki"/>
    <x v="0"/>
    <s v="i"/>
    <n v="6.4716863721219667E-2"/>
    <n v="0.34074605451936874"/>
    <n v="1.1558021087734937E-2"/>
    <n v="0.19115022570598736"/>
    <x v="1"/>
  </r>
  <r>
    <s v="Gopi, Gopika"/>
    <x v="1"/>
    <s v="a"/>
    <n v="0.17859365276913503"/>
    <n v="0.56097560975609762"/>
    <n v="3.1895692809422373E-2"/>
    <n v="0.31469363474122553"/>
    <x v="1"/>
  </r>
  <r>
    <s v="Acalesvara"/>
    <x v="0"/>
    <s v="a"/>
    <n v="0.17859365276913503"/>
    <n v="0.56097560975609762"/>
    <n v="3.1895692809422373E-2"/>
    <n v="0.31469363474122553"/>
    <x v="1"/>
  </r>
  <r>
    <s v="Akshit"/>
    <x v="0"/>
    <s v="t"/>
    <n v="5.9116365899191038E-2"/>
    <n v="6.4562410329985654E-3"/>
    <n v="1.0557807724373258E-2"/>
    <n v="3.6217937502187078E-3"/>
    <x v="0"/>
  </r>
  <r>
    <s v="Aadarshini"/>
    <x v="1"/>
    <s v="i"/>
    <n v="6.4716863721219667E-2"/>
    <n v="0.34074605451936874"/>
    <n v="1.1558021087734937E-2"/>
    <n v="0.19115022570598736"/>
    <x v="1"/>
  </r>
  <r>
    <s v="Trinetra"/>
    <x v="1"/>
    <s v="a"/>
    <n v="0.17859365276913503"/>
    <n v="0.56097560975609762"/>
    <n v="3.1895692809422373E-2"/>
    <n v="0.31469363474122553"/>
    <x v="1"/>
  </r>
  <r>
    <s v="Iravati"/>
    <x v="1"/>
    <s v="i"/>
    <n v="6.4716863721219667E-2"/>
    <n v="0.34074605451936874"/>
    <n v="1.1558021087734937E-2"/>
    <n v="0.19115022570598736"/>
    <x v="1"/>
  </r>
  <r>
    <s v="Agnikumara"/>
    <x v="0"/>
    <s v="a"/>
    <n v="0.17859365276913503"/>
    <n v="0.56097560975609762"/>
    <n v="3.1895692809422373E-2"/>
    <n v="0.31469363474122553"/>
    <x v="1"/>
  </r>
  <r>
    <s v="Shreyas"/>
    <x v="0"/>
    <s v="s"/>
    <n v="2.0535158680771624E-2"/>
    <n v="2.8694404591104736E-3"/>
    <n v="3.6674489989928162E-3"/>
    <n v="1.6096861112083146E-3"/>
    <x v="0"/>
  </r>
  <r>
    <s v="Dhairyash"/>
    <x v="0"/>
    <s v="h"/>
    <n v="0.11263223397635345"/>
    <n v="5.0215208034433282E-3"/>
    <n v="2.0115402085384843E-2"/>
    <n v="2.8169506946145503E-3"/>
    <x v="0"/>
  </r>
  <r>
    <s v="Jacob"/>
    <x v="0"/>
    <s v="b"/>
    <n v="9.9564405724953328E-3"/>
    <n v="2.152080344332855E-3"/>
    <n v="1.7781570904207595E-3"/>
    <n v="1.2072645834062359E-3"/>
    <x v="0"/>
  </r>
  <r>
    <s v="Shakyasinha"/>
    <x v="0"/>
    <s v="a"/>
    <n v="0.17859365276913503"/>
    <n v="0.56097560975609762"/>
    <n v="3.1895692809422373E-2"/>
    <n v="0.31469363474122553"/>
    <x v="1"/>
  </r>
  <r>
    <s v="Chanasya"/>
    <x v="1"/>
    <s v="a"/>
    <n v="0.17859365276913503"/>
    <n v="0.56097560975609762"/>
    <n v="3.1895692809422373E-2"/>
    <n v="0.31469363474122553"/>
    <x v="1"/>
  </r>
  <r>
    <s v="Mananya"/>
    <x v="1"/>
    <s v="a"/>
    <n v="0.17859365276913503"/>
    <n v="0.56097560975609762"/>
    <n v="3.1895692809422373E-2"/>
    <n v="0.31469363474122553"/>
    <x v="1"/>
  </r>
  <r>
    <s v="Deepali"/>
    <x v="1"/>
    <s v="i"/>
    <n v="6.4716863721219667E-2"/>
    <n v="0.34074605451936874"/>
    <n v="1.1558021087734937E-2"/>
    <n v="0.19115022570598736"/>
    <x v="1"/>
  </r>
  <r>
    <s v="Nyneishia"/>
    <x v="1"/>
    <s v="a"/>
    <n v="0.17859365276913503"/>
    <n v="0.56097560975609762"/>
    <n v="3.1895692809422373E-2"/>
    <n v="0.31469363474122553"/>
    <x v="1"/>
  </r>
  <r>
    <s v="Amrusha"/>
    <x v="1"/>
    <s v="a"/>
    <n v="0.17859365276913503"/>
    <n v="0.56097560975609762"/>
    <n v="3.1895692809422373E-2"/>
    <n v="0.31469363474122553"/>
    <x v="1"/>
  </r>
  <r>
    <s v="Pakhi"/>
    <x v="1"/>
    <s v="i"/>
    <n v="6.4716863721219667E-2"/>
    <n v="0.34074605451936874"/>
    <n v="1.1558021087734937E-2"/>
    <n v="0.19115022570598736"/>
    <x v="1"/>
  </r>
  <r>
    <s v="Jahan"/>
    <x v="0"/>
    <s v="n"/>
    <n v="0.15121344119477287"/>
    <n v="1.2195121951219513E-2"/>
    <n v="2.7005760810765285E-2"/>
    <n v="6.8411659726353366E-3"/>
    <x v="0"/>
  </r>
  <r>
    <s v="Kaviraj"/>
    <x v="0"/>
    <s v="j"/>
    <n v="2.3024268823895456E-2"/>
    <n v="7.173601147776184E-4"/>
    <n v="4.1119882715980058E-3"/>
    <n v="4.0242152780207866E-4"/>
    <x v="0"/>
  </r>
  <r>
    <s v="Achyut"/>
    <x v="0"/>
    <s v="t"/>
    <n v="5.9116365899191038E-2"/>
    <n v="6.4562410329985654E-3"/>
    <n v="1.0557807724373258E-2"/>
    <n v="3.6217937502187078E-3"/>
    <x v="0"/>
  </r>
  <r>
    <s v="Dishen"/>
    <x v="0"/>
    <s v="n"/>
    <n v="0.15121344119477287"/>
    <n v="1.2195121951219513E-2"/>
    <n v="2.7005760810765285E-2"/>
    <n v="6.8411659726353366E-3"/>
    <x v="0"/>
  </r>
  <r>
    <s v="Fadi"/>
    <x v="0"/>
    <s v="i"/>
    <n v="6.4716863721219667E-2"/>
    <n v="0.34074605451936874"/>
    <n v="1.1558021087734937E-2"/>
    <n v="0.19115022570598736"/>
    <x v="1"/>
  </r>
  <r>
    <s v="Sakina"/>
    <x v="1"/>
    <s v="a"/>
    <n v="0.17859365276913503"/>
    <n v="0.56097560975609762"/>
    <n v="3.1895692809422373E-2"/>
    <n v="0.31469363474122553"/>
    <x v="1"/>
  </r>
  <r>
    <s v="Palanikumar"/>
    <x v="0"/>
    <s v="r"/>
    <n v="8.7741132545115119E-2"/>
    <n v="6.4562410329985654E-3"/>
    <n v="1.5670009359332941E-2"/>
    <n v="3.6217937502187078E-3"/>
    <x v="0"/>
  </r>
  <r>
    <s v="Izna"/>
    <x v="1"/>
    <s v="a"/>
    <n v="0.17859365276913503"/>
    <n v="0.56097560975609762"/>
    <n v="3.1895692809422373E-2"/>
    <n v="0.31469363474122553"/>
    <x v="1"/>
  </r>
  <r>
    <s v="Romila"/>
    <x v="1"/>
    <s v="a"/>
    <n v="0.17859365276913503"/>
    <n v="0.56097560975609762"/>
    <n v="3.1895692809422373E-2"/>
    <n v="0.31469363474122553"/>
    <x v="1"/>
  </r>
  <r>
    <s v="Sachet"/>
    <x v="0"/>
    <s v="t"/>
    <n v="5.9116365899191038E-2"/>
    <n v="6.4562410329985654E-3"/>
    <n v="1.0557807724373258E-2"/>
    <n v="3.6217937502187078E-3"/>
    <x v="0"/>
  </r>
  <r>
    <s v="Yamini"/>
    <x v="1"/>
    <s v="i"/>
    <n v="6.4716863721219667E-2"/>
    <n v="0.34074605451936874"/>
    <n v="1.1558021087734937E-2"/>
    <n v="0.19115022570598736"/>
    <x v="1"/>
  </r>
  <r>
    <s v="Saleem"/>
    <x v="0"/>
    <s v="m"/>
    <n v="3.2980709396390792E-2"/>
    <n v="7.8909612625538018E-3"/>
    <n v="5.8901453620187659E-3"/>
    <n v="4.4266368058228645E-3"/>
    <x v="0"/>
  </r>
  <r>
    <s v="Omanand"/>
    <x v="0"/>
    <s v="d"/>
    <n v="3.4847542003733668E-2"/>
    <n v="2.152080344332855E-3"/>
    <n v="6.2235498164726587E-3"/>
    <n v="1.2072645834062359E-3"/>
    <x v="0"/>
  </r>
  <r>
    <s v="Ramila"/>
    <x v="1"/>
    <s v="a"/>
    <n v="0.17859365276913503"/>
    <n v="0.56097560975609762"/>
    <n v="3.1895692809422373E-2"/>
    <n v="0.31469363474122553"/>
    <x v="1"/>
  </r>
  <r>
    <s v="Aabharana"/>
    <x v="1"/>
    <s v="a"/>
    <n v="0.17859365276913503"/>
    <n v="0.56097560975609762"/>
    <n v="3.1895692809422373E-2"/>
    <n v="0.31469363474122553"/>
    <x v="1"/>
  </r>
  <r>
    <s v="Kaustav"/>
    <x v="0"/>
    <s v="v"/>
    <n v="2.4268823895457373E-2"/>
    <n v="0"/>
    <n v="4.3342579079006013E-3"/>
    <n v="0"/>
    <x v="0"/>
  </r>
  <r>
    <s v="Bhayanashini"/>
    <x v="1"/>
    <s v="i"/>
    <n v="6.4716863721219667E-2"/>
    <n v="0.34074605451936874"/>
    <n v="1.1558021087734937E-2"/>
    <n v="0.19115022570598736"/>
    <x v="1"/>
  </r>
  <r>
    <s v="Varuna"/>
    <x v="1"/>
    <s v="a"/>
    <n v="0.17859365276913503"/>
    <n v="0.56097560975609762"/>
    <n v="3.1895692809422373E-2"/>
    <n v="0.31469363474122553"/>
    <x v="1"/>
  </r>
  <r>
    <s v="Tuhinsurra"/>
    <x v="0"/>
    <s v="a"/>
    <n v="0.17859365276913503"/>
    <n v="0.56097560975609762"/>
    <n v="3.1895692809422373E-2"/>
    <n v="0.31469363474122553"/>
    <x v="1"/>
  </r>
  <r>
    <s v="Harita"/>
    <x v="1"/>
    <s v="a"/>
    <n v="0.17859365276913503"/>
    <n v="0.56097560975609762"/>
    <n v="3.1895692809422373E-2"/>
    <n v="0.31469363474122553"/>
    <x v="1"/>
  </r>
  <r>
    <s v="Sundaravel"/>
    <x v="0"/>
    <s v="l"/>
    <n v="6.1605476042314873E-2"/>
    <n v="2.7977044476327116E-2"/>
    <n v="1.1002346996978449E-2"/>
    <n v="1.5694439584281066E-2"/>
    <x v="1"/>
  </r>
  <r>
    <s v="Nimita"/>
    <x v="1"/>
    <s v="a"/>
    <n v="0.17859365276913503"/>
    <n v="0.56097560975609762"/>
    <n v="3.1895692809422373E-2"/>
    <n v="0.31469363474122553"/>
    <x v="1"/>
  </r>
  <r>
    <s v="Keemaya"/>
    <x v="1"/>
    <s v="a"/>
    <n v="0.17859365276913503"/>
    <n v="0.56097560975609762"/>
    <n v="3.1895692809422373E-2"/>
    <n v="0.31469363474122553"/>
    <x v="1"/>
  </r>
  <r>
    <s v="Meenakshi"/>
    <x v="1"/>
    <s v="i"/>
    <n v="6.4716863721219667E-2"/>
    <n v="0.34074605451936874"/>
    <n v="1.1558021087734937E-2"/>
    <n v="0.19115022570598736"/>
    <x v="1"/>
  </r>
  <r>
    <s v="Bhagavathi"/>
    <x v="1"/>
    <s v="i"/>
    <n v="6.4716863721219667E-2"/>
    <n v="0.34074605451936874"/>
    <n v="1.1558021087734937E-2"/>
    <n v="0.19115022570598736"/>
    <x v="1"/>
  </r>
  <r>
    <s v="Punthali"/>
    <x v="1"/>
    <s v="i"/>
    <n v="6.4716863721219667E-2"/>
    <n v="0.34074605451936874"/>
    <n v="1.1558021087734937E-2"/>
    <n v="0.19115022570598736"/>
    <x v="1"/>
  </r>
  <r>
    <s v="Treya"/>
    <x v="1"/>
    <s v="a"/>
    <n v="0.17859365276913503"/>
    <n v="0.56097560975609762"/>
    <n v="3.1895692809422373E-2"/>
    <n v="0.31469363474122553"/>
    <x v="1"/>
  </r>
  <r>
    <s v="Vyomdev"/>
    <x v="0"/>
    <s v="v"/>
    <n v="2.4268823895457373E-2"/>
    <n v="0"/>
    <n v="4.3342579079006013E-3"/>
    <n v="0"/>
    <x v="0"/>
  </r>
  <r>
    <s v="Minnoli"/>
    <x v="1"/>
    <s v="i"/>
    <n v="6.4716863721219667E-2"/>
    <n v="0.34074605451936874"/>
    <n v="1.1558021087734937E-2"/>
    <n v="0.19115022570598736"/>
    <x v="1"/>
  </r>
  <r>
    <s v="Netravati"/>
    <x v="1"/>
    <s v="i"/>
    <n v="6.4716863721219667E-2"/>
    <n v="0.34074605451936874"/>
    <n v="1.1558021087734937E-2"/>
    <n v="0.19115022570598736"/>
    <x v="1"/>
  </r>
  <r>
    <s v="Asit, Ashit"/>
    <x v="0"/>
    <s v="t"/>
    <n v="5.9116365899191038E-2"/>
    <n v="6.4562410329985654E-3"/>
    <n v="1.0557807724373258E-2"/>
    <n v="3.6217937502187078E-3"/>
    <x v="0"/>
  </r>
  <r>
    <s v="Ganitha"/>
    <x v="1"/>
    <s v="a"/>
    <n v="0.17859365276913503"/>
    <n v="0.56097560975609762"/>
    <n v="3.1895692809422373E-2"/>
    <n v="0.31469363474122553"/>
    <x v="1"/>
  </r>
  <r>
    <s v="Priyamvada"/>
    <x v="1"/>
    <s v="a"/>
    <n v="0.17859365276913503"/>
    <n v="0.56097560975609762"/>
    <n v="3.1895692809422373E-2"/>
    <n v="0.31469363474122553"/>
    <x v="1"/>
  </r>
  <r>
    <s v="Mohak"/>
    <x v="0"/>
    <s v="k"/>
    <n v="3.7336652146857496E-2"/>
    <n v="2.8694404591104736E-3"/>
    <n v="6.6680890890778478E-3"/>
    <n v="1.6096861112083146E-3"/>
    <x v="0"/>
  </r>
  <r>
    <s v="Sivanta"/>
    <x v="0"/>
    <s v="a"/>
    <n v="0.17859365276913503"/>
    <n v="0.56097560975609762"/>
    <n v="3.1895692809422373E-2"/>
    <n v="0.31469363474122553"/>
    <x v="1"/>
  </r>
  <r>
    <s v="Rajeev"/>
    <x v="0"/>
    <s v="v"/>
    <n v="2.4268823895457373E-2"/>
    <n v="0"/>
    <n v="4.3342579079006013E-3"/>
    <n v="0"/>
    <x v="0"/>
  </r>
  <r>
    <s v="Banhi"/>
    <x v="1"/>
    <s v="i"/>
    <n v="6.4716863721219667E-2"/>
    <n v="0.34074605451936874"/>
    <n v="1.1558021087734937E-2"/>
    <n v="0.19115022570598736"/>
    <x v="1"/>
  </r>
  <r>
    <s v="Abhirathi"/>
    <x v="1"/>
    <s v="i"/>
    <n v="6.4716863721219667E-2"/>
    <n v="0.34074605451936874"/>
    <n v="1.1558021087734937E-2"/>
    <n v="0.19115022570598736"/>
    <x v="1"/>
  </r>
  <r>
    <s v="Hari"/>
    <x v="0"/>
    <s v="i"/>
    <n v="6.4716863721219667E-2"/>
    <n v="0.34074605451936874"/>
    <n v="1.1558021087734937E-2"/>
    <n v="0.19115022570598736"/>
    <x v="1"/>
  </r>
  <r>
    <s v="Sumanta"/>
    <x v="0"/>
    <s v="a"/>
    <n v="0.17859365276913503"/>
    <n v="0.56097560975609762"/>
    <n v="3.1895692809422373E-2"/>
    <n v="0.31469363474122553"/>
    <x v="1"/>
  </r>
  <r>
    <s v="Paandu"/>
    <x v="0"/>
    <s v="u"/>
    <n v="3.7336652146857496E-2"/>
    <n v="7.8909612625538018E-3"/>
    <n v="6.6680890890778478E-3"/>
    <n v="4.4266368058228645E-3"/>
    <x v="0"/>
  </r>
  <r>
    <s v="Kalapini"/>
    <x v="1"/>
    <s v="i"/>
    <n v="6.4716863721219667E-2"/>
    <n v="0.34074605451936874"/>
    <n v="1.1558021087734937E-2"/>
    <n v="0.19115022570598736"/>
    <x v="1"/>
  </r>
  <r>
    <s v="Mitra"/>
    <x v="0"/>
    <s v="a"/>
    <n v="0.17859365276913503"/>
    <n v="0.56097560975609762"/>
    <n v="3.1895692809422373E-2"/>
    <n v="0.31469363474122553"/>
    <x v="1"/>
  </r>
  <r>
    <s v="Saujanya"/>
    <x v="1"/>
    <s v="a"/>
    <n v="0.17859365276913503"/>
    <n v="0.56097560975609762"/>
    <n v="3.1895692809422373E-2"/>
    <n v="0.31469363474122553"/>
    <x v="1"/>
  </r>
  <r>
    <s v="Palak"/>
    <x v="1"/>
    <s v="k"/>
    <n v="3.7336652146857496E-2"/>
    <n v="2.8694404591104736E-3"/>
    <n v="6.6680890890778478E-3"/>
    <n v="1.6096861112083146E-3"/>
    <x v="0"/>
  </r>
  <r>
    <s v="Rajalakshmi"/>
    <x v="1"/>
    <s v="i"/>
    <n v="6.4716863721219667E-2"/>
    <n v="0.34074605451936874"/>
    <n v="1.1558021087734937E-2"/>
    <n v="0.19115022570598736"/>
    <x v="1"/>
  </r>
  <r>
    <s v="Devnarayan"/>
    <x v="0"/>
    <s v="n"/>
    <n v="0.15121344119477287"/>
    <n v="1.2195121951219513E-2"/>
    <n v="2.7005760810765285E-2"/>
    <n v="6.8411659726353366E-3"/>
    <x v="0"/>
  </r>
  <r>
    <s v="Urja"/>
    <x v="1"/>
    <s v="a"/>
    <n v="0.17859365276913503"/>
    <n v="0.56097560975609762"/>
    <n v="3.1895692809422373E-2"/>
    <n v="0.31469363474122553"/>
    <x v="1"/>
  </r>
  <r>
    <s v="Ishanika"/>
    <x v="1"/>
    <s v="a"/>
    <n v="0.17859365276913503"/>
    <n v="0.56097560975609762"/>
    <n v="3.1895692809422373E-2"/>
    <n v="0.31469363474122553"/>
    <x v="1"/>
  </r>
  <r>
    <s v="Paranjay"/>
    <x v="0"/>
    <s v="y"/>
    <n v="2.1157436216552583E-2"/>
    <n v="1.4347202295552368E-3"/>
    <n v="3.7785838171441139E-3"/>
    <n v="8.0484305560415731E-4"/>
    <x v="0"/>
  </r>
  <r>
    <s v="Ilamurugu"/>
    <x v="0"/>
    <s v="u"/>
    <n v="3.7336652146857496E-2"/>
    <n v="7.8909612625538018E-3"/>
    <n v="6.6680890890778478E-3"/>
    <n v="4.4266368058228645E-3"/>
    <x v="0"/>
  </r>
  <r>
    <s v="Denise"/>
    <x v="0"/>
    <s v="e"/>
    <n v="6.8450528935905417E-3"/>
    <n v="7.1736011477761836E-3"/>
    <n v="1.2224829996642721E-3"/>
    <n v="4.0242152780207863E-3"/>
    <x v="1"/>
  </r>
  <r>
    <s v="Manaka"/>
    <x v="1"/>
    <s v="a"/>
    <n v="0.17859365276913503"/>
    <n v="0.56097560975609762"/>
    <n v="3.1895692809422373E-2"/>
    <n v="0.31469363474122553"/>
    <x v="1"/>
  </r>
  <r>
    <s v="Arivunambi"/>
    <x v="0"/>
    <s v="i"/>
    <n v="6.4716863721219667E-2"/>
    <n v="0.34074605451936874"/>
    <n v="1.1558021087734937E-2"/>
    <n v="0.19115022570598736"/>
    <x v="1"/>
  </r>
  <r>
    <s v="Parnal"/>
    <x v="1"/>
    <s v="l"/>
    <n v="6.1605476042314873E-2"/>
    <n v="2.7977044476327116E-2"/>
    <n v="1.1002346996978449E-2"/>
    <n v="1.5694439584281066E-2"/>
    <x v="1"/>
  </r>
  <r>
    <s v="Meghashyam"/>
    <x v="0"/>
    <s v="m"/>
    <n v="3.2980709396390792E-2"/>
    <n v="7.8909612625538018E-3"/>
    <n v="5.8901453620187659E-3"/>
    <n v="4.4266368058228645E-3"/>
    <x v="0"/>
  </r>
  <r>
    <s v="Udantika"/>
    <x v="1"/>
    <s v="a"/>
    <n v="0.17859365276913503"/>
    <n v="0.56097560975609762"/>
    <n v="3.1895692809422373E-2"/>
    <n v="0.31469363474122553"/>
    <x v="1"/>
  </r>
  <r>
    <s v="Tamasa"/>
    <x v="1"/>
    <s v="a"/>
    <n v="0.17859365276913503"/>
    <n v="0.56097560975609762"/>
    <n v="3.1895692809422373E-2"/>
    <n v="0.31469363474122553"/>
    <x v="1"/>
  </r>
  <r>
    <s v="Saanjh"/>
    <x v="1"/>
    <s v="h"/>
    <n v="0.11263223397635345"/>
    <n v="5.0215208034433282E-3"/>
    <n v="2.0115402085384843E-2"/>
    <n v="2.8169506946145503E-3"/>
    <x v="0"/>
  </r>
  <r>
    <s v="Lav, Luv"/>
    <x v="0"/>
    <s v="v"/>
    <n v="2.4268823895457373E-2"/>
    <n v="0"/>
    <n v="4.3342579079006013E-3"/>
    <n v="0"/>
    <x v="0"/>
  </r>
  <r>
    <s v="Vrinda"/>
    <x v="1"/>
    <s v="a"/>
    <n v="0.17859365276913503"/>
    <n v="0.56097560975609762"/>
    <n v="3.1895692809422373E-2"/>
    <n v="0.31469363474122553"/>
    <x v="1"/>
  </r>
  <r>
    <s v="Abdul-Jabaar"/>
    <x v="0"/>
    <s v="r"/>
    <n v="8.7741132545115119E-2"/>
    <n v="6.4562410329985654E-3"/>
    <n v="1.5670009359332941E-2"/>
    <n v="3.6217937502187078E-3"/>
    <x v="0"/>
  </r>
  <r>
    <s v="Unnat"/>
    <x v="0"/>
    <s v="t"/>
    <n v="5.9116365899191038E-2"/>
    <n v="6.4562410329985654E-3"/>
    <n v="1.0557807724373258E-2"/>
    <n v="3.6217937502187078E-3"/>
    <x v="0"/>
  </r>
  <r>
    <s v="Bharat"/>
    <x v="0"/>
    <s v="t"/>
    <n v="5.9116365899191038E-2"/>
    <n v="6.4562410329985654E-3"/>
    <n v="1.0557807724373258E-2"/>
    <n v="3.6217937502187078E-3"/>
    <x v="0"/>
  </r>
  <r>
    <s v="Rijuta"/>
    <x v="1"/>
    <s v="a"/>
    <n v="0.17859365276913503"/>
    <n v="0.56097560975609762"/>
    <n v="3.1895692809422373E-2"/>
    <n v="0.31469363474122553"/>
    <x v="1"/>
  </r>
  <r>
    <s v="Yogendra"/>
    <x v="0"/>
    <s v="a"/>
    <n v="0.17859365276913503"/>
    <n v="0.56097560975609762"/>
    <n v="3.1895692809422373E-2"/>
    <n v="0.31469363474122553"/>
    <x v="1"/>
  </r>
  <r>
    <s v="Giridhar"/>
    <x v="0"/>
    <s v="r"/>
    <n v="8.7741132545115119E-2"/>
    <n v="6.4562410329985654E-3"/>
    <n v="1.5670009359332941E-2"/>
    <n v="3.6217937502187078E-3"/>
    <x v="0"/>
  </r>
  <r>
    <s v="Kajal"/>
    <x v="1"/>
    <s v="l"/>
    <n v="6.1605476042314873E-2"/>
    <n v="2.7977044476327116E-2"/>
    <n v="1.1002346996978449E-2"/>
    <n v="1.5694439584281066E-2"/>
    <x v="1"/>
  </r>
  <r>
    <s v="Adwaita"/>
    <x v="0"/>
    <s v="a"/>
    <n v="0.17859365276913503"/>
    <n v="0.56097560975609762"/>
    <n v="3.1895692809422373E-2"/>
    <n v="0.31469363474122553"/>
    <x v="1"/>
  </r>
  <r>
    <s v="Induja"/>
    <x v="1"/>
    <s v="a"/>
    <n v="0.17859365276913503"/>
    <n v="0.56097560975609762"/>
    <n v="3.1895692809422373E-2"/>
    <n v="0.31469363474122553"/>
    <x v="1"/>
  </r>
  <r>
    <s v="Sutanuka"/>
    <x v="1"/>
    <s v="a"/>
    <n v="0.17859365276913503"/>
    <n v="0.56097560975609762"/>
    <n v="3.1895692809422373E-2"/>
    <n v="0.31469363474122553"/>
    <x v="1"/>
  </r>
  <r>
    <s v="Jaigath"/>
    <x v="0"/>
    <s v="h"/>
    <n v="0.11263223397635345"/>
    <n v="5.0215208034433282E-3"/>
    <n v="2.0115402085384843E-2"/>
    <n v="2.8169506946145503E-3"/>
    <x v="0"/>
  </r>
  <r>
    <s v="Ekantha"/>
    <x v="1"/>
    <s v="a"/>
    <n v="0.17859365276913503"/>
    <n v="0.56097560975609762"/>
    <n v="3.1895692809422373E-2"/>
    <n v="0.31469363474122553"/>
    <x v="1"/>
  </r>
  <r>
    <s v="Raviprabha"/>
    <x v="1"/>
    <s v="a"/>
    <n v="0.17859365276913503"/>
    <n v="0.56097560975609762"/>
    <n v="3.1895692809422373E-2"/>
    <n v="0.31469363474122553"/>
    <x v="1"/>
  </r>
  <r>
    <s v="Indradutt"/>
    <x v="0"/>
    <s v="t"/>
    <n v="5.9116365899191038E-2"/>
    <n v="6.4562410329985654E-3"/>
    <n v="1.0557807724373258E-2"/>
    <n v="3.6217937502187078E-3"/>
    <x v="0"/>
  </r>
  <r>
    <s v="Mahati"/>
    <x v="1"/>
    <s v="i"/>
    <n v="6.4716863721219667E-2"/>
    <n v="0.34074605451936874"/>
    <n v="1.1558021087734937E-2"/>
    <n v="0.19115022570598736"/>
    <x v="1"/>
  </r>
  <r>
    <s v="Manisila"/>
    <x v="1"/>
    <s v="a"/>
    <n v="0.17859365276913503"/>
    <n v="0.56097560975609762"/>
    <n v="3.1895692809422373E-2"/>
    <n v="0.31469363474122553"/>
    <x v="1"/>
  </r>
  <r>
    <s v="Dakshina"/>
    <x v="0"/>
    <s v="a"/>
    <n v="0.17859365276913503"/>
    <n v="0.56097560975609762"/>
    <n v="3.1895692809422373E-2"/>
    <n v="0.31469363474122553"/>
    <x v="1"/>
  </r>
  <r>
    <s v="Madhup"/>
    <x v="0"/>
    <s v="p"/>
    <n v="1.2445550715619166E-2"/>
    <n v="7.173601147776184E-4"/>
    <n v="2.2226963630259493E-3"/>
    <n v="4.0242152780207866E-4"/>
    <x v="0"/>
  </r>
  <r>
    <s v="Lajja"/>
    <x v="1"/>
    <s v="a"/>
    <n v="0.17859365276913503"/>
    <n v="0.56097560975609762"/>
    <n v="3.1895692809422373E-2"/>
    <n v="0.31469363474122553"/>
    <x v="1"/>
  </r>
  <r>
    <s v="Kanak"/>
    <x v="0"/>
    <s v="k"/>
    <n v="3.7336652146857496E-2"/>
    <n v="2.8694404591104736E-3"/>
    <n v="6.6680890890778478E-3"/>
    <n v="1.6096861112083146E-3"/>
    <x v="0"/>
  </r>
  <r>
    <s v="Chellam"/>
    <x v="1"/>
    <s v="m"/>
    <n v="3.2980709396390792E-2"/>
    <n v="7.8909612625538018E-3"/>
    <n v="5.8901453620187659E-3"/>
    <n v="4.4266368058228645E-3"/>
    <x v="0"/>
  </r>
  <r>
    <s v="Shrigauri"/>
    <x v="1"/>
    <s v="i"/>
    <n v="6.4716863721219667E-2"/>
    <n v="0.34074605451936874"/>
    <n v="1.1558021087734937E-2"/>
    <n v="0.19115022570598736"/>
    <x v="1"/>
  </r>
  <r>
    <s v="Maahir"/>
    <x v="0"/>
    <s v="r"/>
    <n v="8.7741132545115119E-2"/>
    <n v="6.4562410329985654E-3"/>
    <n v="1.5670009359332941E-2"/>
    <n v="3.6217937502187078E-3"/>
    <x v="0"/>
  </r>
  <r>
    <s v="Dayanita"/>
    <x v="1"/>
    <s v="a"/>
    <n v="0.17859365276913503"/>
    <n v="0.56097560975609762"/>
    <n v="3.1895692809422373E-2"/>
    <n v="0.31469363474122553"/>
    <x v="1"/>
  </r>
  <r>
    <s v="Suren"/>
    <x v="0"/>
    <s v="n"/>
    <n v="0.15121344119477287"/>
    <n v="1.2195121951219513E-2"/>
    <n v="2.7005760810765285E-2"/>
    <n v="6.8411659726353366E-3"/>
    <x v="0"/>
  </r>
  <r>
    <s v="Tamra"/>
    <x v="0"/>
    <s v="a"/>
    <n v="0.17859365276913503"/>
    <n v="0.56097560975609762"/>
    <n v="3.1895692809422373E-2"/>
    <n v="0.31469363474122553"/>
    <x v="1"/>
  </r>
  <r>
    <s v="Ajaat"/>
    <x v="0"/>
    <s v="t"/>
    <n v="5.9116365899191038E-2"/>
    <n v="6.4562410329985654E-3"/>
    <n v="1.0557807724373258E-2"/>
    <n v="3.6217937502187078E-3"/>
    <x v="0"/>
  </r>
  <r>
    <s v="Mangesh"/>
    <x v="0"/>
    <s v="h"/>
    <n v="0.11263223397635345"/>
    <n v="5.0215208034433282E-3"/>
    <n v="2.0115402085384843E-2"/>
    <n v="2.8169506946145503E-3"/>
    <x v="0"/>
  </r>
  <r>
    <s v="Patala"/>
    <x v="1"/>
    <s v="a"/>
    <n v="0.17859365276913503"/>
    <n v="0.56097560975609762"/>
    <n v="3.1895692809422373E-2"/>
    <n v="0.31469363474122553"/>
    <x v="1"/>
  </r>
  <r>
    <s v="Rwiju"/>
    <x v="0"/>
    <s v="u"/>
    <n v="3.7336652146857496E-2"/>
    <n v="7.8909612625538018E-3"/>
    <n v="6.6680890890778478E-3"/>
    <n v="4.4266368058228645E-3"/>
    <x v="0"/>
  </r>
  <r>
    <s v="Neela"/>
    <x v="1"/>
    <s v="a"/>
    <n v="0.17859365276913503"/>
    <n v="0.56097560975609762"/>
    <n v="3.1895692809422373E-2"/>
    <n v="0.31469363474122553"/>
    <x v="1"/>
  </r>
  <r>
    <s v="Shyamala"/>
    <x v="1"/>
    <s v="a"/>
    <n v="0.17859365276913503"/>
    <n v="0.56097560975609762"/>
    <n v="3.1895692809422373E-2"/>
    <n v="0.31469363474122553"/>
    <x v="1"/>
  </r>
  <r>
    <s v="Ira"/>
    <x v="1"/>
    <s v="a"/>
    <n v="0.17859365276913503"/>
    <n v="0.56097560975609762"/>
    <n v="3.1895692809422373E-2"/>
    <n v="0.31469363474122553"/>
    <x v="1"/>
  </r>
  <r>
    <s v="Ushakanta"/>
    <x v="0"/>
    <s v="a"/>
    <n v="0.17859365276913503"/>
    <n v="0.56097560975609762"/>
    <n v="3.1895692809422373E-2"/>
    <n v="0.31469363474122553"/>
    <x v="1"/>
  </r>
  <r>
    <s v="Rina"/>
    <x v="1"/>
    <s v="a"/>
    <n v="0.17859365276913503"/>
    <n v="0.56097560975609762"/>
    <n v="3.1895692809422373E-2"/>
    <n v="0.31469363474122553"/>
    <x v="1"/>
  </r>
  <r>
    <s v="Habib"/>
    <x v="0"/>
    <s v="b"/>
    <n v="9.9564405724953328E-3"/>
    <n v="2.152080344332855E-3"/>
    <n v="1.7781570904207595E-3"/>
    <n v="1.2072645834062359E-3"/>
    <x v="0"/>
  </r>
  <r>
    <s v="Sravanthi"/>
    <x v="1"/>
    <s v="i"/>
    <n v="6.4716863721219667E-2"/>
    <n v="0.34074605451936874"/>
    <n v="1.1558021087734937E-2"/>
    <n v="0.19115022570598736"/>
    <x v="1"/>
  </r>
  <r>
    <s v="Laabh"/>
    <x v="0"/>
    <s v="h"/>
    <n v="0.11263223397635345"/>
    <n v="5.0215208034433282E-3"/>
    <n v="2.0115402085384843E-2"/>
    <n v="2.8169506946145503E-3"/>
    <x v="0"/>
  </r>
  <r>
    <s v="Pratibha"/>
    <x v="1"/>
    <s v="a"/>
    <n v="0.17859365276913503"/>
    <n v="0.56097560975609762"/>
    <n v="3.1895692809422373E-2"/>
    <n v="0.31469363474122553"/>
    <x v="1"/>
  </r>
  <r>
    <s v="Sohail"/>
    <x v="0"/>
    <s v="l"/>
    <n v="6.1605476042314873E-2"/>
    <n v="2.7977044476327116E-2"/>
    <n v="1.1002346996978449E-2"/>
    <n v="1.5694439584281066E-2"/>
    <x v="1"/>
  </r>
  <r>
    <s v="Bahubali"/>
    <x v="0"/>
    <s v="i"/>
    <n v="6.4716863721219667E-2"/>
    <n v="0.34074605451936874"/>
    <n v="1.1558021087734937E-2"/>
    <n v="0.19115022570598736"/>
    <x v="1"/>
  </r>
  <r>
    <s v="Abhinatha"/>
    <x v="0"/>
    <s v="a"/>
    <n v="0.17859365276913503"/>
    <n v="0.56097560975609762"/>
    <n v="3.1895692809422373E-2"/>
    <n v="0.31469363474122553"/>
    <x v="1"/>
  </r>
  <r>
    <s v="Manayi"/>
    <x v="1"/>
    <s v="i"/>
    <n v="6.4716863721219667E-2"/>
    <n v="0.34074605451936874"/>
    <n v="1.1558021087734937E-2"/>
    <n v="0.19115022570598736"/>
    <x v="1"/>
  </r>
  <r>
    <s v="Indrajeet"/>
    <x v="0"/>
    <s v="t"/>
    <n v="5.9116365899191038E-2"/>
    <n v="6.4562410329985654E-3"/>
    <n v="1.0557807724373258E-2"/>
    <n v="3.6217937502187078E-3"/>
    <x v="0"/>
  </r>
  <r>
    <s v="Hemani"/>
    <x v="1"/>
    <s v="i"/>
    <n v="6.4716863721219667E-2"/>
    <n v="0.34074605451936874"/>
    <n v="1.1558021087734937E-2"/>
    <n v="0.19115022570598736"/>
    <x v="1"/>
  </r>
  <r>
    <s v="Kamini"/>
    <x v="1"/>
    <s v="i"/>
    <n v="6.4716863721219667E-2"/>
    <n v="0.34074605451936874"/>
    <n v="1.1558021087734937E-2"/>
    <n v="0.19115022570598736"/>
    <x v="1"/>
  </r>
  <r>
    <s v="Abhidhya"/>
    <x v="1"/>
    <s v="a"/>
    <n v="0.17859365276913503"/>
    <n v="0.56097560975609762"/>
    <n v="3.1895692809422373E-2"/>
    <n v="0.31469363474122553"/>
    <x v="1"/>
  </r>
  <r>
    <s v="Ahilya"/>
    <x v="1"/>
    <s v="a"/>
    <n v="0.17859365276913503"/>
    <n v="0.56097560975609762"/>
    <n v="3.1895692809422373E-2"/>
    <n v="0.31469363474122553"/>
    <x v="1"/>
  </r>
  <r>
    <s v="Nedumaan"/>
    <x v="0"/>
    <s v="n"/>
    <n v="0.15121344119477287"/>
    <n v="1.2195121951219513E-2"/>
    <n v="2.7005760810765285E-2"/>
    <n v="6.8411659726353366E-3"/>
    <x v="0"/>
  </r>
  <r>
    <s v="Suhrid"/>
    <x v="0"/>
    <s v="d"/>
    <n v="3.4847542003733668E-2"/>
    <n v="2.152080344332855E-3"/>
    <n v="6.2235498164726587E-3"/>
    <n v="1.2072645834062359E-3"/>
    <x v="0"/>
  </r>
  <r>
    <s v="Jeemutbahan"/>
    <x v="0"/>
    <s v="n"/>
    <n v="0.15121344119477287"/>
    <n v="1.2195121951219513E-2"/>
    <n v="2.7005760810765285E-2"/>
    <n v="6.8411659726353366E-3"/>
    <x v="0"/>
  </r>
  <r>
    <s v="Sushama"/>
    <x v="1"/>
    <s v="a"/>
    <n v="0.17859365276913503"/>
    <n v="0.56097560975609762"/>
    <n v="3.1895692809422373E-2"/>
    <n v="0.31469363474122553"/>
    <x v="1"/>
  </r>
  <r>
    <s v="Bhumi"/>
    <x v="0"/>
    <s v="i"/>
    <n v="6.4716863721219667E-2"/>
    <n v="0.34074605451936874"/>
    <n v="1.1558021087734937E-2"/>
    <n v="0.19115022570598736"/>
    <x v="1"/>
  </r>
  <r>
    <s v="Geeta"/>
    <x v="1"/>
    <s v="a"/>
    <n v="0.17859365276913503"/>
    <n v="0.56097560975609762"/>
    <n v="3.1895692809422373E-2"/>
    <n v="0.31469363474122553"/>
    <x v="1"/>
  </r>
  <r>
    <s v="Basabi"/>
    <x v="1"/>
    <s v="i"/>
    <n v="6.4716863721219667E-2"/>
    <n v="0.34074605451936874"/>
    <n v="1.1558021087734937E-2"/>
    <n v="0.19115022570598736"/>
    <x v="1"/>
  </r>
  <r>
    <s v="Deviprasad"/>
    <x v="0"/>
    <s v="d"/>
    <n v="3.4847542003733668E-2"/>
    <n v="2.152080344332855E-3"/>
    <n v="6.2235498164726587E-3"/>
    <n v="1.2072645834062359E-3"/>
    <x v="0"/>
  </r>
  <r>
    <s v="Oojam"/>
    <x v="0"/>
    <s v="m"/>
    <n v="3.2980709396390792E-2"/>
    <n v="7.8909612625538018E-3"/>
    <n v="5.8901453620187659E-3"/>
    <n v="4.4266368058228645E-3"/>
    <x v="0"/>
  </r>
  <r>
    <s v="Bashir"/>
    <x v="0"/>
    <s v="r"/>
    <n v="8.7741132545115119E-2"/>
    <n v="6.4562410329985654E-3"/>
    <n v="1.5670009359332941E-2"/>
    <n v="3.6217937502187078E-3"/>
    <x v="0"/>
  </r>
  <r>
    <s v="Hassan"/>
    <x v="0"/>
    <s v="n"/>
    <n v="0.15121344119477287"/>
    <n v="1.2195121951219513E-2"/>
    <n v="2.7005760810765285E-2"/>
    <n v="6.8411659726353366E-3"/>
    <x v="0"/>
  </r>
  <r>
    <s v="Harsh; Haarsha"/>
    <x v="0"/>
    <s v="a"/>
    <n v="0.17859365276913503"/>
    <n v="0.56097560975609762"/>
    <n v="3.1895692809422373E-2"/>
    <n v="0.31469363474122553"/>
    <x v="1"/>
  </r>
  <r>
    <s v="Rajesh"/>
    <x v="0"/>
    <s v="h"/>
    <n v="0.11263223397635345"/>
    <n v="5.0215208034433282E-3"/>
    <n v="2.0115402085384843E-2"/>
    <n v="2.8169506946145503E-3"/>
    <x v="0"/>
  </r>
  <r>
    <s v="Ranjiv"/>
    <x v="0"/>
    <s v="v"/>
    <n v="2.4268823895457373E-2"/>
    <n v="0"/>
    <n v="4.3342579079006013E-3"/>
    <n v="0"/>
    <x v="0"/>
  </r>
  <r>
    <s v="Shakti"/>
    <x v="0"/>
    <s v="i"/>
    <n v="6.4716863721219667E-2"/>
    <n v="0.34074605451936874"/>
    <n v="1.1558021087734937E-2"/>
    <n v="0.19115022570598736"/>
    <x v="1"/>
  </r>
  <r>
    <s v="Sulakshana"/>
    <x v="1"/>
    <s v="a"/>
    <n v="0.17859365276913503"/>
    <n v="0.56097560975609762"/>
    <n v="3.1895692809422373E-2"/>
    <n v="0.31469363474122553"/>
    <x v="1"/>
  </r>
  <r>
    <s v="Vighnesh, Vignesh"/>
    <x v="0"/>
    <s v="h"/>
    <n v="0.11263223397635345"/>
    <n v="5.0215208034433282E-3"/>
    <n v="2.0115402085384843E-2"/>
    <n v="2.8169506946145503E-3"/>
    <x v="0"/>
  </r>
  <r>
    <s v="Udayasooriyan"/>
    <x v="0"/>
    <s v="n"/>
    <n v="0.15121344119477287"/>
    <n v="1.2195121951219513E-2"/>
    <n v="2.7005760810765285E-2"/>
    <n v="6.8411659726353366E-3"/>
    <x v="0"/>
  </r>
  <r>
    <s v="Jeevitha"/>
    <x v="1"/>
    <s v="a"/>
    <n v="0.17859365276913503"/>
    <n v="0.56097560975609762"/>
    <n v="3.1895692809422373E-2"/>
    <n v="0.31469363474122553"/>
    <x v="1"/>
  </r>
  <r>
    <s v="Ariktha"/>
    <x v="1"/>
    <s v="a"/>
    <n v="0.17859365276913503"/>
    <n v="0.56097560975609762"/>
    <n v="3.1895692809422373E-2"/>
    <n v="0.31469363474122553"/>
    <x v="1"/>
  </r>
  <r>
    <s v="Mandarmalika"/>
    <x v="1"/>
    <s v="a"/>
    <n v="0.17859365276913503"/>
    <n v="0.56097560975609762"/>
    <n v="3.1895692809422373E-2"/>
    <n v="0.31469363474122553"/>
    <x v="1"/>
  </r>
  <r>
    <s v="Jhoomer"/>
    <x v="0"/>
    <s v="r"/>
    <n v="8.7741132545115119E-2"/>
    <n v="6.4562410329985654E-3"/>
    <n v="1.5670009359332941E-2"/>
    <n v="3.6217937502187078E-3"/>
    <x v="0"/>
  </r>
  <r>
    <s v="Ihit"/>
    <x v="0"/>
    <s v="t"/>
    <n v="5.9116365899191038E-2"/>
    <n v="6.4562410329985654E-3"/>
    <n v="1.0557807724373258E-2"/>
    <n v="3.6217937502187078E-3"/>
    <x v="0"/>
  </r>
  <r>
    <s v="Manoritha"/>
    <x v="1"/>
    <s v="a"/>
    <n v="0.17859365276913503"/>
    <n v="0.56097560975609762"/>
    <n v="3.1895692809422373E-2"/>
    <n v="0.31469363474122553"/>
    <x v="1"/>
  </r>
  <r>
    <s v="Vidula"/>
    <x v="1"/>
    <s v="a"/>
    <n v="0.17859365276913503"/>
    <n v="0.56097560975609762"/>
    <n v="3.1895692809422373E-2"/>
    <n v="0.31469363474122553"/>
    <x v="1"/>
  </r>
  <r>
    <s v="Bhaskar"/>
    <x v="0"/>
    <s v="r"/>
    <n v="8.7741132545115119E-2"/>
    <n v="6.4562410329985654E-3"/>
    <n v="1.5670009359332941E-2"/>
    <n v="3.6217937502187078E-3"/>
    <x v="0"/>
  </r>
  <r>
    <s v="Bhanuja"/>
    <x v="1"/>
    <s v="a"/>
    <n v="0.17859365276913503"/>
    <n v="0.56097560975609762"/>
    <n v="3.1895692809422373E-2"/>
    <n v="0.31469363474122553"/>
    <x v="1"/>
  </r>
  <r>
    <s v="Madhuparna"/>
    <x v="1"/>
    <s v="a"/>
    <n v="0.17859365276913503"/>
    <n v="0.56097560975609762"/>
    <n v="3.1895692809422373E-2"/>
    <n v="0.31469363474122553"/>
    <x v="1"/>
  </r>
  <r>
    <s v="Nirmitha"/>
    <x v="1"/>
    <s v="a"/>
    <n v="0.17859365276913503"/>
    <n v="0.56097560975609762"/>
    <n v="3.1895692809422373E-2"/>
    <n v="0.31469363474122553"/>
    <x v="1"/>
  </r>
  <r>
    <s v="Dayada"/>
    <x v="0"/>
    <s v="a"/>
    <n v="0.17859365276913503"/>
    <n v="0.56097560975609762"/>
    <n v="3.1895692809422373E-2"/>
    <n v="0.31469363474122553"/>
    <x v="1"/>
  </r>
  <r>
    <s v="Eshita"/>
    <x v="1"/>
    <s v="a"/>
    <n v="0.17859365276913503"/>
    <n v="0.56097560975609762"/>
    <n v="3.1895692809422373E-2"/>
    <n v="0.31469363474122553"/>
    <x v="1"/>
  </r>
  <r>
    <s v="Aastha"/>
    <x v="1"/>
    <s v="a"/>
    <n v="0.17859365276913503"/>
    <n v="0.56097560975609762"/>
    <n v="3.1895692809422373E-2"/>
    <n v="0.31469363474122553"/>
    <x v="1"/>
  </r>
  <r>
    <s v="Heramba"/>
    <x v="0"/>
    <s v="a"/>
    <n v="0.17859365276913503"/>
    <n v="0.56097560975609762"/>
    <n v="3.1895692809422373E-2"/>
    <n v="0.31469363474122553"/>
    <x v="1"/>
  </r>
  <r>
    <s v="Karabi"/>
    <x v="1"/>
    <s v="i"/>
    <n v="6.4716863721219667E-2"/>
    <n v="0.34074605451936874"/>
    <n v="1.1558021087734937E-2"/>
    <n v="0.19115022570598736"/>
    <x v="1"/>
  </r>
  <r>
    <s v="Pralay"/>
    <x v="0"/>
    <s v="y"/>
    <n v="2.1157436216552583E-2"/>
    <n v="1.4347202295552368E-3"/>
    <n v="3.7785838171441139E-3"/>
    <n v="8.0484305560415731E-4"/>
    <x v="0"/>
  </r>
  <r>
    <s v="Virabhadra"/>
    <x v="0"/>
    <s v="a"/>
    <n v="0.17859365276913503"/>
    <n v="0.56097560975609762"/>
    <n v="3.1895692809422373E-2"/>
    <n v="0.31469363474122553"/>
    <x v="1"/>
  </r>
  <r>
    <s v="Kaushik"/>
    <x v="0"/>
    <s v="k"/>
    <n v="3.7336652146857496E-2"/>
    <n v="2.8694404591104736E-3"/>
    <n v="6.6680890890778478E-3"/>
    <n v="1.6096861112083146E-3"/>
    <x v="0"/>
  </r>
  <r>
    <s v="Suryakanti"/>
    <x v="1"/>
    <s v="i"/>
    <n v="6.4716863721219667E-2"/>
    <n v="0.34074605451936874"/>
    <n v="1.1558021087734937E-2"/>
    <n v="0.19115022570598736"/>
    <x v="1"/>
  </r>
  <r>
    <s v="Samita"/>
    <x v="1"/>
    <s v="a"/>
    <n v="0.17859365276913503"/>
    <n v="0.56097560975609762"/>
    <n v="3.1895692809422373E-2"/>
    <n v="0.31469363474122553"/>
    <x v="1"/>
  </r>
  <r>
    <s v="Dandapaani"/>
    <x v="0"/>
    <s v="i"/>
    <n v="6.4716863721219667E-2"/>
    <n v="0.34074605451936874"/>
    <n v="1.1558021087734937E-2"/>
    <n v="0.19115022570598736"/>
    <x v="1"/>
  </r>
  <r>
    <s v="Shaurav"/>
    <x v="0"/>
    <s v="v"/>
    <n v="2.4268823895457373E-2"/>
    <n v="0"/>
    <n v="4.3342579079006013E-3"/>
    <n v="0"/>
    <x v="0"/>
  </r>
  <r>
    <s v="Jhilmil"/>
    <x v="1"/>
    <s v="l"/>
    <n v="6.1605476042314873E-2"/>
    <n v="2.7977044476327116E-2"/>
    <n v="1.1002346996978449E-2"/>
    <n v="1.5694439584281066E-2"/>
    <x v="1"/>
  </r>
  <r>
    <s v="Prabhati"/>
    <x v="1"/>
    <s v="i"/>
    <n v="6.4716863721219667E-2"/>
    <n v="0.34074605451936874"/>
    <n v="1.1558021087734937E-2"/>
    <n v="0.19115022570598736"/>
    <x v="1"/>
  </r>
  <r>
    <s v="Anirvan"/>
    <x v="0"/>
    <s v="n"/>
    <n v="0.15121344119477287"/>
    <n v="1.2195121951219513E-2"/>
    <n v="2.7005760810765285E-2"/>
    <n v="6.8411659726353366E-3"/>
    <x v="0"/>
  </r>
  <r>
    <s v="Radha"/>
    <x v="1"/>
    <s v="a"/>
    <n v="0.17859365276913503"/>
    <n v="0.56097560975609762"/>
    <n v="3.1895692809422373E-2"/>
    <n v="0.31469363474122553"/>
    <x v="1"/>
  </r>
  <r>
    <s v="Ravindra Svarup"/>
    <x v="0"/>
    <s v="p"/>
    <n v="1.2445550715619166E-2"/>
    <n v="7.173601147776184E-4"/>
    <n v="2.2226963630259493E-3"/>
    <n v="4.0242152780207866E-4"/>
    <x v="0"/>
  </r>
  <r>
    <s v="Mrinal"/>
    <x v="1"/>
    <s v="l"/>
    <n v="6.1605476042314873E-2"/>
    <n v="2.7977044476327116E-2"/>
    <n v="1.1002346996978449E-2"/>
    <n v="1.5694439584281066E-2"/>
    <x v="1"/>
  </r>
  <r>
    <s v="Iraja"/>
    <x v="1"/>
    <s v="a"/>
    <n v="0.17859365276913503"/>
    <n v="0.56097560975609762"/>
    <n v="3.1895692809422373E-2"/>
    <n v="0.31469363474122553"/>
    <x v="1"/>
  </r>
  <r>
    <s v="Vikas"/>
    <x v="0"/>
    <s v="s"/>
    <n v="2.0535158680771624E-2"/>
    <n v="2.8694404591104736E-3"/>
    <n v="3.6674489989928162E-3"/>
    <n v="1.6096861112083146E-3"/>
    <x v="0"/>
  </r>
  <r>
    <s v="Vardhana"/>
    <x v="0"/>
    <s v="a"/>
    <n v="0.17859365276913503"/>
    <n v="0.56097560975609762"/>
    <n v="3.1895692809422373E-2"/>
    <n v="0.31469363474122553"/>
    <x v="1"/>
  </r>
  <r>
    <s v="Vallabhesvara"/>
    <x v="0"/>
    <s v="a"/>
    <n v="0.17859365276913503"/>
    <n v="0.56097560975609762"/>
    <n v="3.1895692809422373E-2"/>
    <n v="0.31469363474122553"/>
    <x v="1"/>
  </r>
  <r>
    <s v="Sudeepta"/>
    <x v="1"/>
    <s v="a"/>
    <n v="0.17859365276913503"/>
    <n v="0.56097560975609762"/>
    <n v="3.1895692809422373E-2"/>
    <n v="0.31469363474122553"/>
    <x v="1"/>
  </r>
  <r>
    <s v="Sandananda"/>
    <x v="0"/>
    <s v="a"/>
    <n v="0.17859365276913503"/>
    <n v="0.56097560975609762"/>
    <n v="3.1895692809422373E-2"/>
    <n v="0.31469363474122553"/>
    <x v="1"/>
  </r>
  <r>
    <s v="Mukta"/>
    <x v="1"/>
    <s v="a"/>
    <n v="0.17859365276913503"/>
    <n v="0.56097560975609762"/>
    <n v="3.1895692809422373E-2"/>
    <n v="0.31469363474122553"/>
    <x v="1"/>
  </r>
  <r>
    <s v="Chiman"/>
    <x v="0"/>
    <s v="n"/>
    <n v="0.15121344119477287"/>
    <n v="1.2195121951219513E-2"/>
    <n v="2.7005760810765285E-2"/>
    <n v="6.8411659726353366E-3"/>
    <x v="0"/>
  </r>
  <r>
    <s v="Guru"/>
    <x v="0"/>
    <s v="u"/>
    <n v="3.7336652146857496E-2"/>
    <n v="7.8909612625538018E-3"/>
    <n v="6.6680890890778478E-3"/>
    <n v="4.4266368058228645E-3"/>
    <x v="0"/>
  </r>
  <r>
    <s v="Zarir"/>
    <x v="0"/>
    <s v="r"/>
    <n v="8.7741132545115119E-2"/>
    <n v="6.4562410329985654E-3"/>
    <n v="1.5670009359332941E-2"/>
    <n v="3.6217937502187078E-3"/>
    <x v="0"/>
  </r>
  <r>
    <s v="Geet"/>
    <x v="0"/>
    <s v="t"/>
    <n v="5.9116365899191038E-2"/>
    <n v="6.4562410329985654E-3"/>
    <n v="1.0557807724373258E-2"/>
    <n v="3.6217937502187078E-3"/>
    <x v="0"/>
  </r>
  <r>
    <s v="Suraj"/>
    <x v="0"/>
    <s v="j"/>
    <n v="2.3024268823895456E-2"/>
    <n v="7.173601147776184E-4"/>
    <n v="4.1119882715980058E-3"/>
    <n v="4.0242152780207866E-4"/>
    <x v="0"/>
  </r>
  <r>
    <s v="Rasesh"/>
    <x v="0"/>
    <s v="h"/>
    <n v="0.11263223397635345"/>
    <n v="5.0215208034433282E-3"/>
    <n v="2.0115402085384843E-2"/>
    <n v="2.8169506946145503E-3"/>
    <x v="0"/>
  </r>
  <r>
    <s v="Rustom"/>
    <x v="0"/>
    <s v="m"/>
    <n v="3.2980709396390792E-2"/>
    <n v="7.8909612625538018E-3"/>
    <n v="5.8901453620187659E-3"/>
    <n v="4.4266368058228645E-3"/>
    <x v="0"/>
  </r>
  <r>
    <s v="Tanya"/>
    <x v="1"/>
    <s v="a"/>
    <n v="0.17859365276913503"/>
    <n v="0.56097560975609762"/>
    <n v="3.1895692809422373E-2"/>
    <n v="0.31469363474122553"/>
    <x v="1"/>
  </r>
  <r>
    <s v="Baldev"/>
    <x v="0"/>
    <s v="v"/>
    <n v="2.4268823895457373E-2"/>
    <n v="0"/>
    <n v="4.3342579079006013E-3"/>
    <n v="0"/>
    <x v="0"/>
  </r>
  <r>
    <s v="Tribhuvaneshwari"/>
    <x v="1"/>
    <s v="i"/>
    <n v="6.4716863721219667E-2"/>
    <n v="0.34074605451936874"/>
    <n v="1.1558021087734937E-2"/>
    <n v="0.19115022570598736"/>
    <x v="1"/>
  </r>
  <r>
    <s v="Stuti"/>
    <x v="1"/>
    <s v="i"/>
    <n v="6.4716863721219667E-2"/>
    <n v="0.34074605451936874"/>
    <n v="1.1558021087734937E-2"/>
    <n v="0.19115022570598736"/>
    <x v="1"/>
  </r>
  <r>
    <s v="Tarjani"/>
    <x v="1"/>
    <s v="i"/>
    <n v="6.4716863721219667E-2"/>
    <n v="0.34074605451936874"/>
    <n v="1.1558021087734937E-2"/>
    <n v="0.19115022570598736"/>
    <x v="1"/>
  </r>
  <r>
    <s v="Abdul-Ghafoor"/>
    <x v="0"/>
    <s v="r"/>
    <n v="8.7741132545115119E-2"/>
    <n v="6.4562410329985654E-3"/>
    <n v="1.5670009359332941E-2"/>
    <n v="3.6217937502187078E-3"/>
    <x v="0"/>
  </r>
  <r>
    <s v="Shankar"/>
    <x v="0"/>
    <s v="r"/>
    <n v="8.7741132545115119E-2"/>
    <n v="6.4562410329985654E-3"/>
    <n v="1.5670009359332941E-2"/>
    <n v="3.6217937502187078E-3"/>
    <x v="0"/>
  </r>
  <r>
    <s v="Elilarasu"/>
    <x v="0"/>
    <s v="u"/>
    <n v="3.7336652146857496E-2"/>
    <n v="7.8909612625538018E-3"/>
    <n v="6.6680890890778478E-3"/>
    <n v="4.4266368058228645E-3"/>
    <x v="0"/>
  </r>
  <r>
    <s v="Kaliranjan"/>
    <x v="0"/>
    <s v="n"/>
    <n v="0.15121344119477287"/>
    <n v="1.2195121951219513E-2"/>
    <n v="2.7005760810765285E-2"/>
    <n v="6.8411659726353366E-3"/>
    <x v="0"/>
  </r>
  <r>
    <s v="Pratap"/>
    <x v="0"/>
    <s v="p"/>
    <n v="1.2445550715619166E-2"/>
    <n v="7.173601147776184E-4"/>
    <n v="2.2226963630259493E-3"/>
    <n v="4.0242152780207866E-4"/>
    <x v="0"/>
  </r>
  <r>
    <s v="Rajanigandha"/>
    <x v="1"/>
    <s v="a"/>
    <n v="0.17859365276913503"/>
    <n v="0.56097560975609762"/>
    <n v="3.1895692809422373E-2"/>
    <n v="0.31469363474122553"/>
    <x v="1"/>
  </r>
  <r>
    <s v="Doyel"/>
    <x v="1"/>
    <s v="l"/>
    <n v="6.1605476042314873E-2"/>
    <n v="2.7977044476327116E-2"/>
    <n v="1.1002346996978449E-2"/>
    <n v="1.5694439584281066E-2"/>
    <x v="1"/>
  </r>
  <r>
    <s v="Dharmendu"/>
    <x v="0"/>
    <s v="u"/>
    <n v="3.7336652146857496E-2"/>
    <n v="7.8909612625538018E-3"/>
    <n v="6.6680890890778478E-3"/>
    <n v="4.4266368058228645E-3"/>
    <x v="0"/>
  </r>
  <r>
    <s v="Guna"/>
    <x v="1"/>
    <s v="a"/>
    <n v="0.17859365276913503"/>
    <n v="0.56097560975609762"/>
    <n v="3.1895692809422373E-2"/>
    <n v="0.31469363474122553"/>
    <x v="1"/>
  </r>
  <r>
    <s v="Dhvanya"/>
    <x v="0"/>
    <s v="a"/>
    <n v="0.17859365276913503"/>
    <n v="0.56097560975609762"/>
    <n v="3.1895692809422373E-2"/>
    <n v="0.31469363474122553"/>
    <x v="1"/>
  </r>
  <r>
    <s v="Suchira"/>
    <x v="1"/>
    <s v="a"/>
    <n v="0.17859365276913503"/>
    <n v="0.56097560975609762"/>
    <n v="3.1895692809422373E-2"/>
    <n v="0.31469363474122553"/>
    <x v="1"/>
  </r>
  <r>
    <s v="Aruni"/>
    <x v="0"/>
    <s v="i"/>
    <n v="6.4716863721219667E-2"/>
    <n v="0.34074605451936874"/>
    <n v="1.1558021087734937E-2"/>
    <n v="0.19115022570598736"/>
    <x v="1"/>
  </r>
  <r>
    <s v="Bratati"/>
    <x v="1"/>
    <s v="i"/>
    <n v="6.4716863721219667E-2"/>
    <n v="0.34074605451936874"/>
    <n v="1.1558021087734937E-2"/>
    <n v="0.19115022570598736"/>
    <x v="1"/>
  </r>
  <r>
    <s v="Daiwik"/>
    <x v="0"/>
    <s v="k"/>
    <n v="3.7336652146857496E-2"/>
    <n v="2.8694404591104736E-3"/>
    <n v="6.6680890890778478E-3"/>
    <n v="1.6096861112083146E-3"/>
    <x v="0"/>
  </r>
  <r>
    <s v="Keshori, Ketaki"/>
    <x v="1"/>
    <s v="i"/>
    <n v="6.4716863721219667E-2"/>
    <n v="0.34074605451936874"/>
    <n v="1.1558021087734937E-2"/>
    <n v="0.19115022570598736"/>
    <x v="1"/>
  </r>
  <r>
    <s v="Purala"/>
    <x v="1"/>
    <s v="a"/>
    <n v="0.17859365276913503"/>
    <n v="0.56097560975609762"/>
    <n v="3.1895692809422373E-2"/>
    <n v="0.31469363474122553"/>
    <x v="1"/>
  </r>
  <r>
    <s v="Deependu"/>
    <x v="0"/>
    <s v="u"/>
    <n v="3.7336652146857496E-2"/>
    <n v="7.8909612625538018E-3"/>
    <n v="6.6680890890778478E-3"/>
    <n v="4.4266368058228645E-3"/>
    <x v="0"/>
  </r>
  <r>
    <s v="Jwalia"/>
    <x v="0"/>
    <s v="a"/>
    <n v="0.17859365276913503"/>
    <n v="0.56097560975609762"/>
    <n v="3.1895692809422373E-2"/>
    <n v="0.31469363474122553"/>
    <x v="1"/>
  </r>
  <r>
    <s v="Lydia"/>
    <x v="1"/>
    <s v="a"/>
    <n v="0.17859365276913503"/>
    <n v="0.56097560975609762"/>
    <n v="3.1895692809422373E-2"/>
    <n v="0.31469363474122553"/>
    <x v="1"/>
  </r>
  <r>
    <s v="Makur"/>
    <x v="0"/>
    <s v="r"/>
    <n v="8.7741132545115119E-2"/>
    <n v="6.4562410329985654E-3"/>
    <n v="1.5670009359332941E-2"/>
    <n v="3.6217937502187078E-3"/>
    <x v="0"/>
  </r>
  <r>
    <s v="Gulfam"/>
    <x v="0"/>
    <s v="m"/>
    <n v="3.2980709396390792E-2"/>
    <n v="7.8909612625538018E-3"/>
    <n v="5.8901453620187659E-3"/>
    <n v="4.4266368058228645E-3"/>
    <x v="0"/>
  </r>
  <r>
    <s v="Kadambari"/>
    <x v="1"/>
    <s v="i"/>
    <n v="6.4716863721219667E-2"/>
    <n v="0.34074605451936874"/>
    <n v="1.1558021087734937E-2"/>
    <n v="0.19115022570598736"/>
    <x v="1"/>
  </r>
  <r>
    <s v="Sumitra"/>
    <x v="1"/>
    <s v="a"/>
    <n v="0.17859365276913503"/>
    <n v="0.56097560975609762"/>
    <n v="3.1895692809422373E-2"/>
    <n v="0.31469363474122553"/>
    <x v="1"/>
  </r>
  <r>
    <s v="Murari"/>
    <x v="0"/>
    <s v="i"/>
    <n v="6.4716863721219667E-2"/>
    <n v="0.34074605451936874"/>
    <n v="1.1558021087734937E-2"/>
    <n v="0.19115022570598736"/>
    <x v="1"/>
  </r>
  <r>
    <s v="Shorashi"/>
    <x v="1"/>
    <s v="i"/>
    <n v="6.4716863721219667E-2"/>
    <n v="0.34074605451936874"/>
    <n v="1.1558021087734937E-2"/>
    <n v="0.19115022570598736"/>
    <x v="1"/>
  </r>
  <r>
    <s v="Kruti"/>
    <x v="1"/>
    <s v="i"/>
    <n v="6.4716863721219667E-2"/>
    <n v="0.34074605451936874"/>
    <n v="1.1558021087734937E-2"/>
    <n v="0.19115022570598736"/>
    <x v="1"/>
  </r>
  <r>
    <s v="Bandhananashini"/>
    <x v="1"/>
    <s v="i"/>
    <n v="6.4716863721219667E-2"/>
    <n v="0.34074605451936874"/>
    <n v="1.1558021087734937E-2"/>
    <n v="0.19115022570598736"/>
    <x v="1"/>
  </r>
  <r>
    <s v="Katyayani"/>
    <x v="1"/>
    <s v="i"/>
    <n v="6.4716863721219667E-2"/>
    <n v="0.34074605451936874"/>
    <n v="1.1558021087734937E-2"/>
    <n v="0.19115022570598736"/>
    <x v="1"/>
  </r>
  <r>
    <s v="Himaghna"/>
    <x v="0"/>
    <s v="a"/>
    <n v="0.17859365276913503"/>
    <n v="0.56097560975609762"/>
    <n v="3.1895692809422373E-2"/>
    <n v="0.31469363474122553"/>
    <x v="1"/>
  </r>
  <r>
    <s v="Abhyudita"/>
    <x v="0"/>
    <s v="a"/>
    <n v="0.17859365276913503"/>
    <n v="0.56097560975609762"/>
    <n v="3.1895692809422373E-2"/>
    <n v="0.31469363474122553"/>
    <x v="1"/>
  </r>
  <r>
    <s v="Supriti"/>
    <x v="1"/>
    <s v="i"/>
    <n v="6.4716863721219667E-2"/>
    <n v="0.34074605451936874"/>
    <n v="1.1558021087734937E-2"/>
    <n v="0.19115022570598736"/>
    <x v="1"/>
  </r>
  <r>
    <s v="Savitashri"/>
    <x v="1"/>
    <s v="i"/>
    <n v="6.4716863721219667E-2"/>
    <n v="0.34074605451936874"/>
    <n v="1.1558021087734937E-2"/>
    <n v="0.19115022570598736"/>
    <x v="1"/>
  </r>
  <r>
    <s v="Utsav"/>
    <x v="0"/>
    <s v="v"/>
    <n v="2.4268823895457373E-2"/>
    <n v="0"/>
    <n v="4.3342579079006013E-3"/>
    <n v="0"/>
    <x v="0"/>
  </r>
  <r>
    <s v="Tufan"/>
    <x v="0"/>
    <s v="n"/>
    <n v="0.15121344119477287"/>
    <n v="1.2195121951219513E-2"/>
    <n v="2.7005760810765285E-2"/>
    <n v="6.8411659726353366E-3"/>
    <x v="0"/>
  </r>
  <r>
    <s v="Deeptikana"/>
    <x v="1"/>
    <s v="a"/>
    <n v="0.17859365276913503"/>
    <n v="0.56097560975609762"/>
    <n v="3.1895692809422373E-2"/>
    <n v="0.31469363474122553"/>
    <x v="1"/>
  </r>
  <r>
    <s v="Chanda"/>
    <x v="1"/>
    <s v="a"/>
    <n v="0.17859365276913503"/>
    <n v="0.56097560975609762"/>
    <n v="3.1895692809422373E-2"/>
    <n v="0.31469363474122553"/>
    <x v="1"/>
  </r>
  <r>
    <s v="Sadhan"/>
    <x v="0"/>
    <s v="n"/>
    <n v="0.15121344119477287"/>
    <n v="1.2195121951219513E-2"/>
    <n v="2.7005760810765285E-2"/>
    <n v="6.8411659726353366E-3"/>
    <x v="0"/>
  </r>
  <r>
    <s v="Datta"/>
    <x v="0"/>
    <s v="a"/>
    <n v="0.17859365276913503"/>
    <n v="0.56097560975609762"/>
    <n v="3.1895692809422373E-2"/>
    <n v="0.31469363474122553"/>
    <x v="1"/>
  </r>
  <r>
    <s v="Mihika"/>
    <x v="1"/>
    <s v="a"/>
    <n v="0.17859365276913503"/>
    <n v="0.56097560975609762"/>
    <n v="3.1895692809422373E-2"/>
    <n v="0.31469363474122553"/>
    <x v="1"/>
  </r>
  <r>
    <s v="Sugita"/>
    <x v="1"/>
    <s v="a"/>
    <n v="0.17859365276913503"/>
    <n v="0.56097560975609762"/>
    <n v="3.1895692809422373E-2"/>
    <n v="0.31469363474122553"/>
    <x v="1"/>
  </r>
  <r>
    <s v="Rushil"/>
    <x v="0"/>
    <s v="l"/>
    <n v="6.1605476042314873E-2"/>
    <n v="2.7977044476327116E-2"/>
    <n v="1.1002346996978449E-2"/>
    <n v="1.5694439584281066E-2"/>
    <x v="1"/>
  </r>
  <r>
    <s v="Snehal"/>
    <x v="1"/>
    <s v="l"/>
    <n v="6.1605476042314873E-2"/>
    <n v="2.7977044476327116E-2"/>
    <n v="1.1002346996978449E-2"/>
    <n v="1.5694439584281066E-2"/>
    <x v="1"/>
  </r>
  <r>
    <s v="Satish"/>
    <x v="0"/>
    <s v="h"/>
    <n v="0.11263223397635345"/>
    <n v="5.0215208034433282E-3"/>
    <n v="2.0115402085384843E-2"/>
    <n v="2.8169506946145503E-3"/>
    <x v="0"/>
  </r>
  <r>
    <s v="Sendhil"/>
    <x v="0"/>
    <s v="l"/>
    <n v="6.1605476042314873E-2"/>
    <n v="2.7977044476327116E-2"/>
    <n v="1.1002346996978449E-2"/>
    <n v="1.5694439584281066E-2"/>
    <x v="1"/>
  </r>
  <r>
    <s v="Somnath"/>
    <x v="0"/>
    <s v="h"/>
    <n v="0.11263223397635345"/>
    <n v="5.0215208034433282E-3"/>
    <n v="2.0115402085384843E-2"/>
    <n v="2.8169506946145503E-3"/>
    <x v="0"/>
  </r>
  <r>
    <s v="Bhanu"/>
    <x v="0"/>
    <s v="u"/>
    <n v="3.7336652146857496E-2"/>
    <n v="7.8909612625538018E-3"/>
    <n v="6.6680890890778478E-3"/>
    <n v="4.4266368058228645E-3"/>
    <x v="0"/>
  </r>
  <r>
    <s v="Mehrunissa"/>
    <x v="1"/>
    <s v="a"/>
    <n v="0.17859365276913503"/>
    <n v="0.56097560975609762"/>
    <n v="3.1895692809422373E-2"/>
    <n v="0.31469363474122553"/>
    <x v="1"/>
  </r>
  <r>
    <s v="Hindola"/>
    <x v="1"/>
    <s v="a"/>
    <n v="0.17859365276913503"/>
    <n v="0.56097560975609762"/>
    <n v="3.1895692809422373E-2"/>
    <n v="0.31469363474122553"/>
    <x v="1"/>
  </r>
  <r>
    <s v="Taarank"/>
    <x v="0"/>
    <s v="k"/>
    <n v="3.7336652146857496E-2"/>
    <n v="2.8694404591104736E-3"/>
    <n v="6.6680890890778478E-3"/>
    <n v="1.6096861112083146E-3"/>
    <x v="0"/>
  </r>
  <r>
    <s v="Devya"/>
    <x v="1"/>
    <s v="a"/>
    <n v="0.17859365276913503"/>
    <n v="0.56097560975609762"/>
    <n v="3.1895692809422373E-2"/>
    <n v="0.31469363474122553"/>
    <x v="1"/>
  </r>
  <r>
    <s v="Subhang"/>
    <x v="0"/>
    <s v="g"/>
    <n v="1.120099564405725E-2"/>
    <n v="7.173601147776184E-4"/>
    <n v="2.0004267267233547E-3"/>
    <n v="4.0242152780207866E-4"/>
    <x v="0"/>
  </r>
  <r>
    <s v="Gaganasindhu"/>
    <x v="1"/>
    <s v="u"/>
    <n v="3.7336652146857496E-2"/>
    <n v="7.8909612625538018E-3"/>
    <n v="6.6680890890778478E-3"/>
    <n v="4.4266368058228645E-3"/>
    <x v="0"/>
  </r>
  <r>
    <s v="Amanda"/>
    <x v="0"/>
    <s v="a"/>
    <n v="0.17859365276913503"/>
    <n v="0.56097560975609762"/>
    <n v="3.1895692809422373E-2"/>
    <n v="0.31469363474122553"/>
    <x v="1"/>
  </r>
  <r>
    <s v="Tripurasundari"/>
    <x v="1"/>
    <s v="i"/>
    <n v="6.4716863721219667E-2"/>
    <n v="0.34074605451936874"/>
    <n v="1.1558021087734937E-2"/>
    <n v="0.19115022570598736"/>
    <x v="1"/>
  </r>
  <r>
    <s v="Tridib"/>
    <x v="0"/>
    <s v="b"/>
    <n v="9.9564405724953328E-3"/>
    <n v="2.152080344332855E-3"/>
    <n v="1.7781570904207595E-3"/>
    <n v="1.2072645834062359E-3"/>
    <x v="0"/>
  </r>
  <r>
    <s v="Lekh"/>
    <x v="0"/>
    <s v="h"/>
    <n v="0.11263223397635345"/>
    <n v="5.0215208034433282E-3"/>
    <n v="2.0115402085384843E-2"/>
    <n v="2.8169506946145503E-3"/>
    <x v="0"/>
  </r>
  <r>
    <s v="Paramesh"/>
    <x v="0"/>
    <s v="h"/>
    <n v="0.11263223397635345"/>
    <n v="5.0215208034433282E-3"/>
    <n v="2.0115402085384843E-2"/>
    <n v="2.8169506946145503E-3"/>
    <x v="0"/>
  </r>
  <r>
    <s v="Varana"/>
    <x v="1"/>
    <s v="a"/>
    <n v="0.17859365276913503"/>
    <n v="0.56097560975609762"/>
    <n v="3.1895692809422373E-2"/>
    <n v="0.31469363474122553"/>
    <x v="1"/>
  </r>
  <r>
    <s v="Shankari"/>
    <x v="1"/>
    <s v="i"/>
    <n v="6.4716863721219667E-2"/>
    <n v="0.34074605451936874"/>
    <n v="1.1558021087734937E-2"/>
    <n v="0.19115022570598736"/>
    <x v="1"/>
  </r>
  <r>
    <s v="Jui"/>
    <x v="1"/>
    <s v="i"/>
    <n v="6.4716863721219667E-2"/>
    <n v="0.34074605451936874"/>
    <n v="1.1558021087734937E-2"/>
    <n v="0.19115022570598736"/>
    <x v="1"/>
  </r>
  <r>
    <s v="Vandana"/>
    <x v="1"/>
    <s v="a"/>
    <n v="0.17859365276913503"/>
    <n v="0.56097560975609762"/>
    <n v="3.1895692809422373E-2"/>
    <n v="0.31469363474122553"/>
    <x v="1"/>
  </r>
  <r>
    <s v="Aaliya"/>
    <x v="1"/>
    <s v="a"/>
    <n v="0.17859365276913503"/>
    <n v="0.56097560975609762"/>
    <n v="3.1895692809422373E-2"/>
    <n v="0.31469363474122553"/>
    <x v="1"/>
  </r>
  <r>
    <s v="Hastin"/>
    <x v="0"/>
    <s v="n"/>
    <n v="0.15121344119477287"/>
    <n v="1.2195121951219513E-2"/>
    <n v="2.7005760810765285E-2"/>
    <n v="6.8411659726353366E-3"/>
    <x v="0"/>
  </r>
  <r>
    <s v="Ranga"/>
    <x v="0"/>
    <s v="a"/>
    <n v="0.17859365276913503"/>
    <n v="0.56097560975609762"/>
    <n v="3.1895692809422373E-2"/>
    <n v="0.31469363474122553"/>
    <x v="1"/>
  </r>
  <r>
    <s v="Sagar"/>
    <x v="0"/>
    <s v="r"/>
    <n v="8.7741132545115119E-2"/>
    <n v="6.4562410329985654E-3"/>
    <n v="1.5670009359332941E-2"/>
    <n v="3.6217937502187078E-3"/>
    <x v="0"/>
  </r>
  <r>
    <s v="Chitrasen"/>
    <x v="0"/>
    <s v="n"/>
    <n v="0.15121344119477287"/>
    <n v="1.2195121951219513E-2"/>
    <n v="2.7005760810765285E-2"/>
    <n v="6.8411659726353366E-3"/>
    <x v="0"/>
  </r>
  <r>
    <s v="Tapasi"/>
    <x v="1"/>
    <s v="i"/>
    <n v="6.4716863721219667E-2"/>
    <n v="0.34074605451936874"/>
    <n v="1.1558021087734937E-2"/>
    <n v="0.19115022570598736"/>
    <x v="1"/>
  </r>
  <r>
    <s v="Siya"/>
    <x v="1"/>
    <s v="a"/>
    <n v="0.17859365276913503"/>
    <n v="0.56097560975609762"/>
    <n v="3.1895692809422373E-2"/>
    <n v="0.31469363474122553"/>
    <x v="1"/>
  </r>
  <r>
    <s v="Faiz"/>
    <x v="0"/>
    <s v="z"/>
    <n v="5.6004978220286251E-3"/>
    <n v="1.4347202295552368E-3"/>
    <n v="1.0002133633616773E-3"/>
    <n v="8.0484305560415731E-4"/>
    <x v="0"/>
  </r>
  <r>
    <s v="Ori"/>
    <x v="0"/>
    <s v="i"/>
    <n v="6.4716863721219667E-2"/>
    <n v="0.34074605451936874"/>
    <n v="1.1558021087734937E-2"/>
    <n v="0.19115022570598736"/>
    <x v="1"/>
  </r>
  <r>
    <s v="Hasrat"/>
    <x v="1"/>
    <s v="t"/>
    <n v="5.9116365899191038E-2"/>
    <n v="6.4562410329985654E-3"/>
    <n v="1.0557807724373258E-2"/>
    <n v="3.6217937502187078E-3"/>
    <x v="0"/>
  </r>
  <r>
    <s v="Greeshma"/>
    <x v="1"/>
    <s v="a"/>
    <n v="0.17859365276913503"/>
    <n v="0.56097560975609762"/>
    <n v="3.1895692809422373E-2"/>
    <n v="0.31469363474122553"/>
    <x v="1"/>
  </r>
  <r>
    <s v="Latika"/>
    <x v="1"/>
    <s v="a"/>
    <n v="0.17859365276913503"/>
    <n v="0.56097560975609762"/>
    <n v="3.1895692809422373E-2"/>
    <n v="0.31469363474122553"/>
    <x v="1"/>
  </r>
  <r>
    <s v="Tarani"/>
    <x v="1"/>
    <s v="i"/>
    <n v="6.4716863721219667E-2"/>
    <n v="0.34074605451936874"/>
    <n v="1.1558021087734937E-2"/>
    <n v="0.19115022570598736"/>
    <x v="1"/>
  </r>
  <r>
    <s v="Mahabala"/>
    <x v="0"/>
    <s v="a"/>
    <n v="0.17859365276913503"/>
    <n v="0.56097560975609762"/>
    <n v="3.1895692809422373E-2"/>
    <n v="0.31469363474122553"/>
    <x v="1"/>
  </r>
  <r>
    <s v="Daha"/>
    <x v="0"/>
    <s v="a"/>
    <n v="0.17859365276913503"/>
    <n v="0.56097560975609762"/>
    <n v="3.1895692809422373E-2"/>
    <n v="0.31469363474122553"/>
    <x v="1"/>
  </r>
  <r>
    <s v="Prajesh"/>
    <x v="0"/>
    <s v="h"/>
    <n v="0.11263223397635345"/>
    <n v="5.0215208034433282E-3"/>
    <n v="2.0115402085384843E-2"/>
    <n v="2.8169506946145503E-3"/>
    <x v="0"/>
  </r>
  <r>
    <s v="Thulasi"/>
    <x v="1"/>
    <s v="i"/>
    <n v="6.4716863721219667E-2"/>
    <n v="0.34074605451936874"/>
    <n v="1.1558021087734937E-2"/>
    <n v="0.19115022570598736"/>
    <x v="1"/>
  </r>
  <r>
    <s v="Champakavathi"/>
    <x v="1"/>
    <s v="i"/>
    <n v="6.4716863721219667E-2"/>
    <n v="0.34074605451936874"/>
    <n v="1.1558021087734937E-2"/>
    <n v="0.19115022570598736"/>
    <x v="1"/>
  </r>
  <r>
    <s v="Ipsa"/>
    <x v="1"/>
    <s v="a"/>
    <n v="0.17859365276913503"/>
    <n v="0.56097560975609762"/>
    <n v="3.1895692809422373E-2"/>
    <n v="0.31469363474122553"/>
    <x v="1"/>
  </r>
  <r>
    <s v="Abhilash"/>
    <x v="0"/>
    <s v="h"/>
    <n v="0.11263223397635345"/>
    <n v="5.0215208034433282E-3"/>
    <n v="2.0115402085384843E-2"/>
    <n v="2.8169506946145503E-3"/>
    <x v="0"/>
  </r>
  <r>
    <s v="Kalpa"/>
    <x v="0"/>
    <s v="a"/>
    <n v="0.17859365276913503"/>
    <n v="0.56097560975609762"/>
    <n v="3.1895692809422373E-2"/>
    <n v="0.31469363474122553"/>
    <x v="1"/>
  </r>
  <r>
    <s v="Chadna"/>
    <x v="1"/>
    <s v="a"/>
    <n v="0.17859365276913503"/>
    <n v="0.56097560975609762"/>
    <n v="3.1895692809422373E-2"/>
    <n v="0.31469363474122553"/>
    <x v="1"/>
  </r>
  <r>
    <s v="Vatsal"/>
    <x v="0"/>
    <s v="l"/>
    <n v="6.1605476042314873E-2"/>
    <n v="2.7977044476327116E-2"/>
    <n v="1.1002346996978449E-2"/>
    <n v="1.5694439584281066E-2"/>
    <x v="1"/>
  </r>
  <r>
    <s v="Omarjeet"/>
    <x v="0"/>
    <s v="t"/>
    <n v="5.9116365899191038E-2"/>
    <n v="6.4562410329985654E-3"/>
    <n v="1.0557807724373258E-2"/>
    <n v="3.6217937502187078E-3"/>
    <x v="0"/>
  </r>
  <r>
    <s v="Sudhamay"/>
    <x v="0"/>
    <s v="y"/>
    <n v="2.1157436216552583E-2"/>
    <n v="1.4347202295552368E-3"/>
    <n v="3.7785838171441139E-3"/>
    <n v="8.0484305560415731E-4"/>
    <x v="0"/>
  </r>
  <r>
    <s v="Shakambari"/>
    <x v="1"/>
    <s v="i"/>
    <n v="6.4716863721219667E-2"/>
    <n v="0.34074605451936874"/>
    <n v="1.1558021087734937E-2"/>
    <n v="0.19115022570598736"/>
    <x v="1"/>
  </r>
  <r>
    <s v="Shirish"/>
    <x v="0"/>
    <s v="h"/>
    <n v="0.11263223397635345"/>
    <n v="5.0215208034433282E-3"/>
    <n v="2.0115402085384843E-2"/>
    <n v="2.8169506946145503E-3"/>
    <x v="0"/>
  </r>
  <r>
    <s v="Udita"/>
    <x v="1"/>
    <s v="a"/>
    <n v="0.17859365276913503"/>
    <n v="0.56097560975609762"/>
    <n v="3.1895692809422373E-2"/>
    <n v="0.31469363474122553"/>
    <x v="1"/>
  </r>
  <r>
    <s v="Ihina"/>
    <x v="1"/>
    <s v="a"/>
    <n v="0.17859365276913503"/>
    <n v="0.56097560975609762"/>
    <n v="3.1895692809422373E-2"/>
    <n v="0.31469363474122553"/>
    <x v="1"/>
  </r>
  <r>
    <s v="Hiral"/>
    <x v="1"/>
    <s v="l"/>
    <n v="6.1605476042314873E-2"/>
    <n v="2.7977044476327116E-2"/>
    <n v="1.1002346996978449E-2"/>
    <n v="1.5694439584281066E-2"/>
    <x v="1"/>
  </r>
  <r>
    <s v="Dakshina"/>
    <x v="1"/>
    <s v="a"/>
    <n v="0.17859365276913503"/>
    <n v="0.56097560975609762"/>
    <n v="3.1895692809422373E-2"/>
    <n v="0.31469363474122553"/>
    <x v="1"/>
  </r>
  <r>
    <s v="Nigam"/>
    <x v="0"/>
    <s v="m"/>
    <n v="3.2980709396390792E-2"/>
    <n v="7.8909612625538018E-3"/>
    <n v="5.8901453620187659E-3"/>
    <n v="4.4266368058228645E-3"/>
    <x v="0"/>
  </r>
  <r>
    <s v="Mandar"/>
    <x v="0"/>
    <s v="r"/>
    <n v="8.7741132545115119E-2"/>
    <n v="6.4562410329985654E-3"/>
    <n v="1.5670009359332941E-2"/>
    <n v="3.6217937502187078E-3"/>
    <x v="0"/>
  </r>
  <r>
    <s v="Sevita"/>
    <x v="1"/>
    <s v="a"/>
    <n v="0.17859365276913503"/>
    <n v="0.56097560975609762"/>
    <n v="3.1895692809422373E-2"/>
    <n v="0.31469363474122553"/>
    <x v="1"/>
  </r>
  <r>
    <s v="Hemlata"/>
    <x v="1"/>
    <s v="a"/>
    <n v="0.17859365276913503"/>
    <n v="0.56097560975609762"/>
    <n v="3.1895692809422373E-2"/>
    <n v="0.31469363474122553"/>
    <x v="1"/>
  </r>
  <r>
    <s v="Pari"/>
    <x v="0"/>
    <s v="i"/>
    <n v="6.4716863721219667E-2"/>
    <n v="0.34074605451936874"/>
    <n v="1.1558021087734937E-2"/>
    <n v="0.19115022570598736"/>
    <x v="1"/>
  </r>
  <r>
    <s v="Isar"/>
    <x v="0"/>
    <s v="r"/>
    <n v="8.7741132545115119E-2"/>
    <n v="6.4562410329985654E-3"/>
    <n v="1.5670009359332941E-2"/>
    <n v="3.6217937502187078E-3"/>
    <x v="0"/>
  </r>
  <r>
    <s v="Kundan"/>
    <x v="0"/>
    <s v="n"/>
    <n v="0.15121344119477287"/>
    <n v="1.2195121951219513E-2"/>
    <n v="2.7005760810765285E-2"/>
    <n v="6.8411659726353366E-3"/>
    <x v="0"/>
  </r>
  <r>
    <s v="Manibhushan"/>
    <x v="0"/>
    <s v="n"/>
    <n v="0.15121344119477287"/>
    <n v="1.2195121951219513E-2"/>
    <n v="2.7005760810765285E-2"/>
    <n v="6.8411659726353366E-3"/>
    <x v="0"/>
  </r>
  <r>
    <s v="Anadi"/>
    <x v="0"/>
    <s v="i"/>
    <n v="6.4716863721219667E-2"/>
    <n v="0.34074605451936874"/>
    <n v="1.1558021087734937E-2"/>
    <n v="0.19115022570598736"/>
    <x v="1"/>
  </r>
  <r>
    <s v="Laghuvi"/>
    <x v="1"/>
    <s v="i"/>
    <n v="6.4716863721219667E-2"/>
    <n v="0.34074605451936874"/>
    <n v="1.1558021087734937E-2"/>
    <n v="0.19115022570598736"/>
    <x v="1"/>
  </r>
  <r>
    <s v="Ahsan"/>
    <x v="0"/>
    <s v="n"/>
    <n v="0.15121344119477287"/>
    <n v="1.2195121951219513E-2"/>
    <n v="2.7005760810765285E-2"/>
    <n v="6.8411659726353366E-3"/>
    <x v="0"/>
  </r>
  <r>
    <s v="Saloni"/>
    <x v="1"/>
    <s v="i"/>
    <n v="6.4716863721219667E-2"/>
    <n v="0.34074605451936874"/>
    <n v="1.1558021087734937E-2"/>
    <n v="0.19115022570598736"/>
    <x v="1"/>
  </r>
  <r>
    <s v="Shaila"/>
    <x v="1"/>
    <s v="a"/>
    <n v="0.17859365276913503"/>
    <n v="0.56097560975609762"/>
    <n v="3.1895692809422373E-2"/>
    <n v="0.31469363474122553"/>
    <x v="1"/>
  </r>
  <r>
    <s v="Cheliyan"/>
    <x v="0"/>
    <s v="n"/>
    <n v="0.15121344119477287"/>
    <n v="1.2195121951219513E-2"/>
    <n v="2.7005760810765285E-2"/>
    <n v="6.8411659726353366E-3"/>
    <x v="0"/>
  </r>
  <r>
    <s v="Khemprakash"/>
    <x v="0"/>
    <s v="h"/>
    <n v="0.11263223397635345"/>
    <n v="5.0215208034433282E-3"/>
    <n v="2.0115402085384843E-2"/>
    <n v="2.8169506946145503E-3"/>
    <x v="0"/>
  </r>
  <r>
    <s v="Makshi"/>
    <x v="1"/>
    <s v="i"/>
    <n v="6.4716863721219667E-2"/>
    <n v="0.34074605451936874"/>
    <n v="1.1558021087734937E-2"/>
    <n v="0.19115022570598736"/>
    <x v="1"/>
  </r>
  <r>
    <s v="Riya"/>
    <x v="1"/>
    <s v="a"/>
    <n v="0.17859365276913503"/>
    <n v="0.56097560975609762"/>
    <n v="3.1895692809422373E-2"/>
    <n v="0.31469363474122553"/>
    <x v="1"/>
  </r>
  <r>
    <s v="Sabrang"/>
    <x v="0"/>
    <s v="g"/>
    <n v="1.120099564405725E-2"/>
    <n v="7.173601147776184E-4"/>
    <n v="2.0004267267233547E-3"/>
    <n v="4.0242152780207866E-4"/>
    <x v="0"/>
  </r>
  <r>
    <s v="Madhushri"/>
    <x v="1"/>
    <s v="i"/>
    <n v="6.4716863721219667E-2"/>
    <n v="0.34074605451936874"/>
    <n v="1.1558021087734937E-2"/>
    <n v="0.19115022570598736"/>
    <x v="1"/>
  </r>
  <r>
    <s v="Akshay"/>
    <x v="0"/>
    <s v="y"/>
    <n v="2.1157436216552583E-2"/>
    <n v="1.4347202295552368E-3"/>
    <n v="3.7785838171441139E-3"/>
    <n v="8.0484305560415731E-4"/>
    <x v="0"/>
  </r>
  <r>
    <s v="Vishwambhar"/>
    <x v="0"/>
    <s v="r"/>
    <n v="8.7741132545115119E-2"/>
    <n v="6.4562410329985654E-3"/>
    <n v="1.5670009359332941E-2"/>
    <n v="3.6217937502187078E-3"/>
    <x v="0"/>
  </r>
  <r>
    <s v="Suhina"/>
    <x v="1"/>
    <s v="a"/>
    <n v="0.17859365276913503"/>
    <n v="0.56097560975609762"/>
    <n v="3.1895692809422373E-2"/>
    <n v="0.31469363474122553"/>
    <x v="1"/>
  </r>
  <r>
    <s v="Ajanta"/>
    <x v="1"/>
    <s v="a"/>
    <n v="0.17859365276913503"/>
    <n v="0.56097560975609762"/>
    <n v="3.1895692809422373E-2"/>
    <n v="0.31469363474122553"/>
    <x v="1"/>
  </r>
  <r>
    <s v="Asita"/>
    <x v="1"/>
    <s v="a"/>
    <n v="0.17859365276913503"/>
    <n v="0.56097560975609762"/>
    <n v="3.1895692809422373E-2"/>
    <n v="0.31469363474122553"/>
    <x v="1"/>
  </r>
  <r>
    <s v="Danta"/>
    <x v="0"/>
    <s v="a"/>
    <n v="0.17859365276913503"/>
    <n v="0.56097560975609762"/>
    <n v="3.1895692809422373E-2"/>
    <n v="0.31469363474122553"/>
    <x v="1"/>
  </r>
  <r>
    <s v="Shabnum"/>
    <x v="1"/>
    <s v="m"/>
    <n v="3.2980709396390792E-2"/>
    <n v="7.8909612625538018E-3"/>
    <n v="5.8901453620187659E-3"/>
    <n v="4.4266368058228645E-3"/>
    <x v="0"/>
  </r>
  <r>
    <s v="Mithi"/>
    <x v="1"/>
    <s v="i"/>
    <n v="6.4716863721219667E-2"/>
    <n v="0.34074605451936874"/>
    <n v="1.1558021087734937E-2"/>
    <n v="0.19115022570598736"/>
    <x v="1"/>
  </r>
  <r>
    <s v="Kanan"/>
    <x v="1"/>
    <s v="n"/>
    <n v="0.15121344119477287"/>
    <n v="1.2195121951219513E-2"/>
    <n v="2.7005760810765285E-2"/>
    <n v="6.8411659726353366E-3"/>
    <x v="0"/>
  </r>
  <r>
    <s v="Manas"/>
    <x v="0"/>
    <s v="s"/>
    <n v="2.0535158680771624E-2"/>
    <n v="2.8694404591104736E-3"/>
    <n v="3.6674489989928162E-3"/>
    <n v="1.6096861112083146E-3"/>
    <x v="0"/>
  </r>
  <r>
    <s v="Shukti"/>
    <x v="1"/>
    <s v="i"/>
    <n v="6.4716863721219667E-2"/>
    <n v="0.34074605451936874"/>
    <n v="1.1558021087734937E-2"/>
    <n v="0.19115022570598736"/>
    <x v="1"/>
  </r>
  <r>
    <s v="Anuttam"/>
    <x v="0"/>
    <s v="m"/>
    <n v="3.2980709396390792E-2"/>
    <n v="7.8909612625538018E-3"/>
    <n v="5.8901453620187659E-3"/>
    <n v="4.4266368058228645E-3"/>
    <x v="0"/>
  </r>
  <r>
    <s v="Ananga, Anang"/>
    <x v="0"/>
    <s v="g"/>
    <n v="1.120099564405725E-2"/>
    <n v="7.173601147776184E-4"/>
    <n v="2.0004267267233547E-3"/>
    <n v="4.0242152780207866E-4"/>
    <x v="0"/>
  </r>
  <r>
    <s v="Krandasi"/>
    <x v="1"/>
    <s v="i"/>
    <n v="6.4716863721219667E-2"/>
    <n v="0.34074605451936874"/>
    <n v="1.1558021087734937E-2"/>
    <n v="0.19115022570598736"/>
    <x v="1"/>
  </r>
  <r>
    <s v="Arumugan"/>
    <x v="0"/>
    <s v="n"/>
    <n v="0.15121344119477287"/>
    <n v="1.2195121951219513E-2"/>
    <n v="2.7005760810765285E-2"/>
    <n v="6.8411659726353366E-3"/>
    <x v="0"/>
  </r>
  <r>
    <s v="Nipun"/>
    <x v="0"/>
    <s v="n"/>
    <n v="0.15121344119477287"/>
    <n v="1.2195121951219513E-2"/>
    <n v="2.7005760810765285E-2"/>
    <n v="6.8411659726353366E-3"/>
    <x v="0"/>
  </r>
  <r>
    <s v="Abjit"/>
    <x v="0"/>
    <s v="t"/>
    <n v="5.9116365899191038E-2"/>
    <n v="6.4562410329985654E-3"/>
    <n v="1.0557807724373258E-2"/>
    <n v="3.6217937502187078E-3"/>
    <x v="0"/>
  </r>
  <r>
    <s v="Abdul-Azeez"/>
    <x v="0"/>
    <s v="z"/>
    <n v="5.6004978220286251E-3"/>
    <n v="1.4347202295552368E-3"/>
    <n v="1.0002133633616773E-3"/>
    <n v="8.0484305560415731E-4"/>
    <x v="0"/>
  </r>
  <r>
    <s v="Shekhar"/>
    <x v="0"/>
    <s v="r"/>
    <n v="8.7741132545115119E-2"/>
    <n v="6.4562410329985654E-3"/>
    <n v="1.5670009359332941E-2"/>
    <n v="3.6217937502187078E-3"/>
    <x v="0"/>
  </r>
  <r>
    <s v="Shaheena"/>
    <x v="1"/>
    <s v="a"/>
    <n v="0.17859365276913503"/>
    <n v="0.56097560975609762"/>
    <n v="3.1895692809422373E-2"/>
    <n v="0.31469363474122553"/>
    <x v="1"/>
  </r>
  <r>
    <s v="Nimai"/>
    <x v="0"/>
    <s v="i"/>
    <n v="6.4716863721219667E-2"/>
    <n v="0.34074605451936874"/>
    <n v="1.1558021087734937E-2"/>
    <n v="0.19115022570598736"/>
    <x v="1"/>
  </r>
  <r>
    <s v="Ganika"/>
    <x v="1"/>
    <s v="a"/>
    <n v="0.17859365276913503"/>
    <n v="0.56097560975609762"/>
    <n v="3.1895692809422373E-2"/>
    <n v="0.31469363474122553"/>
    <x v="1"/>
  </r>
  <r>
    <s v="Kumud"/>
    <x v="1"/>
    <s v="d"/>
    <n v="3.4847542003733668E-2"/>
    <n v="2.152080344332855E-3"/>
    <n v="6.2235498164726587E-3"/>
    <n v="1.2072645834062359E-3"/>
    <x v="0"/>
  </r>
  <r>
    <s v="Ganga, Gangotri"/>
    <x v="1"/>
    <s v="i"/>
    <n v="6.4716863721219667E-2"/>
    <n v="0.34074605451936874"/>
    <n v="1.1558021087734937E-2"/>
    <n v="0.19115022570598736"/>
    <x v="1"/>
  </r>
  <r>
    <s v="Namuchi"/>
    <x v="1"/>
    <s v="i"/>
    <n v="6.4716863721219667E-2"/>
    <n v="0.34074605451936874"/>
    <n v="1.1558021087734937E-2"/>
    <n v="0.19115022570598736"/>
    <x v="1"/>
  </r>
  <r>
    <s v="Sinsapa"/>
    <x v="1"/>
    <s v="a"/>
    <n v="0.17859365276913503"/>
    <n v="0.56097560975609762"/>
    <n v="3.1895692809422373E-2"/>
    <n v="0.31469363474122553"/>
    <x v="1"/>
  </r>
  <r>
    <s v="Eelampirai"/>
    <x v="1"/>
    <s v="i"/>
    <n v="6.4716863721219667E-2"/>
    <n v="0.34074605451936874"/>
    <n v="1.1558021087734937E-2"/>
    <n v="0.19115022570598736"/>
    <x v="1"/>
  </r>
  <r>
    <s v="Ravi"/>
    <x v="0"/>
    <s v="i"/>
    <n v="6.4716863721219667E-2"/>
    <n v="0.34074605451936874"/>
    <n v="1.1558021087734937E-2"/>
    <n v="0.19115022570598736"/>
    <x v="1"/>
  </r>
  <r>
    <s v="Utsavi"/>
    <x v="1"/>
    <s v="i"/>
    <n v="6.4716863721219667E-2"/>
    <n v="0.34074605451936874"/>
    <n v="1.1558021087734937E-2"/>
    <n v="0.19115022570598736"/>
    <x v="1"/>
  </r>
  <r>
    <s v="Mahith"/>
    <x v="0"/>
    <s v="h"/>
    <n v="0.11263223397635345"/>
    <n v="5.0215208034433282E-3"/>
    <n v="2.0115402085384843E-2"/>
    <n v="2.8169506946145503E-3"/>
    <x v="0"/>
  </r>
  <r>
    <s v="Prateep"/>
    <x v="0"/>
    <s v="p"/>
    <n v="1.2445550715619166E-2"/>
    <n v="7.173601147776184E-4"/>
    <n v="2.2226963630259493E-3"/>
    <n v="4.0242152780207866E-4"/>
    <x v="0"/>
  </r>
  <r>
    <s v="Dayakar"/>
    <x v="0"/>
    <s v="r"/>
    <n v="8.7741132545115119E-2"/>
    <n v="6.4562410329985654E-3"/>
    <n v="1.5670009359332941E-2"/>
    <n v="3.6217937502187078E-3"/>
    <x v="0"/>
  </r>
  <r>
    <s v="Sahil"/>
    <x v="0"/>
    <s v="l"/>
    <n v="6.1605476042314873E-2"/>
    <n v="2.7977044476327116E-2"/>
    <n v="1.1002346996978449E-2"/>
    <n v="1.5694439584281066E-2"/>
    <x v="1"/>
  </r>
  <r>
    <s v="Shiv"/>
    <x v="0"/>
    <s v="v"/>
    <n v="2.4268823895457373E-2"/>
    <n v="0"/>
    <n v="4.3342579079006013E-3"/>
    <n v="0"/>
    <x v="0"/>
  </r>
  <r>
    <s v="Prateet"/>
    <x v="0"/>
    <s v="t"/>
    <n v="5.9116365899191038E-2"/>
    <n v="6.4562410329985654E-3"/>
    <n v="1.0557807724373258E-2"/>
    <n v="3.6217937502187078E-3"/>
    <x v="0"/>
  </r>
  <r>
    <s v="Harshini"/>
    <x v="1"/>
    <s v="i"/>
    <n v="6.4716863721219667E-2"/>
    <n v="0.34074605451936874"/>
    <n v="1.1558021087734937E-2"/>
    <n v="0.19115022570598736"/>
    <x v="1"/>
  </r>
  <r>
    <s v="Ekaling"/>
    <x v="0"/>
    <s v="g"/>
    <n v="1.120099564405725E-2"/>
    <n v="7.173601147776184E-4"/>
    <n v="2.0004267267233547E-3"/>
    <n v="4.0242152780207866E-4"/>
    <x v="0"/>
  </r>
  <r>
    <s v="Shatrughna, Shatrughan"/>
    <x v="0"/>
    <s v="n"/>
    <n v="0.15121344119477287"/>
    <n v="1.2195121951219513E-2"/>
    <n v="2.7005760810765285E-2"/>
    <n v="6.8411659726353366E-3"/>
    <x v="0"/>
  </r>
  <r>
    <s v="Jatan"/>
    <x v="0"/>
    <s v="n"/>
    <n v="0.15121344119477287"/>
    <n v="1.2195121951219513E-2"/>
    <n v="2.7005760810765285E-2"/>
    <n v="6.8411659726353366E-3"/>
    <x v="0"/>
  </r>
  <r>
    <s v="Soman"/>
    <x v="0"/>
    <s v="n"/>
    <n v="0.15121344119477287"/>
    <n v="1.2195121951219513E-2"/>
    <n v="2.7005760810765285E-2"/>
    <n v="6.8411659726353366E-3"/>
    <x v="0"/>
  </r>
  <r>
    <s v="Sinha"/>
    <x v="0"/>
    <s v="a"/>
    <n v="0.17859365276913503"/>
    <n v="0.56097560975609762"/>
    <n v="3.1895692809422373E-2"/>
    <n v="0.31469363474122553"/>
    <x v="1"/>
  </r>
  <r>
    <s v="Phoolan"/>
    <x v="1"/>
    <s v="n"/>
    <n v="0.15121344119477287"/>
    <n v="1.2195121951219513E-2"/>
    <n v="2.7005760810765285E-2"/>
    <n v="6.8411659726353366E-3"/>
    <x v="0"/>
  </r>
  <r>
    <s v="Rajarshi, Rajrishi"/>
    <x v="0"/>
    <s v="i"/>
    <n v="6.4716863721219667E-2"/>
    <n v="0.34074605451936874"/>
    <n v="1.1558021087734937E-2"/>
    <n v="0.19115022570598736"/>
    <x v="1"/>
  </r>
  <r>
    <s v="Sanyog"/>
    <x v="0"/>
    <s v="g"/>
    <n v="1.120099564405725E-2"/>
    <n v="7.173601147776184E-4"/>
    <n v="2.0004267267233547E-3"/>
    <n v="4.0242152780207866E-4"/>
    <x v="0"/>
  </r>
  <r>
    <s v="Bharani"/>
    <x v="1"/>
    <s v="i"/>
    <n v="6.4716863721219667E-2"/>
    <n v="0.34074605451936874"/>
    <n v="1.1558021087734937E-2"/>
    <n v="0.19115022570598736"/>
    <x v="1"/>
  </r>
  <r>
    <s v="Ziya"/>
    <x v="0"/>
    <s v="a"/>
    <n v="0.17859365276913503"/>
    <n v="0.56097560975609762"/>
    <n v="3.1895692809422373E-2"/>
    <n v="0.31469363474122553"/>
    <x v="1"/>
  </r>
  <r>
    <s v="Kahini"/>
    <x v="1"/>
    <s v="i"/>
    <n v="6.4716863721219667E-2"/>
    <n v="0.34074605451936874"/>
    <n v="1.1558021087734937E-2"/>
    <n v="0.19115022570598736"/>
    <x v="1"/>
  </r>
  <r>
    <s v="Jaigopal"/>
    <x v="0"/>
    <s v="l"/>
    <n v="6.1605476042314873E-2"/>
    <n v="2.7977044476327116E-2"/>
    <n v="1.1002346996978449E-2"/>
    <n v="1.5694439584281066E-2"/>
    <x v="1"/>
  </r>
  <r>
    <s v="Lohita"/>
    <x v="1"/>
    <s v="a"/>
    <n v="0.17859365276913503"/>
    <n v="0.56097560975609762"/>
    <n v="3.1895692809422373E-2"/>
    <n v="0.31469363474122553"/>
    <x v="1"/>
  </r>
  <r>
    <s v="Desiha"/>
    <x v="1"/>
    <s v="a"/>
    <n v="0.17859365276913503"/>
    <n v="0.56097560975609762"/>
    <n v="3.1895692809422373E-2"/>
    <n v="0.31469363474122553"/>
    <x v="1"/>
  </r>
  <r>
    <s v="Bahulika"/>
    <x v="1"/>
    <s v="a"/>
    <n v="0.17859365276913503"/>
    <n v="0.56097560975609762"/>
    <n v="3.1895692809422373E-2"/>
    <n v="0.31469363474122553"/>
    <x v="1"/>
  </r>
  <r>
    <s v="Tamali"/>
    <x v="1"/>
    <s v="i"/>
    <n v="6.4716863721219667E-2"/>
    <n v="0.34074605451936874"/>
    <n v="1.1558021087734937E-2"/>
    <n v="0.19115022570598736"/>
    <x v="1"/>
  </r>
  <r>
    <s v="Janya"/>
    <x v="0"/>
    <s v="a"/>
    <n v="0.17859365276913503"/>
    <n v="0.56097560975609762"/>
    <n v="3.1895692809422373E-2"/>
    <n v="0.31469363474122553"/>
    <x v="1"/>
  </r>
  <r>
    <s v="Kishmish"/>
    <x v="1"/>
    <s v="h"/>
    <n v="0.11263223397635345"/>
    <n v="5.0215208034433282E-3"/>
    <n v="2.0115402085384843E-2"/>
    <n v="2.8169506946145503E-3"/>
    <x v="0"/>
  </r>
  <r>
    <s v="Saroja"/>
    <x v="1"/>
    <s v="a"/>
    <n v="0.17859365276913503"/>
    <n v="0.56097560975609762"/>
    <n v="3.1895692809422373E-2"/>
    <n v="0.31469363474122553"/>
    <x v="1"/>
  </r>
  <r>
    <s v="Sutra"/>
    <x v="1"/>
    <s v="a"/>
    <n v="0.17859365276913503"/>
    <n v="0.56097560975609762"/>
    <n v="3.1895692809422373E-2"/>
    <n v="0.31469363474122553"/>
    <x v="1"/>
  </r>
  <r>
    <s v="Elilarasan"/>
    <x v="0"/>
    <s v="n"/>
    <n v="0.15121344119477287"/>
    <n v="1.2195121951219513E-2"/>
    <n v="2.7005760810765285E-2"/>
    <n v="6.8411659726353366E-3"/>
    <x v="0"/>
  </r>
  <r>
    <s v="Samarjit"/>
    <x v="0"/>
    <s v="t"/>
    <n v="5.9116365899191038E-2"/>
    <n v="6.4562410329985654E-3"/>
    <n v="1.0557807724373258E-2"/>
    <n v="3.6217937502187078E-3"/>
    <x v="0"/>
  </r>
  <r>
    <s v="Madhu"/>
    <x v="1"/>
    <s v="u"/>
    <n v="3.7336652146857496E-2"/>
    <n v="7.8909612625538018E-3"/>
    <n v="6.6680890890778478E-3"/>
    <n v="4.4266368058228645E-3"/>
    <x v="0"/>
  </r>
  <r>
    <s v="Zarna"/>
    <x v="1"/>
    <s v="a"/>
    <n v="0.17859365276913503"/>
    <n v="0.56097560975609762"/>
    <n v="3.1895692809422373E-2"/>
    <n v="0.31469363474122553"/>
    <x v="1"/>
  </r>
  <r>
    <s v="Iraiyavan"/>
    <x v="0"/>
    <s v="n"/>
    <n v="0.15121344119477287"/>
    <n v="1.2195121951219513E-2"/>
    <n v="2.7005760810765285E-2"/>
    <n v="6.8411659726353366E-3"/>
    <x v="0"/>
  </r>
  <r>
    <s v="Radheshyam"/>
    <x v="0"/>
    <s v="m"/>
    <n v="3.2980709396390792E-2"/>
    <n v="7.8909612625538018E-3"/>
    <n v="5.8901453620187659E-3"/>
    <n v="4.4266368058228645E-3"/>
    <x v="0"/>
  </r>
  <r>
    <s v="Raakhi"/>
    <x v="1"/>
    <s v="i"/>
    <n v="6.4716863721219667E-2"/>
    <n v="0.34074605451936874"/>
    <n v="1.1558021087734937E-2"/>
    <n v="0.19115022570598736"/>
    <x v="1"/>
  </r>
  <r>
    <s v="Neelesh"/>
    <x v="0"/>
    <s v="h"/>
    <n v="0.11263223397635345"/>
    <n v="5.0215208034433282E-3"/>
    <n v="2.0115402085384843E-2"/>
    <n v="2.8169506946145503E-3"/>
    <x v="0"/>
  </r>
  <r>
    <s v="Kanhaiya"/>
    <x v="0"/>
    <s v="a"/>
    <n v="0.17859365276913503"/>
    <n v="0.56097560975609762"/>
    <n v="3.1895692809422373E-2"/>
    <n v="0.31469363474122553"/>
    <x v="1"/>
  </r>
  <r>
    <s v="Mukut"/>
    <x v="0"/>
    <s v="t"/>
    <n v="5.9116365899191038E-2"/>
    <n v="6.4562410329985654E-3"/>
    <n v="1.0557807724373258E-2"/>
    <n v="3.6217937502187078E-3"/>
    <x v="0"/>
  </r>
  <r>
    <s v="Shrilata"/>
    <x v="1"/>
    <s v="a"/>
    <n v="0.17859365276913503"/>
    <n v="0.56097560975609762"/>
    <n v="3.1895692809422373E-2"/>
    <n v="0.31469363474122553"/>
    <x v="1"/>
  </r>
  <r>
    <s v="Balakrishna"/>
    <x v="0"/>
    <s v="a"/>
    <n v="0.17859365276913503"/>
    <n v="0.56097560975609762"/>
    <n v="3.1895692809422373E-2"/>
    <n v="0.31469363474122553"/>
    <x v="1"/>
  </r>
  <r>
    <s v="Neeladri"/>
    <x v="0"/>
    <s v="i"/>
    <n v="6.4716863721219667E-2"/>
    <n v="0.34074605451936874"/>
    <n v="1.1558021087734937E-2"/>
    <n v="0.19115022570598736"/>
    <x v="1"/>
  </r>
  <r>
    <s v="Shwetika"/>
    <x v="1"/>
    <s v="a"/>
    <n v="0.17859365276913503"/>
    <n v="0.56097560975609762"/>
    <n v="3.1895692809422373E-2"/>
    <n v="0.31469363474122553"/>
    <x v="1"/>
  </r>
  <r>
    <s v="Naval"/>
    <x v="0"/>
    <s v="l"/>
    <n v="6.1605476042314873E-2"/>
    <n v="2.7977044476327116E-2"/>
    <n v="1.1002346996978449E-2"/>
    <n v="1.5694439584281066E-2"/>
    <x v="1"/>
  </r>
  <r>
    <s v="Ashraf"/>
    <x v="0"/>
    <s v="f"/>
    <n v="1.2445550715619166E-3"/>
    <n v="7.173601147776184E-4"/>
    <n v="2.2226963630259493E-4"/>
    <n v="4.0242152780207866E-4"/>
    <x v="1"/>
  </r>
  <r>
    <s v="Nikhilesh"/>
    <x v="0"/>
    <s v="h"/>
    <n v="0.11263223397635345"/>
    <n v="5.0215208034433282E-3"/>
    <n v="2.0115402085384843E-2"/>
    <n v="2.8169506946145503E-3"/>
    <x v="0"/>
  </r>
  <r>
    <s v="Dhanvi"/>
    <x v="1"/>
    <s v="i"/>
    <n v="6.4716863721219667E-2"/>
    <n v="0.34074605451936874"/>
    <n v="1.1558021087734937E-2"/>
    <n v="0.19115022570598736"/>
    <x v="1"/>
  </r>
  <r>
    <s v="Noshi"/>
    <x v="1"/>
    <s v="i"/>
    <n v="6.4716863721219667E-2"/>
    <n v="0.34074605451936874"/>
    <n v="1.1558021087734937E-2"/>
    <n v="0.19115022570598736"/>
    <x v="1"/>
  </r>
  <r>
    <s v="Leela"/>
    <x v="1"/>
    <s v="a"/>
    <n v="0.17859365276913503"/>
    <n v="0.56097560975609762"/>
    <n v="3.1895692809422373E-2"/>
    <n v="0.31469363474122553"/>
    <x v="1"/>
  </r>
  <r>
    <s v="Jowaki"/>
    <x v="1"/>
    <s v="i"/>
    <n v="6.4716863721219667E-2"/>
    <n v="0.34074605451936874"/>
    <n v="1.1558021087734937E-2"/>
    <n v="0.19115022570598736"/>
    <x v="1"/>
  </r>
  <r>
    <s v="Udayan"/>
    <x v="0"/>
    <s v="n"/>
    <n v="0.15121344119477287"/>
    <n v="1.2195121951219513E-2"/>
    <n v="2.7005760810765285E-2"/>
    <n v="6.8411659726353366E-3"/>
    <x v="0"/>
  </r>
  <r>
    <s v="Yuval"/>
    <x v="0"/>
    <s v="l"/>
    <n v="6.1605476042314873E-2"/>
    <n v="2.7977044476327116E-2"/>
    <n v="1.1002346996978449E-2"/>
    <n v="1.5694439584281066E-2"/>
    <x v="1"/>
  </r>
  <r>
    <s v="Viresh"/>
    <x v="0"/>
    <s v="h"/>
    <n v="0.11263223397635345"/>
    <n v="5.0215208034433282E-3"/>
    <n v="2.0115402085384843E-2"/>
    <n v="2.8169506946145503E-3"/>
    <x v="0"/>
  </r>
  <r>
    <s v="Kanan"/>
    <x v="0"/>
    <s v="n"/>
    <n v="0.15121344119477287"/>
    <n v="1.2195121951219513E-2"/>
    <n v="2.7005760810765285E-2"/>
    <n v="6.8411659726353366E-3"/>
    <x v="0"/>
  </r>
  <r>
    <s v="Pundarik"/>
    <x v="0"/>
    <s v="k"/>
    <n v="3.7336652146857496E-2"/>
    <n v="2.8694404591104736E-3"/>
    <n v="6.6680890890778478E-3"/>
    <n v="1.6096861112083146E-3"/>
    <x v="0"/>
  </r>
  <r>
    <s v="Azhar"/>
    <x v="0"/>
    <s v="r"/>
    <n v="8.7741132545115119E-2"/>
    <n v="6.4562410329985654E-3"/>
    <n v="1.5670009359332941E-2"/>
    <n v="3.6217937502187078E-3"/>
    <x v="0"/>
  </r>
  <r>
    <s v="Nedumaran"/>
    <x v="0"/>
    <s v="n"/>
    <n v="0.15121344119477287"/>
    <n v="1.2195121951219513E-2"/>
    <n v="2.7005760810765285E-2"/>
    <n v="6.8411659726353366E-3"/>
    <x v="0"/>
  </r>
  <r>
    <s v="Latikara"/>
    <x v="1"/>
    <s v="a"/>
    <n v="0.17859365276913503"/>
    <n v="0.56097560975609762"/>
    <n v="3.1895692809422373E-2"/>
    <n v="0.31469363474122553"/>
    <x v="1"/>
  </r>
  <r>
    <s v="Aninditha"/>
    <x v="1"/>
    <s v="a"/>
    <n v="0.17859365276913503"/>
    <n v="0.56097560975609762"/>
    <n v="3.1895692809422373E-2"/>
    <n v="0.31469363474122553"/>
    <x v="1"/>
  </r>
  <r>
    <s v="Lavali"/>
    <x v="1"/>
    <s v="i"/>
    <n v="6.4716863721219667E-2"/>
    <n v="0.34074605451936874"/>
    <n v="1.1558021087734937E-2"/>
    <n v="0.19115022570598736"/>
    <x v="1"/>
  </r>
  <r>
    <s v="Sudhakar"/>
    <x v="0"/>
    <s v="r"/>
    <n v="8.7741132545115119E-2"/>
    <n v="6.4562410329985654E-3"/>
    <n v="1.5670009359332941E-2"/>
    <n v="3.6217937502187078E-3"/>
    <x v="0"/>
  </r>
  <r>
    <s v="Swarnika"/>
    <x v="1"/>
    <s v="a"/>
    <n v="0.17859365276913503"/>
    <n v="0.56097560975609762"/>
    <n v="3.1895692809422373E-2"/>
    <n v="0.31469363474122553"/>
    <x v="1"/>
  </r>
  <r>
    <s v="Gunalakshmi"/>
    <x v="1"/>
    <s v="i"/>
    <n v="6.4716863721219667E-2"/>
    <n v="0.34074605451936874"/>
    <n v="1.1558021087734937E-2"/>
    <n v="0.19115022570598736"/>
    <x v="1"/>
  </r>
  <r>
    <s v="Rajit"/>
    <x v="0"/>
    <s v="t"/>
    <n v="5.9116365899191038E-2"/>
    <n v="6.4562410329985654E-3"/>
    <n v="1.0557807724373258E-2"/>
    <n v="3.6217937502187078E-3"/>
    <x v="0"/>
  </r>
  <r>
    <s v="Anupama"/>
    <x v="1"/>
    <s v="a"/>
    <n v="0.17859365276913503"/>
    <n v="0.56097560975609762"/>
    <n v="3.1895692809422373E-2"/>
    <n v="0.31469363474122553"/>
    <x v="1"/>
  </r>
  <r>
    <s v="Bindu"/>
    <x v="1"/>
    <s v="u"/>
    <n v="3.7336652146857496E-2"/>
    <n v="7.8909612625538018E-3"/>
    <n v="6.6680890890778478E-3"/>
    <n v="4.4266368058228645E-3"/>
    <x v="0"/>
  </r>
  <r>
    <s v="Prabhakar"/>
    <x v="0"/>
    <s v="r"/>
    <n v="8.7741132545115119E-2"/>
    <n v="6.4562410329985654E-3"/>
    <n v="1.5670009359332941E-2"/>
    <n v="3.6217937502187078E-3"/>
    <x v="0"/>
  </r>
  <r>
    <s v="Aafreen"/>
    <x v="0"/>
    <s v="n"/>
    <n v="0.15121344119477287"/>
    <n v="1.2195121951219513E-2"/>
    <n v="2.7005760810765285E-2"/>
    <n v="6.8411659726353366E-3"/>
    <x v="0"/>
  </r>
  <r>
    <s v="Avni"/>
    <x v="1"/>
    <s v="i"/>
    <n v="6.4716863721219667E-2"/>
    <n v="0.34074605451936874"/>
    <n v="1.1558021087734937E-2"/>
    <n v="0.19115022570598736"/>
    <x v="1"/>
  </r>
  <r>
    <s v="Sajni, Sajani"/>
    <x v="1"/>
    <s v="i"/>
    <n v="6.4716863721219667E-2"/>
    <n v="0.34074605451936874"/>
    <n v="1.1558021087734937E-2"/>
    <n v="0.19115022570598736"/>
    <x v="1"/>
  </r>
  <r>
    <s v="Surina"/>
    <x v="1"/>
    <s v="a"/>
    <n v="0.17859365276913503"/>
    <n v="0.56097560975609762"/>
    <n v="3.1895692809422373E-2"/>
    <n v="0.31469363474122553"/>
    <x v="1"/>
  </r>
  <r>
    <s v="Maniram"/>
    <x v="0"/>
    <s v="m"/>
    <n v="3.2980709396390792E-2"/>
    <n v="7.8909612625538018E-3"/>
    <n v="5.8901453620187659E-3"/>
    <n v="4.4266368058228645E-3"/>
    <x v="0"/>
  </r>
  <r>
    <s v="Kunti"/>
    <x v="1"/>
    <s v="i"/>
    <n v="6.4716863721219667E-2"/>
    <n v="0.34074605451936874"/>
    <n v="1.1558021087734937E-2"/>
    <n v="0.19115022570598736"/>
    <x v="1"/>
  </r>
  <r>
    <s v="Shrikrishna"/>
    <x v="0"/>
    <s v="a"/>
    <n v="0.17859365276913503"/>
    <n v="0.56097560975609762"/>
    <n v="3.1895692809422373E-2"/>
    <n v="0.31469363474122553"/>
    <x v="1"/>
  </r>
  <r>
    <s v="Sachika"/>
    <x v="1"/>
    <s v="a"/>
    <n v="0.17859365276913503"/>
    <n v="0.56097560975609762"/>
    <n v="3.1895692809422373E-2"/>
    <n v="0.31469363474122553"/>
    <x v="1"/>
  </r>
  <r>
    <s v="Amir"/>
    <x v="0"/>
    <s v="r"/>
    <n v="8.7741132545115119E-2"/>
    <n v="6.4562410329985654E-3"/>
    <n v="1.5670009359332941E-2"/>
    <n v="3.6217937502187078E-3"/>
    <x v="0"/>
  </r>
  <r>
    <s v="Ekaja"/>
    <x v="1"/>
    <s v="a"/>
    <n v="0.17859365276913503"/>
    <n v="0.56097560975609762"/>
    <n v="3.1895692809422373E-2"/>
    <n v="0.31469363474122553"/>
    <x v="1"/>
  </r>
  <r>
    <s v="Omesh"/>
    <x v="0"/>
    <s v="h"/>
    <n v="0.11263223397635345"/>
    <n v="5.0215208034433282E-3"/>
    <n v="2.0115402085384843E-2"/>
    <n v="2.8169506946145503E-3"/>
    <x v="0"/>
  </r>
  <r>
    <s v="Harendra"/>
    <x v="0"/>
    <s v="a"/>
    <n v="0.17859365276913503"/>
    <n v="0.56097560975609762"/>
    <n v="3.1895692809422373E-2"/>
    <n v="0.31469363474122553"/>
    <x v="1"/>
  </r>
  <r>
    <s v="Sarvadaman"/>
    <x v="0"/>
    <s v="n"/>
    <n v="0.15121344119477287"/>
    <n v="1.2195121951219513E-2"/>
    <n v="2.7005760810765285E-2"/>
    <n v="6.8411659726353366E-3"/>
    <x v="0"/>
  </r>
  <r>
    <s v="Suvarna"/>
    <x v="1"/>
    <s v="a"/>
    <n v="0.17859365276913503"/>
    <n v="0.56097560975609762"/>
    <n v="3.1895692809422373E-2"/>
    <n v="0.31469363474122553"/>
    <x v="1"/>
  </r>
  <r>
    <s v="Maari"/>
    <x v="0"/>
    <s v="i"/>
    <n v="6.4716863721219667E-2"/>
    <n v="0.34074605451936874"/>
    <n v="1.1558021087734937E-2"/>
    <n v="0.19115022570598736"/>
    <x v="1"/>
  </r>
  <r>
    <s v="Banbihari"/>
    <x v="0"/>
    <s v="i"/>
    <n v="6.4716863721219667E-2"/>
    <n v="0.34074605451936874"/>
    <n v="1.1558021087734937E-2"/>
    <n v="0.19115022570598736"/>
    <x v="1"/>
  </r>
  <r>
    <s v="Vijay"/>
    <x v="0"/>
    <s v="y"/>
    <n v="2.1157436216552583E-2"/>
    <n v="1.4347202295552368E-3"/>
    <n v="3.7785838171441139E-3"/>
    <n v="8.0484305560415731E-4"/>
    <x v="0"/>
  </r>
  <r>
    <s v="Ranganath"/>
    <x v="0"/>
    <s v="h"/>
    <n v="0.11263223397635345"/>
    <n v="5.0215208034433282E-3"/>
    <n v="2.0115402085384843E-2"/>
    <n v="2.8169506946145503E-3"/>
    <x v="0"/>
  </r>
  <r>
    <s v="Tvesa"/>
    <x v="1"/>
    <s v="a"/>
    <n v="0.17859365276913503"/>
    <n v="0.56097560975609762"/>
    <n v="3.1895692809422373E-2"/>
    <n v="0.31469363474122553"/>
    <x v="1"/>
  </r>
  <r>
    <s v="Meher"/>
    <x v="1"/>
    <s v="r"/>
    <n v="8.7741132545115119E-2"/>
    <n v="6.4562410329985654E-3"/>
    <n v="1.5670009359332941E-2"/>
    <n v="3.6217937502187078E-3"/>
    <x v="0"/>
  </r>
  <r>
    <s v="Gyandev"/>
    <x v="0"/>
    <s v="v"/>
    <n v="2.4268823895457373E-2"/>
    <n v="0"/>
    <n v="4.3342579079006013E-3"/>
    <n v="0"/>
    <x v="0"/>
  </r>
  <r>
    <s v="Randhir"/>
    <x v="0"/>
    <s v="r"/>
    <n v="8.7741132545115119E-2"/>
    <n v="6.4562410329985654E-3"/>
    <n v="1.5670009359332941E-2"/>
    <n v="3.6217937502187078E-3"/>
    <x v="0"/>
  </r>
  <r>
    <s v="Sanwariya"/>
    <x v="0"/>
    <s v="a"/>
    <n v="0.17859365276913503"/>
    <n v="0.56097560975609762"/>
    <n v="3.1895692809422373E-2"/>
    <n v="0.31469363474122553"/>
    <x v="1"/>
  </r>
  <r>
    <s v="Pranavi"/>
    <x v="1"/>
    <s v="i"/>
    <n v="6.4716863721219667E-2"/>
    <n v="0.34074605451936874"/>
    <n v="1.1558021087734937E-2"/>
    <n v="0.19115022570598736"/>
    <x v="1"/>
  </r>
  <r>
    <s v="Gurveer"/>
    <x v="0"/>
    <s v="r"/>
    <n v="8.7741132545115119E-2"/>
    <n v="6.4562410329985654E-3"/>
    <n v="1.5670009359332941E-2"/>
    <n v="3.6217937502187078E-3"/>
    <x v="0"/>
  </r>
  <r>
    <s v="Sikata"/>
    <x v="1"/>
    <s v="a"/>
    <n v="0.17859365276913503"/>
    <n v="0.56097560975609762"/>
    <n v="3.1895692809422373E-2"/>
    <n v="0.31469363474122553"/>
    <x v="1"/>
  </r>
  <r>
    <s v="Dandak"/>
    <x v="0"/>
    <s v="k"/>
    <n v="3.7336652146857496E-2"/>
    <n v="2.8694404591104736E-3"/>
    <n v="6.6680890890778478E-3"/>
    <n v="1.6096861112083146E-3"/>
    <x v="0"/>
  </r>
  <r>
    <s v="Malaya"/>
    <x v="1"/>
    <s v="a"/>
    <n v="0.17859365276913503"/>
    <n v="0.56097560975609762"/>
    <n v="3.1895692809422373E-2"/>
    <n v="0.31469363474122553"/>
    <x v="1"/>
  </r>
  <r>
    <s v="Lajwanti"/>
    <x v="1"/>
    <s v="i"/>
    <n v="6.4716863721219667E-2"/>
    <n v="0.34074605451936874"/>
    <n v="1.1558021087734937E-2"/>
    <n v="0.19115022570598736"/>
    <x v="1"/>
  </r>
  <r>
    <s v="Jaidayal"/>
    <x v="0"/>
    <s v="l"/>
    <n v="6.1605476042314873E-2"/>
    <n v="2.7977044476327116E-2"/>
    <n v="1.1002346996978449E-2"/>
    <n v="1.5694439584281066E-2"/>
    <x v="1"/>
  </r>
  <r>
    <s v="Elilvendan"/>
    <x v="0"/>
    <s v="n"/>
    <n v="0.15121344119477287"/>
    <n v="1.2195121951219513E-2"/>
    <n v="2.7005760810765285E-2"/>
    <n v="6.8411659726353366E-3"/>
    <x v="0"/>
  </r>
  <r>
    <s v="Ajinkya"/>
    <x v="0"/>
    <s v="a"/>
    <n v="0.17859365276913503"/>
    <n v="0.56097560975609762"/>
    <n v="3.1895692809422373E-2"/>
    <n v="0.31469363474122553"/>
    <x v="1"/>
  </r>
  <r>
    <s v="Kavini"/>
    <x v="1"/>
    <s v="i"/>
    <n v="6.4716863721219667E-2"/>
    <n v="0.34074605451936874"/>
    <n v="1.1558021087734937E-2"/>
    <n v="0.19115022570598736"/>
    <x v="1"/>
  </r>
  <r>
    <s v="Rishi"/>
    <x v="0"/>
    <s v="i"/>
    <n v="6.4716863721219667E-2"/>
    <n v="0.34074605451936874"/>
    <n v="1.1558021087734937E-2"/>
    <n v="0.19115022570598736"/>
    <x v="1"/>
  </r>
  <r>
    <s v="Satyendra"/>
    <x v="0"/>
    <s v="a"/>
    <n v="0.17859365276913503"/>
    <n v="0.56097560975609762"/>
    <n v="3.1895692809422373E-2"/>
    <n v="0.31469363474122553"/>
    <x v="1"/>
  </r>
  <r>
    <s v="Tanmaya"/>
    <x v="1"/>
    <s v="a"/>
    <n v="0.17859365276913503"/>
    <n v="0.56097560975609762"/>
    <n v="3.1895692809422373E-2"/>
    <n v="0.31469363474122553"/>
    <x v="1"/>
  </r>
  <r>
    <s v="Faarooq"/>
    <x v="0"/>
    <s v="q"/>
    <n v="3.1113876789047915E-3"/>
    <n v="0"/>
    <n v="5.5567409075648732E-4"/>
    <n v="0"/>
    <x v="0"/>
  </r>
  <r>
    <s v="Aparijita"/>
    <x v="1"/>
    <s v="a"/>
    <n v="0.17859365276913503"/>
    <n v="0.56097560975609762"/>
    <n v="3.1895692809422373E-2"/>
    <n v="0.31469363474122553"/>
    <x v="1"/>
  </r>
  <r>
    <s v="Foolmala"/>
    <x v="1"/>
    <s v="a"/>
    <n v="0.17859365276913503"/>
    <n v="0.56097560975609762"/>
    <n v="3.1895692809422373E-2"/>
    <n v="0.31469363474122553"/>
    <x v="1"/>
  </r>
  <r>
    <s v="Padmalochana"/>
    <x v="1"/>
    <s v="a"/>
    <n v="0.17859365276913503"/>
    <n v="0.56097560975609762"/>
    <n v="3.1895692809422373E-2"/>
    <n v="0.31469363474122553"/>
    <x v="1"/>
  </r>
  <r>
    <s v="Smarajit"/>
    <x v="0"/>
    <s v="t"/>
    <n v="5.9116365899191038E-2"/>
    <n v="6.4562410329985654E-3"/>
    <n v="1.0557807724373258E-2"/>
    <n v="3.6217937502187078E-3"/>
    <x v="0"/>
  </r>
  <r>
    <s v="Ihitha"/>
    <x v="1"/>
    <s v="a"/>
    <n v="0.17859365276913503"/>
    <n v="0.56097560975609762"/>
    <n v="3.1895692809422373E-2"/>
    <n v="0.31469363474122553"/>
    <x v="1"/>
  </r>
  <r>
    <s v="Vilokan"/>
    <x v="0"/>
    <s v="n"/>
    <n v="0.15121344119477287"/>
    <n v="1.2195121951219513E-2"/>
    <n v="2.7005760810765285E-2"/>
    <n v="6.8411659726353366E-3"/>
    <x v="0"/>
  </r>
  <r>
    <s v="Abdul-Jaleel"/>
    <x v="0"/>
    <s v="l"/>
    <n v="6.1605476042314873E-2"/>
    <n v="2.7977044476327116E-2"/>
    <n v="1.1002346996978449E-2"/>
    <n v="1.5694439584281066E-2"/>
    <x v="1"/>
  </r>
  <r>
    <s v="Taanusiya"/>
    <x v="1"/>
    <s v="a"/>
    <n v="0.17859365276913503"/>
    <n v="0.56097560975609762"/>
    <n v="3.1895692809422373E-2"/>
    <n v="0.31469363474122553"/>
    <x v="1"/>
  </r>
  <r>
    <s v="Vamana"/>
    <x v="0"/>
    <s v="a"/>
    <n v="0.17859365276913503"/>
    <n v="0.56097560975609762"/>
    <n v="3.1895692809422373E-2"/>
    <n v="0.31469363474122553"/>
    <x v="1"/>
  </r>
  <r>
    <s v="Farida"/>
    <x v="1"/>
    <s v="a"/>
    <n v="0.17859365276913503"/>
    <n v="0.56097560975609762"/>
    <n v="3.1895692809422373E-2"/>
    <n v="0.31469363474122553"/>
    <x v="1"/>
  </r>
  <r>
    <s v="Samskara"/>
    <x v="1"/>
    <s v="a"/>
    <n v="0.17859365276913503"/>
    <n v="0.56097560975609762"/>
    <n v="3.1895692809422373E-2"/>
    <n v="0.31469363474122553"/>
    <x v="1"/>
  </r>
  <r>
    <s v="Shishupal"/>
    <x v="0"/>
    <s v="l"/>
    <n v="6.1605476042314873E-2"/>
    <n v="2.7977044476327116E-2"/>
    <n v="1.1002346996978449E-2"/>
    <n v="1.5694439584281066E-2"/>
    <x v="1"/>
  </r>
  <r>
    <s v="Haadiya"/>
    <x v="0"/>
    <s v="a"/>
    <n v="0.17859365276913503"/>
    <n v="0.56097560975609762"/>
    <n v="3.1895692809422373E-2"/>
    <n v="0.31469363474122553"/>
    <x v="1"/>
  </r>
  <r>
    <s v="Sahitha"/>
    <x v="1"/>
    <s v="a"/>
    <n v="0.17859365276913503"/>
    <n v="0.56097560975609762"/>
    <n v="3.1895692809422373E-2"/>
    <n v="0.31469363474122553"/>
    <x v="1"/>
  </r>
  <r>
    <s v="Yaalmani"/>
    <x v="0"/>
    <s v="i"/>
    <n v="6.4716863721219667E-2"/>
    <n v="0.34074605451936874"/>
    <n v="1.1558021087734937E-2"/>
    <n v="0.19115022570598736"/>
    <x v="1"/>
  </r>
  <r>
    <s v="Shirshirchandra"/>
    <x v="0"/>
    <s v="a"/>
    <n v="0.17859365276913503"/>
    <n v="0.56097560975609762"/>
    <n v="3.1895692809422373E-2"/>
    <n v="0.31469363474122553"/>
    <x v="1"/>
  </r>
  <r>
    <s v="Ganendra"/>
    <x v="0"/>
    <s v="a"/>
    <n v="0.17859365276913503"/>
    <n v="0.56097560975609762"/>
    <n v="3.1895692809422373E-2"/>
    <n v="0.31469363474122553"/>
    <x v="1"/>
  </r>
  <r>
    <s v="Sanabhi"/>
    <x v="0"/>
    <s v="i"/>
    <n v="6.4716863721219667E-2"/>
    <n v="0.34074605451936874"/>
    <n v="1.1558021087734937E-2"/>
    <n v="0.19115022570598736"/>
    <x v="1"/>
  </r>
  <r>
    <s v="Manika"/>
    <x v="1"/>
    <s v="a"/>
    <n v="0.17859365276913503"/>
    <n v="0.56097560975609762"/>
    <n v="3.1895692809422373E-2"/>
    <n v="0.31469363474122553"/>
    <x v="1"/>
  </r>
  <r>
    <s v="Sankari"/>
    <x v="1"/>
    <s v="i"/>
    <n v="6.4716863721219667E-2"/>
    <n v="0.34074605451936874"/>
    <n v="1.1558021087734937E-2"/>
    <n v="0.19115022570598736"/>
    <x v="1"/>
  </r>
  <r>
    <s v="Sanjukta"/>
    <x v="1"/>
    <s v="a"/>
    <n v="0.17859365276913503"/>
    <n v="0.56097560975609762"/>
    <n v="3.1895692809422373E-2"/>
    <n v="0.31469363474122553"/>
    <x v="1"/>
  </r>
  <r>
    <s v="Chintya"/>
    <x v="0"/>
    <s v="a"/>
    <n v="0.17859365276913503"/>
    <n v="0.56097560975609762"/>
    <n v="3.1895692809422373E-2"/>
    <n v="0.31469363474122553"/>
    <x v="1"/>
  </r>
  <r>
    <s v="Kapardini"/>
    <x v="1"/>
    <s v="i"/>
    <n v="6.4716863721219667E-2"/>
    <n v="0.34074605451936874"/>
    <n v="1.1558021087734937E-2"/>
    <n v="0.19115022570598736"/>
    <x v="1"/>
  </r>
  <r>
    <s v="Pivari"/>
    <x v="1"/>
    <s v="i"/>
    <n v="6.4716863721219667E-2"/>
    <n v="0.34074605451936874"/>
    <n v="1.1558021087734937E-2"/>
    <n v="0.19115022570598736"/>
    <x v="1"/>
  </r>
  <r>
    <s v="Mohal"/>
    <x v="0"/>
    <s v="l"/>
    <n v="6.1605476042314873E-2"/>
    <n v="2.7977044476327116E-2"/>
    <n v="1.1002346996978449E-2"/>
    <n v="1.5694439584281066E-2"/>
    <x v="1"/>
  </r>
  <r>
    <s v="Varun"/>
    <x v="0"/>
    <s v="n"/>
    <n v="0.15121344119477287"/>
    <n v="1.2195121951219513E-2"/>
    <n v="2.7005760810765285E-2"/>
    <n v="6.8411659726353366E-3"/>
    <x v="0"/>
  </r>
  <r>
    <s v="Jayanta"/>
    <x v="0"/>
    <s v="a"/>
    <n v="0.17859365276913503"/>
    <n v="0.56097560975609762"/>
    <n v="3.1895692809422373E-2"/>
    <n v="0.31469363474122553"/>
    <x v="1"/>
  </r>
  <r>
    <s v="Pratiti"/>
    <x v="1"/>
    <s v="i"/>
    <n v="6.4716863721219667E-2"/>
    <n v="0.34074605451936874"/>
    <n v="1.1558021087734937E-2"/>
    <n v="0.19115022570598736"/>
    <x v="1"/>
  </r>
  <r>
    <s v="Satyasheel"/>
    <x v="0"/>
    <s v="l"/>
    <n v="6.1605476042314873E-2"/>
    <n v="2.7977044476327116E-2"/>
    <n v="1.1002346996978449E-2"/>
    <n v="1.5694439584281066E-2"/>
    <x v="1"/>
  </r>
  <r>
    <s v="Falguni, Phalguni"/>
    <x v="0"/>
    <s v="i"/>
    <n v="6.4716863721219667E-2"/>
    <n v="0.34074605451936874"/>
    <n v="1.1558021087734937E-2"/>
    <n v="0.19115022570598736"/>
    <x v="1"/>
  </r>
  <r>
    <s v="Bakula"/>
    <x v="1"/>
    <s v="a"/>
    <n v="0.17859365276913503"/>
    <n v="0.56097560975609762"/>
    <n v="3.1895692809422373E-2"/>
    <n v="0.31469363474122553"/>
    <x v="1"/>
  </r>
  <r>
    <s v="Gaura"/>
    <x v="1"/>
    <s v="a"/>
    <n v="0.17859365276913503"/>
    <n v="0.56097560975609762"/>
    <n v="3.1895692809422373E-2"/>
    <n v="0.31469363474122553"/>
    <x v="1"/>
  </r>
  <r>
    <s v="Imaran"/>
    <x v="0"/>
    <s v="n"/>
    <n v="0.15121344119477287"/>
    <n v="1.2195121951219513E-2"/>
    <n v="2.7005760810765285E-2"/>
    <n v="6.8411659726353366E-3"/>
    <x v="0"/>
  </r>
  <r>
    <s v="Dinapati"/>
    <x v="0"/>
    <s v="i"/>
    <n v="6.4716863721219667E-2"/>
    <n v="0.34074605451936874"/>
    <n v="1.1558021087734937E-2"/>
    <n v="0.19115022570598736"/>
    <x v="1"/>
  </r>
  <r>
    <s v="Laavanya"/>
    <x v="0"/>
    <s v="a"/>
    <n v="0.17859365276913503"/>
    <n v="0.56097560975609762"/>
    <n v="3.1895692809422373E-2"/>
    <n v="0.31469363474122553"/>
    <x v="1"/>
  </r>
  <r>
    <s v="Kandan"/>
    <x v="0"/>
    <s v="n"/>
    <n v="0.15121344119477287"/>
    <n v="1.2195121951219513E-2"/>
    <n v="2.7005760810765285E-2"/>
    <n v="6.8411659726353366E-3"/>
    <x v="0"/>
  </r>
  <r>
    <s v="Utsa"/>
    <x v="1"/>
    <s v="a"/>
    <n v="0.17859365276913503"/>
    <n v="0.56097560975609762"/>
    <n v="3.1895692809422373E-2"/>
    <n v="0.31469363474122553"/>
    <x v="1"/>
  </r>
  <r>
    <s v="Eka"/>
    <x v="0"/>
    <s v="a"/>
    <n v="0.17859365276913503"/>
    <n v="0.56097560975609762"/>
    <n v="3.1895692809422373E-2"/>
    <n v="0.31469363474122553"/>
    <x v="1"/>
  </r>
  <r>
    <s v="Upala"/>
    <x v="1"/>
    <s v="a"/>
    <n v="0.17859365276913503"/>
    <n v="0.56097560975609762"/>
    <n v="3.1895692809422373E-2"/>
    <n v="0.31469363474122553"/>
    <x v="1"/>
  </r>
  <r>
    <s v="Tapati"/>
    <x v="1"/>
    <s v="i"/>
    <n v="6.4716863721219667E-2"/>
    <n v="0.34074605451936874"/>
    <n v="1.1558021087734937E-2"/>
    <n v="0.19115022570598736"/>
    <x v="1"/>
  </r>
  <r>
    <s v="Sayam"/>
    <x v="0"/>
    <s v="m"/>
    <n v="3.2980709396390792E-2"/>
    <n v="7.8909612625538018E-3"/>
    <n v="5.8901453620187659E-3"/>
    <n v="4.4266368058228645E-3"/>
    <x v="0"/>
  </r>
  <r>
    <s v="Mahasweta"/>
    <x v="1"/>
    <s v="a"/>
    <n v="0.17859365276913503"/>
    <n v="0.56097560975609762"/>
    <n v="3.1895692809422373E-2"/>
    <n v="0.31469363474122553"/>
    <x v="1"/>
  </r>
  <r>
    <s v="Bilva"/>
    <x v="0"/>
    <s v="a"/>
    <n v="0.17859365276913503"/>
    <n v="0.56097560975609762"/>
    <n v="3.1895692809422373E-2"/>
    <n v="0.31469363474122553"/>
    <x v="1"/>
  </r>
  <r>
    <s v="Mandira"/>
    <x v="1"/>
    <s v="a"/>
    <n v="0.17859365276913503"/>
    <n v="0.56097560975609762"/>
    <n v="3.1895692809422373E-2"/>
    <n v="0.31469363474122553"/>
    <x v="1"/>
  </r>
  <r>
    <s v="Badrinath"/>
    <x v="0"/>
    <s v="h"/>
    <n v="0.11263223397635345"/>
    <n v="5.0215208034433282E-3"/>
    <n v="2.0115402085384843E-2"/>
    <n v="2.8169506946145503E-3"/>
    <x v="0"/>
  </r>
  <r>
    <s v="Acira"/>
    <x v="1"/>
    <s v="a"/>
    <n v="0.17859365276913503"/>
    <n v="0.56097560975609762"/>
    <n v="3.1895692809422373E-2"/>
    <n v="0.31469363474122553"/>
    <x v="1"/>
  </r>
  <r>
    <s v="Shreshta"/>
    <x v="0"/>
    <s v="a"/>
    <n v="0.17859365276913503"/>
    <n v="0.56097560975609762"/>
    <n v="3.1895692809422373E-2"/>
    <n v="0.31469363474122553"/>
    <x v="1"/>
  </r>
  <r>
    <s v="Tarpan"/>
    <x v="0"/>
    <s v="n"/>
    <n v="0.15121344119477287"/>
    <n v="1.2195121951219513E-2"/>
    <n v="2.7005760810765285E-2"/>
    <n v="6.8411659726353366E-3"/>
    <x v="0"/>
  </r>
  <r>
    <s v="Vaijnath"/>
    <x v="0"/>
    <s v="h"/>
    <n v="0.11263223397635345"/>
    <n v="5.0215208034433282E-3"/>
    <n v="2.0115402085384843E-2"/>
    <n v="2.8169506946145503E-3"/>
    <x v="0"/>
  </r>
  <r>
    <s v="Barsha"/>
    <x v="1"/>
    <s v="a"/>
    <n v="0.17859365276913503"/>
    <n v="0.56097560975609762"/>
    <n v="3.1895692809422373E-2"/>
    <n v="0.31469363474122553"/>
    <x v="1"/>
  </r>
  <r>
    <s v="Pravin"/>
    <x v="0"/>
    <s v="n"/>
    <n v="0.15121344119477287"/>
    <n v="1.2195121951219513E-2"/>
    <n v="2.7005760810765285E-2"/>
    <n v="6.8411659726353366E-3"/>
    <x v="0"/>
  </r>
  <r>
    <s v="Ayush"/>
    <x v="0"/>
    <s v="h"/>
    <n v="0.11263223397635345"/>
    <n v="5.0215208034433282E-3"/>
    <n v="2.0115402085384843E-2"/>
    <n v="2.8169506946145503E-3"/>
    <x v="0"/>
  </r>
  <r>
    <s v="Benazir"/>
    <x v="1"/>
    <s v="r"/>
    <n v="8.7741132545115119E-2"/>
    <n v="6.4562410329985654E-3"/>
    <n v="1.5670009359332941E-2"/>
    <n v="3.6217937502187078E-3"/>
    <x v="0"/>
  </r>
  <r>
    <s v="Salila"/>
    <x v="1"/>
    <s v="a"/>
    <n v="0.17859365276913503"/>
    <n v="0.56097560975609762"/>
    <n v="3.1895692809422373E-2"/>
    <n v="0.31469363474122553"/>
    <x v="1"/>
  </r>
  <r>
    <s v="Devabrata"/>
    <x v="0"/>
    <s v="a"/>
    <n v="0.17859365276913503"/>
    <n v="0.56097560975609762"/>
    <n v="3.1895692809422373E-2"/>
    <n v="0.31469363474122553"/>
    <x v="1"/>
  </r>
  <r>
    <s v="Vidyut"/>
    <x v="0"/>
    <s v="t"/>
    <n v="5.9116365899191038E-2"/>
    <n v="6.4562410329985654E-3"/>
    <n v="1.0557807724373258E-2"/>
    <n v="3.6217937502187078E-3"/>
    <x v="0"/>
  </r>
  <r>
    <s v="Somalakshmi"/>
    <x v="1"/>
    <s v="i"/>
    <n v="6.4716863721219667E-2"/>
    <n v="0.34074605451936874"/>
    <n v="1.1558021087734937E-2"/>
    <n v="0.19115022570598736"/>
    <x v="1"/>
  </r>
  <r>
    <s v="Prasheila"/>
    <x v="1"/>
    <s v="a"/>
    <n v="0.17859365276913503"/>
    <n v="0.56097560975609762"/>
    <n v="3.1895692809422373E-2"/>
    <n v="0.31469363474122553"/>
    <x v="1"/>
  </r>
  <r>
    <s v="Vihanga"/>
    <x v="0"/>
    <s v="a"/>
    <n v="0.17859365276913503"/>
    <n v="0.56097560975609762"/>
    <n v="3.1895692809422373E-2"/>
    <n v="0.31469363474122553"/>
    <x v="1"/>
  </r>
  <r>
    <s v="Dwaraka-daas"/>
    <x v="0"/>
    <s v="s"/>
    <n v="2.0535158680771624E-2"/>
    <n v="2.8694404591104736E-3"/>
    <n v="3.6674489989928162E-3"/>
    <n v="1.6096861112083146E-3"/>
    <x v="0"/>
  </r>
  <r>
    <s v="Zev"/>
    <x v="0"/>
    <s v="v"/>
    <n v="2.4268823895457373E-2"/>
    <n v="0"/>
    <n v="4.3342579079006013E-3"/>
    <n v="0"/>
    <x v="0"/>
  </r>
  <r>
    <s v="Tripti"/>
    <x v="1"/>
    <s v="i"/>
    <n v="6.4716863721219667E-2"/>
    <n v="0.34074605451936874"/>
    <n v="1.1558021087734937E-2"/>
    <n v="0.19115022570598736"/>
    <x v="1"/>
  </r>
  <r>
    <s v="Heer"/>
    <x v="0"/>
    <s v="r"/>
    <n v="8.7741132545115119E-2"/>
    <n v="6.4562410329985654E-3"/>
    <n v="1.5670009359332941E-2"/>
    <n v="3.6217937502187078E-3"/>
    <x v="0"/>
  </r>
  <r>
    <s v="Shyamal"/>
    <x v="1"/>
    <s v="l"/>
    <n v="6.1605476042314873E-2"/>
    <n v="2.7977044476327116E-2"/>
    <n v="1.1002346996978449E-2"/>
    <n v="1.5694439584281066E-2"/>
    <x v="1"/>
  </r>
  <r>
    <s v="Uttam"/>
    <x v="0"/>
    <s v="m"/>
    <n v="3.2980709396390792E-2"/>
    <n v="7.8909612625538018E-3"/>
    <n v="5.8901453620187659E-3"/>
    <n v="4.4266368058228645E-3"/>
    <x v="0"/>
  </r>
  <r>
    <s v="Talat"/>
    <x v="0"/>
    <s v="t"/>
    <n v="5.9116365899191038E-2"/>
    <n v="6.4562410329985654E-3"/>
    <n v="1.0557807724373258E-2"/>
    <n v="3.6217937502187078E-3"/>
    <x v="0"/>
  </r>
  <r>
    <s v="Rajas"/>
    <x v="0"/>
    <s v="s"/>
    <n v="2.0535158680771624E-2"/>
    <n v="2.8694404591104736E-3"/>
    <n v="3.6674489989928162E-3"/>
    <n v="1.6096861112083146E-3"/>
    <x v="0"/>
  </r>
  <r>
    <s v="Maitreyi"/>
    <x v="1"/>
    <s v="i"/>
    <n v="6.4716863721219667E-2"/>
    <n v="0.34074605451936874"/>
    <n v="1.1558021087734937E-2"/>
    <n v="0.19115022570598736"/>
    <x v="1"/>
  </r>
  <r>
    <s v="Ekagrah"/>
    <x v="0"/>
    <s v="h"/>
    <n v="0.11263223397635345"/>
    <n v="5.0215208034433282E-3"/>
    <n v="2.0115402085384843E-2"/>
    <n v="2.8169506946145503E-3"/>
    <x v="0"/>
  </r>
  <r>
    <s v="Ibraheem"/>
    <x v="0"/>
    <s v="m"/>
    <n v="3.2980709396390792E-2"/>
    <n v="7.8909612625538018E-3"/>
    <n v="5.8901453620187659E-3"/>
    <n v="4.4266368058228645E-3"/>
    <x v="0"/>
  </r>
  <r>
    <s v="Ekana"/>
    <x v="0"/>
    <s v="a"/>
    <n v="0.17859365276913503"/>
    <n v="0.56097560975609762"/>
    <n v="3.1895692809422373E-2"/>
    <n v="0.31469363474122553"/>
    <x v="1"/>
  </r>
  <r>
    <s v="Devansh"/>
    <x v="0"/>
    <s v="h"/>
    <n v="0.11263223397635345"/>
    <n v="5.0215208034433282E-3"/>
    <n v="2.0115402085384843E-2"/>
    <n v="2.8169506946145503E-3"/>
    <x v="0"/>
  </r>
  <r>
    <s v="Aanadi"/>
    <x v="1"/>
    <s v="i"/>
    <n v="6.4716863721219667E-2"/>
    <n v="0.34074605451936874"/>
    <n v="1.1558021087734937E-2"/>
    <n v="0.19115022570598736"/>
    <x v="1"/>
  </r>
  <r>
    <s v="Pragun"/>
    <x v="0"/>
    <s v="n"/>
    <n v="0.15121344119477287"/>
    <n v="1.2195121951219513E-2"/>
    <n v="2.7005760810765285E-2"/>
    <n v="6.8411659726353366E-3"/>
    <x v="0"/>
  </r>
  <r>
    <s v="Tarit"/>
    <x v="0"/>
    <s v="t"/>
    <n v="5.9116365899191038E-2"/>
    <n v="6.4562410329985654E-3"/>
    <n v="1.0557807724373258E-2"/>
    <n v="3.6217937502187078E-3"/>
    <x v="0"/>
  </r>
  <r>
    <s v="Upama"/>
    <x v="1"/>
    <s v="a"/>
    <n v="0.17859365276913503"/>
    <n v="0.56097560975609762"/>
    <n v="3.1895692809422373E-2"/>
    <n v="0.31469363474122553"/>
    <x v="1"/>
  </r>
  <r>
    <s v="Nikunja"/>
    <x v="0"/>
    <s v="a"/>
    <n v="0.17859365276913503"/>
    <n v="0.56097560975609762"/>
    <n v="3.1895692809422373E-2"/>
    <n v="0.31469363474122553"/>
    <x v="1"/>
  </r>
  <r>
    <s v="Aachman"/>
    <x v="0"/>
    <s v="n"/>
    <n v="0.15121344119477287"/>
    <n v="1.2195121951219513E-2"/>
    <n v="2.7005760810765285E-2"/>
    <n v="6.8411659726353366E-3"/>
    <x v="0"/>
  </r>
  <r>
    <s v="Gunwanti"/>
    <x v="1"/>
    <s v="i"/>
    <n v="6.4716863721219667E-2"/>
    <n v="0.34074605451936874"/>
    <n v="1.1558021087734937E-2"/>
    <n v="0.19115022570598736"/>
    <x v="1"/>
  </r>
  <r>
    <s v="Sandhaya"/>
    <x v="1"/>
    <s v="a"/>
    <n v="0.17859365276913503"/>
    <n v="0.56097560975609762"/>
    <n v="3.1895692809422373E-2"/>
    <n v="0.31469363474122553"/>
    <x v="1"/>
  </r>
  <r>
    <s v="Wajidali"/>
    <x v="0"/>
    <s v="i"/>
    <n v="6.4716863721219667E-2"/>
    <n v="0.34074605451936874"/>
    <n v="1.1558021087734937E-2"/>
    <n v="0.19115022570598736"/>
    <x v="1"/>
  </r>
  <r>
    <s v="Tamarai"/>
    <x v="1"/>
    <s v="i"/>
    <n v="6.4716863721219667E-2"/>
    <n v="0.34074605451936874"/>
    <n v="1.1558021087734937E-2"/>
    <n v="0.19115022570598736"/>
    <x v="1"/>
  </r>
  <r>
    <s v="Nachiketa"/>
    <x v="0"/>
    <s v="a"/>
    <n v="0.17859365276913503"/>
    <n v="0.56097560975609762"/>
    <n v="3.1895692809422373E-2"/>
    <n v="0.31469363474122553"/>
    <x v="1"/>
  </r>
  <r>
    <s v="Chandranath"/>
    <x v="0"/>
    <s v="h"/>
    <n v="0.11263223397635345"/>
    <n v="5.0215208034433282E-3"/>
    <n v="2.0115402085384843E-2"/>
    <n v="2.8169506946145503E-3"/>
    <x v="0"/>
  </r>
  <r>
    <s v="DuraiMurugan"/>
    <x v="0"/>
    <s v="n"/>
    <n v="0.15121344119477287"/>
    <n v="1.2195121951219513E-2"/>
    <n v="2.7005760810765285E-2"/>
    <n v="6.8411659726353366E-3"/>
    <x v="0"/>
  </r>
  <r>
    <s v="Sahana"/>
    <x v="1"/>
    <s v="a"/>
    <n v="0.17859365276913503"/>
    <n v="0.56097560975609762"/>
    <n v="3.1895692809422373E-2"/>
    <n v="0.31469363474122553"/>
    <x v="1"/>
  </r>
  <r>
    <s v="Pandhari"/>
    <x v="0"/>
    <s v="i"/>
    <n v="6.4716863721219667E-2"/>
    <n v="0.34074605451936874"/>
    <n v="1.1558021087734937E-2"/>
    <n v="0.19115022570598736"/>
    <x v="1"/>
  </r>
  <r>
    <s v="Anusri"/>
    <x v="1"/>
    <s v="i"/>
    <n v="6.4716863721219667E-2"/>
    <n v="0.34074605451936874"/>
    <n v="1.1558021087734937E-2"/>
    <n v="0.19115022570598736"/>
    <x v="1"/>
  </r>
  <r>
    <s v="Sarfaraz"/>
    <x v="0"/>
    <s v="z"/>
    <n v="5.6004978220286251E-3"/>
    <n v="1.4347202295552368E-3"/>
    <n v="1.0002133633616773E-3"/>
    <n v="8.0484305560415731E-4"/>
    <x v="0"/>
  </r>
  <r>
    <s v="Swapnasundari"/>
    <x v="1"/>
    <s v="i"/>
    <n v="6.4716863721219667E-2"/>
    <n v="0.34074605451936874"/>
    <n v="1.1558021087734937E-2"/>
    <n v="0.19115022570598736"/>
    <x v="1"/>
  </r>
  <r>
    <s v="Ameya"/>
    <x v="0"/>
    <s v="a"/>
    <n v="0.17859365276913503"/>
    <n v="0.56097560975609762"/>
    <n v="3.1895692809422373E-2"/>
    <n v="0.31469363474122553"/>
    <x v="1"/>
  </r>
  <r>
    <s v="Ishita"/>
    <x v="1"/>
    <s v="a"/>
    <n v="0.17859365276913503"/>
    <n v="0.56097560975609762"/>
    <n v="3.1895692809422373E-2"/>
    <n v="0.31469363474122553"/>
    <x v="1"/>
  </r>
  <r>
    <s v="Amrapali"/>
    <x v="1"/>
    <s v="i"/>
    <n v="6.4716863721219667E-2"/>
    <n v="0.34074605451936874"/>
    <n v="1.1558021087734937E-2"/>
    <n v="0.19115022570598736"/>
    <x v="1"/>
  </r>
  <r>
    <s v="Aleem"/>
    <x v="0"/>
    <s v="m"/>
    <n v="3.2980709396390792E-2"/>
    <n v="7.8909612625538018E-3"/>
    <n v="5.8901453620187659E-3"/>
    <n v="4.4266368058228645E-3"/>
    <x v="0"/>
  </r>
  <r>
    <s v="Kaartikeya"/>
    <x v="0"/>
    <s v="a"/>
    <n v="0.17859365276913503"/>
    <n v="0.56097560975609762"/>
    <n v="3.1895692809422373E-2"/>
    <n v="0.31469363474122553"/>
    <x v="1"/>
  </r>
  <r>
    <s v="Surekha"/>
    <x v="1"/>
    <s v="a"/>
    <n v="0.17859365276913503"/>
    <n v="0.56097560975609762"/>
    <n v="3.1895692809422373E-2"/>
    <n v="0.31469363474122553"/>
    <x v="1"/>
  </r>
  <r>
    <s v="Subodh"/>
    <x v="0"/>
    <s v="h"/>
    <n v="0.11263223397635345"/>
    <n v="5.0215208034433282E-3"/>
    <n v="2.0115402085384843E-2"/>
    <n v="2.8169506946145503E-3"/>
    <x v="0"/>
  </r>
  <r>
    <s v="Iyyappan"/>
    <x v="0"/>
    <s v="n"/>
    <n v="0.15121344119477287"/>
    <n v="1.2195121951219513E-2"/>
    <n v="2.7005760810765285E-2"/>
    <n v="6.8411659726353366E-3"/>
    <x v="0"/>
  </r>
  <r>
    <s v="Siraj"/>
    <x v="0"/>
    <s v="j"/>
    <n v="2.3024268823895456E-2"/>
    <n v="7.173601147776184E-4"/>
    <n v="4.1119882715980058E-3"/>
    <n v="4.0242152780207866E-4"/>
    <x v="0"/>
  </r>
  <r>
    <s v="Bina"/>
    <x v="1"/>
    <s v="a"/>
    <n v="0.17859365276913503"/>
    <n v="0.56097560975609762"/>
    <n v="3.1895692809422373E-2"/>
    <n v="0.31469363474122553"/>
    <x v="1"/>
  </r>
  <r>
    <s v="Vaikunth"/>
    <x v="0"/>
    <s v="h"/>
    <n v="0.11263223397635345"/>
    <n v="5.0215208034433282E-3"/>
    <n v="2.0115402085384843E-2"/>
    <n v="2.8169506946145503E-3"/>
    <x v="0"/>
  </r>
  <r>
    <s v="Vijul"/>
    <x v="1"/>
    <s v="l"/>
    <n v="6.1605476042314873E-2"/>
    <n v="2.7977044476327116E-2"/>
    <n v="1.1002346996978449E-2"/>
    <n v="1.5694439584281066E-2"/>
    <x v="1"/>
  </r>
  <r>
    <s v="Rashi"/>
    <x v="1"/>
    <s v="i"/>
    <n v="6.4716863721219667E-2"/>
    <n v="0.34074605451936874"/>
    <n v="1.1558021087734937E-2"/>
    <n v="0.19115022570598736"/>
    <x v="1"/>
  </r>
  <r>
    <s v="Vennela"/>
    <x v="1"/>
    <s v="a"/>
    <n v="0.17859365276913503"/>
    <n v="0.56097560975609762"/>
    <n v="3.1895692809422373E-2"/>
    <n v="0.31469363474122553"/>
    <x v="1"/>
  </r>
  <r>
    <s v="Nilavoli"/>
    <x v="1"/>
    <s v="i"/>
    <n v="6.4716863721219667E-2"/>
    <n v="0.34074605451936874"/>
    <n v="1.1558021087734937E-2"/>
    <n v="0.19115022570598736"/>
    <x v="1"/>
  </r>
  <r>
    <s v="Thirumalai"/>
    <x v="0"/>
    <s v="i"/>
    <n v="6.4716863721219667E-2"/>
    <n v="0.34074605451936874"/>
    <n v="1.1558021087734937E-2"/>
    <n v="0.19115022570598736"/>
    <x v="1"/>
  </r>
  <r>
    <s v="Baha Udeen"/>
    <x v="0"/>
    <s v="n"/>
    <n v="0.15121344119477287"/>
    <n v="1.2195121951219513E-2"/>
    <n v="2.7005760810765285E-2"/>
    <n v="6.8411659726353366E-3"/>
    <x v="0"/>
  </r>
  <r>
    <s v="Chakradhar"/>
    <x v="0"/>
    <s v="r"/>
    <n v="8.7741132545115119E-2"/>
    <n v="6.4562410329985654E-3"/>
    <n v="1.5670009359332941E-2"/>
    <n v="3.6217937502187078E-3"/>
    <x v="0"/>
  </r>
  <r>
    <s v="Akalmash"/>
    <x v="0"/>
    <s v="h"/>
    <n v="0.11263223397635345"/>
    <n v="5.0215208034433282E-3"/>
    <n v="2.0115402085384843E-2"/>
    <n v="2.8169506946145503E-3"/>
    <x v="0"/>
  </r>
  <r>
    <s v="Seemanta"/>
    <x v="0"/>
    <s v="a"/>
    <n v="0.17859365276913503"/>
    <n v="0.56097560975609762"/>
    <n v="3.1895692809422373E-2"/>
    <n v="0.31469363474122553"/>
    <x v="1"/>
  </r>
  <r>
    <s v="Anjana"/>
    <x v="1"/>
    <s v="a"/>
    <n v="0.17859365276913503"/>
    <n v="0.56097560975609762"/>
    <n v="3.1895692809422373E-2"/>
    <n v="0.31469363474122553"/>
    <x v="1"/>
  </r>
  <r>
    <s v="Sarojini"/>
    <x v="1"/>
    <s v="i"/>
    <n v="6.4716863721219667E-2"/>
    <n v="0.34074605451936874"/>
    <n v="1.1558021087734937E-2"/>
    <n v="0.19115022570598736"/>
    <x v="1"/>
  </r>
  <r>
    <s v="Divya"/>
    <x v="1"/>
    <s v="a"/>
    <n v="0.17859365276913503"/>
    <n v="0.56097560975609762"/>
    <n v="3.1895692809422373E-2"/>
    <n v="0.31469363474122553"/>
    <x v="1"/>
  </r>
  <r>
    <s v="Kamalesh"/>
    <x v="0"/>
    <s v="h"/>
    <n v="0.11263223397635345"/>
    <n v="5.0215208034433282E-3"/>
    <n v="2.0115402085384843E-2"/>
    <n v="2.8169506946145503E-3"/>
    <x v="0"/>
  </r>
  <r>
    <s v="Vimal"/>
    <x v="0"/>
    <s v="l"/>
    <n v="6.1605476042314873E-2"/>
    <n v="2.7977044476327116E-2"/>
    <n v="1.1002346996978449E-2"/>
    <n v="1.5694439584281066E-2"/>
    <x v="1"/>
  </r>
  <r>
    <s v="Palanimurugan"/>
    <x v="0"/>
    <s v="n"/>
    <n v="0.15121344119477287"/>
    <n v="1.2195121951219513E-2"/>
    <n v="2.7005760810765285E-2"/>
    <n v="6.8411659726353366E-3"/>
    <x v="0"/>
  </r>
  <r>
    <s v="Deeptimoy"/>
    <x v="0"/>
    <s v="y"/>
    <n v="2.1157436216552583E-2"/>
    <n v="1.4347202295552368E-3"/>
    <n v="3.7785838171441139E-3"/>
    <n v="8.0484305560415731E-4"/>
    <x v="0"/>
  </r>
  <r>
    <s v="Haimavati"/>
    <x v="1"/>
    <s v="i"/>
    <n v="6.4716863721219667E-2"/>
    <n v="0.34074605451936874"/>
    <n v="1.1558021087734937E-2"/>
    <n v="0.19115022570598736"/>
    <x v="1"/>
  </r>
  <r>
    <s v="Mahaj"/>
    <x v="0"/>
    <s v="j"/>
    <n v="2.3024268823895456E-2"/>
    <n v="7.173601147776184E-4"/>
    <n v="4.1119882715980058E-3"/>
    <n v="4.0242152780207866E-4"/>
    <x v="0"/>
  </r>
  <r>
    <s v="Kulavardhini"/>
    <x v="1"/>
    <s v="i"/>
    <n v="6.4716863721219667E-2"/>
    <n v="0.34074605451936874"/>
    <n v="1.1558021087734937E-2"/>
    <n v="0.19115022570598736"/>
    <x v="1"/>
  </r>
  <r>
    <s v="Samidha"/>
    <x v="1"/>
    <s v="a"/>
    <n v="0.17859365276913503"/>
    <n v="0.56097560975609762"/>
    <n v="3.1895692809422373E-2"/>
    <n v="0.31469363474122553"/>
    <x v="1"/>
  </r>
  <r>
    <s v="Ratnamala"/>
    <x v="1"/>
    <s v="a"/>
    <n v="0.17859365276913503"/>
    <n v="0.56097560975609762"/>
    <n v="3.1895692809422373E-2"/>
    <n v="0.31469363474122553"/>
    <x v="1"/>
  </r>
  <r>
    <s v="Kuber"/>
    <x v="0"/>
    <s v="r"/>
    <n v="8.7741132545115119E-2"/>
    <n v="6.4562410329985654E-3"/>
    <n v="1.5670009359332941E-2"/>
    <n v="3.6217937502187078E-3"/>
    <x v="0"/>
  </r>
  <r>
    <s v="Baanke Bihaari"/>
    <x v="0"/>
    <s v="i"/>
    <n v="6.4716863721219667E-2"/>
    <n v="0.34074605451936874"/>
    <n v="1.1558021087734937E-2"/>
    <n v="0.19115022570598736"/>
    <x v="1"/>
  </r>
  <r>
    <s v="Qasim"/>
    <x v="0"/>
    <s v="m"/>
    <n v="3.2980709396390792E-2"/>
    <n v="7.8909612625538018E-3"/>
    <n v="5.8901453620187659E-3"/>
    <n v="4.4266368058228645E-3"/>
    <x v="0"/>
  </r>
  <r>
    <s v="Praval"/>
    <x v="0"/>
    <s v="l"/>
    <n v="6.1605476042314873E-2"/>
    <n v="2.7977044476327116E-2"/>
    <n v="1.1002346996978449E-2"/>
    <n v="1.5694439584281066E-2"/>
    <x v="1"/>
  </r>
  <r>
    <s v="Ainesh"/>
    <x v="0"/>
    <s v="h"/>
    <n v="0.11263223397635345"/>
    <n v="5.0215208034433282E-3"/>
    <n v="2.0115402085384843E-2"/>
    <n v="2.8169506946145503E-3"/>
    <x v="0"/>
  </r>
  <r>
    <s v="Anju"/>
    <x v="1"/>
    <s v="u"/>
    <n v="3.7336652146857496E-2"/>
    <n v="7.8909612625538018E-3"/>
    <n v="6.6680890890778478E-3"/>
    <n v="4.4266368058228645E-3"/>
    <x v="0"/>
  </r>
  <r>
    <s v="Bhagaditya"/>
    <x v="0"/>
    <s v="a"/>
    <n v="0.17859365276913503"/>
    <n v="0.56097560975609762"/>
    <n v="3.1895692809422373E-2"/>
    <n v="0.31469363474122553"/>
    <x v="1"/>
  </r>
  <r>
    <s v="Piyali"/>
    <x v="1"/>
    <s v="i"/>
    <n v="6.4716863721219667E-2"/>
    <n v="0.34074605451936874"/>
    <n v="1.1558021087734937E-2"/>
    <n v="0.19115022570598736"/>
    <x v="1"/>
  </r>
  <r>
    <s v="Teerthankar"/>
    <x v="0"/>
    <s v="r"/>
    <n v="8.7741132545115119E-2"/>
    <n v="6.4562410329985654E-3"/>
    <n v="1.5670009359332941E-2"/>
    <n v="3.6217937502187078E-3"/>
    <x v="0"/>
  </r>
  <r>
    <s v="Devdutta"/>
    <x v="0"/>
    <s v="a"/>
    <n v="0.17859365276913503"/>
    <n v="0.56097560975609762"/>
    <n v="3.1895692809422373E-2"/>
    <n v="0.31469363474122553"/>
    <x v="1"/>
  </r>
  <r>
    <s v="Rebanta"/>
    <x v="0"/>
    <s v="a"/>
    <n v="0.17859365276913503"/>
    <n v="0.56097560975609762"/>
    <n v="3.1895692809422373E-2"/>
    <n v="0.31469363474122553"/>
    <x v="1"/>
  </r>
  <r>
    <s v="Neeharika"/>
    <x v="1"/>
    <s v="a"/>
    <n v="0.17859365276913503"/>
    <n v="0.56097560975609762"/>
    <n v="3.1895692809422373E-2"/>
    <n v="0.31469363474122553"/>
    <x v="1"/>
  </r>
  <r>
    <s v="Bhoomika"/>
    <x v="1"/>
    <s v="a"/>
    <n v="0.17859365276913503"/>
    <n v="0.56097560975609762"/>
    <n v="3.1895692809422373E-2"/>
    <n v="0.31469363474122553"/>
    <x v="1"/>
  </r>
  <r>
    <s v="Ghanashyam"/>
    <x v="0"/>
    <s v="m"/>
    <n v="3.2980709396390792E-2"/>
    <n v="7.8909612625538018E-3"/>
    <n v="5.8901453620187659E-3"/>
    <n v="4.4266368058228645E-3"/>
    <x v="0"/>
  </r>
  <r>
    <s v="Garati"/>
    <x v="1"/>
    <s v="i"/>
    <n v="6.4716863721219667E-2"/>
    <n v="0.34074605451936874"/>
    <n v="1.1558021087734937E-2"/>
    <n v="0.19115022570598736"/>
    <x v="1"/>
  </r>
  <r>
    <s v="Hiranya"/>
    <x v="1"/>
    <s v="a"/>
    <n v="0.17859365276913503"/>
    <n v="0.56097560975609762"/>
    <n v="3.1895692809422373E-2"/>
    <n v="0.31469363474122553"/>
    <x v="1"/>
  </r>
  <r>
    <s v="Sinchana"/>
    <x v="1"/>
    <s v="a"/>
    <n v="0.17859365276913503"/>
    <n v="0.56097560975609762"/>
    <n v="3.1895692809422373E-2"/>
    <n v="0.31469363474122553"/>
    <x v="1"/>
  </r>
  <r>
    <s v="Umed"/>
    <x v="0"/>
    <s v="d"/>
    <n v="3.4847542003733668E-2"/>
    <n v="2.152080344332855E-3"/>
    <n v="6.2235498164726587E-3"/>
    <n v="1.2072645834062359E-3"/>
    <x v="0"/>
  </r>
  <r>
    <s v="Namdev"/>
    <x v="0"/>
    <s v="v"/>
    <n v="2.4268823895457373E-2"/>
    <n v="0"/>
    <n v="4.3342579079006013E-3"/>
    <n v="0"/>
    <x v="0"/>
  </r>
  <r>
    <s v="Nuti"/>
    <x v="1"/>
    <s v="i"/>
    <n v="6.4716863721219667E-2"/>
    <n v="0.34074605451936874"/>
    <n v="1.1558021087734937E-2"/>
    <n v="0.19115022570598736"/>
    <x v="1"/>
  </r>
  <r>
    <s v="Raksha"/>
    <x v="1"/>
    <s v="a"/>
    <n v="0.17859365276913503"/>
    <n v="0.56097560975609762"/>
    <n v="3.1895692809422373E-2"/>
    <n v="0.31469363474122553"/>
    <x v="1"/>
  </r>
  <r>
    <s v="Naasih"/>
    <x v="0"/>
    <s v="h"/>
    <n v="0.11263223397635345"/>
    <n v="5.0215208034433282E-3"/>
    <n v="2.0115402085384843E-2"/>
    <n v="2.8169506946145503E-3"/>
    <x v="0"/>
  </r>
  <r>
    <s v="Sanjula"/>
    <x v="1"/>
    <s v="a"/>
    <n v="0.17859365276913503"/>
    <n v="0.56097560975609762"/>
    <n v="3.1895692809422373E-2"/>
    <n v="0.31469363474122553"/>
    <x v="1"/>
  </r>
  <r>
    <s v="Nityapriya"/>
    <x v="1"/>
    <s v="a"/>
    <n v="0.17859365276913503"/>
    <n v="0.56097560975609762"/>
    <n v="3.1895692809422373E-2"/>
    <n v="0.31469363474122553"/>
    <x v="1"/>
  </r>
  <r>
    <s v="Gaurika"/>
    <x v="1"/>
    <s v="a"/>
    <n v="0.17859365276913503"/>
    <n v="0.56097560975609762"/>
    <n v="3.1895692809422373E-2"/>
    <n v="0.31469363474122553"/>
    <x v="1"/>
  </r>
  <r>
    <s v="Dheeran"/>
    <x v="0"/>
    <s v="n"/>
    <n v="0.15121344119477287"/>
    <n v="1.2195121951219513E-2"/>
    <n v="2.7005760810765285E-2"/>
    <n v="6.8411659726353366E-3"/>
    <x v="0"/>
  </r>
  <r>
    <s v="Evyavan"/>
    <x v="0"/>
    <s v="n"/>
    <n v="0.15121344119477287"/>
    <n v="1.2195121951219513E-2"/>
    <n v="2.7005760810765285E-2"/>
    <n v="6.8411659726353366E-3"/>
    <x v="0"/>
  </r>
  <r>
    <s v="Rajhans"/>
    <x v="1"/>
    <s v="s"/>
    <n v="2.0535158680771624E-2"/>
    <n v="2.8694404591104736E-3"/>
    <n v="3.6674489989928162E-3"/>
    <n v="1.6096861112083146E-3"/>
    <x v="0"/>
  </r>
  <r>
    <s v="Dhevaneyan"/>
    <x v="0"/>
    <s v="n"/>
    <n v="0.15121344119477287"/>
    <n v="1.2195121951219513E-2"/>
    <n v="2.7005760810765285E-2"/>
    <n v="6.8411659726353366E-3"/>
    <x v="0"/>
  </r>
  <r>
    <s v="Pannalal"/>
    <x v="0"/>
    <s v="l"/>
    <n v="6.1605476042314873E-2"/>
    <n v="2.7977044476327116E-2"/>
    <n v="1.1002346996978449E-2"/>
    <n v="1.5694439584281066E-2"/>
    <x v="1"/>
  </r>
  <r>
    <s v="Janith"/>
    <x v="0"/>
    <s v="h"/>
    <n v="0.11263223397635345"/>
    <n v="5.0215208034433282E-3"/>
    <n v="2.0115402085384843E-2"/>
    <n v="2.8169506946145503E-3"/>
    <x v="0"/>
  </r>
  <r>
    <s v="Srinivas"/>
    <x v="0"/>
    <s v="s"/>
    <n v="2.0535158680771624E-2"/>
    <n v="2.8694404591104736E-3"/>
    <n v="3.6674489989928162E-3"/>
    <n v="1.6096861112083146E-3"/>
    <x v="0"/>
  </r>
  <r>
    <s v="Markandeya"/>
    <x v="1"/>
    <s v="a"/>
    <n v="0.17859365276913503"/>
    <n v="0.56097560975609762"/>
    <n v="3.1895692809422373E-2"/>
    <n v="0.31469363474122553"/>
    <x v="1"/>
  </r>
  <r>
    <s v="Ratnakar"/>
    <x v="0"/>
    <s v="r"/>
    <n v="8.7741132545115119E-2"/>
    <n v="6.4562410329985654E-3"/>
    <n v="1.5670009359332941E-2"/>
    <n v="3.6217937502187078E-3"/>
    <x v="0"/>
  </r>
  <r>
    <s v="Khalid"/>
    <x v="0"/>
    <s v="d"/>
    <n v="3.4847542003733668E-2"/>
    <n v="2.152080344332855E-3"/>
    <n v="6.2235498164726587E-3"/>
    <n v="1.2072645834062359E-3"/>
    <x v="0"/>
  </r>
  <r>
    <s v="Uma"/>
    <x v="1"/>
    <s v="a"/>
    <n v="0.17859365276913503"/>
    <n v="0.56097560975609762"/>
    <n v="3.1895692809422373E-2"/>
    <n v="0.31469363474122553"/>
    <x v="1"/>
  </r>
  <r>
    <s v="Tarakeshwar"/>
    <x v="0"/>
    <s v="r"/>
    <n v="8.7741132545115119E-2"/>
    <n v="6.4562410329985654E-3"/>
    <n v="1.5670009359332941E-2"/>
    <n v="3.6217937502187078E-3"/>
    <x v="0"/>
  </r>
  <r>
    <s v="Himadri"/>
    <x v="0"/>
    <s v="i"/>
    <n v="6.4716863721219667E-2"/>
    <n v="0.34074605451936874"/>
    <n v="1.1558021087734937E-2"/>
    <n v="0.19115022570598736"/>
    <x v="1"/>
  </r>
  <r>
    <s v="Sundar"/>
    <x v="0"/>
    <s v="r"/>
    <n v="8.7741132545115119E-2"/>
    <n v="6.4562410329985654E-3"/>
    <n v="1.5670009359332941E-2"/>
    <n v="3.6217937502187078E-3"/>
    <x v="0"/>
  </r>
  <r>
    <s v="Sunaya"/>
    <x v="1"/>
    <s v="a"/>
    <n v="0.17859365276913503"/>
    <n v="0.56097560975609762"/>
    <n v="3.1895692809422373E-2"/>
    <n v="0.31469363474122553"/>
    <x v="1"/>
  </r>
  <r>
    <s v="Manorama"/>
    <x v="1"/>
    <s v="a"/>
    <n v="0.17859365276913503"/>
    <n v="0.56097560975609762"/>
    <n v="3.1895692809422373E-2"/>
    <n v="0.31469363474122553"/>
    <x v="1"/>
  </r>
  <r>
    <s v="Nazima"/>
    <x v="1"/>
    <s v="a"/>
    <n v="0.17859365276913503"/>
    <n v="0.56097560975609762"/>
    <n v="3.1895692809422373E-2"/>
    <n v="0.31469363474122553"/>
    <x v="1"/>
  </r>
  <r>
    <s v="Nagarjun"/>
    <x v="0"/>
    <s v="n"/>
    <n v="0.15121344119477287"/>
    <n v="1.2195121951219513E-2"/>
    <n v="2.7005760810765285E-2"/>
    <n v="6.8411659726353366E-3"/>
    <x v="0"/>
  </r>
  <r>
    <s v="Shrigeeta"/>
    <x v="1"/>
    <s v="a"/>
    <n v="0.17859365276913503"/>
    <n v="0.56097560975609762"/>
    <n v="3.1895692809422373E-2"/>
    <n v="0.31469363474122553"/>
    <x v="1"/>
  </r>
  <r>
    <s v="Ayati"/>
    <x v="1"/>
    <s v="i"/>
    <n v="6.4716863721219667E-2"/>
    <n v="0.34074605451936874"/>
    <n v="1.1558021087734937E-2"/>
    <n v="0.19115022570598736"/>
    <x v="1"/>
  </r>
  <r>
    <s v="Apala"/>
    <x v="1"/>
    <s v="a"/>
    <n v="0.17859365276913503"/>
    <n v="0.56097560975609762"/>
    <n v="3.1895692809422373E-2"/>
    <n v="0.31469363474122553"/>
    <x v="1"/>
  </r>
  <r>
    <s v="Kapila"/>
    <x v="1"/>
    <s v="a"/>
    <n v="0.17859365276913503"/>
    <n v="0.56097560975609762"/>
    <n v="3.1895692809422373E-2"/>
    <n v="0.31469363474122553"/>
    <x v="1"/>
  </r>
  <r>
    <s v="Tamal"/>
    <x v="0"/>
    <s v="l"/>
    <n v="6.1605476042314873E-2"/>
    <n v="2.7977044476327116E-2"/>
    <n v="1.1002346996978449E-2"/>
    <n v="1.5694439584281066E-2"/>
    <x v="1"/>
  </r>
  <r>
    <s v="Arun, Aroon"/>
    <x v="0"/>
    <s v="n"/>
    <n v="0.15121344119477287"/>
    <n v="1.2195121951219513E-2"/>
    <n v="2.7005760810765285E-2"/>
    <n v="6.8411659726353366E-3"/>
    <x v="0"/>
  </r>
  <r>
    <s v="Unnati"/>
    <x v="1"/>
    <s v="i"/>
    <n v="6.4716863721219667E-2"/>
    <n v="0.34074605451936874"/>
    <n v="1.1558021087734937E-2"/>
    <n v="0.19115022570598736"/>
    <x v="1"/>
  </r>
  <r>
    <s v="Shantala"/>
    <x v="1"/>
    <s v="a"/>
    <n v="0.17859365276913503"/>
    <n v="0.56097560975609762"/>
    <n v="3.1895692809422373E-2"/>
    <n v="0.31469363474122553"/>
    <x v="1"/>
  </r>
  <r>
    <s v="Ashritha"/>
    <x v="1"/>
    <s v="a"/>
    <n v="0.17859365276913503"/>
    <n v="0.56097560975609762"/>
    <n v="3.1895692809422373E-2"/>
    <n v="0.31469363474122553"/>
    <x v="1"/>
  </r>
  <r>
    <s v="Deepamala"/>
    <x v="1"/>
    <s v="a"/>
    <n v="0.17859365276913503"/>
    <n v="0.56097560975609762"/>
    <n v="3.1895692809422373E-2"/>
    <n v="0.31469363474122553"/>
    <x v="1"/>
  </r>
  <r>
    <s v="Yahvi"/>
    <x v="1"/>
    <s v="i"/>
    <n v="6.4716863721219667E-2"/>
    <n v="0.34074605451936874"/>
    <n v="1.1558021087734937E-2"/>
    <n v="0.19115022570598736"/>
    <x v="1"/>
  </r>
  <r>
    <s v="Poojan"/>
    <x v="0"/>
    <s v="n"/>
    <n v="0.15121344119477287"/>
    <n v="1.2195121951219513E-2"/>
    <n v="2.7005760810765285E-2"/>
    <n v="6.8411659726353366E-3"/>
    <x v="0"/>
  </r>
  <r>
    <s v="Ketana"/>
    <x v="1"/>
    <s v="a"/>
    <n v="0.17859365276913503"/>
    <n v="0.56097560975609762"/>
    <n v="3.1895692809422373E-2"/>
    <n v="0.31469363474122553"/>
    <x v="1"/>
  </r>
  <r>
    <s v="Prahlad"/>
    <x v="0"/>
    <s v="d"/>
    <n v="3.4847542003733668E-2"/>
    <n v="2.152080344332855E-3"/>
    <n v="6.2235498164726587E-3"/>
    <n v="1.2072645834062359E-3"/>
    <x v="0"/>
  </r>
  <r>
    <s v="Dilip"/>
    <x v="0"/>
    <s v="p"/>
    <n v="1.2445550715619166E-2"/>
    <n v="7.173601147776184E-4"/>
    <n v="2.2226963630259493E-3"/>
    <n v="4.0242152780207866E-4"/>
    <x v="0"/>
  </r>
  <r>
    <s v="Orion"/>
    <x v="0"/>
    <s v="n"/>
    <n v="0.15121344119477287"/>
    <n v="1.2195121951219513E-2"/>
    <n v="2.7005760810765285E-2"/>
    <n v="6.8411659726353366E-3"/>
    <x v="0"/>
  </r>
  <r>
    <s v="Prayag"/>
    <x v="0"/>
    <s v="g"/>
    <n v="1.120099564405725E-2"/>
    <n v="7.173601147776184E-4"/>
    <n v="2.0004267267233547E-3"/>
    <n v="4.0242152780207866E-4"/>
    <x v="0"/>
  </r>
  <r>
    <s v="Adhira"/>
    <x v="1"/>
    <s v="a"/>
    <n v="0.17859365276913503"/>
    <n v="0.56097560975609762"/>
    <n v="3.1895692809422373E-2"/>
    <n v="0.31469363474122553"/>
    <x v="1"/>
  </r>
  <r>
    <s v="Ikshu"/>
    <x v="0"/>
    <s v="u"/>
    <n v="3.7336652146857496E-2"/>
    <n v="7.8909612625538018E-3"/>
    <n v="6.6680890890778478E-3"/>
    <n v="4.4266368058228645E-3"/>
    <x v="0"/>
  </r>
  <r>
    <s v="Farzana"/>
    <x v="1"/>
    <s v="a"/>
    <n v="0.17859365276913503"/>
    <n v="0.56097560975609762"/>
    <n v="3.1895692809422373E-2"/>
    <n v="0.31469363474122553"/>
    <x v="1"/>
  </r>
  <r>
    <s v="Gnanamangala"/>
    <x v="1"/>
    <s v="a"/>
    <n v="0.17859365276913503"/>
    <n v="0.56097560975609762"/>
    <n v="3.1895692809422373E-2"/>
    <n v="0.31469363474122553"/>
    <x v="1"/>
  </r>
  <r>
    <s v="Sushrut"/>
    <x v="0"/>
    <s v="t"/>
    <n v="5.9116365899191038E-2"/>
    <n v="6.4562410329985654E-3"/>
    <n v="1.0557807724373258E-2"/>
    <n v="3.6217937502187078E-3"/>
    <x v="0"/>
  </r>
  <r>
    <s v="Ibhanan"/>
    <x v="0"/>
    <s v="n"/>
    <n v="0.15121344119477287"/>
    <n v="1.2195121951219513E-2"/>
    <n v="2.7005760810765285E-2"/>
    <n v="6.8411659726353366E-3"/>
    <x v="0"/>
  </r>
  <r>
    <s v="Oorjit"/>
    <x v="0"/>
    <s v="t"/>
    <n v="5.9116365899191038E-2"/>
    <n v="6.4562410329985654E-3"/>
    <n v="1.0557807724373258E-2"/>
    <n v="3.6217937502187078E-3"/>
    <x v="0"/>
  </r>
  <r>
    <s v="Moksha"/>
    <x v="1"/>
    <s v="a"/>
    <n v="0.17859365276913503"/>
    <n v="0.56097560975609762"/>
    <n v="3.1895692809422373E-2"/>
    <n v="0.31469363474122553"/>
    <x v="1"/>
  </r>
  <r>
    <s v="Ryna"/>
    <x v="0"/>
    <s v="a"/>
    <n v="0.17859365276913503"/>
    <n v="0.56097560975609762"/>
    <n v="3.1895692809422373E-2"/>
    <n v="0.31469363474122553"/>
    <x v="1"/>
  </r>
  <r>
    <s v="Kamadha"/>
    <x v="1"/>
    <s v="a"/>
    <n v="0.17859365276913503"/>
    <n v="0.56097560975609762"/>
    <n v="3.1895692809422373E-2"/>
    <n v="0.31469363474122553"/>
    <x v="1"/>
  </r>
  <r>
    <s v="Shaunak"/>
    <x v="0"/>
    <s v="k"/>
    <n v="3.7336652146857496E-2"/>
    <n v="2.8694404591104736E-3"/>
    <n v="6.6680890890778478E-3"/>
    <n v="1.6096861112083146E-3"/>
    <x v="0"/>
  </r>
  <r>
    <s v="Aranam"/>
    <x v="1"/>
    <s v="m"/>
    <n v="3.2980709396390792E-2"/>
    <n v="7.8909612625538018E-3"/>
    <n v="5.8901453620187659E-3"/>
    <n v="4.4266368058228645E-3"/>
    <x v="0"/>
  </r>
  <r>
    <s v="Zahir"/>
    <x v="0"/>
    <s v="r"/>
    <n v="8.7741132545115119E-2"/>
    <n v="6.4562410329985654E-3"/>
    <n v="1.5670009359332941E-2"/>
    <n v="3.6217937502187078E-3"/>
    <x v="0"/>
  </r>
  <r>
    <s v="Vyomakesh"/>
    <x v="0"/>
    <s v="h"/>
    <n v="0.11263223397635345"/>
    <n v="5.0215208034433282E-3"/>
    <n v="2.0115402085384843E-2"/>
    <n v="2.8169506946145503E-3"/>
    <x v="0"/>
  </r>
  <r>
    <s v="Abhimoda"/>
    <x v="0"/>
    <s v="a"/>
    <n v="0.17859365276913503"/>
    <n v="0.56097560975609762"/>
    <n v="3.1895692809422373E-2"/>
    <n v="0.31469363474122553"/>
    <x v="1"/>
  </r>
  <r>
    <s v="Sohan"/>
    <x v="0"/>
    <s v="n"/>
    <n v="0.15121344119477287"/>
    <n v="1.2195121951219513E-2"/>
    <n v="2.7005760810765285E-2"/>
    <n v="6.8411659726353366E-3"/>
    <x v="0"/>
  </r>
  <r>
    <s v="Nand"/>
    <x v="0"/>
    <s v="d"/>
    <n v="3.4847542003733668E-2"/>
    <n v="2.152080344332855E-3"/>
    <n v="6.2235498164726587E-3"/>
    <n v="1.2072645834062359E-3"/>
    <x v="0"/>
  </r>
  <r>
    <s v="Rathin"/>
    <x v="0"/>
    <s v="n"/>
    <n v="0.15121344119477287"/>
    <n v="1.2195121951219513E-2"/>
    <n v="2.7005760810765285E-2"/>
    <n v="6.8411659726353366E-3"/>
    <x v="0"/>
  </r>
  <r>
    <s v="Sutej"/>
    <x v="0"/>
    <s v="j"/>
    <n v="2.3024268823895456E-2"/>
    <n v="7.173601147776184E-4"/>
    <n v="4.1119882715980058E-3"/>
    <n v="4.0242152780207866E-4"/>
    <x v="0"/>
  </r>
  <r>
    <s v="Hemamdar"/>
    <x v="0"/>
    <s v="r"/>
    <n v="8.7741132545115119E-2"/>
    <n v="6.4562410329985654E-3"/>
    <n v="1.5670009359332941E-2"/>
    <n v="3.6217937502187078E-3"/>
    <x v="0"/>
  </r>
  <r>
    <s v="Latangi"/>
    <x v="1"/>
    <s v="i"/>
    <n v="6.4716863721219667E-2"/>
    <n v="0.34074605451936874"/>
    <n v="1.1558021087734937E-2"/>
    <n v="0.19115022570598736"/>
    <x v="1"/>
  </r>
  <r>
    <s v="Umrao"/>
    <x v="0"/>
    <s v="o"/>
    <n v="2.4891101431238332E-3"/>
    <n v="1.4347202295552368E-3"/>
    <n v="4.4453927260518987E-4"/>
    <n v="8.0484305560415731E-4"/>
    <x v="1"/>
  </r>
  <r>
    <s v="Vasuki"/>
    <x v="1"/>
    <s v="i"/>
    <n v="6.4716863721219667E-2"/>
    <n v="0.34074605451936874"/>
    <n v="1.1558021087734937E-2"/>
    <n v="0.19115022570598736"/>
    <x v="1"/>
  </r>
  <r>
    <s v="Thiruvoli"/>
    <x v="0"/>
    <s v="i"/>
    <n v="6.4716863721219667E-2"/>
    <n v="0.34074605451936874"/>
    <n v="1.1558021087734937E-2"/>
    <n v="0.19115022570598736"/>
    <x v="1"/>
  </r>
  <r>
    <s v="Viplab"/>
    <x v="0"/>
    <s v="b"/>
    <n v="9.9564405724953328E-3"/>
    <n v="2.152080344332855E-3"/>
    <n v="1.7781570904207595E-3"/>
    <n v="1.2072645834062359E-3"/>
    <x v="0"/>
  </r>
  <r>
    <s v="Varindra"/>
    <x v="0"/>
    <s v="a"/>
    <n v="0.17859365276913503"/>
    <n v="0.56097560975609762"/>
    <n v="3.1895692809422373E-2"/>
    <n v="0.31469363474122553"/>
    <x v="1"/>
  </r>
  <r>
    <s v="Chaaya"/>
    <x v="1"/>
    <s v="a"/>
    <n v="0.17859365276913503"/>
    <n v="0.56097560975609762"/>
    <n v="3.1895692809422373E-2"/>
    <n v="0.31469363474122553"/>
    <x v="1"/>
  </r>
  <r>
    <s v="Oindrila"/>
    <x v="1"/>
    <s v="a"/>
    <n v="0.17859365276913503"/>
    <n v="0.56097560975609762"/>
    <n v="3.1895692809422373E-2"/>
    <n v="0.31469363474122553"/>
    <x v="1"/>
  </r>
  <r>
    <s v="Mansukh"/>
    <x v="0"/>
    <s v="h"/>
    <n v="0.11263223397635345"/>
    <n v="5.0215208034433282E-3"/>
    <n v="2.0115402085384843E-2"/>
    <n v="2.8169506946145503E-3"/>
    <x v="0"/>
  </r>
  <r>
    <s v="Harini"/>
    <x v="1"/>
    <s v="i"/>
    <n v="6.4716863721219667E-2"/>
    <n v="0.34074605451936874"/>
    <n v="1.1558021087734937E-2"/>
    <n v="0.19115022570598736"/>
    <x v="1"/>
  </r>
  <r>
    <s v="Lalana"/>
    <x v="1"/>
    <s v="a"/>
    <n v="0.17859365276913503"/>
    <n v="0.56097560975609762"/>
    <n v="3.1895692809422373E-2"/>
    <n v="0.31469363474122553"/>
    <x v="1"/>
  </r>
  <r>
    <s v="Basudha"/>
    <x v="0"/>
    <s v="a"/>
    <n v="0.17859365276913503"/>
    <n v="0.56097560975609762"/>
    <n v="3.1895692809422373E-2"/>
    <n v="0.31469363474122553"/>
    <x v="1"/>
  </r>
  <r>
    <s v="Zeena"/>
    <x v="1"/>
    <s v="a"/>
    <n v="0.17859365276913503"/>
    <n v="0.56097560975609762"/>
    <n v="3.1895692809422373E-2"/>
    <n v="0.31469363474122553"/>
    <x v="1"/>
  </r>
  <r>
    <s v="Ankitha"/>
    <x v="1"/>
    <s v="a"/>
    <n v="0.17859365276913503"/>
    <n v="0.56097560975609762"/>
    <n v="3.1895692809422373E-2"/>
    <n v="0.31469363474122553"/>
    <x v="1"/>
  </r>
  <r>
    <s v="Sarbajit"/>
    <x v="0"/>
    <s v="t"/>
    <n v="5.9116365899191038E-2"/>
    <n v="6.4562410329985654E-3"/>
    <n v="1.0557807724373258E-2"/>
    <n v="3.6217937502187078E-3"/>
    <x v="0"/>
  </r>
  <r>
    <s v="Farhad"/>
    <x v="0"/>
    <s v="d"/>
    <n v="3.4847542003733668E-2"/>
    <n v="2.152080344332855E-3"/>
    <n v="6.2235498164726587E-3"/>
    <n v="1.2072645834062359E-3"/>
    <x v="0"/>
  </r>
  <r>
    <s v="Purnendu"/>
    <x v="0"/>
    <s v="u"/>
    <n v="3.7336652146857496E-2"/>
    <n v="7.8909612625538018E-3"/>
    <n v="6.6680890890778478E-3"/>
    <n v="4.4266368058228645E-3"/>
    <x v="0"/>
  </r>
  <r>
    <s v="Sugreev"/>
    <x v="0"/>
    <s v="v"/>
    <n v="2.4268823895457373E-2"/>
    <n v="0"/>
    <n v="4.3342579079006013E-3"/>
    <n v="0"/>
    <x v="0"/>
  </r>
  <r>
    <s v="Jignesh"/>
    <x v="0"/>
    <s v="h"/>
    <n v="0.11263223397635345"/>
    <n v="5.0215208034433282E-3"/>
    <n v="2.0115402085384843E-2"/>
    <n v="2.8169506946145503E-3"/>
    <x v="0"/>
  </r>
  <r>
    <s v="Sarang"/>
    <x v="0"/>
    <s v="g"/>
    <n v="1.120099564405725E-2"/>
    <n v="7.173601147776184E-4"/>
    <n v="2.0004267267233547E-3"/>
    <n v="4.0242152780207866E-4"/>
    <x v="0"/>
  </r>
  <r>
    <s v="Shabalini"/>
    <x v="1"/>
    <s v="i"/>
    <n v="6.4716863721219667E-2"/>
    <n v="0.34074605451936874"/>
    <n v="1.1558021087734937E-2"/>
    <n v="0.19115022570598736"/>
    <x v="1"/>
  </r>
  <r>
    <s v="Vallari"/>
    <x v="1"/>
    <s v="i"/>
    <n v="6.4716863721219667E-2"/>
    <n v="0.34074605451936874"/>
    <n v="1.1558021087734937E-2"/>
    <n v="0.19115022570598736"/>
    <x v="1"/>
  </r>
  <r>
    <s v="Rana"/>
    <x v="0"/>
    <s v="a"/>
    <n v="0.17859365276913503"/>
    <n v="0.56097560975609762"/>
    <n v="3.1895692809422373E-2"/>
    <n v="0.31469363474122553"/>
    <x v="1"/>
  </r>
  <r>
    <s v="Musheer"/>
    <x v="0"/>
    <s v="r"/>
    <n v="8.7741132545115119E-2"/>
    <n v="6.4562410329985654E-3"/>
    <n v="1.5670009359332941E-2"/>
    <n v="3.6217937502187078E-3"/>
    <x v="0"/>
  </r>
  <r>
    <s v="Bhairav"/>
    <x v="0"/>
    <s v="v"/>
    <n v="2.4268823895457373E-2"/>
    <n v="0"/>
    <n v="4.3342579079006013E-3"/>
    <n v="0"/>
    <x v="0"/>
  </r>
  <r>
    <s v="Pinga"/>
    <x v="1"/>
    <s v="a"/>
    <n v="0.17859365276913503"/>
    <n v="0.56097560975609762"/>
    <n v="3.1895692809422373E-2"/>
    <n v="0.31469363474122553"/>
    <x v="1"/>
  </r>
  <r>
    <s v="Kasturi"/>
    <x v="1"/>
    <s v="i"/>
    <n v="6.4716863721219667E-2"/>
    <n v="0.34074605451936874"/>
    <n v="1.1558021087734937E-2"/>
    <n v="0.19115022570598736"/>
    <x v="1"/>
  </r>
  <r>
    <s v="Juhi"/>
    <x v="1"/>
    <s v="i"/>
    <n v="6.4716863721219667E-2"/>
    <n v="0.34074605451936874"/>
    <n v="1.1558021087734937E-2"/>
    <n v="0.19115022570598736"/>
    <x v="1"/>
  </r>
  <r>
    <s v="Falguni, Phalguni"/>
    <x v="1"/>
    <s v="i"/>
    <n v="6.4716863721219667E-2"/>
    <n v="0.34074605451936874"/>
    <n v="1.1558021087734937E-2"/>
    <n v="0.19115022570598736"/>
    <x v="1"/>
  </r>
  <r>
    <s v="Timila"/>
    <x v="1"/>
    <s v="a"/>
    <n v="0.17859365276913503"/>
    <n v="0.56097560975609762"/>
    <n v="3.1895692809422373E-2"/>
    <n v="0.31469363474122553"/>
    <x v="1"/>
  </r>
  <r>
    <s v="Gaganadipika"/>
    <x v="1"/>
    <s v="a"/>
    <n v="0.17859365276913503"/>
    <n v="0.56097560975609762"/>
    <n v="3.1895692809422373E-2"/>
    <n v="0.31469363474122553"/>
    <x v="1"/>
  </r>
  <r>
    <s v="Neeraja"/>
    <x v="1"/>
    <s v="a"/>
    <n v="0.17859365276913503"/>
    <n v="0.56097560975609762"/>
    <n v="3.1895692809422373E-2"/>
    <n v="0.31469363474122553"/>
    <x v="1"/>
  </r>
  <r>
    <s v="Rohit"/>
    <x v="0"/>
    <s v="t"/>
    <n v="5.9116365899191038E-2"/>
    <n v="6.4562410329985654E-3"/>
    <n v="1.0557807724373258E-2"/>
    <n v="3.6217937502187078E-3"/>
    <x v="0"/>
  </r>
  <r>
    <s v="Utkarsha"/>
    <x v="1"/>
    <s v="a"/>
    <n v="0.17859365276913503"/>
    <n v="0.56097560975609762"/>
    <n v="3.1895692809422373E-2"/>
    <n v="0.31469363474122553"/>
    <x v="1"/>
  </r>
  <r>
    <s v="Shivanne"/>
    <x v="1"/>
    <s v="e"/>
    <n v="6.8450528935905417E-3"/>
    <n v="7.1736011477761836E-3"/>
    <n v="1.2224829996642721E-3"/>
    <n v="4.0242152780207863E-3"/>
    <x v="1"/>
  </r>
  <r>
    <s v="Zakir"/>
    <x v="0"/>
    <s v="r"/>
    <n v="8.7741132545115119E-2"/>
    <n v="6.4562410329985654E-3"/>
    <n v="1.5670009359332941E-2"/>
    <n v="3.6217937502187078E-3"/>
    <x v="0"/>
  </r>
  <r>
    <s v="Chandrodaya"/>
    <x v="0"/>
    <s v="a"/>
    <n v="0.17859365276913503"/>
    <n v="0.56097560975609762"/>
    <n v="3.1895692809422373E-2"/>
    <n v="0.31469363474122553"/>
    <x v="1"/>
  </r>
  <r>
    <s v="Sarama"/>
    <x v="1"/>
    <s v="a"/>
    <n v="0.17859365276913503"/>
    <n v="0.56097560975609762"/>
    <n v="3.1895692809422373E-2"/>
    <n v="0.31469363474122553"/>
    <x v="1"/>
  </r>
  <r>
    <s v="Pujita"/>
    <x v="1"/>
    <s v="a"/>
    <n v="0.17859365276913503"/>
    <n v="0.56097560975609762"/>
    <n v="3.1895692809422373E-2"/>
    <n v="0.31469363474122553"/>
    <x v="1"/>
  </r>
  <r>
    <s v="Deepitha"/>
    <x v="1"/>
    <s v="a"/>
    <n v="0.17859365276913503"/>
    <n v="0.56097560975609762"/>
    <n v="3.1895692809422373E-2"/>
    <n v="0.31469363474122553"/>
    <x v="1"/>
  </r>
  <r>
    <s v="Hemavati"/>
    <x v="1"/>
    <s v="i"/>
    <n v="6.4716863721219667E-2"/>
    <n v="0.34074605451936874"/>
    <n v="1.1558021087734937E-2"/>
    <n v="0.19115022570598736"/>
    <x v="1"/>
  </r>
  <r>
    <s v="Daksha"/>
    <x v="1"/>
    <s v="a"/>
    <n v="0.17859365276913503"/>
    <n v="0.56097560975609762"/>
    <n v="3.1895692809422373E-2"/>
    <n v="0.31469363474122553"/>
    <x v="1"/>
  </r>
  <r>
    <s v="Himani"/>
    <x v="1"/>
    <s v="i"/>
    <n v="6.4716863721219667E-2"/>
    <n v="0.34074605451936874"/>
    <n v="1.1558021087734937E-2"/>
    <n v="0.19115022570598736"/>
    <x v="1"/>
  </r>
  <r>
    <s v="Mriganka"/>
    <x v="0"/>
    <s v="a"/>
    <n v="0.17859365276913503"/>
    <n v="0.56097560975609762"/>
    <n v="3.1895692809422373E-2"/>
    <n v="0.31469363474122553"/>
    <x v="1"/>
  </r>
  <r>
    <s v="Ranjana"/>
    <x v="1"/>
    <s v="a"/>
    <n v="0.17859365276913503"/>
    <n v="0.56097560975609762"/>
    <n v="3.1895692809422373E-2"/>
    <n v="0.31469363474122553"/>
    <x v="1"/>
  </r>
  <r>
    <s v="Madur"/>
    <x v="0"/>
    <s v="r"/>
    <n v="8.7741132545115119E-2"/>
    <n v="6.4562410329985654E-3"/>
    <n v="1.5670009359332941E-2"/>
    <n v="3.6217937502187078E-3"/>
    <x v="0"/>
  </r>
  <r>
    <s v="Zerelda"/>
    <x v="1"/>
    <s v="a"/>
    <n v="0.17859365276913503"/>
    <n v="0.56097560975609762"/>
    <n v="3.1895692809422373E-2"/>
    <n v="0.31469363474122553"/>
    <x v="1"/>
  </r>
  <r>
    <s v="Ranjudeep"/>
    <x v="1"/>
    <s v="p"/>
    <n v="1.2445550715619166E-2"/>
    <n v="7.173601147776184E-4"/>
    <n v="2.2226963630259493E-3"/>
    <n v="4.0242152780207866E-4"/>
    <x v="0"/>
  </r>
  <r>
    <s v="Champakali"/>
    <x v="1"/>
    <s v="i"/>
    <n v="6.4716863721219667E-2"/>
    <n v="0.34074605451936874"/>
    <n v="1.1558021087734937E-2"/>
    <n v="0.19115022570598736"/>
    <x v="1"/>
  </r>
  <r>
    <s v="Gnanamalar"/>
    <x v="1"/>
    <s v="r"/>
    <n v="8.7741132545115119E-2"/>
    <n v="6.4562410329985654E-3"/>
    <n v="1.5670009359332941E-2"/>
    <n v="3.6217937502187078E-3"/>
    <x v="0"/>
  </r>
  <r>
    <s v="Sanobar"/>
    <x v="0"/>
    <s v="r"/>
    <n v="8.7741132545115119E-2"/>
    <n v="6.4562410329985654E-3"/>
    <n v="1.5670009359332941E-2"/>
    <n v="3.6217937502187078E-3"/>
    <x v="0"/>
  </r>
  <r>
    <s v="Guruttam"/>
    <x v="0"/>
    <s v="m"/>
    <n v="3.2980709396390792E-2"/>
    <n v="7.8909612625538018E-3"/>
    <n v="5.8901453620187659E-3"/>
    <n v="4.4266368058228645E-3"/>
    <x v="0"/>
  </r>
  <r>
    <s v="Gaurav"/>
    <x v="0"/>
    <s v="v"/>
    <n v="2.4268823895457373E-2"/>
    <n v="0"/>
    <n v="4.3342579079006013E-3"/>
    <n v="0"/>
    <x v="0"/>
  </r>
  <r>
    <s v="Lalima"/>
    <x v="1"/>
    <s v="a"/>
    <n v="0.17859365276913503"/>
    <n v="0.56097560975609762"/>
    <n v="3.1895692809422373E-2"/>
    <n v="0.31469363474122553"/>
    <x v="1"/>
  </r>
  <r>
    <s v="Anandalakshmi"/>
    <x v="1"/>
    <s v="i"/>
    <n v="6.4716863721219667E-2"/>
    <n v="0.34074605451936874"/>
    <n v="1.1558021087734937E-2"/>
    <n v="0.19115022570598736"/>
    <x v="1"/>
  </r>
  <r>
    <s v="Wafiya"/>
    <x v="1"/>
    <s v="a"/>
    <n v="0.17859365276913503"/>
    <n v="0.56097560975609762"/>
    <n v="3.1895692809422373E-2"/>
    <n v="0.31469363474122553"/>
    <x v="1"/>
  </r>
  <r>
    <s v="Bandhula"/>
    <x v="1"/>
    <s v="a"/>
    <n v="0.17859365276913503"/>
    <n v="0.56097560975609762"/>
    <n v="3.1895692809422373E-2"/>
    <n v="0.31469363474122553"/>
    <x v="1"/>
  </r>
  <r>
    <s v="Shaili"/>
    <x v="1"/>
    <s v="i"/>
    <n v="6.4716863721219667E-2"/>
    <n v="0.34074605451936874"/>
    <n v="1.1558021087734937E-2"/>
    <n v="0.19115022570598736"/>
    <x v="1"/>
  </r>
  <r>
    <s v="Yasmeen"/>
    <x v="1"/>
    <s v="n"/>
    <n v="0.15121344119477287"/>
    <n v="1.2195121951219513E-2"/>
    <n v="2.7005760810765285E-2"/>
    <n v="6.8411659726353366E-3"/>
    <x v="0"/>
  </r>
  <r>
    <s v="Omswaroop"/>
    <x v="0"/>
    <s v="p"/>
    <n v="1.2445550715619166E-2"/>
    <n v="7.173601147776184E-4"/>
    <n v="2.2226963630259493E-3"/>
    <n v="4.0242152780207866E-4"/>
    <x v="0"/>
  </r>
  <r>
    <s v="Kushala"/>
    <x v="1"/>
    <s v="a"/>
    <n v="0.17859365276913503"/>
    <n v="0.56097560975609762"/>
    <n v="3.1895692809422373E-2"/>
    <n v="0.31469363474122553"/>
    <x v="1"/>
  </r>
  <r>
    <s v="Jivika"/>
    <x v="1"/>
    <s v="a"/>
    <n v="0.17859365276913503"/>
    <n v="0.56097560975609762"/>
    <n v="3.1895692809422373E-2"/>
    <n v="0.31469363474122553"/>
    <x v="1"/>
  </r>
  <r>
    <s v="Tamas"/>
    <x v="0"/>
    <s v="s"/>
    <n v="2.0535158680771624E-2"/>
    <n v="2.8694404591104736E-3"/>
    <n v="3.6674489989928162E-3"/>
    <n v="1.6096861112083146E-3"/>
    <x v="0"/>
  </r>
  <r>
    <s v="Udichi"/>
    <x v="1"/>
    <s v="i"/>
    <n v="6.4716863721219667E-2"/>
    <n v="0.34074605451936874"/>
    <n v="1.1558021087734937E-2"/>
    <n v="0.19115022570598736"/>
    <x v="1"/>
  </r>
  <r>
    <s v="Mrinalini"/>
    <x v="1"/>
    <s v="i"/>
    <n v="6.4716863721219667E-2"/>
    <n v="0.34074605451936874"/>
    <n v="1.1558021087734937E-2"/>
    <n v="0.19115022570598736"/>
    <x v="1"/>
  </r>
  <r>
    <s v="Manjari"/>
    <x v="1"/>
    <s v="i"/>
    <n v="6.4716863721219667E-2"/>
    <n v="0.34074605451936874"/>
    <n v="1.1558021087734937E-2"/>
    <n v="0.19115022570598736"/>
    <x v="1"/>
  </r>
  <r>
    <s v="Ajitesh"/>
    <x v="0"/>
    <s v="h"/>
    <n v="0.11263223397635345"/>
    <n v="5.0215208034433282E-3"/>
    <n v="2.0115402085384843E-2"/>
    <n v="2.8169506946145503E-3"/>
    <x v="0"/>
  </r>
  <r>
    <s v="Padmaroopa"/>
    <x v="1"/>
    <s v="a"/>
    <n v="0.17859365276913503"/>
    <n v="0.56097560975609762"/>
    <n v="3.1895692809422373E-2"/>
    <n v="0.31469363474122553"/>
    <x v="1"/>
  </r>
  <r>
    <s v="Rajeshri"/>
    <x v="1"/>
    <s v="i"/>
    <n v="6.4716863721219667E-2"/>
    <n v="0.34074605451936874"/>
    <n v="1.1558021087734937E-2"/>
    <n v="0.19115022570598736"/>
    <x v="1"/>
  </r>
  <r>
    <s v="Rituraj"/>
    <x v="0"/>
    <s v="j"/>
    <n v="2.3024268823895456E-2"/>
    <n v="7.173601147776184E-4"/>
    <n v="4.1119882715980058E-3"/>
    <n v="4.0242152780207866E-4"/>
    <x v="0"/>
  </r>
  <r>
    <s v="Radhani"/>
    <x v="1"/>
    <s v="i"/>
    <n v="6.4716863721219667E-2"/>
    <n v="0.34074605451936874"/>
    <n v="1.1558021087734937E-2"/>
    <n v="0.19115022570598736"/>
    <x v="1"/>
  </r>
  <r>
    <s v="Chakrapani"/>
    <x v="0"/>
    <s v="i"/>
    <n v="6.4716863721219667E-2"/>
    <n v="0.34074605451936874"/>
    <n v="1.1558021087734937E-2"/>
    <n v="0.19115022570598736"/>
    <x v="1"/>
  </r>
  <r>
    <s v="Suruchi"/>
    <x v="1"/>
    <s v="i"/>
    <n v="6.4716863721219667E-2"/>
    <n v="0.34074605451936874"/>
    <n v="1.1558021087734937E-2"/>
    <n v="0.19115022570598736"/>
    <x v="1"/>
  </r>
  <r>
    <s v="Harshit"/>
    <x v="0"/>
    <s v="t"/>
    <n v="5.9116365899191038E-2"/>
    <n v="6.4562410329985654E-3"/>
    <n v="1.0557807724373258E-2"/>
    <n v="3.6217937502187078E-3"/>
    <x v="0"/>
  </r>
  <r>
    <s v="Hasna"/>
    <x v="1"/>
    <s v="a"/>
    <n v="0.17859365276913503"/>
    <n v="0.56097560975609762"/>
    <n v="3.1895692809422373E-2"/>
    <n v="0.31469363474122553"/>
    <x v="1"/>
  </r>
  <r>
    <s v="Khemchand"/>
    <x v="0"/>
    <s v="d"/>
    <n v="3.4847542003733668E-2"/>
    <n v="2.152080344332855E-3"/>
    <n v="6.2235498164726587E-3"/>
    <n v="1.2072645834062359E-3"/>
    <x v="0"/>
  </r>
  <r>
    <s v="Ina"/>
    <x v="1"/>
    <s v="a"/>
    <n v="0.17859365276913503"/>
    <n v="0.56097560975609762"/>
    <n v="3.1895692809422373E-2"/>
    <n v="0.31469363474122553"/>
    <x v="1"/>
  </r>
  <r>
    <s v="Eshanya"/>
    <x v="1"/>
    <s v="a"/>
    <n v="0.17859365276913503"/>
    <n v="0.56097560975609762"/>
    <n v="3.1895692809422373E-2"/>
    <n v="0.31469363474122553"/>
    <x v="1"/>
  </r>
  <r>
    <s v="Payal"/>
    <x v="1"/>
    <s v="l"/>
    <n v="6.1605476042314873E-2"/>
    <n v="2.7977044476327116E-2"/>
    <n v="1.1002346996978449E-2"/>
    <n v="1.5694439584281066E-2"/>
    <x v="1"/>
  </r>
  <r>
    <s v="Samit"/>
    <x v="1"/>
    <s v="t"/>
    <n v="5.9116365899191038E-2"/>
    <n v="6.4562410329985654E-3"/>
    <n v="1.0557807724373258E-2"/>
    <n v="3.6217937502187078E-3"/>
    <x v="0"/>
  </r>
  <r>
    <s v="Mahijith"/>
    <x v="0"/>
    <s v="h"/>
    <n v="0.11263223397635345"/>
    <n v="5.0215208034433282E-3"/>
    <n v="2.0115402085384843E-2"/>
    <n v="2.8169506946145503E-3"/>
    <x v="0"/>
  </r>
  <r>
    <s v="Patralika"/>
    <x v="0"/>
    <s v="a"/>
    <n v="0.17859365276913503"/>
    <n v="0.56097560975609762"/>
    <n v="3.1895692809422373E-2"/>
    <n v="0.31469363474122553"/>
    <x v="1"/>
  </r>
  <r>
    <s v="Devakanya"/>
    <x v="1"/>
    <s v="a"/>
    <n v="0.17859365276913503"/>
    <n v="0.56097560975609762"/>
    <n v="3.1895692809422373E-2"/>
    <n v="0.31469363474122553"/>
    <x v="1"/>
  </r>
  <r>
    <s v="Kanika"/>
    <x v="1"/>
    <s v="a"/>
    <n v="0.17859365276913503"/>
    <n v="0.56097560975609762"/>
    <n v="3.1895692809422373E-2"/>
    <n v="0.31469363474122553"/>
    <x v="1"/>
  </r>
  <r>
    <s v="Yoosuf"/>
    <x v="0"/>
    <s v="f"/>
    <n v="1.2445550715619166E-3"/>
    <n v="7.173601147776184E-4"/>
    <n v="2.2226963630259493E-4"/>
    <n v="4.0242152780207866E-4"/>
    <x v="1"/>
  </r>
  <r>
    <s v="Viraj"/>
    <x v="0"/>
    <s v="j"/>
    <n v="2.3024268823895456E-2"/>
    <n v="7.173601147776184E-4"/>
    <n v="4.1119882715980058E-3"/>
    <n v="4.0242152780207866E-4"/>
    <x v="0"/>
  </r>
  <r>
    <s v="Jyotirmoy"/>
    <x v="0"/>
    <s v="y"/>
    <n v="2.1157436216552583E-2"/>
    <n v="1.4347202295552368E-3"/>
    <n v="3.7785838171441139E-3"/>
    <n v="8.0484305560415731E-4"/>
    <x v="0"/>
  </r>
  <r>
    <s v="Omkareshwari"/>
    <x v="1"/>
    <s v="i"/>
    <n v="6.4716863721219667E-2"/>
    <n v="0.34074605451936874"/>
    <n v="1.1558021087734937E-2"/>
    <n v="0.19115022570598736"/>
    <x v="1"/>
  </r>
  <r>
    <s v="Sapan"/>
    <x v="0"/>
    <s v="n"/>
    <n v="0.15121344119477287"/>
    <n v="1.2195121951219513E-2"/>
    <n v="2.7005760810765285E-2"/>
    <n v="6.8411659726353366E-3"/>
    <x v="0"/>
  </r>
  <r>
    <s v="Manindra"/>
    <x v="0"/>
    <s v="a"/>
    <n v="0.17859365276913503"/>
    <n v="0.56097560975609762"/>
    <n v="3.1895692809422373E-2"/>
    <n v="0.31469363474122553"/>
    <x v="1"/>
  </r>
  <r>
    <s v="Bandhura"/>
    <x v="1"/>
    <s v="a"/>
    <n v="0.17859365276913503"/>
    <n v="0.56097560975609762"/>
    <n v="3.1895692809422373E-2"/>
    <n v="0.31469363474122553"/>
    <x v="1"/>
  </r>
  <r>
    <s v="Kishorekumar"/>
    <x v="0"/>
    <s v="r"/>
    <n v="8.7741132545115119E-2"/>
    <n v="6.4562410329985654E-3"/>
    <n v="1.5670009359332941E-2"/>
    <n v="3.6217937502187078E-3"/>
    <x v="0"/>
  </r>
  <r>
    <s v="Rupali"/>
    <x v="1"/>
    <s v="i"/>
    <n v="6.4716863721219667E-2"/>
    <n v="0.34074605451936874"/>
    <n v="1.1558021087734937E-2"/>
    <n v="0.19115022570598736"/>
    <x v="1"/>
  </r>
  <r>
    <s v="Aparna"/>
    <x v="1"/>
    <s v="a"/>
    <n v="0.17859365276913503"/>
    <n v="0.56097560975609762"/>
    <n v="3.1895692809422373E-2"/>
    <n v="0.31469363474122553"/>
    <x v="1"/>
  </r>
  <r>
    <s v="Ranjika"/>
    <x v="1"/>
    <s v="a"/>
    <n v="0.17859365276913503"/>
    <n v="0.56097560975609762"/>
    <n v="3.1895692809422373E-2"/>
    <n v="0.31469363474122553"/>
    <x v="1"/>
  </r>
  <r>
    <s v="Karunamay"/>
    <x v="0"/>
    <s v="y"/>
    <n v="2.1157436216552583E-2"/>
    <n v="1.4347202295552368E-3"/>
    <n v="3.7785838171441139E-3"/>
    <n v="8.0484305560415731E-4"/>
    <x v="0"/>
  </r>
  <r>
    <s v="Aalia"/>
    <x v="1"/>
    <s v="a"/>
    <n v="0.17859365276913503"/>
    <n v="0.56097560975609762"/>
    <n v="3.1895692809422373E-2"/>
    <n v="0.31469363474122553"/>
    <x v="1"/>
  </r>
  <r>
    <s v="Riddhiman"/>
    <x v="0"/>
    <s v="n"/>
    <n v="0.15121344119477287"/>
    <n v="1.2195121951219513E-2"/>
    <n v="2.7005760810765285E-2"/>
    <n v="6.8411659726353366E-3"/>
    <x v="0"/>
  </r>
  <r>
    <s v="Nityasree"/>
    <x v="1"/>
    <s v="e"/>
    <n v="6.8450528935905417E-3"/>
    <n v="7.1736011477761836E-3"/>
    <n v="1.2224829996642721E-3"/>
    <n v="4.0242152780207863E-3"/>
    <x v="1"/>
  </r>
  <r>
    <s v="Sulochana"/>
    <x v="1"/>
    <s v="a"/>
    <n v="0.17859365276913503"/>
    <n v="0.56097560975609762"/>
    <n v="3.1895692809422373E-2"/>
    <n v="0.31469363474122553"/>
    <x v="1"/>
  </r>
  <r>
    <s v="Malini"/>
    <x v="1"/>
    <s v="i"/>
    <n v="6.4716863721219667E-2"/>
    <n v="0.34074605451936874"/>
    <n v="1.1558021087734937E-2"/>
    <n v="0.19115022570598736"/>
    <x v="1"/>
  </r>
  <r>
    <s v="Grhitha"/>
    <x v="1"/>
    <s v="a"/>
    <n v="0.17859365276913503"/>
    <n v="0.56097560975609762"/>
    <n v="3.1895692809422373E-2"/>
    <n v="0.31469363474122553"/>
    <x v="1"/>
  </r>
  <r>
    <s v="Shrihari"/>
    <x v="0"/>
    <s v="i"/>
    <n v="6.4716863721219667E-2"/>
    <n v="0.34074605451936874"/>
    <n v="1.1558021087734937E-2"/>
    <n v="0.19115022570598736"/>
    <x v="1"/>
  </r>
  <r>
    <s v="Ulupi"/>
    <x v="1"/>
    <s v="i"/>
    <n v="6.4716863721219667E-2"/>
    <n v="0.34074605451936874"/>
    <n v="1.1558021087734937E-2"/>
    <n v="0.19115022570598736"/>
    <x v="1"/>
  </r>
  <r>
    <s v="Jyestha"/>
    <x v="0"/>
    <s v="a"/>
    <n v="0.17859365276913503"/>
    <n v="0.56097560975609762"/>
    <n v="3.1895692809422373E-2"/>
    <n v="0.31469363474122553"/>
    <x v="1"/>
  </r>
  <r>
    <s v="Maheepati"/>
    <x v="0"/>
    <s v="i"/>
    <n v="6.4716863721219667E-2"/>
    <n v="0.34074605451936874"/>
    <n v="1.1558021087734937E-2"/>
    <n v="0.19115022570598736"/>
    <x v="1"/>
  </r>
  <r>
    <s v="Suvarnaprabha"/>
    <x v="1"/>
    <s v="a"/>
    <n v="0.17859365276913503"/>
    <n v="0.56097560975609762"/>
    <n v="3.1895692809422373E-2"/>
    <n v="0.31469363474122553"/>
    <x v="1"/>
  </r>
  <r>
    <s v="Elavarasi"/>
    <x v="1"/>
    <s v="i"/>
    <n v="6.4716863721219667E-2"/>
    <n v="0.34074605451936874"/>
    <n v="1.1558021087734937E-2"/>
    <n v="0.19115022570598736"/>
    <x v="1"/>
  </r>
  <r>
    <s v="Kalki"/>
    <x v="0"/>
    <s v="i"/>
    <n v="6.4716863721219667E-2"/>
    <n v="0.34074605451936874"/>
    <n v="1.1558021087734937E-2"/>
    <n v="0.19115022570598736"/>
    <x v="1"/>
  </r>
  <r>
    <s v="Yamuna"/>
    <x v="1"/>
    <s v="a"/>
    <n v="0.17859365276913503"/>
    <n v="0.56097560975609762"/>
    <n v="3.1895692809422373E-2"/>
    <n v="0.31469363474122553"/>
    <x v="1"/>
  </r>
  <r>
    <s v="Lekha"/>
    <x v="1"/>
    <s v="a"/>
    <n v="0.17859365276913503"/>
    <n v="0.56097560975609762"/>
    <n v="3.1895692809422373E-2"/>
    <n v="0.31469363474122553"/>
    <x v="1"/>
  </r>
  <r>
    <s v="Kaandhal"/>
    <x v="1"/>
    <s v="l"/>
    <n v="6.1605476042314873E-2"/>
    <n v="2.7977044476327116E-2"/>
    <n v="1.1002346996978449E-2"/>
    <n v="1.5694439584281066E-2"/>
    <x v="1"/>
  </r>
  <r>
    <s v="Maniya"/>
    <x v="1"/>
    <s v="a"/>
    <n v="0.17859365276913503"/>
    <n v="0.56097560975609762"/>
    <n v="3.1895692809422373E-2"/>
    <n v="0.31469363474122553"/>
    <x v="1"/>
  </r>
  <r>
    <s v="Tarunima"/>
    <x v="1"/>
    <s v="a"/>
    <n v="0.17859365276913503"/>
    <n v="0.56097560975609762"/>
    <n v="3.1895692809422373E-2"/>
    <n v="0.31469363474122553"/>
    <x v="1"/>
  </r>
  <r>
    <s v="Parikshit"/>
    <x v="0"/>
    <s v="t"/>
    <n v="5.9116365899191038E-2"/>
    <n v="6.4562410329985654E-3"/>
    <n v="1.0557807724373258E-2"/>
    <n v="3.6217937502187078E-3"/>
    <x v="0"/>
  </r>
  <r>
    <s v="Hoor"/>
    <x v="1"/>
    <s v="r"/>
    <n v="8.7741132545115119E-2"/>
    <n v="6.4562410329985654E-3"/>
    <n v="1.5670009359332941E-2"/>
    <n v="3.6217937502187078E-3"/>
    <x v="0"/>
  </r>
  <r>
    <s v="Neelmadhav"/>
    <x v="0"/>
    <s v="v"/>
    <n v="2.4268823895457373E-2"/>
    <n v="0"/>
    <n v="4.3342579079006013E-3"/>
    <n v="0"/>
    <x v="0"/>
  </r>
  <r>
    <s v="Natesh"/>
    <x v="0"/>
    <s v="h"/>
    <n v="0.11263223397635345"/>
    <n v="5.0215208034433282E-3"/>
    <n v="2.0115402085384843E-2"/>
    <n v="2.8169506946145503E-3"/>
    <x v="0"/>
  </r>
  <r>
    <s v="Kadambini"/>
    <x v="1"/>
    <s v="i"/>
    <n v="6.4716863721219667E-2"/>
    <n v="0.34074605451936874"/>
    <n v="1.1558021087734937E-2"/>
    <n v="0.19115022570598736"/>
    <x v="1"/>
  </r>
  <r>
    <s v="Alamgir"/>
    <x v="0"/>
    <s v="r"/>
    <n v="8.7741132545115119E-2"/>
    <n v="6.4562410329985654E-3"/>
    <n v="1.5670009359332941E-2"/>
    <n v="3.6217937502187078E-3"/>
    <x v="0"/>
  </r>
  <r>
    <s v="Raka"/>
    <x v="1"/>
    <s v="a"/>
    <n v="0.17859365276913503"/>
    <n v="0.56097560975609762"/>
    <n v="3.1895692809422373E-2"/>
    <n v="0.31469363474122553"/>
    <x v="1"/>
  </r>
  <r>
    <s v="Shripal"/>
    <x v="0"/>
    <s v="l"/>
    <n v="6.1605476042314873E-2"/>
    <n v="2.7977044476327116E-2"/>
    <n v="1.1002346996978449E-2"/>
    <n v="1.5694439584281066E-2"/>
    <x v="1"/>
  </r>
  <r>
    <s v="Bhanudas"/>
    <x v="0"/>
    <s v="s"/>
    <n v="2.0535158680771624E-2"/>
    <n v="2.8694404591104736E-3"/>
    <n v="3.6674489989928162E-3"/>
    <n v="1.6096861112083146E-3"/>
    <x v="0"/>
  </r>
  <r>
    <s v="Sudhamayi"/>
    <x v="1"/>
    <s v="i"/>
    <n v="6.4716863721219667E-2"/>
    <n v="0.34074605451936874"/>
    <n v="1.1558021087734937E-2"/>
    <n v="0.19115022570598736"/>
    <x v="1"/>
  </r>
  <r>
    <s v="Pran"/>
    <x v="0"/>
    <s v="n"/>
    <n v="0.15121344119477287"/>
    <n v="1.2195121951219513E-2"/>
    <n v="2.7005760810765285E-2"/>
    <n v="6.8411659726353366E-3"/>
    <x v="0"/>
  </r>
  <r>
    <s v="Mritsa"/>
    <x v="1"/>
    <s v="a"/>
    <n v="0.17859365276913503"/>
    <n v="0.56097560975609762"/>
    <n v="3.1895692809422373E-2"/>
    <n v="0.31469363474122553"/>
    <x v="1"/>
  </r>
  <r>
    <s v="Kunal"/>
    <x v="0"/>
    <s v="l"/>
    <n v="6.1605476042314873E-2"/>
    <n v="2.7977044476327116E-2"/>
    <n v="1.1002346996978449E-2"/>
    <n v="1.5694439584281066E-2"/>
    <x v="1"/>
  </r>
  <r>
    <s v="Aadidev"/>
    <x v="0"/>
    <s v="v"/>
    <n v="2.4268823895457373E-2"/>
    <n v="0"/>
    <n v="4.3342579079006013E-3"/>
    <n v="0"/>
    <x v="0"/>
  </r>
  <r>
    <s v="Pachaimani"/>
    <x v="0"/>
    <s v="i"/>
    <n v="6.4716863721219667E-2"/>
    <n v="0.34074605451936874"/>
    <n v="1.1558021087734937E-2"/>
    <n v="0.19115022570598736"/>
    <x v="1"/>
  </r>
  <r>
    <s v="Milap"/>
    <x v="0"/>
    <s v="p"/>
    <n v="1.2445550715619166E-2"/>
    <n v="7.173601147776184E-4"/>
    <n v="2.2226963630259493E-3"/>
    <n v="4.0242152780207866E-4"/>
    <x v="0"/>
  </r>
  <r>
    <s v="Arushi"/>
    <x v="1"/>
    <s v="i"/>
    <n v="6.4716863721219667E-2"/>
    <n v="0.34074605451936874"/>
    <n v="1.1558021087734937E-2"/>
    <n v="0.19115022570598736"/>
    <x v="1"/>
  </r>
  <r>
    <s v="Elumalai"/>
    <x v="0"/>
    <s v="i"/>
    <n v="6.4716863721219667E-2"/>
    <n v="0.34074605451936874"/>
    <n v="1.1558021087734937E-2"/>
    <n v="0.19115022570598736"/>
    <x v="1"/>
  </r>
  <r>
    <s v="Kajjali"/>
    <x v="1"/>
    <s v="i"/>
    <n v="6.4716863721219667E-2"/>
    <n v="0.34074605451936874"/>
    <n v="1.1558021087734937E-2"/>
    <n v="0.19115022570598736"/>
    <x v="1"/>
  </r>
  <r>
    <s v="Vedvalli"/>
    <x v="1"/>
    <s v="i"/>
    <n v="6.4716863721219667E-2"/>
    <n v="0.34074605451936874"/>
    <n v="1.1558021087734937E-2"/>
    <n v="0.19115022570598736"/>
    <x v="1"/>
  </r>
  <r>
    <s v="Brahmadutt"/>
    <x v="0"/>
    <s v="t"/>
    <n v="5.9116365899191038E-2"/>
    <n v="6.4562410329985654E-3"/>
    <n v="1.0557807724373258E-2"/>
    <n v="3.6217937502187078E-3"/>
    <x v="0"/>
  </r>
  <r>
    <s v="Nachni"/>
    <x v="1"/>
    <s v="i"/>
    <n v="6.4716863721219667E-2"/>
    <n v="0.34074605451936874"/>
    <n v="1.1558021087734937E-2"/>
    <n v="0.19115022570598736"/>
    <x v="1"/>
  </r>
  <r>
    <s v="Firdaus"/>
    <x v="0"/>
    <s v="s"/>
    <n v="2.0535158680771624E-2"/>
    <n v="2.8694404591104736E-3"/>
    <n v="3.6674489989928162E-3"/>
    <n v="1.6096861112083146E-3"/>
    <x v="0"/>
  </r>
  <r>
    <s v="Hamsini"/>
    <x v="1"/>
    <s v="i"/>
    <n v="6.4716863721219667E-2"/>
    <n v="0.34074605451936874"/>
    <n v="1.1558021087734937E-2"/>
    <n v="0.19115022570598736"/>
    <x v="1"/>
  </r>
  <r>
    <s v="Titir"/>
    <x v="0"/>
    <s v="r"/>
    <n v="8.7741132545115119E-2"/>
    <n v="6.4562410329985654E-3"/>
    <n v="1.5670009359332941E-2"/>
    <n v="3.6217937502187078E-3"/>
    <x v="0"/>
  </r>
  <r>
    <s v="Suniti"/>
    <x v="1"/>
    <s v="i"/>
    <n v="6.4716863721219667E-2"/>
    <n v="0.34074605451936874"/>
    <n v="1.1558021087734937E-2"/>
    <n v="0.19115022570598736"/>
    <x v="1"/>
  </r>
  <r>
    <s v="Goerge"/>
    <x v="0"/>
    <s v="e"/>
    <n v="6.8450528935905417E-3"/>
    <n v="7.1736011477761836E-3"/>
    <n v="1.2224829996642721E-3"/>
    <n v="4.0242152780207863E-3"/>
    <x v="1"/>
  </r>
  <r>
    <s v="Hetal"/>
    <x v="1"/>
    <s v="l"/>
    <n v="6.1605476042314873E-2"/>
    <n v="2.7977044476327116E-2"/>
    <n v="1.1002346996978449E-2"/>
    <n v="1.5694439584281066E-2"/>
    <x v="1"/>
  </r>
  <r>
    <s v="Utpalakshi"/>
    <x v="1"/>
    <s v="i"/>
    <n v="6.4716863721219667E-2"/>
    <n v="0.34074605451936874"/>
    <n v="1.1558021087734937E-2"/>
    <n v="0.19115022570598736"/>
    <x v="1"/>
  </r>
  <r>
    <s v="Pramila"/>
    <x v="1"/>
    <s v="a"/>
    <n v="0.17859365276913503"/>
    <n v="0.56097560975609762"/>
    <n v="3.1895692809422373E-2"/>
    <n v="0.31469363474122553"/>
    <x v="1"/>
  </r>
  <r>
    <s v="Surajit"/>
    <x v="0"/>
    <s v="t"/>
    <n v="5.9116365899191038E-2"/>
    <n v="6.4562410329985654E-3"/>
    <n v="1.0557807724373258E-2"/>
    <n v="3.6217937502187078E-3"/>
    <x v="0"/>
  </r>
  <r>
    <s v="Lingammal"/>
    <x v="1"/>
    <s v="l"/>
    <n v="6.1605476042314873E-2"/>
    <n v="2.7977044476327116E-2"/>
    <n v="1.1002346996978449E-2"/>
    <n v="1.5694439584281066E-2"/>
    <x v="1"/>
  </r>
  <r>
    <s v="Devahuti"/>
    <x v="1"/>
    <s v="i"/>
    <n v="6.4716863721219667E-2"/>
    <n v="0.34074605451936874"/>
    <n v="1.1558021087734937E-2"/>
    <n v="0.19115022570598736"/>
    <x v="1"/>
  </r>
  <r>
    <s v="Vadiraj"/>
    <x v="0"/>
    <s v="j"/>
    <n v="2.3024268823895456E-2"/>
    <n v="7.173601147776184E-4"/>
    <n v="4.1119882715980058E-3"/>
    <n v="4.0242152780207866E-4"/>
    <x v="0"/>
  </r>
  <r>
    <s v="Aditri"/>
    <x v="1"/>
    <s v="i"/>
    <n v="6.4716863721219667E-2"/>
    <n v="0.34074605451936874"/>
    <n v="1.1558021087734937E-2"/>
    <n v="0.19115022570598736"/>
    <x v="1"/>
  </r>
  <r>
    <s v="Kairavi"/>
    <x v="1"/>
    <s v="i"/>
    <n v="6.4716863721219667E-2"/>
    <n v="0.34074605451936874"/>
    <n v="1.1558021087734937E-2"/>
    <n v="0.19115022570598736"/>
    <x v="1"/>
  </r>
  <r>
    <s v="Charuprabha"/>
    <x v="1"/>
    <s v="a"/>
    <n v="0.17859365276913503"/>
    <n v="0.56097560975609762"/>
    <n v="3.1895692809422373E-2"/>
    <n v="0.31469363474122553"/>
    <x v="1"/>
  </r>
  <r>
    <s v="Bhagwant"/>
    <x v="0"/>
    <s v="t"/>
    <n v="5.9116365899191038E-2"/>
    <n v="6.4562410329985654E-3"/>
    <n v="1.0557807724373258E-2"/>
    <n v="3.6217937502187078E-3"/>
    <x v="0"/>
  </r>
  <r>
    <s v="Lambodar"/>
    <x v="0"/>
    <s v="r"/>
    <n v="8.7741132545115119E-2"/>
    <n v="6.4562410329985654E-3"/>
    <n v="1.5670009359332941E-2"/>
    <n v="3.6217937502187078E-3"/>
    <x v="0"/>
  </r>
  <r>
    <s v="Pavani"/>
    <x v="1"/>
    <s v="i"/>
    <n v="6.4716863721219667E-2"/>
    <n v="0.34074605451936874"/>
    <n v="1.1558021087734937E-2"/>
    <n v="0.19115022570598736"/>
    <x v="1"/>
  </r>
  <r>
    <s v="Pavak"/>
    <x v="0"/>
    <s v="k"/>
    <n v="3.7336652146857496E-2"/>
    <n v="2.8694404591104736E-3"/>
    <n v="6.6680890890778478E-3"/>
    <n v="1.6096861112083146E-3"/>
    <x v="0"/>
  </r>
  <r>
    <s v="Marisa"/>
    <x v="1"/>
    <s v="a"/>
    <n v="0.17859365276913503"/>
    <n v="0.56097560975609762"/>
    <n v="3.1895692809422373E-2"/>
    <n v="0.31469363474122553"/>
    <x v="1"/>
  </r>
  <r>
    <s v="Mrinali"/>
    <x v="1"/>
    <s v="i"/>
    <n v="6.4716863721219667E-2"/>
    <n v="0.34074605451936874"/>
    <n v="1.1558021087734937E-2"/>
    <n v="0.19115022570598736"/>
    <x v="1"/>
  </r>
  <r>
    <s v="Kailashchandra"/>
    <x v="0"/>
    <s v="a"/>
    <n v="0.17859365276913503"/>
    <n v="0.56097560975609762"/>
    <n v="3.1895692809422373E-2"/>
    <n v="0.31469363474122553"/>
    <x v="1"/>
  </r>
  <r>
    <s v="Kanakabati"/>
    <x v="1"/>
    <s v="i"/>
    <n v="6.4716863721219667E-2"/>
    <n v="0.34074605451936874"/>
    <n v="1.1558021087734937E-2"/>
    <n v="0.19115022570598736"/>
    <x v="1"/>
  </r>
  <r>
    <s v="Sudeep"/>
    <x v="0"/>
    <s v="p"/>
    <n v="1.2445550715619166E-2"/>
    <n v="7.173601147776184E-4"/>
    <n v="2.2226963630259493E-3"/>
    <n v="4.0242152780207866E-4"/>
    <x v="0"/>
  </r>
  <r>
    <s v="Kanwalkishore"/>
    <x v="0"/>
    <s v="e"/>
    <n v="6.8450528935905417E-3"/>
    <n v="7.1736011477761836E-3"/>
    <n v="1.2224829996642721E-3"/>
    <n v="4.0242152780207863E-3"/>
    <x v="1"/>
  </r>
  <r>
    <s v="Induprabha"/>
    <x v="1"/>
    <s v="a"/>
    <n v="0.17859365276913503"/>
    <n v="0.56097560975609762"/>
    <n v="3.1895692809422373E-2"/>
    <n v="0.31469363474122553"/>
    <x v="1"/>
  </r>
  <r>
    <s v="Sahaj"/>
    <x v="0"/>
    <s v="j"/>
    <n v="2.3024268823895456E-2"/>
    <n v="7.173601147776184E-4"/>
    <n v="4.1119882715980058E-3"/>
    <n v="4.0242152780207866E-4"/>
    <x v="0"/>
  </r>
  <r>
    <s v="Champamalini"/>
    <x v="1"/>
    <s v="i"/>
    <n v="6.4716863721219667E-2"/>
    <n v="0.34074605451936874"/>
    <n v="1.1558021087734937E-2"/>
    <n v="0.19115022570598736"/>
    <x v="1"/>
  </r>
  <r>
    <s v="Nishith"/>
    <x v="0"/>
    <s v="h"/>
    <n v="0.11263223397635345"/>
    <n v="5.0215208034433282E-3"/>
    <n v="2.0115402085384843E-2"/>
    <n v="2.8169506946145503E-3"/>
    <x v="0"/>
  </r>
  <r>
    <s v="Gnanamani"/>
    <x v="1"/>
    <s v="i"/>
    <n v="6.4716863721219667E-2"/>
    <n v="0.34074605451936874"/>
    <n v="1.1558021087734937E-2"/>
    <n v="0.19115022570598736"/>
    <x v="1"/>
  </r>
  <r>
    <s v="Manadha"/>
    <x v="1"/>
    <s v="a"/>
    <n v="0.17859365276913503"/>
    <n v="0.56097560975609762"/>
    <n v="3.1895692809422373E-2"/>
    <n v="0.31469363474122553"/>
    <x v="1"/>
  </r>
  <r>
    <s v="Mriganayani"/>
    <x v="1"/>
    <s v="i"/>
    <n v="6.4716863721219667E-2"/>
    <n v="0.34074605451936874"/>
    <n v="1.1558021087734937E-2"/>
    <n v="0.19115022570598736"/>
    <x v="1"/>
  </r>
  <r>
    <s v="Balamani"/>
    <x v="1"/>
    <s v="i"/>
    <n v="6.4716863721219667E-2"/>
    <n v="0.34074605451936874"/>
    <n v="1.1558021087734937E-2"/>
    <n v="0.19115022570598736"/>
    <x v="1"/>
  </r>
  <r>
    <s v="Rafat"/>
    <x v="0"/>
    <s v="t"/>
    <n v="5.9116365899191038E-2"/>
    <n v="6.4562410329985654E-3"/>
    <n v="1.0557807724373258E-2"/>
    <n v="3.6217937502187078E-3"/>
    <x v="0"/>
  </r>
  <r>
    <s v="Ekanath"/>
    <x v="0"/>
    <s v="h"/>
    <n v="0.11263223397635345"/>
    <n v="5.0215208034433282E-3"/>
    <n v="2.0115402085384843E-2"/>
    <n v="2.8169506946145503E-3"/>
    <x v="0"/>
  </r>
  <r>
    <s v="Dwijain"/>
    <x v="0"/>
    <s v="n"/>
    <n v="0.15121344119477287"/>
    <n v="1.2195121951219513E-2"/>
    <n v="2.7005760810765285E-2"/>
    <n v="6.8411659726353366E-3"/>
    <x v="0"/>
  </r>
  <r>
    <s v="Aran"/>
    <x v="0"/>
    <s v="n"/>
    <n v="0.15121344119477287"/>
    <n v="1.2195121951219513E-2"/>
    <n v="2.7005760810765285E-2"/>
    <n v="6.8411659726353366E-3"/>
    <x v="0"/>
  </r>
  <r>
    <s v="Purnanada"/>
    <x v="0"/>
    <s v="a"/>
    <n v="0.17859365276913503"/>
    <n v="0.56097560975609762"/>
    <n v="3.1895692809422373E-2"/>
    <n v="0.31469363474122553"/>
    <x v="1"/>
  </r>
  <r>
    <s v="Shattesh"/>
    <x v="0"/>
    <s v="h"/>
    <n v="0.11263223397635345"/>
    <n v="5.0215208034433282E-3"/>
    <n v="2.0115402085384843E-2"/>
    <n v="2.8169506946145503E-3"/>
    <x v="0"/>
  </r>
  <r>
    <s v="Jitendra"/>
    <x v="0"/>
    <s v="a"/>
    <n v="0.17859365276913503"/>
    <n v="0.56097560975609762"/>
    <n v="3.1895692809422373E-2"/>
    <n v="0.31469363474122553"/>
    <x v="1"/>
  </r>
  <r>
    <s v="Kunja"/>
    <x v="0"/>
    <s v="a"/>
    <n v="0.17859365276913503"/>
    <n v="0.56097560975609762"/>
    <n v="3.1895692809422373E-2"/>
    <n v="0.31469363474122553"/>
    <x v="1"/>
  </r>
  <r>
    <s v="Rupashi"/>
    <x v="1"/>
    <s v="i"/>
    <n v="6.4716863721219667E-2"/>
    <n v="0.34074605451936874"/>
    <n v="1.1558021087734937E-2"/>
    <n v="0.19115022570598736"/>
    <x v="1"/>
  </r>
  <r>
    <s v="Kalpita"/>
    <x v="1"/>
    <s v="a"/>
    <n v="0.17859365276913503"/>
    <n v="0.56097560975609762"/>
    <n v="3.1895692809422373E-2"/>
    <n v="0.31469363474122553"/>
    <x v="1"/>
  </r>
  <r>
    <s v="Antini"/>
    <x v="1"/>
    <s v="i"/>
    <n v="6.4716863721219667E-2"/>
    <n v="0.34074605451936874"/>
    <n v="1.1558021087734937E-2"/>
    <n v="0.19115022570598736"/>
    <x v="1"/>
  </r>
  <r>
    <s v="Raksha"/>
    <x v="0"/>
    <s v="a"/>
    <n v="0.17859365276913503"/>
    <n v="0.56097560975609762"/>
    <n v="3.1895692809422373E-2"/>
    <n v="0.31469363474122553"/>
    <x v="1"/>
  </r>
  <r>
    <s v="Vasant"/>
    <x v="0"/>
    <s v="t"/>
    <n v="5.9116365899191038E-2"/>
    <n v="6.4562410329985654E-3"/>
    <n v="1.0557807724373258E-2"/>
    <n v="3.6217937502187078E-3"/>
    <x v="0"/>
  </r>
  <r>
    <s v="Fawiza"/>
    <x v="1"/>
    <s v="a"/>
    <n v="0.17859365276913503"/>
    <n v="0.56097560975609762"/>
    <n v="3.1895692809422373E-2"/>
    <n v="0.31469363474122553"/>
    <x v="1"/>
  </r>
  <r>
    <s v="Kamalapathi"/>
    <x v="0"/>
    <s v="i"/>
    <n v="6.4716863721219667E-2"/>
    <n v="0.34074605451936874"/>
    <n v="1.1558021087734937E-2"/>
    <n v="0.19115022570598736"/>
    <x v="1"/>
  </r>
  <r>
    <s v="Sarthak"/>
    <x v="0"/>
    <s v="k"/>
    <n v="3.7336652146857496E-2"/>
    <n v="2.8694404591104736E-3"/>
    <n v="6.6680890890778478E-3"/>
    <n v="1.6096861112083146E-3"/>
    <x v="0"/>
  </r>
  <r>
    <s v="Aadi"/>
    <x v="0"/>
    <s v="i"/>
    <n v="6.4716863721219667E-2"/>
    <n v="0.34074605451936874"/>
    <n v="1.1558021087734937E-2"/>
    <n v="0.19115022570598736"/>
    <x v="1"/>
  </r>
  <r>
    <s v="Niyati"/>
    <x v="1"/>
    <s v="i"/>
    <n v="6.4716863721219667E-2"/>
    <n v="0.34074605451936874"/>
    <n v="1.1558021087734937E-2"/>
    <n v="0.19115022570598736"/>
    <x v="1"/>
  </r>
  <r>
    <s v="Manishankar"/>
    <x v="0"/>
    <s v="r"/>
    <n v="8.7741132545115119E-2"/>
    <n v="6.4562410329985654E-3"/>
    <n v="1.5670009359332941E-2"/>
    <n v="3.6217937502187078E-3"/>
    <x v="0"/>
  </r>
  <r>
    <s v="Abdul-Haafiz"/>
    <x v="0"/>
    <s v="z"/>
    <n v="5.6004978220286251E-3"/>
    <n v="1.4347202295552368E-3"/>
    <n v="1.0002133633616773E-3"/>
    <n v="8.0484305560415731E-4"/>
    <x v="0"/>
  </r>
  <r>
    <s v="Abhithi"/>
    <x v="1"/>
    <s v="i"/>
    <n v="6.4716863721219667E-2"/>
    <n v="0.34074605451936874"/>
    <n v="1.1558021087734937E-2"/>
    <n v="0.19115022570598736"/>
    <x v="1"/>
  </r>
  <r>
    <s v="Keyur"/>
    <x v="0"/>
    <s v="r"/>
    <n v="8.7741132545115119E-2"/>
    <n v="6.4562410329985654E-3"/>
    <n v="1.5670009359332941E-2"/>
    <n v="3.6217937502187078E-3"/>
    <x v="0"/>
  </r>
  <r>
    <s v="Manasi"/>
    <x v="0"/>
    <s v="i"/>
    <n v="6.4716863721219667E-2"/>
    <n v="0.34074605451936874"/>
    <n v="1.1558021087734937E-2"/>
    <n v="0.19115022570598736"/>
    <x v="1"/>
  </r>
  <r>
    <s v="Arivarasu"/>
    <x v="0"/>
    <s v="u"/>
    <n v="3.7336652146857496E-2"/>
    <n v="7.8909612625538018E-3"/>
    <n v="6.6680890890778478E-3"/>
    <n v="4.4266368058228645E-3"/>
    <x v="0"/>
  </r>
  <r>
    <s v="Smita"/>
    <x v="1"/>
    <s v="a"/>
    <n v="0.17859365276913503"/>
    <n v="0.56097560975609762"/>
    <n v="3.1895692809422373E-2"/>
    <n v="0.31469363474122553"/>
    <x v="1"/>
  </r>
  <r>
    <s v="Prabha"/>
    <x v="1"/>
    <s v="a"/>
    <n v="0.17859365276913503"/>
    <n v="0.56097560975609762"/>
    <n v="3.1895692809422373E-2"/>
    <n v="0.31469363474122553"/>
    <x v="1"/>
  </r>
  <r>
    <s v="Garry"/>
    <x v="0"/>
    <s v="y"/>
    <n v="2.1157436216552583E-2"/>
    <n v="1.4347202295552368E-3"/>
    <n v="3.7785838171441139E-3"/>
    <n v="8.0484305560415731E-4"/>
    <x v="0"/>
  </r>
  <r>
    <s v="Kanchan"/>
    <x v="0"/>
    <s v="n"/>
    <n v="0.15121344119477287"/>
    <n v="1.2195121951219513E-2"/>
    <n v="2.7005760810765285E-2"/>
    <n v="6.8411659726353366E-3"/>
    <x v="0"/>
  </r>
  <r>
    <s v="Sunandini"/>
    <x v="1"/>
    <s v="i"/>
    <n v="6.4716863721219667E-2"/>
    <n v="0.34074605451936874"/>
    <n v="1.1558021087734937E-2"/>
    <n v="0.19115022570598736"/>
    <x v="1"/>
  </r>
  <r>
    <s v="Kushal"/>
    <x v="0"/>
    <s v="l"/>
    <n v="6.1605476042314873E-2"/>
    <n v="2.7977044476327116E-2"/>
    <n v="1.1002346996978449E-2"/>
    <n v="1.5694439584281066E-2"/>
    <x v="1"/>
  </r>
  <r>
    <s v="Ammar"/>
    <x v="0"/>
    <s v="r"/>
    <n v="8.7741132545115119E-2"/>
    <n v="6.4562410329985654E-3"/>
    <n v="1.5670009359332941E-2"/>
    <n v="3.6217937502187078E-3"/>
    <x v="0"/>
  </r>
  <r>
    <s v="Shabari"/>
    <x v="1"/>
    <s v="i"/>
    <n v="6.4716863721219667E-2"/>
    <n v="0.34074605451936874"/>
    <n v="1.1558021087734937E-2"/>
    <n v="0.19115022570598736"/>
    <x v="1"/>
  </r>
  <r>
    <s v="Havish"/>
    <x v="0"/>
    <s v="h"/>
    <n v="0.11263223397635345"/>
    <n v="5.0215208034433282E-3"/>
    <n v="2.0115402085384843E-2"/>
    <n v="2.8169506946145503E-3"/>
    <x v="0"/>
  </r>
  <r>
    <s v="Anjasa"/>
    <x v="0"/>
    <s v="a"/>
    <n v="0.17859365276913503"/>
    <n v="0.56097560975609762"/>
    <n v="3.1895692809422373E-2"/>
    <n v="0.31469363474122553"/>
    <x v="1"/>
  </r>
  <r>
    <s v="Virata"/>
    <x v="1"/>
    <s v="a"/>
    <n v="0.17859365276913503"/>
    <n v="0.56097560975609762"/>
    <n v="3.1895692809422373E-2"/>
    <n v="0.31469363474122553"/>
    <x v="1"/>
  </r>
  <r>
    <s v="Suchandra"/>
    <x v="1"/>
    <s v="a"/>
    <n v="0.17859365276913503"/>
    <n v="0.56097560975609762"/>
    <n v="3.1895692809422373E-2"/>
    <n v="0.31469363474122553"/>
    <x v="1"/>
  </r>
  <r>
    <s v="Sejal"/>
    <x v="1"/>
    <s v="l"/>
    <n v="6.1605476042314873E-2"/>
    <n v="2.7977044476327116E-2"/>
    <n v="1.1002346996978449E-2"/>
    <n v="1.5694439584281066E-2"/>
    <x v="1"/>
  </r>
  <r>
    <s v="Jayad"/>
    <x v="0"/>
    <s v="d"/>
    <n v="3.4847542003733668E-2"/>
    <n v="2.152080344332855E-3"/>
    <n v="6.2235498164726587E-3"/>
    <n v="1.2072645834062359E-3"/>
    <x v="0"/>
  </r>
  <r>
    <s v="Jeevan"/>
    <x v="0"/>
    <s v="n"/>
    <n v="0.15121344119477287"/>
    <n v="1.2195121951219513E-2"/>
    <n v="2.7005760810765285E-2"/>
    <n v="6.8411659726353366E-3"/>
    <x v="0"/>
  </r>
  <r>
    <s v="Mangala"/>
    <x v="1"/>
    <s v="a"/>
    <n v="0.17859365276913503"/>
    <n v="0.56097560975609762"/>
    <n v="3.1895692809422373E-2"/>
    <n v="0.31469363474122553"/>
    <x v="1"/>
  </r>
  <r>
    <s v="Edhas"/>
    <x v="0"/>
    <s v="s"/>
    <n v="2.0535158680771624E-2"/>
    <n v="2.8694404591104736E-3"/>
    <n v="3.6674489989928162E-3"/>
    <n v="1.6096861112083146E-3"/>
    <x v="0"/>
  </r>
  <r>
    <s v="Kamod"/>
    <x v="0"/>
    <s v="d"/>
    <n v="3.4847542003733668E-2"/>
    <n v="2.152080344332855E-3"/>
    <n v="6.2235498164726587E-3"/>
    <n v="1.2072645834062359E-3"/>
    <x v="0"/>
  </r>
  <r>
    <s v="Charuvardhana"/>
    <x v="0"/>
    <s v="a"/>
    <n v="0.17859365276913503"/>
    <n v="0.56097560975609762"/>
    <n v="3.1895692809422373E-2"/>
    <n v="0.31469363474122553"/>
    <x v="1"/>
  </r>
  <r>
    <s v="Dheemant"/>
    <x v="0"/>
    <s v="t"/>
    <n v="5.9116365899191038E-2"/>
    <n v="6.4562410329985654E-3"/>
    <n v="1.0557807724373258E-2"/>
    <n v="3.6217937502187078E-3"/>
    <x v="0"/>
  </r>
  <r>
    <s v="Chittaranjan"/>
    <x v="0"/>
    <s v="n"/>
    <n v="0.15121344119477287"/>
    <n v="1.2195121951219513E-2"/>
    <n v="2.7005760810765285E-2"/>
    <n v="6.8411659726353366E-3"/>
    <x v="0"/>
  </r>
  <r>
    <s v="Kartik"/>
    <x v="0"/>
    <s v="k"/>
    <n v="3.7336652146857496E-2"/>
    <n v="2.8694404591104736E-3"/>
    <n v="6.6680890890778478E-3"/>
    <n v="1.6096861112083146E-3"/>
    <x v="0"/>
  </r>
  <r>
    <s v="Punita"/>
    <x v="1"/>
    <s v="a"/>
    <n v="0.17859365276913503"/>
    <n v="0.56097560975609762"/>
    <n v="3.1895692809422373E-2"/>
    <n v="0.31469363474122553"/>
    <x v="1"/>
  </r>
  <r>
    <s v="Prasiddhi"/>
    <x v="0"/>
    <s v="i"/>
    <n v="6.4716863721219667E-2"/>
    <n v="0.34074605451936874"/>
    <n v="1.1558021087734937E-2"/>
    <n v="0.19115022570598736"/>
    <x v="1"/>
  </r>
  <r>
    <s v="Karishma"/>
    <x v="1"/>
    <s v="a"/>
    <n v="0.17859365276913503"/>
    <n v="0.56097560975609762"/>
    <n v="3.1895692809422373E-2"/>
    <n v="0.31469363474122553"/>
    <x v="1"/>
  </r>
  <r>
    <s v="Sumedh"/>
    <x v="0"/>
    <s v="h"/>
    <n v="0.11263223397635345"/>
    <n v="5.0215208034433282E-3"/>
    <n v="2.0115402085384843E-2"/>
    <n v="2.8169506946145503E-3"/>
    <x v="0"/>
  </r>
  <r>
    <s v="Sitara"/>
    <x v="1"/>
    <s v="a"/>
    <n v="0.17859365276913503"/>
    <n v="0.56097560975609762"/>
    <n v="3.1895692809422373E-2"/>
    <n v="0.31469363474122553"/>
    <x v="1"/>
  </r>
  <r>
    <s v="Samgram"/>
    <x v="0"/>
    <s v="m"/>
    <n v="3.2980709396390792E-2"/>
    <n v="7.8909612625538018E-3"/>
    <n v="5.8901453620187659E-3"/>
    <n v="4.4266368058228645E-3"/>
    <x v="0"/>
  </r>
  <r>
    <s v="Grihith"/>
    <x v="0"/>
    <s v="h"/>
    <n v="0.11263223397635345"/>
    <n v="5.0215208034433282E-3"/>
    <n v="2.0115402085384843E-2"/>
    <n v="2.8169506946145503E-3"/>
    <x v="0"/>
  </r>
  <r>
    <s v="Jabbar"/>
    <x v="0"/>
    <s v="r"/>
    <n v="8.7741132545115119E-2"/>
    <n v="6.4562410329985654E-3"/>
    <n v="1.5670009359332941E-2"/>
    <n v="3.6217937502187078E-3"/>
    <x v="0"/>
  </r>
  <r>
    <s v="Darshan"/>
    <x v="0"/>
    <s v="n"/>
    <n v="0.15121344119477287"/>
    <n v="1.2195121951219513E-2"/>
    <n v="2.7005760810765285E-2"/>
    <n v="6.8411659726353366E-3"/>
    <x v="0"/>
  </r>
  <r>
    <s v="Naseen"/>
    <x v="1"/>
    <s v="n"/>
    <n v="0.15121344119477287"/>
    <n v="1.2195121951219513E-2"/>
    <n v="2.7005760810765285E-2"/>
    <n v="6.8411659726353366E-3"/>
    <x v="0"/>
  </r>
  <r>
    <s v="Ruksana"/>
    <x v="1"/>
    <s v="a"/>
    <n v="0.17859365276913503"/>
    <n v="0.56097560975609762"/>
    <n v="3.1895692809422373E-2"/>
    <n v="0.31469363474122553"/>
    <x v="1"/>
  </r>
  <r>
    <s v="Viswajit"/>
    <x v="0"/>
    <s v="t"/>
    <n v="5.9116365899191038E-2"/>
    <n v="6.4562410329985654E-3"/>
    <n v="1.0557807724373258E-2"/>
    <n v="3.6217937502187078E-3"/>
    <x v="0"/>
  </r>
  <r>
    <s v="Devika"/>
    <x v="1"/>
    <s v="a"/>
    <n v="0.17859365276913503"/>
    <n v="0.56097560975609762"/>
    <n v="3.1895692809422373E-2"/>
    <n v="0.31469363474122553"/>
    <x v="1"/>
  </r>
  <r>
    <s v="Shardul"/>
    <x v="0"/>
    <s v="l"/>
    <n v="6.1605476042314873E-2"/>
    <n v="2.7977044476327116E-2"/>
    <n v="1.1002346996978449E-2"/>
    <n v="1.5694439584281066E-2"/>
    <x v="1"/>
  </r>
  <r>
    <s v="Anbu"/>
    <x v="0"/>
    <s v="u"/>
    <n v="3.7336652146857496E-2"/>
    <n v="7.8909612625538018E-3"/>
    <n v="6.6680890890778478E-3"/>
    <n v="4.4266368058228645E-3"/>
    <x v="0"/>
  </r>
  <r>
    <s v="Oppilan"/>
    <x v="0"/>
    <s v="n"/>
    <n v="0.15121344119477287"/>
    <n v="1.2195121951219513E-2"/>
    <n v="2.7005760810765285E-2"/>
    <n v="6.8411659726353366E-3"/>
    <x v="0"/>
  </r>
  <r>
    <s v="Agriya"/>
    <x v="0"/>
    <s v="a"/>
    <n v="0.17859365276913503"/>
    <n v="0.56097560975609762"/>
    <n v="3.1895692809422373E-2"/>
    <n v="0.31469363474122553"/>
    <x v="1"/>
  </r>
  <r>
    <s v="Zamir"/>
    <x v="0"/>
    <s v="r"/>
    <n v="8.7741132545115119E-2"/>
    <n v="6.4562410329985654E-3"/>
    <n v="1.5670009359332941E-2"/>
    <n v="3.6217937502187078E-3"/>
    <x v="0"/>
  </r>
  <r>
    <s v="Heera"/>
    <x v="1"/>
    <s v="a"/>
    <n v="0.17859365276913503"/>
    <n v="0.56097560975609762"/>
    <n v="3.1895692809422373E-2"/>
    <n v="0.31469363474122553"/>
    <x v="1"/>
  </r>
  <r>
    <s v="Bhajan"/>
    <x v="0"/>
    <s v="n"/>
    <n v="0.15121344119477287"/>
    <n v="1.2195121951219513E-2"/>
    <n v="2.7005760810765285E-2"/>
    <n v="6.8411659726353366E-3"/>
    <x v="0"/>
  </r>
  <r>
    <s v="Kalpini"/>
    <x v="1"/>
    <s v="i"/>
    <n v="6.4716863721219667E-2"/>
    <n v="0.34074605451936874"/>
    <n v="1.1558021087734937E-2"/>
    <n v="0.19115022570598736"/>
    <x v="1"/>
  </r>
  <r>
    <s v="Aaheli"/>
    <x v="1"/>
    <s v="i"/>
    <n v="6.4716863721219667E-2"/>
    <n v="0.34074605451936874"/>
    <n v="1.1558021087734937E-2"/>
    <n v="0.19115022570598736"/>
    <x v="1"/>
  </r>
  <r>
    <s v="Narois"/>
    <x v="1"/>
    <s v="s"/>
    <n v="2.0535158680771624E-2"/>
    <n v="2.8694404591104736E-3"/>
    <n v="3.6674489989928162E-3"/>
    <n v="1.6096861112083146E-3"/>
    <x v="0"/>
  </r>
  <r>
    <s v="Naini"/>
    <x v="1"/>
    <s v="i"/>
    <n v="6.4716863721219667E-2"/>
    <n v="0.34074605451936874"/>
    <n v="1.1558021087734937E-2"/>
    <n v="0.19115022570598736"/>
    <x v="1"/>
  </r>
  <r>
    <s v="Lingamoorthy"/>
    <x v="0"/>
    <s v="y"/>
    <n v="2.1157436216552583E-2"/>
    <n v="1.4347202295552368E-3"/>
    <n v="3.7785838171441139E-3"/>
    <n v="8.0484305560415731E-4"/>
    <x v="0"/>
  </r>
  <r>
    <s v="Aayushi"/>
    <x v="1"/>
    <s v="i"/>
    <n v="6.4716863721219667E-2"/>
    <n v="0.34074605451936874"/>
    <n v="1.1558021087734937E-2"/>
    <n v="0.19115022570598736"/>
    <x v="1"/>
  </r>
  <r>
    <s v="Vyasa"/>
    <x v="0"/>
    <s v="a"/>
    <n v="0.17859365276913503"/>
    <n v="0.56097560975609762"/>
    <n v="3.1895692809422373E-2"/>
    <n v="0.31469363474122553"/>
    <x v="1"/>
  </r>
  <r>
    <s v="Omprakash"/>
    <x v="0"/>
    <s v="h"/>
    <n v="0.11263223397635345"/>
    <n v="5.0215208034433282E-3"/>
    <n v="2.0115402085384843E-2"/>
    <n v="2.8169506946145503E-3"/>
    <x v="0"/>
  </r>
  <r>
    <s v="Piyush"/>
    <x v="0"/>
    <s v="h"/>
    <n v="0.11263223397635345"/>
    <n v="5.0215208034433282E-3"/>
    <n v="2.0115402085384843E-2"/>
    <n v="2.8169506946145503E-3"/>
    <x v="0"/>
  </r>
  <r>
    <s v="Rajkumari"/>
    <x v="1"/>
    <s v="i"/>
    <n v="6.4716863721219667E-2"/>
    <n v="0.34074605451936874"/>
    <n v="1.1558021087734937E-2"/>
    <n v="0.19115022570598736"/>
    <x v="1"/>
  </r>
  <r>
    <s v="Shankhamala"/>
    <x v="1"/>
    <s v="a"/>
    <n v="0.17859365276913503"/>
    <n v="0.56097560975609762"/>
    <n v="3.1895692809422373E-2"/>
    <n v="0.31469363474122553"/>
    <x v="1"/>
  </r>
  <r>
    <s v="Arati, Aaarti"/>
    <x v="1"/>
    <s v="i"/>
    <n v="6.4716863721219667E-2"/>
    <n v="0.34074605451936874"/>
    <n v="1.1558021087734937E-2"/>
    <n v="0.19115022570598736"/>
    <x v="1"/>
  </r>
  <r>
    <s v="Ethaha, Etasha"/>
    <x v="1"/>
    <s v="a"/>
    <n v="0.17859365276913503"/>
    <n v="0.56097560975609762"/>
    <n v="3.1895692809422373E-2"/>
    <n v="0.31469363474122553"/>
    <x v="1"/>
  </r>
  <r>
    <s v="Aathmika"/>
    <x v="1"/>
    <s v="a"/>
    <n v="0.17859365276913503"/>
    <n v="0.56097560975609762"/>
    <n v="3.1895692809422373E-2"/>
    <n v="0.31469363474122553"/>
    <x v="1"/>
  </r>
  <r>
    <s v="Parameshwar"/>
    <x v="0"/>
    <s v="r"/>
    <n v="8.7741132545115119E-2"/>
    <n v="6.4562410329985654E-3"/>
    <n v="1.5670009359332941E-2"/>
    <n v="3.6217937502187078E-3"/>
    <x v="0"/>
  </r>
  <r>
    <s v="Gunalan"/>
    <x v="0"/>
    <s v="n"/>
    <n v="0.15121344119477287"/>
    <n v="1.2195121951219513E-2"/>
    <n v="2.7005760810765285E-2"/>
    <n v="6.8411659726353366E-3"/>
    <x v="0"/>
  </r>
  <r>
    <s v="Sandeepan"/>
    <x v="0"/>
    <s v="n"/>
    <n v="0.15121344119477287"/>
    <n v="1.2195121951219513E-2"/>
    <n v="2.7005760810765285E-2"/>
    <n v="6.8411659726353366E-3"/>
    <x v="0"/>
  </r>
  <r>
    <s v="Mohan"/>
    <x v="0"/>
    <s v="n"/>
    <n v="0.15121344119477287"/>
    <n v="1.2195121951219513E-2"/>
    <n v="2.7005760810765285E-2"/>
    <n v="6.8411659726353366E-3"/>
    <x v="0"/>
  </r>
  <r>
    <s v="Vipra"/>
    <x v="0"/>
    <s v="a"/>
    <n v="0.17859365276913503"/>
    <n v="0.56097560975609762"/>
    <n v="3.1895692809422373E-2"/>
    <n v="0.31469363474122553"/>
    <x v="1"/>
  </r>
  <r>
    <s v="Pankaja"/>
    <x v="1"/>
    <s v="a"/>
    <n v="0.17859365276913503"/>
    <n v="0.56097560975609762"/>
    <n v="3.1895692809422373E-2"/>
    <n v="0.31469363474122553"/>
    <x v="1"/>
  </r>
  <r>
    <s v="Gandhik"/>
    <x v="0"/>
    <s v="k"/>
    <n v="3.7336652146857496E-2"/>
    <n v="2.8694404591104736E-3"/>
    <n v="6.6680890890778478E-3"/>
    <n v="1.6096861112083146E-3"/>
    <x v="0"/>
  </r>
  <r>
    <s v="Yaduraj"/>
    <x v="0"/>
    <s v="j"/>
    <n v="2.3024268823895456E-2"/>
    <n v="7.173601147776184E-4"/>
    <n v="4.1119882715980058E-3"/>
    <n v="4.0242152780207866E-4"/>
    <x v="0"/>
  </r>
  <r>
    <s v="Bhargyaraj"/>
    <x v="0"/>
    <s v="j"/>
    <n v="2.3024268823895456E-2"/>
    <n v="7.173601147776184E-4"/>
    <n v="4.1119882715980058E-3"/>
    <n v="4.0242152780207866E-4"/>
    <x v="0"/>
  </r>
  <r>
    <s v="Kesar"/>
    <x v="1"/>
    <s v="r"/>
    <n v="8.7741132545115119E-2"/>
    <n v="6.4562410329985654E-3"/>
    <n v="1.5670009359332941E-2"/>
    <n v="3.6217937502187078E-3"/>
    <x v="0"/>
  </r>
  <r>
    <s v="Phanindra"/>
    <x v="0"/>
    <s v="a"/>
    <n v="0.17859365276913503"/>
    <n v="0.56097560975609762"/>
    <n v="3.1895692809422373E-2"/>
    <n v="0.31469363474122553"/>
    <x v="1"/>
  </r>
  <r>
    <s v="Dinanath"/>
    <x v="0"/>
    <s v="h"/>
    <n v="0.11263223397635345"/>
    <n v="5.0215208034433282E-3"/>
    <n v="2.0115402085384843E-2"/>
    <n v="2.8169506946145503E-3"/>
    <x v="0"/>
  </r>
  <r>
    <s v="Ekram"/>
    <x v="0"/>
    <s v="m"/>
    <n v="3.2980709396390792E-2"/>
    <n v="7.8909612625538018E-3"/>
    <n v="5.8901453620187659E-3"/>
    <n v="4.4266368058228645E-3"/>
    <x v="0"/>
  </r>
  <r>
    <s v="Nandan"/>
    <x v="0"/>
    <s v="n"/>
    <n v="0.15121344119477287"/>
    <n v="1.2195121951219513E-2"/>
    <n v="2.7005760810765285E-2"/>
    <n v="6.8411659726353366E-3"/>
    <x v="0"/>
  </r>
  <r>
    <s v="Faaris"/>
    <x v="0"/>
    <s v="s"/>
    <n v="2.0535158680771624E-2"/>
    <n v="2.8694404591104736E-3"/>
    <n v="3.6674489989928162E-3"/>
    <n v="1.6096861112083146E-3"/>
    <x v="0"/>
  </r>
  <r>
    <s v="Om"/>
    <x v="0"/>
    <s v="m"/>
    <n v="3.2980709396390792E-2"/>
    <n v="7.8909612625538018E-3"/>
    <n v="5.8901453620187659E-3"/>
    <n v="4.4266368058228645E-3"/>
    <x v="0"/>
  </r>
  <r>
    <s v="Keerthi"/>
    <x v="1"/>
    <s v="i"/>
    <n v="6.4716863721219667E-2"/>
    <n v="0.34074605451936874"/>
    <n v="1.1558021087734937E-2"/>
    <n v="0.19115022570598736"/>
    <x v="1"/>
  </r>
  <r>
    <s v="Jayendra"/>
    <x v="0"/>
    <s v="a"/>
    <n v="0.17859365276913503"/>
    <n v="0.56097560975609762"/>
    <n v="3.1895692809422373E-2"/>
    <n v="0.31469363474122553"/>
    <x v="1"/>
  </r>
  <r>
    <s v="Amritkala"/>
    <x v="1"/>
    <s v="a"/>
    <n v="0.17859365276913503"/>
    <n v="0.56097560975609762"/>
    <n v="3.1895692809422373E-2"/>
    <n v="0.31469363474122553"/>
    <x v="1"/>
  </r>
  <r>
    <s v="Trayi"/>
    <x v="1"/>
    <s v="i"/>
    <n v="6.4716863721219667E-2"/>
    <n v="0.34074605451936874"/>
    <n v="1.1558021087734937E-2"/>
    <n v="0.19115022570598736"/>
    <x v="1"/>
  </r>
  <r>
    <s v="Vaijayi"/>
    <x v="0"/>
    <s v="i"/>
    <n v="6.4716863721219667E-2"/>
    <n v="0.34074605451936874"/>
    <n v="1.1558021087734937E-2"/>
    <n v="0.19115022570598736"/>
    <x v="1"/>
  </r>
  <r>
    <s v="Bhavya"/>
    <x v="1"/>
    <s v="a"/>
    <n v="0.17859365276913503"/>
    <n v="0.56097560975609762"/>
    <n v="3.1895692809422373E-2"/>
    <n v="0.31469363474122553"/>
    <x v="1"/>
  </r>
  <r>
    <s v="Kaustubh"/>
    <x v="0"/>
    <s v="h"/>
    <n v="0.11263223397635345"/>
    <n v="5.0215208034433282E-3"/>
    <n v="2.0115402085384843E-2"/>
    <n v="2.8169506946145503E-3"/>
    <x v="0"/>
  </r>
  <r>
    <s v="Yaksha"/>
    <x v="1"/>
    <s v="a"/>
    <n v="0.17859365276913503"/>
    <n v="0.56097560975609762"/>
    <n v="3.1895692809422373E-2"/>
    <n v="0.31469363474122553"/>
    <x v="1"/>
  </r>
  <r>
    <s v="Chetan"/>
    <x v="0"/>
    <s v="n"/>
    <n v="0.15121344119477287"/>
    <n v="1.2195121951219513E-2"/>
    <n v="2.7005760810765285E-2"/>
    <n v="6.8411659726353366E-3"/>
    <x v="0"/>
  </r>
  <r>
    <s v="Eila"/>
    <x v="1"/>
    <s v="a"/>
    <n v="0.17859365276913503"/>
    <n v="0.56097560975609762"/>
    <n v="3.1895692809422373E-2"/>
    <n v="0.31469363474122553"/>
    <x v="1"/>
  </r>
  <r>
    <s v="Devaraj"/>
    <x v="0"/>
    <s v="j"/>
    <n v="2.3024268823895456E-2"/>
    <n v="7.173601147776184E-4"/>
    <n v="4.1119882715980058E-3"/>
    <n v="4.0242152780207866E-4"/>
    <x v="0"/>
  </r>
  <r>
    <s v="Danish"/>
    <x v="0"/>
    <s v="h"/>
    <n v="0.11263223397635345"/>
    <n v="5.0215208034433282E-3"/>
    <n v="2.0115402085384843E-2"/>
    <n v="2.8169506946145503E-3"/>
    <x v="0"/>
  </r>
  <r>
    <s v="Yuthika"/>
    <x v="1"/>
    <s v="a"/>
    <n v="0.17859365276913503"/>
    <n v="0.56097560975609762"/>
    <n v="3.1895692809422373E-2"/>
    <n v="0.31469363474122553"/>
    <x v="1"/>
  </r>
  <r>
    <s v="Karna"/>
    <x v="0"/>
    <s v="a"/>
    <n v="0.17859365276913503"/>
    <n v="0.56097560975609762"/>
    <n v="3.1895692809422373E-2"/>
    <n v="0.31469363474122553"/>
    <x v="1"/>
  </r>
  <r>
    <s v="Juily"/>
    <x v="1"/>
    <s v="y"/>
    <n v="2.1157436216552583E-2"/>
    <n v="1.4347202295552368E-3"/>
    <n v="3.7785838171441139E-3"/>
    <n v="8.0484305560415731E-4"/>
    <x v="0"/>
  </r>
  <r>
    <s v="Naotau"/>
    <x v="0"/>
    <s v="u"/>
    <n v="3.7336652146857496E-2"/>
    <n v="7.8909612625538018E-3"/>
    <n v="6.6680890890778478E-3"/>
    <n v="4.4266368058228645E-3"/>
    <x v="0"/>
  </r>
  <r>
    <s v="Mythilli"/>
    <x v="1"/>
    <s v="i"/>
    <n v="6.4716863721219667E-2"/>
    <n v="0.34074605451936874"/>
    <n v="1.1558021087734937E-2"/>
    <n v="0.19115022570598736"/>
    <x v="1"/>
  </r>
  <r>
    <s v="Vardhaman"/>
    <x v="0"/>
    <s v="n"/>
    <n v="0.15121344119477287"/>
    <n v="1.2195121951219513E-2"/>
    <n v="2.7005760810765285E-2"/>
    <n v="6.8411659726353366E-3"/>
    <x v="0"/>
  </r>
  <r>
    <s v="Pinaki"/>
    <x v="0"/>
    <s v="i"/>
    <n v="6.4716863721219667E-2"/>
    <n v="0.34074605451936874"/>
    <n v="1.1558021087734937E-2"/>
    <n v="0.19115022570598736"/>
    <x v="1"/>
  </r>
  <r>
    <s v="Shravani"/>
    <x v="1"/>
    <s v="i"/>
    <n v="6.4716863721219667E-2"/>
    <n v="0.34074605451936874"/>
    <n v="1.1558021087734937E-2"/>
    <n v="0.19115022570598736"/>
    <x v="1"/>
  </r>
  <r>
    <s v="Ruchir"/>
    <x v="0"/>
    <s v="r"/>
    <n v="8.7741132545115119E-2"/>
    <n v="6.4562410329985654E-3"/>
    <n v="1.5670009359332941E-2"/>
    <n v="3.6217937502187078E-3"/>
    <x v="0"/>
  </r>
  <r>
    <s v="Veni"/>
    <x v="0"/>
    <s v="i"/>
    <n v="6.4716863721219667E-2"/>
    <n v="0.34074605451936874"/>
    <n v="1.1558021087734937E-2"/>
    <n v="0.19115022570598736"/>
    <x v="1"/>
  </r>
  <r>
    <s v="Pradeepta"/>
    <x v="1"/>
    <s v="a"/>
    <n v="0.17859365276913503"/>
    <n v="0.56097560975609762"/>
    <n v="3.1895692809422373E-2"/>
    <n v="0.31469363474122553"/>
    <x v="1"/>
  </r>
  <r>
    <s v="Ravishu"/>
    <x v="0"/>
    <s v="u"/>
    <n v="3.7336652146857496E-2"/>
    <n v="7.8909612625538018E-3"/>
    <n v="6.6680890890778478E-3"/>
    <n v="4.4266368058228645E-3"/>
    <x v="0"/>
  </r>
  <r>
    <s v="Chandrakanta"/>
    <x v="0"/>
    <s v="a"/>
    <n v="0.17859365276913503"/>
    <n v="0.56097560975609762"/>
    <n v="3.1895692809422373E-2"/>
    <n v="0.31469363474122553"/>
    <x v="1"/>
  </r>
  <r>
    <s v="Padmagriha"/>
    <x v="1"/>
    <s v="a"/>
    <n v="0.17859365276913503"/>
    <n v="0.56097560975609762"/>
    <n v="3.1895692809422373E-2"/>
    <n v="0.31469363474122553"/>
    <x v="1"/>
  </r>
  <r>
    <s v="Ekaparana"/>
    <x v="1"/>
    <s v="a"/>
    <n v="0.17859365276913503"/>
    <n v="0.56097560975609762"/>
    <n v="3.1895692809422373E-2"/>
    <n v="0.31469363474122553"/>
    <x v="1"/>
  </r>
  <r>
    <s v="Aaloka"/>
    <x v="1"/>
    <s v="a"/>
    <n v="0.17859365276913503"/>
    <n v="0.56097560975609762"/>
    <n v="3.1895692809422373E-2"/>
    <n v="0.31469363474122553"/>
    <x v="1"/>
  </r>
  <r>
    <s v="Chandrabhan"/>
    <x v="0"/>
    <s v="n"/>
    <n v="0.15121344119477287"/>
    <n v="1.2195121951219513E-2"/>
    <n v="2.7005760810765285E-2"/>
    <n v="6.8411659726353366E-3"/>
    <x v="0"/>
  </r>
  <r>
    <s v="Shatrujit"/>
    <x v="0"/>
    <s v="t"/>
    <n v="5.9116365899191038E-2"/>
    <n v="6.4562410329985654E-3"/>
    <n v="1.0557807724373258E-2"/>
    <n v="3.6217937502187078E-3"/>
    <x v="0"/>
  </r>
  <r>
    <s v="Sampat"/>
    <x v="0"/>
    <s v="t"/>
    <n v="5.9116365899191038E-2"/>
    <n v="6.4562410329985654E-3"/>
    <n v="1.0557807724373258E-2"/>
    <n v="3.6217937502187078E-3"/>
    <x v="0"/>
  </r>
  <r>
    <s v="Mrigendra"/>
    <x v="0"/>
    <s v="a"/>
    <n v="0.17859365276913503"/>
    <n v="0.56097560975609762"/>
    <n v="3.1895692809422373E-2"/>
    <n v="0.31469363474122553"/>
    <x v="1"/>
  </r>
  <r>
    <s v="Varuni"/>
    <x v="1"/>
    <s v="i"/>
    <n v="6.4716863721219667E-2"/>
    <n v="0.34074605451936874"/>
    <n v="1.1558021087734937E-2"/>
    <n v="0.19115022570598736"/>
    <x v="1"/>
  </r>
  <r>
    <s v="Ved"/>
    <x v="0"/>
    <s v="d"/>
    <n v="3.4847542003733668E-2"/>
    <n v="2.152080344332855E-3"/>
    <n v="6.2235498164726587E-3"/>
    <n v="1.2072645834062359E-3"/>
    <x v="0"/>
  </r>
  <r>
    <s v="Shrivatsa"/>
    <x v="0"/>
    <s v="a"/>
    <n v="0.17859365276913503"/>
    <n v="0.56097560975609762"/>
    <n v="3.1895692809422373E-2"/>
    <n v="0.31469363474122553"/>
    <x v="1"/>
  </r>
  <r>
    <s v="Anup, Anoop"/>
    <x v="0"/>
    <s v="p"/>
    <n v="1.2445550715619166E-2"/>
    <n v="7.173601147776184E-4"/>
    <n v="2.2226963630259493E-3"/>
    <n v="4.0242152780207866E-4"/>
    <x v="0"/>
  </r>
  <r>
    <s v="Manjubala"/>
    <x v="1"/>
    <s v="a"/>
    <n v="0.17859365276913503"/>
    <n v="0.56097560975609762"/>
    <n v="3.1895692809422373E-2"/>
    <n v="0.31469363474122553"/>
    <x v="1"/>
  </r>
  <r>
    <s v="Panini"/>
    <x v="0"/>
    <s v="i"/>
    <n v="6.4716863721219667E-2"/>
    <n v="0.34074605451936874"/>
    <n v="1.1558021087734937E-2"/>
    <n v="0.19115022570598736"/>
    <x v="1"/>
  </r>
  <r>
    <s v="Chaman"/>
    <x v="0"/>
    <s v="n"/>
    <n v="0.15121344119477287"/>
    <n v="1.2195121951219513E-2"/>
    <n v="2.7005760810765285E-2"/>
    <n v="6.8411659726353366E-3"/>
    <x v="0"/>
  </r>
  <r>
    <s v="Jharna"/>
    <x v="1"/>
    <s v="a"/>
    <n v="0.17859365276913503"/>
    <n v="0.56097560975609762"/>
    <n v="3.1895692809422373E-2"/>
    <n v="0.31469363474122553"/>
    <x v="1"/>
  </r>
  <r>
    <s v="Mekhal"/>
    <x v="0"/>
    <s v="l"/>
    <n v="6.1605476042314873E-2"/>
    <n v="2.7977044476327116E-2"/>
    <n v="1.1002346996978449E-2"/>
    <n v="1.5694439584281066E-2"/>
    <x v="1"/>
  </r>
  <r>
    <s v="Komala"/>
    <x v="1"/>
    <s v="a"/>
    <n v="0.17859365276913503"/>
    <n v="0.56097560975609762"/>
    <n v="3.1895692809422373E-2"/>
    <n v="0.31469363474122553"/>
    <x v="1"/>
  </r>
  <r>
    <s v="Taksheel"/>
    <x v="0"/>
    <s v="l"/>
    <n v="6.1605476042314873E-2"/>
    <n v="2.7977044476327116E-2"/>
    <n v="1.1002346996978449E-2"/>
    <n v="1.5694439584281066E-2"/>
    <x v="1"/>
  </r>
  <r>
    <s v="Hradha"/>
    <x v="1"/>
    <s v="a"/>
    <n v="0.17859365276913503"/>
    <n v="0.56097560975609762"/>
    <n v="3.1895692809422373E-2"/>
    <n v="0.31469363474122553"/>
    <x v="1"/>
  </r>
  <r>
    <s v="Ritkriti"/>
    <x v="1"/>
    <s v="i"/>
    <n v="6.4716863721219667E-2"/>
    <n v="0.34074605451936874"/>
    <n v="1.1558021087734937E-2"/>
    <n v="0.19115022570598736"/>
    <x v="1"/>
  </r>
  <r>
    <s v="Kshirin"/>
    <x v="1"/>
    <s v="n"/>
    <n v="0.15121344119477287"/>
    <n v="1.2195121951219513E-2"/>
    <n v="2.7005760810765285E-2"/>
    <n v="6.8411659726353366E-3"/>
    <x v="0"/>
  </r>
  <r>
    <s v="Jagadish"/>
    <x v="0"/>
    <s v="h"/>
    <n v="0.11263223397635345"/>
    <n v="5.0215208034433282E-3"/>
    <n v="2.0115402085384843E-2"/>
    <n v="2.8169506946145503E-3"/>
    <x v="0"/>
  </r>
  <r>
    <s v="Suchita"/>
    <x v="1"/>
    <s v="a"/>
    <n v="0.17859365276913503"/>
    <n v="0.56097560975609762"/>
    <n v="3.1895692809422373E-2"/>
    <n v="0.31469363474122553"/>
    <x v="1"/>
  </r>
  <r>
    <s v="Yayin"/>
    <x v="0"/>
    <s v="n"/>
    <n v="0.15121344119477287"/>
    <n v="1.2195121951219513E-2"/>
    <n v="2.7005760810765285E-2"/>
    <n v="6.8411659726353366E-3"/>
    <x v="0"/>
  </r>
  <r>
    <s v="Sita"/>
    <x v="1"/>
    <s v="a"/>
    <n v="0.17859365276913503"/>
    <n v="0.56097560975609762"/>
    <n v="3.1895692809422373E-2"/>
    <n v="0.31469363474122553"/>
    <x v="1"/>
  </r>
  <r>
    <s v="Sukriti"/>
    <x v="1"/>
    <s v="i"/>
    <n v="6.4716863721219667E-2"/>
    <n v="0.34074605451936874"/>
    <n v="1.1558021087734937E-2"/>
    <n v="0.19115022570598736"/>
    <x v="1"/>
  </r>
  <r>
    <s v="Yatindra"/>
    <x v="0"/>
    <s v="a"/>
    <n v="0.17859365276913503"/>
    <n v="0.56097560975609762"/>
    <n v="3.1895692809422373E-2"/>
    <n v="0.31469363474122553"/>
    <x v="1"/>
  </r>
  <r>
    <s v="Ambika"/>
    <x v="1"/>
    <s v="a"/>
    <n v="0.17859365276913503"/>
    <n v="0.56097560975609762"/>
    <n v="3.1895692809422373E-2"/>
    <n v="0.31469363474122553"/>
    <x v="1"/>
  </r>
  <r>
    <s v="Nitin"/>
    <x v="0"/>
    <s v="n"/>
    <n v="0.15121344119477287"/>
    <n v="1.2195121951219513E-2"/>
    <n v="2.7005760810765285E-2"/>
    <n v="6.8411659726353366E-3"/>
    <x v="0"/>
  </r>
  <r>
    <s v="Reva"/>
    <x v="1"/>
    <s v="a"/>
    <n v="0.17859365276913503"/>
    <n v="0.56097560975609762"/>
    <n v="3.1895692809422373E-2"/>
    <n v="0.31469363474122553"/>
    <x v="1"/>
  </r>
  <r>
    <s v="Sajala"/>
    <x v="1"/>
    <s v="a"/>
    <n v="0.17859365276913503"/>
    <n v="0.56097560975609762"/>
    <n v="3.1895692809422373E-2"/>
    <n v="0.31469363474122553"/>
    <x v="1"/>
  </r>
  <r>
    <s v="Gandira"/>
    <x v="0"/>
    <s v="a"/>
    <n v="0.17859365276913503"/>
    <n v="0.56097560975609762"/>
    <n v="3.1895692809422373E-2"/>
    <n v="0.31469363474122553"/>
    <x v="1"/>
  </r>
  <r>
    <s v="Kundini"/>
    <x v="1"/>
    <s v="i"/>
    <n v="6.4716863721219667E-2"/>
    <n v="0.34074605451936874"/>
    <n v="1.1558021087734937E-2"/>
    <n v="0.19115022570598736"/>
    <x v="1"/>
  </r>
  <r>
    <s v="Abhimani"/>
    <x v="0"/>
    <s v="i"/>
    <n v="6.4716863721219667E-2"/>
    <n v="0.34074605451936874"/>
    <n v="1.1558021087734937E-2"/>
    <n v="0.19115022570598736"/>
    <x v="1"/>
  </r>
  <r>
    <s v="Atiya"/>
    <x v="0"/>
    <s v="a"/>
    <n v="0.17859365276913503"/>
    <n v="0.56097560975609762"/>
    <n v="3.1895692809422373E-2"/>
    <n v="0.31469363474122553"/>
    <x v="1"/>
  </r>
  <r>
    <s v="Sindhu"/>
    <x v="1"/>
    <s v="u"/>
    <n v="3.7336652146857496E-2"/>
    <n v="7.8909612625538018E-3"/>
    <n v="6.6680890890778478E-3"/>
    <n v="4.4266368058228645E-3"/>
    <x v="0"/>
  </r>
  <r>
    <s v="Pravallika"/>
    <x v="1"/>
    <s v="a"/>
    <n v="0.17859365276913503"/>
    <n v="0.56097560975609762"/>
    <n v="3.1895692809422373E-2"/>
    <n v="0.31469363474122553"/>
    <x v="1"/>
  </r>
  <r>
    <s v="Amarta"/>
    <x v="1"/>
    <s v="a"/>
    <n v="0.17859365276913503"/>
    <n v="0.56097560975609762"/>
    <n v="3.1895692809422373E-2"/>
    <n v="0.31469363474122553"/>
    <x v="1"/>
  </r>
  <r>
    <s v="Gautam"/>
    <x v="0"/>
    <s v="m"/>
    <n v="3.2980709396390792E-2"/>
    <n v="7.8909612625538018E-3"/>
    <n v="5.8901453620187659E-3"/>
    <n v="4.4266368058228645E-3"/>
    <x v="0"/>
  </r>
  <r>
    <s v="Umashankar"/>
    <x v="0"/>
    <s v="r"/>
    <n v="8.7741132545115119E-2"/>
    <n v="6.4562410329985654E-3"/>
    <n v="1.5670009359332941E-2"/>
    <n v="3.6217937502187078E-3"/>
    <x v="0"/>
  </r>
  <r>
    <s v="Gita"/>
    <x v="1"/>
    <s v="a"/>
    <n v="0.17859365276913503"/>
    <n v="0.56097560975609762"/>
    <n v="3.1895692809422373E-2"/>
    <n v="0.31469363474122553"/>
    <x v="1"/>
  </r>
  <r>
    <s v="Dakshata"/>
    <x v="1"/>
    <s v="a"/>
    <n v="0.17859365276913503"/>
    <n v="0.56097560975609762"/>
    <n v="3.1895692809422373E-2"/>
    <n v="0.31469363474122553"/>
    <x v="1"/>
  </r>
  <r>
    <s v="Tvarita"/>
    <x v="1"/>
    <s v="a"/>
    <n v="0.17859365276913503"/>
    <n v="0.56097560975609762"/>
    <n v="3.1895692809422373E-2"/>
    <n v="0.31469363474122553"/>
    <x v="1"/>
  </r>
  <r>
    <s v="Sudeshna"/>
    <x v="1"/>
    <s v="a"/>
    <n v="0.17859365276913503"/>
    <n v="0.56097560975609762"/>
    <n v="3.1895692809422373E-2"/>
    <n v="0.31469363474122553"/>
    <x v="1"/>
  </r>
  <r>
    <s v="Deeptanshu"/>
    <x v="0"/>
    <s v="u"/>
    <n v="3.7336652146857496E-2"/>
    <n v="7.8909612625538018E-3"/>
    <n v="6.6680890890778478E-3"/>
    <n v="4.4266368058228645E-3"/>
    <x v="0"/>
  </r>
  <r>
    <s v="Sabeena"/>
    <x v="1"/>
    <s v="a"/>
    <n v="0.17859365276913503"/>
    <n v="0.56097560975609762"/>
    <n v="3.1895692809422373E-2"/>
    <n v="0.31469363474122553"/>
    <x v="1"/>
  </r>
  <r>
    <s v="Shyamalima"/>
    <x v="1"/>
    <s v="a"/>
    <n v="0.17859365276913503"/>
    <n v="0.56097560975609762"/>
    <n v="3.1895692809422373E-2"/>
    <n v="0.31469363474122553"/>
    <x v="1"/>
  </r>
  <r>
    <s v="Suchitra"/>
    <x v="1"/>
    <s v="a"/>
    <n v="0.17859365276913503"/>
    <n v="0.56097560975609762"/>
    <n v="3.1895692809422373E-2"/>
    <n v="0.31469363474122553"/>
    <x v="1"/>
  </r>
  <r>
    <s v="Jihan"/>
    <x v="0"/>
    <s v="n"/>
    <n v="0.15121344119477287"/>
    <n v="1.2195121951219513E-2"/>
    <n v="2.7005760810765285E-2"/>
    <n v="6.8411659726353366E-3"/>
    <x v="0"/>
  </r>
  <r>
    <s v="Shriranga"/>
    <x v="0"/>
    <s v="a"/>
    <n v="0.17859365276913503"/>
    <n v="0.56097560975609762"/>
    <n v="3.1895692809422373E-2"/>
    <n v="0.31469363474122553"/>
    <x v="1"/>
  </r>
  <r>
    <s v="Pratik"/>
    <x v="0"/>
    <s v="k"/>
    <n v="3.7336652146857496E-2"/>
    <n v="2.8694404591104736E-3"/>
    <n v="6.6680890890778478E-3"/>
    <n v="1.6096861112083146E-3"/>
    <x v="0"/>
  </r>
  <r>
    <s v="Motilal"/>
    <x v="0"/>
    <s v="l"/>
    <n v="6.1605476042314873E-2"/>
    <n v="2.7977044476327116E-2"/>
    <n v="1.1002346996978449E-2"/>
    <n v="1.5694439584281066E-2"/>
    <x v="1"/>
  </r>
  <r>
    <s v="Mahijuba"/>
    <x v="1"/>
    <s v="a"/>
    <n v="0.17859365276913503"/>
    <n v="0.56097560975609762"/>
    <n v="3.1895692809422373E-2"/>
    <n v="0.31469363474122553"/>
    <x v="1"/>
  </r>
  <r>
    <s v="Dilawar"/>
    <x v="0"/>
    <s v="r"/>
    <n v="8.7741132545115119E-2"/>
    <n v="6.4562410329985654E-3"/>
    <n v="1.5670009359332941E-2"/>
    <n v="3.6217937502187078E-3"/>
    <x v="0"/>
  </r>
  <r>
    <s v="Maharath"/>
    <x v="0"/>
    <s v="h"/>
    <n v="0.11263223397635345"/>
    <n v="5.0215208034433282E-3"/>
    <n v="2.0115402085384843E-2"/>
    <n v="2.8169506946145503E-3"/>
    <x v="0"/>
  </r>
  <r>
    <s v="Kedarnath"/>
    <x v="0"/>
    <s v="h"/>
    <n v="0.11263223397635345"/>
    <n v="5.0215208034433282E-3"/>
    <n v="2.0115402085384843E-2"/>
    <n v="2.8169506946145503E-3"/>
    <x v="0"/>
  </r>
  <r>
    <s v="Madhavilata"/>
    <x v="1"/>
    <s v="a"/>
    <n v="0.17859365276913503"/>
    <n v="0.56097560975609762"/>
    <n v="3.1895692809422373E-2"/>
    <n v="0.31469363474122553"/>
    <x v="1"/>
  </r>
  <r>
    <s v="Buddhadeva"/>
    <x v="0"/>
    <s v="a"/>
    <n v="0.17859365276913503"/>
    <n v="0.56097560975609762"/>
    <n v="3.1895692809422373E-2"/>
    <n v="0.31469363474122553"/>
    <x v="1"/>
  </r>
  <r>
    <s v="Devadas"/>
    <x v="0"/>
    <s v="s"/>
    <n v="2.0535158680771624E-2"/>
    <n v="2.8694404591104736E-3"/>
    <n v="3.6674489989928162E-3"/>
    <n v="1.6096861112083146E-3"/>
    <x v="0"/>
  </r>
  <r>
    <s v="Nihar"/>
    <x v="0"/>
    <s v="r"/>
    <n v="8.7741132545115119E-2"/>
    <n v="6.4562410329985654E-3"/>
    <n v="1.5670009359332941E-2"/>
    <n v="3.6217937502187078E-3"/>
    <x v="0"/>
  </r>
  <r>
    <s v="Oditi"/>
    <x v="1"/>
    <s v="i"/>
    <n v="6.4716863721219667E-2"/>
    <n v="0.34074605451936874"/>
    <n v="1.1558021087734937E-2"/>
    <n v="0.19115022570598736"/>
    <x v="1"/>
  </r>
  <r>
    <s v="Parakram"/>
    <x v="0"/>
    <s v="m"/>
    <n v="3.2980709396390792E-2"/>
    <n v="7.8909612625538018E-3"/>
    <n v="5.8901453620187659E-3"/>
    <n v="4.4266368058228645E-3"/>
    <x v="0"/>
  </r>
  <r>
    <s v="Hansini"/>
    <x v="1"/>
    <s v="i"/>
    <n v="6.4716863721219667E-2"/>
    <n v="0.34074605451936874"/>
    <n v="1.1558021087734937E-2"/>
    <n v="0.19115022570598736"/>
    <x v="1"/>
  </r>
  <r>
    <s v="Sanika"/>
    <x v="1"/>
    <s v="a"/>
    <n v="0.17859365276913503"/>
    <n v="0.56097560975609762"/>
    <n v="3.1895692809422373E-2"/>
    <n v="0.31469363474122553"/>
    <x v="1"/>
  </r>
  <r>
    <s v="Shikhar"/>
    <x v="0"/>
    <s v="r"/>
    <n v="8.7741132545115119E-2"/>
    <n v="6.4562410329985654E-3"/>
    <n v="1.5670009359332941E-2"/>
    <n v="3.6217937502187078E-3"/>
    <x v="0"/>
  </r>
  <r>
    <s v="Smaran"/>
    <x v="0"/>
    <s v="n"/>
    <n v="0.15121344119477287"/>
    <n v="1.2195121951219513E-2"/>
    <n v="2.7005760810765285E-2"/>
    <n v="6.8411659726353366E-3"/>
    <x v="0"/>
  </r>
  <r>
    <s v="Devasree"/>
    <x v="1"/>
    <s v="e"/>
    <n v="6.8450528935905417E-3"/>
    <n v="7.1736011477761836E-3"/>
    <n v="1.2224829996642721E-3"/>
    <n v="4.0242152780207863E-3"/>
    <x v="1"/>
  </r>
  <r>
    <s v="Jaitra"/>
    <x v="0"/>
    <s v="a"/>
    <n v="0.17859365276913503"/>
    <n v="0.56097560975609762"/>
    <n v="3.1895692809422373E-2"/>
    <n v="0.31469363474122553"/>
    <x v="1"/>
  </r>
  <r>
    <s v="Upasana"/>
    <x v="1"/>
    <s v="a"/>
    <n v="0.17859365276913503"/>
    <n v="0.56097560975609762"/>
    <n v="3.1895692809422373E-2"/>
    <n v="0.31469363474122553"/>
    <x v="1"/>
  </r>
  <r>
    <s v="Mehdi"/>
    <x v="0"/>
    <s v="i"/>
    <n v="6.4716863721219667E-2"/>
    <n v="0.34074605451936874"/>
    <n v="1.1558021087734937E-2"/>
    <n v="0.19115022570598736"/>
    <x v="1"/>
  </r>
  <r>
    <s v="Pahal"/>
    <x v="1"/>
    <s v="l"/>
    <n v="6.1605476042314873E-2"/>
    <n v="2.7977044476327116E-2"/>
    <n v="1.1002346996978449E-2"/>
    <n v="1.5694439584281066E-2"/>
    <x v="1"/>
  </r>
  <r>
    <s v="Rakesh"/>
    <x v="0"/>
    <s v="h"/>
    <n v="0.11263223397635345"/>
    <n v="5.0215208034433282E-3"/>
    <n v="2.0115402085384843E-2"/>
    <n v="2.8169506946145503E-3"/>
    <x v="0"/>
  </r>
  <r>
    <s v="Har"/>
    <x v="0"/>
    <s v="r"/>
    <n v="8.7741132545115119E-2"/>
    <n v="6.4562410329985654E-3"/>
    <n v="1.5670009359332941E-2"/>
    <n v="3.6217937502187078E-3"/>
    <x v="0"/>
  </r>
  <r>
    <s v="Shreyash"/>
    <x v="0"/>
    <s v="h"/>
    <n v="0.11263223397635345"/>
    <n v="5.0215208034433282E-3"/>
    <n v="2.0115402085384843E-2"/>
    <n v="2.8169506946145503E-3"/>
    <x v="0"/>
  </r>
  <r>
    <s v="Tanmayi"/>
    <x v="1"/>
    <s v="i"/>
    <n v="6.4716863721219667E-2"/>
    <n v="0.34074605451936874"/>
    <n v="1.1558021087734937E-2"/>
    <n v="0.19115022570598736"/>
    <x v="1"/>
  </r>
  <r>
    <s v="Giva"/>
    <x v="1"/>
    <s v="a"/>
    <n v="0.17859365276913503"/>
    <n v="0.56097560975609762"/>
    <n v="3.1895692809422373E-2"/>
    <n v="0.31469363474122553"/>
    <x v="1"/>
  </r>
  <r>
    <s v="Pavana"/>
    <x v="1"/>
    <s v="a"/>
    <n v="0.17859365276913503"/>
    <n v="0.56097560975609762"/>
    <n v="3.1895692809422373E-2"/>
    <n v="0.31469363474122553"/>
    <x v="1"/>
  </r>
  <r>
    <s v="Vachan"/>
    <x v="0"/>
    <s v="n"/>
    <n v="0.15121344119477287"/>
    <n v="1.2195121951219513E-2"/>
    <n v="2.7005760810765285E-2"/>
    <n v="6.8411659726353366E-3"/>
    <x v="0"/>
  </r>
  <r>
    <s v="Shefalika"/>
    <x v="1"/>
    <s v="a"/>
    <n v="0.17859365276913503"/>
    <n v="0.56097560975609762"/>
    <n v="3.1895692809422373E-2"/>
    <n v="0.31469363474122553"/>
    <x v="1"/>
  </r>
  <r>
    <s v="Medhya"/>
    <x v="1"/>
    <s v="a"/>
    <n v="0.17859365276913503"/>
    <n v="0.56097560975609762"/>
    <n v="3.1895692809422373E-2"/>
    <n v="0.31469363474122553"/>
    <x v="1"/>
  </r>
  <r>
    <s v="Jhinuk"/>
    <x v="1"/>
    <s v="k"/>
    <n v="3.7336652146857496E-2"/>
    <n v="2.8694404591104736E-3"/>
    <n v="6.6680890890778478E-3"/>
    <n v="1.6096861112083146E-3"/>
    <x v="0"/>
  </r>
  <r>
    <s v="Nirmit"/>
    <x v="0"/>
    <s v="t"/>
    <n v="5.9116365899191038E-2"/>
    <n v="6.4562410329985654E-3"/>
    <n v="1.0557807724373258E-2"/>
    <n v="3.6217937502187078E-3"/>
    <x v="0"/>
  </r>
  <r>
    <s v="Paramita"/>
    <x v="1"/>
    <s v="a"/>
    <n v="0.17859365276913503"/>
    <n v="0.56097560975609762"/>
    <n v="3.1895692809422373E-2"/>
    <n v="0.31469363474122553"/>
    <x v="1"/>
  </r>
  <r>
    <s v="Satyavan"/>
    <x v="0"/>
    <s v="n"/>
    <n v="0.15121344119477287"/>
    <n v="1.2195121951219513E-2"/>
    <n v="2.7005760810765285E-2"/>
    <n v="6.8411659726353366E-3"/>
    <x v="0"/>
  </r>
  <r>
    <s v="Juana"/>
    <x v="1"/>
    <s v="a"/>
    <n v="0.17859365276913503"/>
    <n v="0.56097560975609762"/>
    <n v="3.1895692809422373E-2"/>
    <n v="0.31469363474122553"/>
    <x v="1"/>
  </r>
  <r>
    <s v="Najma"/>
    <x v="1"/>
    <s v="a"/>
    <n v="0.17859365276913503"/>
    <n v="0.56097560975609762"/>
    <n v="3.1895692809422373E-2"/>
    <n v="0.31469363474122553"/>
    <x v="1"/>
  </r>
  <r>
    <s v="Mayur"/>
    <x v="0"/>
    <s v="r"/>
    <n v="8.7741132545115119E-2"/>
    <n v="6.4562410329985654E-3"/>
    <n v="1.5670009359332941E-2"/>
    <n v="3.6217937502187078E-3"/>
    <x v="0"/>
  </r>
  <r>
    <s v="Parinita"/>
    <x v="1"/>
    <s v="a"/>
    <n v="0.17859365276913503"/>
    <n v="0.56097560975609762"/>
    <n v="3.1895692809422373E-2"/>
    <n v="0.31469363474122553"/>
    <x v="1"/>
  </r>
  <r>
    <s v="Anulekha"/>
    <x v="1"/>
    <s v="a"/>
    <n v="0.17859365276913503"/>
    <n v="0.56097560975609762"/>
    <n v="3.1895692809422373E-2"/>
    <n v="0.31469363474122553"/>
    <x v="1"/>
  </r>
  <r>
    <s v="Atma"/>
    <x v="0"/>
    <s v="a"/>
    <n v="0.17859365276913503"/>
    <n v="0.56097560975609762"/>
    <n v="3.1895692809422373E-2"/>
    <n v="0.31469363474122553"/>
    <x v="1"/>
  </r>
  <r>
    <s v="Suman"/>
    <x v="0"/>
    <s v="n"/>
    <n v="0.15121344119477287"/>
    <n v="1.2195121951219513E-2"/>
    <n v="2.7005760810765285E-2"/>
    <n v="6.8411659726353366E-3"/>
    <x v="0"/>
  </r>
  <r>
    <s v="Ilavarasan"/>
    <x v="0"/>
    <s v="n"/>
    <n v="0.15121344119477287"/>
    <n v="1.2195121951219513E-2"/>
    <n v="2.7005760810765285E-2"/>
    <n v="6.8411659726353366E-3"/>
    <x v="0"/>
  </r>
  <r>
    <s v="Punyabrata"/>
    <x v="0"/>
    <s v="a"/>
    <n v="0.17859365276913503"/>
    <n v="0.56097560975609762"/>
    <n v="3.1895692809422373E-2"/>
    <n v="0.31469363474122553"/>
    <x v="1"/>
  </r>
  <r>
    <s v="Abhrakasin"/>
    <x v="0"/>
    <s v="n"/>
    <n v="0.15121344119477287"/>
    <n v="1.2195121951219513E-2"/>
    <n v="2.7005760810765285E-2"/>
    <n v="6.8411659726353366E-3"/>
    <x v="0"/>
  </r>
  <r>
    <s v="Jashan"/>
    <x v="0"/>
    <s v="n"/>
    <n v="0.15121344119477287"/>
    <n v="1.2195121951219513E-2"/>
    <n v="2.7005760810765285E-2"/>
    <n v="6.8411659726353366E-3"/>
    <x v="0"/>
  </r>
  <r>
    <s v="Rajani"/>
    <x v="1"/>
    <s v="i"/>
    <n v="6.4716863721219667E-2"/>
    <n v="0.34074605451936874"/>
    <n v="1.1558021087734937E-2"/>
    <n v="0.19115022570598736"/>
    <x v="1"/>
  </r>
  <r>
    <s v="Murugan"/>
    <x v="0"/>
    <s v="n"/>
    <n v="0.15121344119477287"/>
    <n v="1.2195121951219513E-2"/>
    <n v="2.7005760810765285E-2"/>
    <n v="6.8411659726353366E-3"/>
    <x v="0"/>
  </r>
  <r>
    <s v="Pathin"/>
    <x v="0"/>
    <s v="n"/>
    <n v="0.15121344119477287"/>
    <n v="1.2195121951219513E-2"/>
    <n v="2.7005760810765285E-2"/>
    <n v="6.8411659726353366E-3"/>
    <x v="0"/>
  </r>
  <r>
    <s v="Elampirai"/>
    <x v="1"/>
    <s v="i"/>
    <n v="6.4716863721219667E-2"/>
    <n v="0.34074605451936874"/>
    <n v="1.1558021087734937E-2"/>
    <n v="0.19115022570598736"/>
    <x v="1"/>
  </r>
  <r>
    <s v="Vatsala"/>
    <x v="1"/>
    <s v="a"/>
    <n v="0.17859365276913503"/>
    <n v="0.56097560975609762"/>
    <n v="3.1895692809422373E-2"/>
    <n v="0.31469363474122553"/>
    <x v="1"/>
  </r>
  <r>
    <s v="Fravash"/>
    <x v="0"/>
    <s v="h"/>
    <n v="0.11263223397635345"/>
    <n v="5.0215208034433282E-3"/>
    <n v="2.0115402085384843E-2"/>
    <n v="2.8169506946145503E-3"/>
    <x v="0"/>
  </r>
  <r>
    <s v="Azzam"/>
    <x v="0"/>
    <s v="m"/>
    <n v="3.2980709396390792E-2"/>
    <n v="7.8909612625538018E-3"/>
    <n v="5.8901453620187659E-3"/>
    <n v="4.4266368058228645E-3"/>
    <x v="0"/>
  </r>
  <r>
    <s v="Chanchal"/>
    <x v="0"/>
    <s v="l"/>
    <n v="6.1605476042314873E-2"/>
    <n v="2.7977044476327116E-2"/>
    <n v="1.1002346996978449E-2"/>
    <n v="1.5694439584281066E-2"/>
    <x v="1"/>
  </r>
  <r>
    <s v="Tusharkanti"/>
    <x v="0"/>
    <s v="i"/>
    <n v="6.4716863721219667E-2"/>
    <n v="0.34074605451936874"/>
    <n v="1.1558021087734937E-2"/>
    <n v="0.19115022570598736"/>
    <x v="1"/>
  </r>
  <r>
    <s v="Maalai"/>
    <x v="1"/>
    <s v="i"/>
    <n v="6.4716863721219667E-2"/>
    <n v="0.34074605451936874"/>
    <n v="1.1558021087734937E-2"/>
    <n v="0.19115022570598736"/>
    <x v="1"/>
  </r>
  <r>
    <s v="Dheeman"/>
    <x v="0"/>
    <s v="n"/>
    <n v="0.15121344119477287"/>
    <n v="1.2195121951219513E-2"/>
    <n v="2.7005760810765285E-2"/>
    <n v="6.8411659726353366E-3"/>
    <x v="0"/>
  </r>
  <r>
    <s v="Shams"/>
    <x v="0"/>
    <s v="s"/>
    <n v="2.0535158680771624E-2"/>
    <n v="2.8694404591104736E-3"/>
    <n v="3.6674489989928162E-3"/>
    <n v="1.6096861112083146E-3"/>
    <x v="0"/>
  </r>
  <r>
    <s v="Kandavel"/>
    <x v="0"/>
    <s v="l"/>
    <n v="6.1605476042314873E-2"/>
    <n v="2.7977044476327116E-2"/>
    <n v="1.1002346996978449E-2"/>
    <n v="1.5694439584281066E-2"/>
    <x v="1"/>
  </r>
  <r>
    <s v="Arivalagan"/>
    <x v="0"/>
    <s v="n"/>
    <n v="0.15121344119477287"/>
    <n v="1.2195121951219513E-2"/>
    <n v="2.7005760810765285E-2"/>
    <n v="6.8411659726353366E-3"/>
    <x v="0"/>
  </r>
  <r>
    <s v="Kaushika"/>
    <x v="1"/>
    <s v="a"/>
    <n v="0.17859365276913503"/>
    <n v="0.56097560975609762"/>
    <n v="3.1895692809422373E-2"/>
    <n v="0.31469363474122553"/>
    <x v="1"/>
  </r>
  <r>
    <s v="Shivlal"/>
    <x v="0"/>
    <s v="l"/>
    <n v="6.1605476042314873E-2"/>
    <n v="2.7977044476327116E-2"/>
    <n v="1.1002346996978449E-2"/>
    <n v="1.5694439584281066E-2"/>
    <x v="1"/>
  </r>
  <r>
    <s v="Som"/>
    <x v="0"/>
    <s v="m"/>
    <n v="3.2980709396390792E-2"/>
    <n v="7.8909612625538018E-3"/>
    <n v="5.8901453620187659E-3"/>
    <n v="4.4266368058228645E-3"/>
    <x v="0"/>
  </r>
  <r>
    <s v="Dhyana"/>
    <x v="0"/>
    <s v="a"/>
    <n v="0.17859365276913503"/>
    <n v="0.56097560975609762"/>
    <n v="3.1895692809422373E-2"/>
    <n v="0.31469363474122553"/>
    <x v="1"/>
  </r>
  <r>
    <s v="Shashirekha"/>
    <x v="1"/>
    <s v="a"/>
    <n v="0.17859365276913503"/>
    <n v="0.56097560975609762"/>
    <n v="3.1895692809422373E-2"/>
    <n v="0.31469363474122553"/>
    <x v="1"/>
  </r>
  <r>
    <s v="Abhayananda"/>
    <x v="0"/>
    <s v="a"/>
    <n v="0.17859365276913503"/>
    <n v="0.56097560975609762"/>
    <n v="3.1895692809422373E-2"/>
    <n v="0.31469363474122553"/>
    <x v="1"/>
  </r>
  <r>
    <s v="Faria"/>
    <x v="1"/>
    <s v="a"/>
    <n v="0.17859365276913503"/>
    <n v="0.56097560975609762"/>
    <n v="3.1895692809422373E-2"/>
    <n v="0.31469363474122553"/>
    <x v="1"/>
  </r>
  <r>
    <s v="Trilok"/>
    <x v="0"/>
    <s v="k"/>
    <n v="3.7336652146857496E-2"/>
    <n v="2.8694404591104736E-3"/>
    <n v="6.6680890890778478E-3"/>
    <n v="1.6096861112083146E-3"/>
    <x v="0"/>
  </r>
  <r>
    <s v="Nipa"/>
    <x v="1"/>
    <s v="a"/>
    <n v="0.17859365276913503"/>
    <n v="0.56097560975609762"/>
    <n v="3.1895692809422373E-2"/>
    <n v="0.31469363474122553"/>
    <x v="1"/>
  </r>
  <r>
    <s v="Shri"/>
    <x v="1"/>
    <s v="i"/>
    <n v="6.4716863721219667E-2"/>
    <n v="0.34074605451936874"/>
    <n v="1.1558021087734937E-2"/>
    <n v="0.19115022570598736"/>
    <x v="1"/>
  </r>
  <r>
    <s v="Krupa"/>
    <x v="1"/>
    <s v="a"/>
    <n v="0.17859365276913503"/>
    <n v="0.56097560975609762"/>
    <n v="3.1895692809422373E-2"/>
    <n v="0.31469363474122553"/>
    <x v="1"/>
  </r>
  <r>
    <s v="Jagath"/>
    <x v="0"/>
    <s v="h"/>
    <n v="0.11263223397635345"/>
    <n v="5.0215208034433282E-3"/>
    <n v="2.0115402085384843E-2"/>
    <n v="2.8169506946145503E-3"/>
    <x v="0"/>
  </r>
  <r>
    <s v="Lingam"/>
    <x v="0"/>
    <s v="m"/>
    <n v="3.2980709396390792E-2"/>
    <n v="7.8909612625538018E-3"/>
    <n v="5.8901453620187659E-3"/>
    <n v="4.4266368058228645E-3"/>
    <x v="0"/>
  </r>
  <r>
    <s v="Premendra"/>
    <x v="0"/>
    <s v="a"/>
    <n v="0.17859365276913503"/>
    <n v="0.56097560975609762"/>
    <n v="3.1895692809422373E-2"/>
    <n v="0.31469363474122553"/>
    <x v="1"/>
  </r>
  <r>
    <s v="Vinayak"/>
    <x v="0"/>
    <s v="k"/>
    <n v="3.7336652146857496E-2"/>
    <n v="2.8694404591104736E-3"/>
    <n v="6.6680890890778478E-3"/>
    <n v="1.6096861112083146E-3"/>
    <x v="0"/>
  </r>
  <r>
    <s v="Kshanaprabha"/>
    <x v="1"/>
    <s v="a"/>
    <n v="0.17859365276913503"/>
    <n v="0.56097560975609762"/>
    <n v="3.1895692809422373E-2"/>
    <n v="0.31469363474122553"/>
    <x v="1"/>
  </r>
  <r>
    <s v="Manavi"/>
    <x v="1"/>
    <s v="i"/>
    <n v="6.4716863721219667E-2"/>
    <n v="0.34074605451936874"/>
    <n v="1.1558021087734937E-2"/>
    <n v="0.19115022570598736"/>
    <x v="1"/>
  </r>
  <r>
    <s v="Adalarasu"/>
    <x v="0"/>
    <s v="u"/>
    <n v="3.7336652146857496E-2"/>
    <n v="7.8909612625538018E-3"/>
    <n v="6.6680890890778478E-3"/>
    <n v="4.4266368058228645E-3"/>
    <x v="0"/>
  </r>
  <r>
    <s v="Bajrang"/>
    <x v="0"/>
    <s v="g"/>
    <n v="1.120099564405725E-2"/>
    <n v="7.173601147776184E-4"/>
    <n v="2.0004267267233547E-3"/>
    <n v="4.0242152780207866E-4"/>
    <x v="0"/>
  </r>
  <r>
    <s v="Tejeshwar"/>
    <x v="0"/>
    <s v="r"/>
    <n v="8.7741132545115119E-2"/>
    <n v="6.4562410329985654E-3"/>
    <n v="1.5670009359332941E-2"/>
    <n v="3.6217937502187078E-3"/>
    <x v="0"/>
  </r>
  <r>
    <s v="Amrita"/>
    <x v="1"/>
    <s v="a"/>
    <n v="0.17859365276913503"/>
    <n v="0.56097560975609762"/>
    <n v="3.1895692809422373E-2"/>
    <n v="0.31469363474122553"/>
    <x v="1"/>
  </r>
  <r>
    <s v="Malarvili"/>
    <x v="1"/>
    <s v="i"/>
    <n v="6.4716863721219667E-2"/>
    <n v="0.34074605451936874"/>
    <n v="1.1558021087734937E-2"/>
    <n v="0.19115022570598736"/>
    <x v="1"/>
  </r>
  <r>
    <s v="Dalapathi"/>
    <x v="0"/>
    <s v="i"/>
    <n v="6.4716863721219667E-2"/>
    <n v="0.34074605451936874"/>
    <n v="1.1558021087734937E-2"/>
    <n v="0.19115022570598736"/>
    <x v="1"/>
  </r>
  <r>
    <s v="Dalajit"/>
    <x v="0"/>
    <s v="t"/>
    <n v="5.9116365899191038E-2"/>
    <n v="6.4562410329985654E-3"/>
    <n v="1.0557807724373258E-2"/>
    <n v="3.6217937502187078E-3"/>
    <x v="0"/>
  </r>
  <r>
    <s v="Baruna"/>
    <x v="1"/>
    <s v="a"/>
    <n v="0.17859365276913503"/>
    <n v="0.56097560975609762"/>
    <n v="3.1895692809422373E-2"/>
    <n v="0.31469363474122553"/>
    <x v="1"/>
  </r>
  <r>
    <s v="Shrigopal"/>
    <x v="0"/>
    <s v="l"/>
    <n v="6.1605476042314873E-2"/>
    <n v="2.7977044476327116E-2"/>
    <n v="1.1002346996978449E-2"/>
    <n v="1.5694439584281066E-2"/>
    <x v="1"/>
  </r>
  <r>
    <s v="Rituparan"/>
    <x v="0"/>
    <s v="n"/>
    <n v="0.15121344119477287"/>
    <n v="1.2195121951219513E-2"/>
    <n v="2.7005760810765285E-2"/>
    <n v="6.8411659726353366E-3"/>
    <x v="0"/>
  </r>
  <r>
    <s v="Urmika"/>
    <x v="1"/>
    <s v="a"/>
    <n v="0.17859365276913503"/>
    <n v="0.56097560975609762"/>
    <n v="3.1895692809422373E-2"/>
    <n v="0.31469363474122553"/>
    <x v="1"/>
  </r>
  <r>
    <s v="Kiya"/>
    <x v="1"/>
    <s v="a"/>
    <n v="0.17859365276913503"/>
    <n v="0.56097560975609762"/>
    <n v="3.1895692809422373E-2"/>
    <n v="0.31469363474122553"/>
    <x v="1"/>
  </r>
  <r>
    <s v="Intekhab"/>
    <x v="0"/>
    <s v="b"/>
    <n v="9.9564405724953328E-3"/>
    <n v="2.152080344332855E-3"/>
    <n v="1.7781570904207595E-3"/>
    <n v="1.2072645834062359E-3"/>
    <x v="0"/>
  </r>
  <r>
    <s v="Chitramala"/>
    <x v="1"/>
    <s v="a"/>
    <n v="0.17859365276913503"/>
    <n v="0.56097560975609762"/>
    <n v="3.1895692809422373E-2"/>
    <n v="0.31469363474122553"/>
    <x v="1"/>
  </r>
  <r>
    <s v="Keya"/>
    <x v="1"/>
    <s v="a"/>
    <n v="0.17859365276913503"/>
    <n v="0.56097560975609762"/>
    <n v="3.1895692809422373E-2"/>
    <n v="0.31469363474122553"/>
    <x v="1"/>
  </r>
  <r>
    <s v="Kshaunish"/>
    <x v="0"/>
    <s v="h"/>
    <n v="0.11263223397635345"/>
    <n v="5.0215208034433282E-3"/>
    <n v="2.0115402085384843E-2"/>
    <n v="2.8169506946145503E-3"/>
    <x v="0"/>
  </r>
  <r>
    <s v="Kurangi"/>
    <x v="1"/>
    <s v="i"/>
    <n v="6.4716863721219667E-2"/>
    <n v="0.34074605451936874"/>
    <n v="1.1558021087734937E-2"/>
    <n v="0.19115022570598736"/>
    <x v="1"/>
  </r>
  <r>
    <s v="Tathagata"/>
    <x v="0"/>
    <s v="a"/>
    <n v="0.17859365276913503"/>
    <n v="0.56097560975609762"/>
    <n v="3.1895692809422373E-2"/>
    <n v="0.31469363474122553"/>
    <x v="1"/>
  </r>
  <r>
    <s v="Razak"/>
    <x v="0"/>
    <s v="k"/>
    <n v="3.7336652146857496E-2"/>
    <n v="2.8694404591104736E-3"/>
    <n v="6.6680890890778478E-3"/>
    <n v="1.6096861112083146E-3"/>
    <x v="0"/>
  </r>
  <r>
    <s v="Shakib"/>
    <x v="0"/>
    <s v="b"/>
    <n v="9.9564405724953328E-3"/>
    <n v="2.152080344332855E-3"/>
    <n v="1.7781570904207595E-3"/>
    <n v="1.2072645834062359E-3"/>
    <x v="0"/>
  </r>
  <r>
    <s v="Mayil"/>
    <x v="1"/>
    <s v="l"/>
    <n v="6.1605476042314873E-2"/>
    <n v="2.7977044476327116E-2"/>
    <n v="1.1002346996978449E-2"/>
    <n v="1.5694439584281066E-2"/>
    <x v="1"/>
  </r>
  <r>
    <s v="Lakshin"/>
    <x v="0"/>
    <s v="n"/>
    <n v="0.15121344119477287"/>
    <n v="1.2195121951219513E-2"/>
    <n v="2.7005760810765285E-2"/>
    <n v="6.8411659726353366E-3"/>
    <x v="0"/>
  </r>
  <r>
    <s v="Avanija"/>
    <x v="1"/>
    <s v="a"/>
    <n v="0.17859365276913503"/>
    <n v="0.56097560975609762"/>
    <n v="3.1895692809422373E-2"/>
    <n v="0.31469363474122553"/>
    <x v="1"/>
  </r>
  <r>
    <s v="Anuj"/>
    <x v="0"/>
    <s v="j"/>
    <n v="2.3024268823895456E-2"/>
    <n v="7.173601147776184E-4"/>
    <n v="4.1119882715980058E-3"/>
    <n v="4.0242152780207866E-4"/>
    <x v="0"/>
  </r>
  <r>
    <s v="Palanivel"/>
    <x v="0"/>
    <s v="l"/>
    <n v="6.1605476042314873E-2"/>
    <n v="2.7977044476327116E-2"/>
    <n v="1.1002346996978449E-2"/>
    <n v="1.5694439584281066E-2"/>
    <x v="1"/>
  </r>
  <r>
    <s v="Trariti"/>
    <x v="1"/>
    <s v="i"/>
    <n v="6.4716863721219667E-2"/>
    <n v="0.34074605451936874"/>
    <n v="1.1558021087734937E-2"/>
    <n v="0.19115022570598736"/>
    <x v="1"/>
  </r>
  <r>
    <s v="Ashu"/>
    <x v="0"/>
    <s v="u"/>
    <n v="3.7336652146857496E-2"/>
    <n v="7.8909612625538018E-3"/>
    <n v="6.6680890890778478E-3"/>
    <n v="4.4266368058228645E-3"/>
    <x v="0"/>
  </r>
  <r>
    <s v="Manth"/>
    <x v="0"/>
    <s v="h"/>
    <n v="0.11263223397635345"/>
    <n v="5.0215208034433282E-3"/>
    <n v="2.0115402085384843E-2"/>
    <n v="2.8169506946145503E-3"/>
    <x v="0"/>
  </r>
  <r>
    <s v="Shivangi"/>
    <x v="1"/>
    <s v="i"/>
    <n v="6.4716863721219667E-2"/>
    <n v="0.34074605451936874"/>
    <n v="1.1558021087734937E-2"/>
    <n v="0.19115022570598736"/>
    <x v="1"/>
  </r>
  <r>
    <s v="Jyotsana"/>
    <x v="1"/>
    <s v="a"/>
    <n v="0.17859365276913503"/>
    <n v="0.56097560975609762"/>
    <n v="3.1895692809422373E-2"/>
    <n v="0.31469363474122553"/>
    <x v="1"/>
  </r>
  <r>
    <s v="Sitakanta"/>
    <x v="0"/>
    <s v="a"/>
    <n v="0.17859365276913503"/>
    <n v="0.56097560975609762"/>
    <n v="3.1895692809422373E-2"/>
    <n v="0.31469363474122553"/>
    <x v="1"/>
  </r>
  <r>
    <s v="Rhea"/>
    <x v="1"/>
    <s v="a"/>
    <n v="0.17859365276913503"/>
    <n v="0.56097560975609762"/>
    <n v="3.1895692809422373E-2"/>
    <n v="0.31469363474122553"/>
    <x v="1"/>
  </r>
  <r>
    <s v="Umapati"/>
    <x v="0"/>
    <s v="i"/>
    <n v="6.4716863721219667E-2"/>
    <n v="0.34074605451936874"/>
    <n v="1.1558021087734937E-2"/>
    <n v="0.19115022570598736"/>
    <x v="1"/>
  </r>
  <r>
    <s v="Sharad, Sarat"/>
    <x v="0"/>
    <s v="t"/>
    <n v="5.9116365899191038E-2"/>
    <n v="6.4562410329985654E-3"/>
    <n v="1.0557807724373258E-2"/>
    <n v="3.6217937502187078E-3"/>
    <x v="0"/>
  </r>
  <r>
    <s v="Supriya"/>
    <x v="1"/>
    <s v="a"/>
    <n v="0.17859365276913503"/>
    <n v="0.56097560975609762"/>
    <n v="3.1895692809422373E-2"/>
    <n v="0.31469363474122553"/>
    <x v="1"/>
  </r>
  <r>
    <s v="Kunsh"/>
    <x v="0"/>
    <s v="h"/>
    <n v="0.11263223397635345"/>
    <n v="5.0215208034433282E-3"/>
    <n v="2.0115402085384843E-2"/>
    <n v="2.8169506946145503E-3"/>
    <x v="0"/>
  </r>
  <r>
    <s v="Rajendrakumar"/>
    <x v="0"/>
    <s v="r"/>
    <n v="8.7741132545115119E-2"/>
    <n v="6.4562410329985654E-3"/>
    <n v="1.5670009359332941E-2"/>
    <n v="3.6217937502187078E-3"/>
    <x v="0"/>
  </r>
  <r>
    <s v="Jyran"/>
    <x v="0"/>
    <s v="n"/>
    <n v="0.15121344119477287"/>
    <n v="1.2195121951219513E-2"/>
    <n v="2.7005760810765285E-2"/>
    <n v="6.8411659726353366E-3"/>
    <x v="0"/>
  </r>
  <r>
    <s v="Tannishtha"/>
    <x v="1"/>
    <s v="a"/>
    <n v="0.17859365276913503"/>
    <n v="0.56097560975609762"/>
    <n v="3.1895692809422373E-2"/>
    <n v="0.31469363474122553"/>
    <x v="1"/>
  </r>
  <r>
    <s v="Subhash"/>
    <x v="0"/>
    <s v="h"/>
    <n v="0.11263223397635345"/>
    <n v="5.0215208034433282E-3"/>
    <n v="2.0115402085384843E-2"/>
    <n v="2.8169506946145503E-3"/>
    <x v="0"/>
  </r>
  <r>
    <s v="Eta"/>
    <x v="1"/>
    <s v="a"/>
    <n v="0.17859365276913503"/>
    <n v="0.56097560975609762"/>
    <n v="3.1895692809422373E-2"/>
    <n v="0.31469363474122553"/>
    <x v="1"/>
  </r>
  <r>
    <s v="Uditi"/>
    <x v="1"/>
    <s v="i"/>
    <n v="6.4716863721219667E-2"/>
    <n v="0.34074605451936874"/>
    <n v="1.1558021087734937E-2"/>
    <n v="0.19115022570598736"/>
    <x v="1"/>
  </r>
  <r>
    <s v="Apurva, Apoorva"/>
    <x v="0"/>
    <s v="a"/>
    <n v="0.17859365276913503"/>
    <n v="0.56097560975609762"/>
    <n v="3.1895692809422373E-2"/>
    <n v="0.31469363474122553"/>
    <x v="1"/>
  </r>
  <r>
    <s v="Vaijayanti"/>
    <x v="1"/>
    <s v="i"/>
    <n v="6.4716863721219667E-2"/>
    <n v="0.34074605451936874"/>
    <n v="1.1558021087734937E-2"/>
    <n v="0.19115022570598736"/>
    <x v="1"/>
  </r>
  <r>
    <s v="Nikki"/>
    <x v="1"/>
    <s v="i"/>
    <n v="6.4716863721219667E-2"/>
    <n v="0.34074605451936874"/>
    <n v="1.1558021087734937E-2"/>
    <n v="0.19115022570598736"/>
    <x v="1"/>
  </r>
  <r>
    <s v="Mubarak"/>
    <x v="0"/>
    <s v="k"/>
    <n v="3.7336652146857496E-2"/>
    <n v="2.8694404591104736E-3"/>
    <n v="6.6680890890778478E-3"/>
    <n v="1.6096861112083146E-3"/>
    <x v="0"/>
  </r>
  <r>
    <s v="Rajahansa"/>
    <x v="1"/>
    <s v="a"/>
    <n v="0.17859365276913503"/>
    <n v="0.56097560975609762"/>
    <n v="3.1895692809422373E-2"/>
    <n v="0.31469363474122553"/>
    <x v="1"/>
  </r>
  <r>
    <s v="Rochi"/>
    <x v="1"/>
    <s v="i"/>
    <n v="6.4716863721219667E-2"/>
    <n v="0.34074605451936874"/>
    <n v="1.1558021087734937E-2"/>
    <n v="0.19115022570598736"/>
    <x v="1"/>
  </r>
  <r>
    <s v="Abdul-Khaaliq"/>
    <x v="0"/>
    <s v="q"/>
    <n v="3.1113876789047915E-3"/>
    <n v="0"/>
    <n v="5.5567409075648732E-4"/>
    <n v="0"/>
    <x v="0"/>
  </r>
  <r>
    <s v="Kvanh"/>
    <x v="0"/>
    <s v="h"/>
    <n v="0.11263223397635345"/>
    <n v="5.0215208034433282E-3"/>
    <n v="2.0115402085384843E-2"/>
    <n v="2.8169506946145503E-3"/>
    <x v="0"/>
  </r>
  <r>
    <s v="Anita"/>
    <x v="1"/>
    <s v="a"/>
    <n v="0.17859365276913503"/>
    <n v="0.56097560975609762"/>
    <n v="3.1895692809422373E-2"/>
    <n v="0.31469363474122553"/>
    <x v="1"/>
  </r>
  <r>
    <s v="Krittika"/>
    <x v="1"/>
    <s v="a"/>
    <n v="0.17859365276913503"/>
    <n v="0.56097560975609762"/>
    <n v="3.1895692809422373E-2"/>
    <n v="0.31469363474122553"/>
    <x v="1"/>
  </r>
  <r>
    <s v="Faisal"/>
    <x v="0"/>
    <s v="l"/>
    <n v="6.1605476042314873E-2"/>
    <n v="2.7977044476327116E-2"/>
    <n v="1.1002346996978449E-2"/>
    <n v="1.5694439584281066E-2"/>
    <x v="1"/>
  </r>
  <r>
    <s v="Dakshi"/>
    <x v="0"/>
    <s v="i"/>
    <n v="6.4716863721219667E-2"/>
    <n v="0.34074605451936874"/>
    <n v="1.1558021087734937E-2"/>
    <n v="0.19115022570598736"/>
    <x v="1"/>
  </r>
  <r>
    <s v="Manaar"/>
    <x v="0"/>
    <s v="r"/>
    <n v="8.7741132545115119E-2"/>
    <n v="6.4562410329985654E-3"/>
    <n v="1.5670009359332941E-2"/>
    <n v="3.6217937502187078E-3"/>
    <x v="0"/>
  </r>
  <r>
    <s v="Shyama"/>
    <x v="1"/>
    <s v="a"/>
    <n v="0.17859365276913503"/>
    <n v="0.56097560975609762"/>
    <n v="3.1895692809422373E-2"/>
    <n v="0.31469363474122553"/>
    <x v="1"/>
  </r>
  <r>
    <s v="Vasudev"/>
    <x v="0"/>
    <s v="v"/>
    <n v="2.4268823895457373E-2"/>
    <n v="0"/>
    <n v="4.3342579079006013E-3"/>
    <n v="0"/>
    <x v="0"/>
  </r>
  <r>
    <s v="Mitul"/>
    <x v="0"/>
    <s v="l"/>
    <n v="6.1605476042314873E-2"/>
    <n v="2.7977044476327116E-2"/>
    <n v="1.1002346996978449E-2"/>
    <n v="1.5694439584281066E-2"/>
    <x v="1"/>
  </r>
  <r>
    <s v="Umanant, Umakant"/>
    <x v="0"/>
    <s v="t"/>
    <n v="5.9116365899191038E-2"/>
    <n v="6.4562410329985654E-3"/>
    <n v="1.0557807724373258E-2"/>
    <n v="3.6217937502187078E-3"/>
    <x v="0"/>
  </r>
  <r>
    <s v="Padman"/>
    <x v="0"/>
    <s v="n"/>
    <n v="0.15121344119477287"/>
    <n v="1.2195121951219513E-2"/>
    <n v="2.7005760810765285E-2"/>
    <n v="6.8411659726353366E-3"/>
    <x v="0"/>
  </r>
  <r>
    <s v="Kabir"/>
    <x v="0"/>
    <s v="r"/>
    <n v="8.7741132545115119E-2"/>
    <n v="6.4562410329985654E-3"/>
    <n v="1.5670009359332941E-2"/>
    <n v="3.6217937502187078E-3"/>
    <x v="0"/>
  </r>
  <r>
    <s v="Jishnu"/>
    <x v="0"/>
    <s v="u"/>
    <n v="3.7336652146857496E-2"/>
    <n v="7.8909612625538018E-3"/>
    <n v="6.6680890890778478E-3"/>
    <n v="4.4266368058228645E-3"/>
    <x v="0"/>
  </r>
  <r>
    <s v="Pyarelal"/>
    <x v="0"/>
    <s v="l"/>
    <n v="6.1605476042314873E-2"/>
    <n v="2.7977044476327116E-2"/>
    <n v="1.1002346996978449E-2"/>
    <n v="1.5694439584281066E-2"/>
    <x v="1"/>
  </r>
  <r>
    <s v="Madhur"/>
    <x v="1"/>
    <s v="r"/>
    <n v="8.7741132545115119E-2"/>
    <n v="6.4562410329985654E-3"/>
    <n v="1.5670009359332941E-2"/>
    <n v="3.6217937502187078E-3"/>
    <x v="0"/>
  </r>
  <r>
    <s v="Nikhil"/>
    <x v="0"/>
    <s v="l"/>
    <n v="6.1605476042314873E-2"/>
    <n v="2.7977044476327116E-2"/>
    <n v="1.1002346996978449E-2"/>
    <n v="1.5694439584281066E-2"/>
    <x v="1"/>
  </r>
  <r>
    <s v="Sudipti"/>
    <x v="1"/>
    <s v="i"/>
    <n v="6.4716863721219667E-2"/>
    <n v="0.34074605451936874"/>
    <n v="1.1558021087734937E-2"/>
    <n v="0.19115022570598736"/>
    <x v="1"/>
  </r>
  <r>
    <s v="Lakshmidhar"/>
    <x v="0"/>
    <s v="r"/>
    <n v="8.7741132545115119E-2"/>
    <n v="6.4562410329985654E-3"/>
    <n v="1.5670009359332941E-2"/>
    <n v="3.6217937502187078E-3"/>
    <x v="0"/>
  </r>
  <r>
    <s v="Devamayi"/>
    <x v="1"/>
    <s v="i"/>
    <n v="6.4716863721219667E-2"/>
    <n v="0.34074605451936874"/>
    <n v="1.1558021087734937E-2"/>
    <n v="0.19115022570598736"/>
    <x v="1"/>
  </r>
  <r>
    <s v="Pavani"/>
    <x v="0"/>
    <s v="i"/>
    <n v="6.4716863721219667E-2"/>
    <n v="0.34074605451936874"/>
    <n v="1.1558021087734937E-2"/>
    <n v="0.19115022570598736"/>
    <x v="1"/>
  </r>
  <r>
    <s v="Pusti"/>
    <x v="1"/>
    <s v="i"/>
    <n v="6.4716863721219667E-2"/>
    <n v="0.34074605451936874"/>
    <n v="1.1558021087734937E-2"/>
    <n v="0.19115022570598736"/>
    <x v="1"/>
  </r>
  <r>
    <s v="Tulasi"/>
    <x v="1"/>
    <s v="i"/>
    <n v="6.4716863721219667E-2"/>
    <n v="0.34074605451936874"/>
    <n v="1.1558021087734937E-2"/>
    <n v="0.19115022570598736"/>
    <x v="1"/>
  </r>
  <r>
    <s v="Waahid"/>
    <x v="0"/>
    <s v="d"/>
    <n v="3.4847542003733668E-2"/>
    <n v="2.152080344332855E-3"/>
    <n v="6.2235498164726587E-3"/>
    <n v="1.2072645834062359E-3"/>
    <x v="0"/>
  </r>
  <r>
    <s v="Manik"/>
    <x v="0"/>
    <s v="k"/>
    <n v="3.7336652146857496E-2"/>
    <n v="2.8694404591104736E-3"/>
    <n v="6.6680890890778478E-3"/>
    <n v="1.6096861112083146E-3"/>
    <x v="0"/>
  </r>
  <r>
    <s v="Nishant"/>
    <x v="0"/>
    <s v="t"/>
    <n v="5.9116365899191038E-2"/>
    <n v="6.4562410329985654E-3"/>
    <n v="1.0557807724373258E-2"/>
    <n v="3.6217937502187078E-3"/>
    <x v="0"/>
  </r>
  <r>
    <s v="Sukant, Sukanta"/>
    <x v="0"/>
    <s v="a"/>
    <n v="0.17859365276913503"/>
    <n v="0.56097560975609762"/>
    <n v="3.1895692809422373E-2"/>
    <n v="0.31469363474122553"/>
    <x v="1"/>
  </r>
  <r>
    <s v="Haima"/>
    <x v="1"/>
    <s v="a"/>
    <n v="0.17859365276913503"/>
    <n v="0.56097560975609762"/>
    <n v="3.1895692809422373E-2"/>
    <n v="0.31469363474122553"/>
    <x v="1"/>
  </r>
  <r>
    <s v="Gourangi"/>
    <x v="1"/>
    <s v="i"/>
    <n v="6.4716863721219667E-2"/>
    <n v="0.34074605451936874"/>
    <n v="1.1558021087734937E-2"/>
    <n v="0.19115022570598736"/>
    <x v="1"/>
  </r>
  <r>
    <s v="Chaitan"/>
    <x v="0"/>
    <s v="n"/>
    <n v="0.15121344119477287"/>
    <n v="1.2195121951219513E-2"/>
    <n v="2.7005760810765285E-2"/>
    <n v="6.8411659726353366E-3"/>
    <x v="0"/>
  </r>
  <r>
    <s v="Kanchi"/>
    <x v="1"/>
    <s v="i"/>
    <n v="6.4716863721219667E-2"/>
    <n v="0.34074605451936874"/>
    <n v="1.1558021087734937E-2"/>
    <n v="0.19115022570598736"/>
    <x v="1"/>
  </r>
  <r>
    <s v="Surya"/>
    <x v="0"/>
    <s v="a"/>
    <n v="0.17859365276913503"/>
    <n v="0.56097560975609762"/>
    <n v="3.1895692809422373E-2"/>
    <n v="0.31469363474122553"/>
    <x v="1"/>
  </r>
  <r>
    <s v="Swapan"/>
    <x v="0"/>
    <s v="n"/>
    <n v="0.15121344119477287"/>
    <n v="1.2195121951219513E-2"/>
    <n v="2.7005760810765285E-2"/>
    <n v="6.8411659726353366E-3"/>
    <x v="0"/>
  </r>
  <r>
    <s v="Thevan"/>
    <x v="0"/>
    <s v="n"/>
    <n v="0.15121344119477287"/>
    <n v="1.2195121951219513E-2"/>
    <n v="2.7005760810765285E-2"/>
    <n v="6.8411659726353366E-3"/>
    <x v="0"/>
  </r>
  <r>
    <s v="Sharan"/>
    <x v="0"/>
    <s v="n"/>
    <n v="0.15121344119477287"/>
    <n v="1.2195121951219513E-2"/>
    <n v="2.7005760810765285E-2"/>
    <n v="6.8411659726353366E-3"/>
    <x v="0"/>
  </r>
  <r>
    <s v="Harinaksh"/>
    <x v="0"/>
    <s v="h"/>
    <n v="0.11263223397635345"/>
    <n v="5.0215208034433282E-3"/>
    <n v="2.0115402085384843E-2"/>
    <n v="2.8169506946145503E-3"/>
    <x v="0"/>
  </r>
  <r>
    <s v="Gina"/>
    <x v="1"/>
    <s v="a"/>
    <n v="0.17859365276913503"/>
    <n v="0.56097560975609762"/>
    <n v="3.1895692809422373E-2"/>
    <n v="0.31469363474122553"/>
    <x v="1"/>
  </r>
  <r>
    <s v="Giinni"/>
    <x v="1"/>
    <s v="i"/>
    <n v="6.4716863721219667E-2"/>
    <n v="0.34074605451936874"/>
    <n v="1.1558021087734937E-2"/>
    <n v="0.19115022570598736"/>
    <x v="1"/>
  </r>
  <r>
    <s v="Kevalkumar"/>
    <x v="0"/>
    <s v="r"/>
    <n v="8.7741132545115119E-2"/>
    <n v="6.4562410329985654E-3"/>
    <n v="1.5670009359332941E-2"/>
    <n v="3.6217937502187078E-3"/>
    <x v="0"/>
  </r>
  <r>
    <s v="Mohin"/>
    <x v="0"/>
    <s v="n"/>
    <n v="0.15121344119477287"/>
    <n v="1.2195121951219513E-2"/>
    <n v="2.7005760810765285E-2"/>
    <n v="6.8411659726353366E-3"/>
    <x v="0"/>
  </r>
  <r>
    <s v="Neelotpal"/>
    <x v="0"/>
    <s v="l"/>
    <n v="6.1605476042314873E-2"/>
    <n v="2.7977044476327116E-2"/>
    <n v="1.1002346996978449E-2"/>
    <n v="1.5694439584281066E-2"/>
    <x v="1"/>
  </r>
  <r>
    <s v="Likhitha"/>
    <x v="1"/>
    <s v="a"/>
    <n v="0.17859365276913503"/>
    <n v="0.56097560975609762"/>
    <n v="3.1895692809422373E-2"/>
    <n v="0.31469363474122553"/>
    <x v="1"/>
  </r>
  <r>
    <s v="Anshuman"/>
    <x v="0"/>
    <s v="n"/>
    <n v="0.15121344119477287"/>
    <n v="1.2195121951219513E-2"/>
    <n v="2.7005760810765285E-2"/>
    <n v="6.8411659726353366E-3"/>
    <x v="0"/>
  </r>
  <r>
    <s v="Shabana"/>
    <x v="1"/>
    <s v="a"/>
    <n v="0.17859365276913503"/>
    <n v="0.56097560975609762"/>
    <n v="3.1895692809422373E-2"/>
    <n v="0.31469363474122553"/>
    <x v="1"/>
  </r>
  <r>
    <s v="Nakti"/>
    <x v="1"/>
    <s v="i"/>
    <n v="6.4716863721219667E-2"/>
    <n v="0.34074605451936874"/>
    <n v="1.1558021087734937E-2"/>
    <n v="0.19115022570598736"/>
    <x v="1"/>
  </r>
  <r>
    <s v="Shridula"/>
    <x v="1"/>
    <s v="a"/>
    <n v="0.17859365276913503"/>
    <n v="0.56097560975609762"/>
    <n v="3.1895692809422373E-2"/>
    <n v="0.31469363474122553"/>
    <x v="1"/>
  </r>
  <r>
    <s v="Atmaja"/>
    <x v="0"/>
    <s v="a"/>
    <n v="0.17859365276913503"/>
    <n v="0.56097560975609762"/>
    <n v="3.1895692809422373E-2"/>
    <n v="0.31469363474122553"/>
    <x v="1"/>
  </r>
  <r>
    <s v="Dattatreya"/>
    <x v="0"/>
    <s v="a"/>
    <n v="0.17859365276913503"/>
    <n v="0.56097560975609762"/>
    <n v="3.1895692809422373E-2"/>
    <n v="0.31469363474122553"/>
    <x v="1"/>
  </r>
  <r>
    <s v="Sual"/>
    <x v="0"/>
    <s v="l"/>
    <n v="6.1605476042314873E-2"/>
    <n v="2.7977044476327116E-2"/>
    <n v="1.1002346996978449E-2"/>
    <n v="1.5694439584281066E-2"/>
    <x v="1"/>
  </r>
  <r>
    <s v="Anjuman"/>
    <x v="0"/>
    <s v="n"/>
    <n v="0.15121344119477287"/>
    <n v="1.2195121951219513E-2"/>
    <n v="2.7005760810765285E-2"/>
    <n v="6.8411659726353366E-3"/>
    <x v="0"/>
  </r>
  <r>
    <s v="Miraya"/>
    <x v="1"/>
    <s v="a"/>
    <n v="0.17859365276913503"/>
    <n v="0.56097560975609762"/>
    <n v="3.1895692809422373E-2"/>
    <n v="0.31469363474122553"/>
    <x v="1"/>
  </r>
  <r>
    <s v="Shameena"/>
    <x v="1"/>
    <s v="a"/>
    <n v="0.17859365276913503"/>
    <n v="0.56097560975609762"/>
    <n v="3.1895692809422373E-2"/>
    <n v="0.31469363474122553"/>
    <x v="1"/>
  </r>
  <r>
    <s v="Sonam"/>
    <x v="1"/>
    <s v="m"/>
    <n v="3.2980709396390792E-2"/>
    <n v="7.8909612625538018E-3"/>
    <n v="5.8901453620187659E-3"/>
    <n v="4.4266368058228645E-3"/>
    <x v="0"/>
  </r>
  <r>
    <s v="Ramani"/>
    <x v="1"/>
    <s v="i"/>
    <n v="6.4716863721219667E-2"/>
    <n v="0.34074605451936874"/>
    <n v="1.1558021087734937E-2"/>
    <n v="0.19115022570598736"/>
    <x v="1"/>
  </r>
  <r>
    <s v="Bishanpal"/>
    <x v="0"/>
    <s v="l"/>
    <n v="6.1605476042314873E-2"/>
    <n v="2.7977044476327116E-2"/>
    <n v="1.1002346996978449E-2"/>
    <n v="1.5694439584281066E-2"/>
    <x v="1"/>
  </r>
  <r>
    <s v="Devaj"/>
    <x v="0"/>
    <s v="j"/>
    <n v="2.3024268823895456E-2"/>
    <n v="7.173601147776184E-4"/>
    <n v="4.1119882715980058E-3"/>
    <n v="4.0242152780207866E-4"/>
    <x v="0"/>
  </r>
  <r>
    <s v="Arivuchelvan"/>
    <x v="0"/>
    <s v="n"/>
    <n v="0.15121344119477287"/>
    <n v="1.2195121951219513E-2"/>
    <n v="2.7005760810765285E-2"/>
    <n v="6.8411659726353366E-3"/>
    <x v="0"/>
  </r>
  <r>
    <s v="Chandana"/>
    <x v="1"/>
    <s v="a"/>
    <n v="0.17859365276913503"/>
    <n v="0.56097560975609762"/>
    <n v="3.1895692809422373E-2"/>
    <n v="0.31469363474122553"/>
    <x v="1"/>
  </r>
  <r>
    <s v="Yajnarup"/>
    <x v="0"/>
    <s v="p"/>
    <n v="1.2445550715619166E-2"/>
    <n v="7.173601147776184E-4"/>
    <n v="2.2226963630259493E-3"/>
    <n v="4.0242152780207866E-4"/>
    <x v="0"/>
  </r>
  <r>
    <s v="Abhyudaya"/>
    <x v="0"/>
    <s v="a"/>
    <n v="0.17859365276913503"/>
    <n v="0.56097560975609762"/>
    <n v="3.1895692809422373E-2"/>
    <n v="0.31469363474122553"/>
    <x v="1"/>
  </r>
  <r>
    <s v="Vibhishan"/>
    <x v="0"/>
    <s v="n"/>
    <n v="0.15121344119477287"/>
    <n v="1.2195121951219513E-2"/>
    <n v="2.7005760810765285E-2"/>
    <n v="6.8411659726353366E-3"/>
    <x v="0"/>
  </r>
  <r>
    <s v="Champa"/>
    <x v="1"/>
    <s v="a"/>
    <n v="0.17859365276913503"/>
    <n v="0.56097560975609762"/>
    <n v="3.1895692809422373E-2"/>
    <n v="0.31469363474122553"/>
    <x v="1"/>
  </r>
  <r>
    <s v="Manditha"/>
    <x v="1"/>
    <s v="a"/>
    <n v="0.17859365276913503"/>
    <n v="0.56097560975609762"/>
    <n v="3.1895692809422373E-2"/>
    <n v="0.31469363474122553"/>
    <x v="1"/>
  </r>
  <r>
    <s v="Tuhin"/>
    <x v="0"/>
    <s v="n"/>
    <n v="0.15121344119477287"/>
    <n v="1.2195121951219513E-2"/>
    <n v="2.7005760810765285E-2"/>
    <n v="6.8411659726353366E-3"/>
    <x v="0"/>
  </r>
  <r>
    <s v="Gitanjali"/>
    <x v="1"/>
    <s v="i"/>
    <n v="6.4716863721219667E-2"/>
    <n v="0.34074605451936874"/>
    <n v="1.1558021087734937E-2"/>
    <n v="0.19115022570598736"/>
    <x v="1"/>
  </r>
  <r>
    <s v="Prabhav"/>
    <x v="0"/>
    <s v="v"/>
    <n v="2.4268823895457373E-2"/>
    <n v="0"/>
    <n v="4.3342579079006013E-3"/>
    <n v="0"/>
    <x v="0"/>
  </r>
  <r>
    <s v="Aamani"/>
    <x v="1"/>
    <s v="i"/>
    <n v="6.4716863721219667E-2"/>
    <n v="0.34074605451936874"/>
    <n v="1.1558021087734937E-2"/>
    <n v="0.19115022570598736"/>
    <x v="1"/>
  </r>
  <r>
    <s v="Mohamad"/>
    <x v="0"/>
    <s v="d"/>
    <n v="3.4847542003733668E-2"/>
    <n v="2.152080344332855E-3"/>
    <n v="6.2235498164726587E-3"/>
    <n v="1.2072645834062359E-3"/>
    <x v="0"/>
  </r>
  <r>
    <s v="Tanuj"/>
    <x v="0"/>
    <s v="j"/>
    <n v="2.3024268823895456E-2"/>
    <n v="7.173601147776184E-4"/>
    <n v="4.1119882715980058E-3"/>
    <n v="4.0242152780207866E-4"/>
    <x v="0"/>
  </r>
  <r>
    <s v="Manjeet"/>
    <x v="0"/>
    <s v="t"/>
    <n v="5.9116365899191038E-2"/>
    <n v="6.4562410329985654E-3"/>
    <n v="1.0557807724373258E-2"/>
    <n v="3.6217937502187078E-3"/>
    <x v="0"/>
  </r>
  <r>
    <s v="Swapna"/>
    <x v="1"/>
    <s v="a"/>
    <n v="0.17859365276913503"/>
    <n v="0.56097560975609762"/>
    <n v="3.1895692809422373E-2"/>
    <n v="0.31469363474122553"/>
    <x v="1"/>
  </r>
  <r>
    <s v="Champika"/>
    <x v="1"/>
    <s v="a"/>
    <n v="0.17859365276913503"/>
    <n v="0.56097560975609762"/>
    <n v="3.1895692809422373E-2"/>
    <n v="0.31469363474122553"/>
    <x v="1"/>
  </r>
  <r>
    <s v="Mita"/>
    <x v="1"/>
    <s v="a"/>
    <n v="0.17859365276913503"/>
    <n v="0.56097560975609762"/>
    <n v="3.1895692809422373E-2"/>
    <n v="0.31469363474122553"/>
    <x v="1"/>
  </r>
  <r>
    <s v="Pradyumna"/>
    <x v="0"/>
    <s v="a"/>
    <n v="0.17859365276913503"/>
    <n v="0.56097560975609762"/>
    <n v="3.1895692809422373E-2"/>
    <n v="0.31469363474122553"/>
    <x v="1"/>
  </r>
  <r>
    <s v="Saravanan"/>
    <x v="0"/>
    <s v="n"/>
    <n v="0.15121344119477287"/>
    <n v="1.2195121951219513E-2"/>
    <n v="2.7005760810765285E-2"/>
    <n v="6.8411659726353366E-3"/>
    <x v="0"/>
  </r>
  <r>
    <s v="Aadhaya"/>
    <x v="1"/>
    <s v="a"/>
    <n v="0.17859365276913503"/>
    <n v="0.56097560975609762"/>
    <n v="3.1895692809422373E-2"/>
    <n v="0.31469363474122553"/>
    <x v="1"/>
  </r>
  <r>
    <s v="Isai"/>
    <x v="1"/>
    <s v="i"/>
    <n v="6.4716863721219667E-2"/>
    <n v="0.34074605451936874"/>
    <n v="1.1558021087734937E-2"/>
    <n v="0.19115022570598736"/>
    <x v="1"/>
  </r>
  <r>
    <s v="Amita"/>
    <x v="1"/>
    <s v="a"/>
    <n v="0.17859365276913503"/>
    <n v="0.56097560975609762"/>
    <n v="3.1895692809422373E-2"/>
    <n v="0.31469363474122553"/>
    <x v="1"/>
  </r>
  <r>
    <s v="Girilal"/>
    <x v="0"/>
    <s v="l"/>
    <n v="6.1605476042314873E-2"/>
    <n v="2.7977044476327116E-2"/>
    <n v="1.1002346996978449E-2"/>
    <n v="1.5694439584281066E-2"/>
    <x v="1"/>
  </r>
  <r>
    <s v="Zuleika"/>
    <x v="1"/>
    <s v="a"/>
    <n v="0.17859365276913503"/>
    <n v="0.56097560975609762"/>
    <n v="3.1895692809422373E-2"/>
    <n v="0.31469363474122553"/>
    <x v="1"/>
  </r>
  <r>
    <s v="Madhumay"/>
    <x v="0"/>
    <s v="y"/>
    <n v="2.1157436216552583E-2"/>
    <n v="1.4347202295552368E-3"/>
    <n v="3.7785838171441139E-3"/>
    <n v="8.0484305560415731E-4"/>
    <x v="0"/>
  </r>
  <r>
    <s v="Pujit"/>
    <x v="0"/>
    <s v="t"/>
    <n v="5.9116365899191038E-2"/>
    <n v="6.4562410329985654E-3"/>
    <n v="1.0557807724373258E-2"/>
    <n v="3.6217937502187078E-3"/>
    <x v="0"/>
  </r>
  <r>
    <s v="Yugma"/>
    <x v="0"/>
    <s v="a"/>
    <n v="0.17859365276913503"/>
    <n v="0.56097560975609762"/>
    <n v="3.1895692809422373E-2"/>
    <n v="0.31469363474122553"/>
    <x v="1"/>
  </r>
  <r>
    <s v="Ullalagi"/>
    <x v="1"/>
    <s v="i"/>
    <n v="6.4716863721219667E-2"/>
    <n v="0.34074605451936874"/>
    <n v="1.1558021087734937E-2"/>
    <n v="0.19115022570598736"/>
    <x v="1"/>
  </r>
  <r>
    <s v="Druthi"/>
    <x v="1"/>
    <s v="i"/>
    <n v="6.4716863721219667E-2"/>
    <n v="0.34074605451936874"/>
    <n v="1.1558021087734937E-2"/>
    <n v="0.19115022570598736"/>
    <x v="1"/>
  </r>
  <r>
    <s v="Ballari"/>
    <x v="1"/>
    <s v="i"/>
    <n v="6.4716863721219667E-2"/>
    <n v="0.34074605451936874"/>
    <n v="1.1558021087734937E-2"/>
    <n v="0.19115022570598736"/>
    <x v="1"/>
  </r>
  <r>
    <s v="Ayog"/>
    <x v="0"/>
    <s v="g"/>
    <n v="1.120099564405725E-2"/>
    <n v="7.173601147776184E-4"/>
    <n v="2.0004267267233547E-3"/>
    <n v="4.0242152780207866E-4"/>
    <x v="0"/>
  </r>
  <r>
    <s v="Saquib"/>
    <x v="0"/>
    <s v="b"/>
    <n v="9.9564405724953328E-3"/>
    <n v="2.152080344332855E-3"/>
    <n v="1.7781570904207595E-3"/>
    <n v="1.2072645834062359E-3"/>
    <x v="0"/>
  </r>
  <r>
    <s v="Saras"/>
    <x v="0"/>
    <s v="s"/>
    <n v="2.0535158680771624E-2"/>
    <n v="2.8694404591104736E-3"/>
    <n v="3.6674489989928162E-3"/>
    <n v="1.6096861112083146E-3"/>
    <x v="0"/>
  </r>
  <r>
    <s v="Krishnakali"/>
    <x v="1"/>
    <s v="i"/>
    <n v="6.4716863721219667E-2"/>
    <n v="0.34074605451936874"/>
    <n v="1.1558021087734937E-2"/>
    <n v="0.19115022570598736"/>
    <x v="1"/>
  </r>
  <r>
    <s v="Laranya"/>
    <x v="1"/>
    <s v="a"/>
    <n v="0.17859365276913503"/>
    <n v="0.56097560975609762"/>
    <n v="3.1895692809422373E-2"/>
    <n v="0.31469363474122553"/>
    <x v="1"/>
  </r>
  <r>
    <s v="Nadir"/>
    <x v="0"/>
    <s v="r"/>
    <n v="8.7741132545115119E-2"/>
    <n v="6.4562410329985654E-3"/>
    <n v="1.5670009359332941E-2"/>
    <n v="3.6217937502187078E-3"/>
    <x v="0"/>
  </r>
  <r>
    <s v="Aruni"/>
    <x v="1"/>
    <s v="i"/>
    <n v="6.4716863721219667E-2"/>
    <n v="0.34074605451936874"/>
    <n v="1.1558021087734937E-2"/>
    <n v="0.19115022570598736"/>
    <x v="1"/>
  </r>
  <r>
    <s v="Chitresh"/>
    <x v="0"/>
    <s v="h"/>
    <n v="0.11263223397635345"/>
    <n v="5.0215208034433282E-3"/>
    <n v="2.0115402085384843E-2"/>
    <n v="2.8169506946145503E-3"/>
    <x v="0"/>
  </r>
  <r>
    <s v="Fadl"/>
    <x v="0"/>
    <s v="l"/>
    <n v="6.1605476042314873E-2"/>
    <n v="2.7977044476327116E-2"/>
    <n v="1.1002346996978449E-2"/>
    <n v="1.5694439584281066E-2"/>
    <x v="1"/>
  </r>
  <r>
    <s v="Valmiki, Valmik"/>
    <x v="0"/>
    <s v="k"/>
    <n v="3.7336652146857496E-2"/>
    <n v="2.8694404591104736E-3"/>
    <n v="6.6680890890778478E-3"/>
    <n v="1.6096861112083146E-3"/>
    <x v="0"/>
  </r>
  <r>
    <s v="Meghana"/>
    <x v="1"/>
    <s v="a"/>
    <n v="0.17859365276913503"/>
    <n v="0.56097560975609762"/>
    <n v="3.1895692809422373E-2"/>
    <n v="0.31469363474122553"/>
    <x v="1"/>
  </r>
  <r>
    <s v="Lakshmishree"/>
    <x v="1"/>
    <s v="e"/>
    <n v="6.8450528935905417E-3"/>
    <n v="7.1736011477761836E-3"/>
    <n v="1.2224829996642721E-3"/>
    <n v="4.0242152780207863E-3"/>
    <x v="1"/>
  </r>
  <r>
    <s v="Jaiwant"/>
    <x v="0"/>
    <s v="t"/>
    <n v="5.9116365899191038E-2"/>
    <n v="6.4562410329985654E-3"/>
    <n v="1.0557807724373258E-2"/>
    <n v="3.6217937502187078E-3"/>
    <x v="0"/>
  </r>
  <r>
    <s v="Dharmveer"/>
    <x v="0"/>
    <s v="r"/>
    <n v="8.7741132545115119E-2"/>
    <n v="6.4562410329985654E-3"/>
    <n v="1.5670009359332941E-2"/>
    <n v="3.6217937502187078E-3"/>
    <x v="0"/>
  </r>
  <r>
    <s v="Shanta"/>
    <x v="1"/>
    <s v="a"/>
    <n v="0.17859365276913503"/>
    <n v="0.56097560975609762"/>
    <n v="3.1895692809422373E-2"/>
    <n v="0.31469363474122553"/>
    <x v="1"/>
  </r>
  <r>
    <s v="Saruchi"/>
    <x v="1"/>
    <s v="i"/>
    <n v="6.4716863721219667E-2"/>
    <n v="0.34074605451936874"/>
    <n v="1.1558021087734937E-2"/>
    <n v="0.19115022570598736"/>
    <x v="1"/>
  </r>
  <r>
    <s v="Triguna"/>
    <x v="1"/>
    <s v="a"/>
    <n v="0.17859365276913503"/>
    <n v="0.56097560975609762"/>
    <n v="3.1895692809422373E-2"/>
    <n v="0.31469363474122553"/>
    <x v="1"/>
  </r>
  <r>
    <s v="Yadav"/>
    <x v="0"/>
    <s v="v"/>
    <n v="2.4268823895457373E-2"/>
    <n v="0"/>
    <n v="4.3342579079006013E-3"/>
    <n v="0"/>
    <x v="0"/>
  </r>
  <r>
    <s v="Sahila"/>
    <x v="1"/>
    <s v="a"/>
    <n v="0.17859365276913503"/>
    <n v="0.56097560975609762"/>
    <n v="3.1895692809422373E-2"/>
    <n v="0.31469363474122553"/>
    <x v="1"/>
  </r>
  <r>
    <s v="Hamid"/>
    <x v="0"/>
    <s v="d"/>
    <n v="3.4847542003733668E-2"/>
    <n v="2.152080344332855E-3"/>
    <n v="6.2235498164726587E-3"/>
    <n v="1.2072645834062359E-3"/>
    <x v="0"/>
  </r>
  <r>
    <s v="Aashita"/>
    <x v="1"/>
    <s v="a"/>
    <n v="0.17859365276913503"/>
    <n v="0.56097560975609762"/>
    <n v="3.1895692809422373E-2"/>
    <n v="0.31469363474122553"/>
    <x v="1"/>
  </r>
  <r>
    <s v="Gunayukth"/>
    <x v="0"/>
    <s v="h"/>
    <n v="0.11263223397635345"/>
    <n v="5.0215208034433282E-3"/>
    <n v="2.0115402085384843E-2"/>
    <n v="2.8169506946145503E-3"/>
    <x v="0"/>
  </r>
  <r>
    <s v="Shalini"/>
    <x v="1"/>
    <s v="i"/>
    <n v="6.4716863721219667E-2"/>
    <n v="0.34074605451936874"/>
    <n v="1.1558021087734937E-2"/>
    <n v="0.19115022570598736"/>
    <x v="1"/>
  </r>
  <r>
    <s v="Wamil"/>
    <x v="1"/>
    <s v="l"/>
    <n v="6.1605476042314873E-2"/>
    <n v="2.7977044476327116E-2"/>
    <n v="1.1002346996978449E-2"/>
    <n v="1.5694439584281066E-2"/>
    <x v="1"/>
  </r>
  <r>
    <s v="Sanam"/>
    <x v="0"/>
    <s v="m"/>
    <n v="3.2980709396390792E-2"/>
    <n v="7.8909612625538018E-3"/>
    <n v="5.8901453620187659E-3"/>
    <n v="4.4266368058228645E-3"/>
    <x v="0"/>
  </r>
  <r>
    <s v="Agniprava"/>
    <x v="0"/>
    <s v="a"/>
    <n v="0.17859365276913503"/>
    <n v="0.56097560975609762"/>
    <n v="3.1895692809422373E-2"/>
    <n v="0.31469363474122553"/>
    <x v="1"/>
  </r>
  <r>
    <s v="Nrupadh"/>
    <x v="0"/>
    <s v="h"/>
    <n v="0.11263223397635345"/>
    <n v="5.0215208034433282E-3"/>
    <n v="2.0115402085384843E-2"/>
    <n v="2.8169506946145503E-3"/>
    <x v="0"/>
  </r>
  <r>
    <s v="Alaka, Alka"/>
    <x v="1"/>
    <s v="a"/>
    <n v="0.17859365276913503"/>
    <n v="0.56097560975609762"/>
    <n v="3.1895692809422373E-2"/>
    <n v="0.31469363474122553"/>
    <x v="1"/>
  </r>
  <r>
    <s v="Chanchal"/>
    <x v="1"/>
    <s v="l"/>
    <n v="6.1605476042314873E-2"/>
    <n v="2.7977044476327116E-2"/>
    <n v="1.1002346996978449E-2"/>
    <n v="1.5694439584281066E-2"/>
    <x v="1"/>
  </r>
  <r>
    <s v="Uthami"/>
    <x v="1"/>
    <s v="i"/>
    <n v="6.4716863721219667E-2"/>
    <n v="0.34074605451936874"/>
    <n v="1.1558021087734937E-2"/>
    <n v="0.19115022570598736"/>
    <x v="1"/>
  </r>
  <r>
    <s v="Divyanga"/>
    <x v="0"/>
    <s v="a"/>
    <n v="0.17859365276913503"/>
    <n v="0.56097560975609762"/>
    <n v="3.1895692809422373E-2"/>
    <n v="0.31469363474122553"/>
    <x v="1"/>
  </r>
  <r>
    <s v="Anamitra"/>
    <x v="0"/>
    <s v="a"/>
    <n v="0.17859365276913503"/>
    <n v="0.56097560975609762"/>
    <n v="3.1895692809422373E-2"/>
    <n v="0.31469363474122553"/>
    <x v="1"/>
  </r>
  <r>
    <s v="Hemachandra"/>
    <x v="0"/>
    <s v="a"/>
    <n v="0.17859365276913503"/>
    <n v="0.56097560975609762"/>
    <n v="3.1895692809422373E-2"/>
    <n v="0.31469363474122553"/>
    <x v="1"/>
  </r>
  <r>
    <s v="Faraz"/>
    <x v="0"/>
    <s v="z"/>
    <n v="5.6004978220286251E-3"/>
    <n v="1.4347202295552368E-3"/>
    <n v="1.0002133633616773E-3"/>
    <n v="8.0484305560415731E-4"/>
    <x v="0"/>
  </r>
  <r>
    <s v="Lona"/>
    <x v="1"/>
    <s v="a"/>
    <n v="0.17859365276913503"/>
    <n v="0.56097560975609762"/>
    <n v="3.1895692809422373E-2"/>
    <n v="0.31469363474122553"/>
    <x v="1"/>
  </r>
  <r>
    <s v="Hemendu"/>
    <x v="0"/>
    <s v="u"/>
    <n v="3.7336652146857496E-2"/>
    <n v="7.8909612625538018E-3"/>
    <n v="6.6680890890778478E-3"/>
    <n v="4.4266368058228645E-3"/>
    <x v="0"/>
  </r>
  <r>
    <s v="Pushkar"/>
    <x v="0"/>
    <s v="r"/>
    <n v="8.7741132545115119E-2"/>
    <n v="6.4562410329985654E-3"/>
    <n v="1.5670009359332941E-2"/>
    <n v="3.6217937502187078E-3"/>
    <x v="0"/>
  </r>
  <r>
    <s v="Deepta"/>
    <x v="1"/>
    <s v="a"/>
    <n v="0.17859365276913503"/>
    <n v="0.56097560975609762"/>
    <n v="3.1895692809422373E-2"/>
    <n v="0.31469363474122553"/>
    <x v="1"/>
  </r>
  <r>
    <s v="Wajeeha"/>
    <x v="1"/>
    <s v="a"/>
    <n v="0.17859365276913503"/>
    <n v="0.56097560975609762"/>
    <n v="3.1895692809422373E-2"/>
    <n v="0.31469363474122553"/>
    <x v="1"/>
  </r>
  <r>
    <s v="Dakshakanya"/>
    <x v="1"/>
    <s v="a"/>
    <n v="0.17859365276913503"/>
    <n v="0.56097560975609762"/>
    <n v="3.1895692809422373E-2"/>
    <n v="0.31469363474122553"/>
    <x v="1"/>
  </r>
  <r>
    <s v="Bhavika"/>
    <x v="1"/>
    <s v="a"/>
    <n v="0.17859365276913503"/>
    <n v="0.56097560975609762"/>
    <n v="3.1895692809422373E-2"/>
    <n v="0.31469363474122553"/>
    <x v="1"/>
  </r>
  <r>
    <s v="Dakshesh"/>
    <x v="0"/>
    <s v="h"/>
    <n v="0.11263223397635345"/>
    <n v="5.0215208034433282E-3"/>
    <n v="2.0115402085384843E-2"/>
    <n v="2.8169506946145503E-3"/>
    <x v="0"/>
  </r>
  <r>
    <s v="Vipasa"/>
    <x v="1"/>
    <s v="a"/>
    <n v="0.17859365276913503"/>
    <n v="0.56097560975609762"/>
    <n v="3.1895692809422373E-2"/>
    <n v="0.31469363474122553"/>
    <x v="1"/>
  </r>
  <r>
    <s v="Pritikana"/>
    <x v="1"/>
    <s v="a"/>
    <n v="0.17859365276913503"/>
    <n v="0.56097560975609762"/>
    <n v="3.1895692809422373E-2"/>
    <n v="0.31469363474122553"/>
    <x v="1"/>
  </r>
  <r>
    <s v="Vallabh"/>
    <x v="0"/>
    <s v="h"/>
    <n v="0.11263223397635345"/>
    <n v="5.0215208034433282E-3"/>
    <n v="2.0115402085384843E-2"/>
    <n v="2.8169506946145503E-3"/>
    <x v="0"/>
  </r>
  <r>
    <s v="Yudhisthir"/>
    <x v="0"/>
    <s v="r"/>
    <n v="8.7741132545115119E-2"/>
    <n v="6.4562410329985654E-3"/>
    <n v="1.5670009359332941E-2"/>
    <n v="3.6217937502187078E-3"/>
    <x v="0"/>
  </r>
  <r>
    <s v="Kanishta"/>
    <x v="0"/>
    <s v="a"/>
    <n v="0.17859365276913503"/>
    <n v="0.56097560975609762"/>
    <n v="3.1895692809422373E-2"/>
    <n v="0.31469363474122553"/>
    <x v="1"/>
  </r>
  <r>
    <s v="Anisa"/>
    <x v="0"/>
    <s v="a"/>
    <n v="0.17859365276913503"/>
    <n v="0.56097560975609762"/>
    <n v="3.1895692809422373E-2"/>
    <n v="0.31469363474122553"/>
    <x v="1"/>
  </r>
  <r>
    <s v="Ambarish"/>
    <x v="0"/>
    <s v="h"/>
    <n v="0.11263223397635345"/>
    <n v="5.0215208034433282E-3"/>
    <n v="2.0115402085384843E-2"/>
    <n v="2.8169506946145503E-3"/>
    <x v="0"/>
  </r>
  <r>
    <s v="Tvisha"/>
    <x v="1"/>
    <s v="a"/>
    <n v="0.17859365276913503"/>
    <n v="0.56097560975609762"/>
    <n v="3.1895692809422373E-2"/>
    <n v="0.31469363474122553"/>
    <x v="1"/>
  </r>
  <r>
    <s v="Priyanka"/>
    <x v="1"/>
    <s v="a"/>
    <n v="0.17859365276913503"/>
    <n v="0.56097560975609762"/>
    <n v="3.1895692809422373E-2"/>
    <n v="0.31469363474122553"/>
    <x v="1"/>
  </r>
  <r>
    <s v="Taha"/>
    <x v="0"/>
    <s v="a"/>
    <n v="0.17859365276913503"/>
    <n v="0.56097560975609762"/>
    <n v="3.1895692809422373E-2"/>
    <n v="0.31469363474122553"/>
    <x v="1"/>
  </r>
  <r>
    <s v="Nidhi"/>
    <x v="1"/>
    <s v="i"/>
    <n v="6.4716863721219667E-2"/>
    <n v="0.34074605451936874"/>
    <n v="1.1558021087734937E-2"/>
    <n v="0.19115022570598736"/>
    <x v="1"/>
  </r>
  <r>
    <s v="Jyothi"/>
    <x v="1"/>
    <s v="i"/>
    <n v="6.4716863721219667E-2"/>
    <n v="0.34074605451936874"/>
    <n v="1.1558021087734937E-2"/>
    <n v="0.19115022570598736"/>
    <x v="1"/>
  </r>
  <r>
    <s v="Binata"/>
    <x v="1"/>
    <s v="a"/>
    <n v="0.17859365276913503"/>
    <n v="0.56097560975609762"/>
    <n v="3.1895692809422373E-2"/>
    <n v="0.31469363474122553"/>
    <x v="1"/>
  </r>
  <r>
    <s v="Sangupt"/>
    <x v="0"/>
    <s v="t"/>
    <n v="5.9116365899191038E-2"/>
    <n v="6.4562410329985654E-3"/>
    <n v="1.0557807724373258E-2"/>
    <n v="3.6217937502187078E-3"/>
    <x v="0"/>
  </r>
  <r>
    <s v="Poojit"/>
    <x v="0"/>
    <s v="t"/>
    <n v="5.9116365899191038E-2"/>
    <n v="6.4562410329985654E-3"/>
    <n v="1.0557807724373258E-2"/>
    <n v="3.6217937502187078E-3"/>
    <x v="0"/>
  </r>
  <r>
    <s v="Himmat"/>
    <x v="0"/>
    <s v="t"/>
    <n v="5.9116365899191038E-2"/>
    <n v="6.4562410329985654E-3"/>
    <n v="1.0557807724373258E-2"/>
    <n v="3.6217937502187078E-3"/>
    <x v="0"/>
  </r>
  <r>
    <s v="Prajin"/>
    <x v="0"/>
    <s v="n"/>
    <n v="0.15121344119477287"/>
    <n v="1.2195121951219513E-2"/>
    <n v="2.7005760810765285E-2"/>
    <n v="6.8411659726353366E-3"/>
    <x v="0"/>
  </r>
  <r>
    <s v="Fulki"/>
    <x v="1"/>
    <s v="i"/>
    <n v="6.4716863721219667E-2"/>
    <n v="0.34074605451936874"/>
    <n v="1.1558021087734937E-2"/>
    <n v="0.19115022570598736"/>
    <x v="1"/>
  </r>
  <r>
    <s v="Nirmal"/>
    <x v="0"/>
    <s v="l"/>
    <n v="6.1605476042314873E-2"/>
    <n v="2.7977044476327116E-2"/>
    <n v="1.1002346996978449E-2"/>
    <n v="1.5694439584281066E-2"/>
    <x v="1"/>
  </r>
  <r>
    <s v="Paramananda"/>
    <x v="0"/>
    <s v="a"/>
    <n v="0.17859365276913503"/>
    <n v="0.56097560975609762"/>
    <n v="3.1895692809422373E-2"/>
    <n v="0.31469363474122553"/>
    <x v="1"/>
  </r>
  <r>
    <s v="Damayanti"/>
    <x v="1"/>
    <s v="i"/>
    <n v="6.4716863721219667E-2"/>
    <n v="0.34074605451936874"/>
    <n v="1.1558021087734937E-2"/>
    <n v="0.19115022570598736"/>
    <x v="1"/>
  </r>
  <r>
    <s v="Muthu"/>
    <x v="0"/>
    <s v="u"/>
    <n v="3.7336652146857496E-2"/>
    <n v="7.8909612625538018E-3"/>
    <n v="6.6680890890778478E-3"/>
    <n v="4.4266368058228645E-3"/>
    <x v="0"/>
  </r>
  <r>
    <s v="Daman"/>
    <x v="0"/>
    <s v="n"/>
    <n v="0.15121344119477287"/>
    <n v="1.2195121951219513E-2"/>
    <n v="2.7005760810765285E-2"/>
    <n v="6.8411659726353366E-3"/>
    <x v="0"/>
  </r>
  <r>
    <s v="Abdullah"/>
    <x v="0"/>
    <s v="h"/>
    <n v="0.11263223397635345"/>
    <n v="5.0215208034433282E-3"/>
    <n v="2.0115402085384843E-2"/>
    <n v="2.8169506946145503E-3"/>
    <x v="0"/>
  </r>
  <r>
    <s v="Adwiteya"/>
    <x v="1"/>
    <s v="a"/>
    <n v="0.17859365276913503"/>
    <n v="0.56097560975609762"/>
    <n v="3.1895692809422373E-2"/>
    <n v="0.31469363474122553"/>
    <x v="1"/>
  </r>
  <r>
    <s v="Ilango"/>
    <x v="0"/>
    <s v="o"/>
    <n v="2.4891101431238332E-3"/>
    <n v="1.4347202295552368E-3"/>
    <n v="4.4453927260518987E-4"/>
    <n v="8.0484305560415731E-4"/>
    <x v="1"/>
  </r>
  <r>
    <s v="Toshan"/>
    <x v="0"/>
    <s v="n"/>
    <n v="0.15121344119477287"/>
    <n v="1.2195121951219513E-2"/>
    <n v="2.7005760810765285E-2"/>
    <n v="6.8411659726353366E-3"/>
    <x v="0"/>
  </r>
  <r>
    <s v="Vibha"/>
    <x v="1"/>
    <s v="a"/>
    <n v="0.17859365276913503"/>
    <n v="0.56097560975609762"/>
    <n v="3.1895692809422373E-2"/>
    <n v="0.31469363474122553"/>
    <x v="1"/>
  </r>
  <r>
    <s v="Adityanandana"/>
    <x v="0"/>
    <s v="a"/>
    <n v="0.17859365276913503"/>
    <n v="0.56097560975609762"/>
    <n v="3.1895692809422373E-2"/>
    <n v="0.31469363474122553"/>
    <x v="1"/>
  </r>
  <r>
    <s v="Japesh"/>
    <x v="0"/>
    <s v="h"/>
    <n v="0.11263223397635345"/>
    <n v="5.0215208034433282E-3"/>
    <n v="2.0115402085384843E-2"/>
    <n v="2.8169506946145503E-3"/>
    <x v="0"/>
  </r>
  <r>
    <s v="Avikshit"/>
    <x v="0"/>
    <s v="t"/>
    <n v="5.9116365899191038E-2"/>
    <n v="6.4562410329985654E-3"/>
    <n v="1.0557807724373258E-2"/>
    <n v="3.6217937502187078E-3"/>
    <x v="0"/>
  </r>
  <r>
    <s v="Karan"/>
    <x v="0"/>
    <s v="n"/>
    <n v="0.15121344119477287"/>
    <n v="1.2195121951219513E-2"/>
    <n v="2.7005760810765285E-2"/>
    <n v="6.8411659726353366E-3"/>
    <x v="0"/>
  </r>
  <r>
    <s v="Bhooshit"/>
    <x v="0"/>
    <s v="t"/>
    <n v="5.9116365899191038E-2"/>
    <n v="6.4562410329985654E-3"/>
    <n v="1.0557807724373258E-2"/>
    <n v="3.6217937502187078E-3"/>
    <x v="0"/>
  </r>
  <r>
    <s v="Tusya"/>
    <x v="0"/>
    <s v="a"/>
    <n v="0.17859365276913503"/>
    <n v="0.56097560975609762"/>
    <n v="3.1895692809422373E-2"/>
    <n v="0.31469363474122553"/>
    <x v="1"/>
  </r>
  <r>
    <s v="Shyla"/>
    <x v="1"/>
    <s v="a"/>
    <n v="0.17859365276913503"/>
    <n v="0.56097560975609762"/>
    <n v="3.1895692809422373E-2"/>
    <n v="0.31469363474122553"/>
    <x v="1"/>
  </r>
  <r>
    <s v="Prasham"/>
    <x v="0"/>
    <s v="m"/>
    <n v="3.2980709396390792E-2"/>
    <n v="7.8909612625538018E-3"/>
    <n v="5.8901453620187659E-3"/>
    <n v="4.4266368058228645E-3"/>
    <x v="0"/>
  </r>
  <r>
    <s v="Haniya"/>
    <x v="1"/>
    <s v="a"/>
    <n v="0.17859365276913503"/>
    <n v="0.56097560975609762"/>
    <n v="3.1895692809422373E-2"/>
    <n v="0.31469363474122553"/>
    <x v="1"/>
  </r>
  <r>
    <s v="Kuhuk"/>
    <x v="1"/>
    <s v="k"/>
    <n v="3.7336652146857496E-2"/>
    <n v="2.8694404591104736E-3"/>
    <n v="6.6680890890778478E-3"/>
    <n v="1.6096861112083146E-3"/>
    <x v="0"/>
  </r>
  <r>
    <s v="Ritsika"/>
    <x v="1"/>
    <s v="a"/>
    <n v="0.17859365276913503"/>
    <n v="0.56097560975609762"/>
    <n v="3.1895692809422373E-2"/>
    <n v="0.31469363474122553"/>
    <x v="1"/>
  </r>
  <r>
    <s v="Vidyut"/>
    <x v="1"/>
    <s v="t"/>
    <n v="5.9116365899191038E-2"/>
    <n v="6.4562410329985654E-3"/>
    <n v="1.0557807724373258E-2"/>
    <n v="3.6217937502187078E-3"/>
    <x v="0"/>
  </r>
  <r>
    <s v="Hans"/>
    <x v="0"/>
    <s v="s"/>
    <n v="2.0535158680771624E-2"/>
    <n v="2.8694404591104736E-3"/>
    <n v="3.6674489989928162E-3"/>
    <n v="1.6096861112083146E-3"/>
    <x v="0"/>
  </r>
  <r>
    <s v="Abhijaya"/>
    <x v="0"/>
    <s v="a"/>
    <n v="0.17859365276913503"/>
    <n v="0.56097560975609762"/>
    <n v="3.1895692809422373E-2"/>
    <n v="0.31469363474122553"/>
    <x v="1"/>
  </r>
  <r>
    <s v="Unmesh"/>
    <x v="0"/>
    <s v="h"/>
    <n v="0.11263223397635345"/>
    <n v="5.0215208034433282E-3"/>
    <n v="2.0115402085384843E-2"/>
    <n v="2.8169506946145503E-3"/>
    <x v="0"/>
  </r>
  <r>
    <s v="Aashika"/>
    <x v="1"/>
    <s v="a"/>
    <n v="0.17859365276913503"/>
    <n v="0.56097560975609762"/>
    <n v="3.1895692809422373E-2"/>
    <n v="0.31469363474122553"/>
    <x v="1"/>
  </r>
  <r>
    <s v="Premala"/>
    <x v="1"/>
    <s v="a"/>
    <n v="0.17859365276913503"/>
    <n v="0.56097560975609762"/>
    <n v="3.1895692809422373E-2"/>
    <n v="0.31469363474122553"/>
    <x v="1"/>
  </r>
  <r>
    <s v="Orman"/>
    <x v="0"/>
    <s v="n"/>
    <n v="0.15121344119477287"/>
    <n v="1.2195121951219513E-2"/>
    <n v="2.7005760810765285E-2"/>
    <n v="6.8411659726353366E-3"/>
    <x v="0"/>
  </r>
  <r>
    <s v="Amalesh"/>
    <x v="0"/>
    <s v="h"/>
    <n v="0.11263223397635345"/>
    <n v="5.0215208034433282E-3"/>
    <n v="2.0115402085384843E-2"/>
    <n v="2.8169506946145503E-3"/>
    <x v="0"/>
  </r>
  <r>
    <s v="Sunitha"/>
    <x v="1"/>
    <s v="a"/>
    <n v="0.17859365276913503"/>
    <n v="0.56097560975609762"/>
    <n v="3.1895692809422373E-2"/>
    <n v="0.31469363474122553"/>
    <x v="1"/>
  </r>
  <r>
    <s v="Chandak"/>
    <x v="0"/>
    <s v="k"/>
    <n v="3.7336652146857496E-2"/>
    <n v="2.8694404591104736E-3"/>
    <n v="6.6680890890778478E-3"/>
    <n v="1.6096861112083146E-3"/>
    <x v="0"/>
  </r>
  <r>
    <s v="Kanta"/>
    <x v="1"/>
    <s v="a"/>
    <n v="0.17859365276913503"/>
    <n v="0.56097560975609762"/>
    <n v="3.1895692809422373E-2"/>
    <n v="0.31469363474122553"/>
    <x v="1"/>
  </r>
  <r>
    <s v="Iniya"/>
    <x v="1"/>
    <s v="a"/>
    <n v="0.17859365276913503"/>
    <n v="0.56097560975609762"/>
    <n v="3.1895692809422373E-2"/>
    <n v="0.31469363474122553"/>
    <x v="1"/>
  </r>
  <r>
    <s v="Narendra"/>
    <x v="0"/>
    <s v="a"/>
    <n v="0.17859365276913503"/>
    <n v="0.56097560975609762"/>
    <n v="3.1895692809422373E-2"/>
    <n v="0.31469363474122553"/>
    <x v="1"/>
  </r>
  <r>
    <s v="Bipin"/>
    <x v="0"/>
    <s v="n"/>
    <n v="0.15121344119477287"/>
    <n v="1.2195121951219513E-2"/>
    <n v="2.7005760810765285E-2"/>
    <n v="6.8411659726353366E-3"/>
    <x v="0"/>
  </r>
  <r>
    <s v="Nambi"/>
    <x v="0"/>
    <s v="i"/>
    <n v="6.4716863721219667E-2"/>
    <n v="0.34074605451936874"/>
    <n v="1.1558021087734937E-2"/>
    <n v="0.19115022570598736"/>
    <x v="1"/>
  </r>
  <r>
    <s v="Talaketu"/>
    <x v="0"/>
    <s v="u"/>
    <n v="3.7336652146857496E-2"/>
    <n v="7.8909612625538018E-3"/>
    <n v="6.6680890890778478E-3"/>
    <n v="4.4266368058228645E-3"/>
    <x v="0"/>
  </r>
  <r>
    <s v="Arpana"/>
    <x v="1"/>
    <s v="a"/>
    <n v="0.17859365276913503"/>
    <n v="0.56097560975609762"/>
    <n v="3.1895692809422373E-2"/>
    <n v="0.31469363474122553"/>
    <x v="1"/>
  </r>
  <r>
    <s v="Ryka"/>
    <x v="1"/>
    <s v="a"/>
    <n v="0.17859365276913503"/>
    <n v="0.56097560975609762"/>
    <n v="3.1895692809422373E-2"/>
    <n v="0.31469363474122553"/>
    <x v="1"/>
  </r>
  <r>
    <s v="Aloke"/>
    <x v="0"/>
    <s v="e"/>
    <n v="6.8450528935905417E-3"/>
    <n v="7.1736011477761836E-3"/>
    <n v="1.2224829996642721E-3"/>
    <n v="4.0242152780207863E-3"/>
    <x v="1"/>
  </r>
  <r>
    <s v="Aslesha"/>
    <x v="1"/>
    <s v="a"/>
    <n v="0.17859365276913503"/>
    <n v="0.56097560975609762"/>
    <n v="3.1895692809422373E-2"/>
    <n v="0.31469363474122553"/>
    <x v="1"/>
  </r>
  <r>
    <s v="Ilancheliyan"/>
    <x v="0"/>
    <s v="n"/>
    <n v="0.15121344119477287"/>
    <n v="1.2195121951219513E-2"/>
    <n v="2.7005760810765285E-2"/>
    <n v="6.8411659726353366E-3"/>
    <x v="0"/>
  </r>
  <r>
    <s v="Nayantara"/>
    <x v="1"/>
    <s v="a"/>
    <n v="0.17859365276913503"/>
    <n v="0.56097560975609762"/>
    <n v="3.1895692809422373E-2"/>
    <n v="0.31469363474122553"/>
    <x v="1"/>
  </r>
  <r>
    <s v="Ruchita"/>
    <x v="1"/>
    <s v="a"/>
    <n v="0.17859365276913503"/>
    <n v="0.56097560975609762"/>
    <n v="3.1895692809422373E-2"/>
    <n v="0.31469363474122553"/>
    <x v="1"/>
  </r>
  <r>
    <s v="Turanyu"/>
    <x v="0"/>
    <s v="u"/>
    <n v="3.7336652146857496E-2"/>
    <n v="7.8909612625538018E-3"/>
    <n v="6.6680890890778478E-3"/>
    <n v="4.4266368058228645E-3"/>
    <x v="0"/>
  </r>
  <r>
    <s v="Trishanku"/>
    <x v="0"/>
    <s v="u"/>
    <n v="3.7336652146857496E-2"/>
    <n v="7.8909612625538018E-3"/>
    <n v="6.6680890890778478E-3"/>
    <n v="4.4266368058228645E-3"/>
    <x v="0"/>
  </r>
  <r>
    <s v="Jyotika"/>
    <x v="1"/>
    <s v="a"/>
    <n v="0.17859365276913503"/>
    <n v="0.56097560975609762"/>
    <n v="3.1895692809422373E-2"/>
    <n v="0.31469363474122553"/>
    <x v="1"/>
  </r>
  <r>
    <s v="Gandha"/>
    <x v="1"/>
    <s v="a"/>
    <n v="0.17859365276913503"/>
    <n v="0.56097560975609762"/>
    <n v="3.1895692809422373E-2"/>
    <n v="0.31469363474122553"/>
    <x v="1"/>
  </r>
  <r>
    <s v="Dakshayani"/>
    <x v="1"/>
    <s v="i"/>
    <n v="6.4716863721219667E-2"/>
    <n v="0.34074605451936874"/>
    <n v="1.1558021087734937E-2"/>
    <n v="0.19115022570598736"/>
    <x v="1"/>
  </r>
  <r>
    <s v="Vari"/>
    <x v="1"/>
    <s v="i"/>
    <n v="6.4716863721219667E-2"/>
    <n v="0.34074605451936874"/>
    <n v="1.1558021087734937E-2"/>
    <n v="0.19115022570598736"/>
    <x v="1"/>
  </r>
  <r>
    <s v="Parnad"/>
    <x v="0"/>
    <s v="d"/>
    <n v="3.4847542003733668E-2"/>
    <n v="2.152080344332855E-3"/>
    <n v="6.2235498164726587E-3"/>
    <n v="1.2072645834062359E-3"/>
    <x v="0"/>
  </r>
  <r>
    <s v="Ramith"/>
    <x v="0"/>
    <s v="h"/>
    <n v="0.11263223397635345"/>
    <n v="5.0215208034433282E-3"/>
    <n v="2.0115402085384843E-2"/>
    <n v="2.8169506946145503E-3"/>
    <x v="0"/>
  </r>
  <r>
    <s v="Manoj"/>
    <x v="0"/>
    <s v="j"/>
    <n v="2.3024268823895456E-2"/>
    <n v="7.173601147776184E-4"/>
    <n v="4.1119882715980058E-3"/>
    <n v="4.0242152780207866E-4"/>
    <x v="0"/>
  </r>
  <r>
    <s v="Nalin"/>
    <x v="0"/>
    <s v="n"/>
    <n v="0.15121344119477287"/>
    <n v="1.2195121951219513E-2"/>
    <n v="2.7005760810765285E-2"/>
    <n v="6.8411659726353366E-3"/>
    <x v="0"/>
  </r>
  <r>
    <s v="Natwar"/>
    <x v="0"/>
    <s v="r"/>
    <n v="8.7741132545115119E-2"/>
    <n v="6.4562410329985654E-3"/>
    <n v="1.5670009359332941E-2"/>
    <n v="3.6217937502187078E-3"/>
    <x v="0"/>
  </r>
  <r>
    <s v="Suneeti"/>
    <x v="1"/>
    <s v="i"/>
    <n v="6.4716863721219667E-2"/>
    <n v="0.34074605451936874"/>
    <n v="1.1558021087734937E-2"/>
    <n v="0.19115022570598736"/>
    <x v="1"/>
  </r>
  <r>
    <s v="Kutraalan"/>
    <x v="0"/>
    <s v="n"/>
    <n v="0.15121344119477287"/>
    <n v="1.2195121951219513E-2"/>
    <n v="2.7005760810765285E-2"/>
    <n v="6.8411659726353366E-3"/>
    <x v="0"/>
  </r>
  <r>
    <s v="Bharadwaj"/>
    <x v="0"/>
    <s v="j"/>
    <n v="2.3024268823895456E-2"/>
    <n v="7.173601147776184E-4"/>
    <n v="4.1119882715980058E-3"/>
    <n v="4.0242152780207866E-4"/>
    <x v="0"/>
  </r>
  <r>
    <s v="Kumuda"/>
    <x v="1"/>
    <s v="a"/>
    <n v="0.17859365276913503"/>
    <n v="0.56097560975609762"/>
    <n v="3.1895692809422373E-2"/>
    <n v="0.31469363474122553"/>
    <x v="1"/>
  </r>
  <r>
    <s v="Yukta"/>
    <x v="0"/>
    <s v="a"/>
    <n v="0.17859365276913503"/>
    <n v="0.56097560975609762"/>
    <n v="3.1895692809422373E-2"/>
    <n v="0.31469363474122553"/>
    <x v="1"/>
  </r>
  <r>
    <s v="Jatya"/>
    <x v="0"/>
    <s v="a"/>
    <n v="0.17859365276913503"/>
    <n v="0.56097560975609762"/>
    <n v="3.1895692809422373E-2"/>
    <n v="0.31469363474122553"/>
    <x v="1"/>
  </r>
  <r>
    <s v="Arjit"/>
    <x v="0"/>
    <s v="t"/>
    <n v="5.9116365899191038E-2"/>
    <n v="6.4562410329985654E-3"/>
    <n v="1.0557807724373258E-2"/>
    <n v="3.6217937502187078E-3"/>
    <x v="0"/>
  </r>
  <r>
    <s v="Mahadev"/>
    <x v="0"/>
    <s v="v"/>
    <n v="2.4268823895457373E-2"/>
    <n v="0"/>
    <n v="4.3342579079006013E-3"/>
    <n v="0"/>
    <x v="0"/>
  </r>
  <r>
    <s v="Daarun"/>
    <x v="0"/>
    <s v="n"/>
    <n v="0.15121344119477287"/>
    <n v="1.2195121951219513E-2"/>
    <n v="2.7005760810765285E-2"/>
    <n v="6.8411659726353366E-3"/>
    <x v="0"/>
  </r>
  <r>
    <s v="Anmol"/>
    <x v="0"/>
    <s v="l"/>
    <n v="6.1605476042314873E-2"/>
    <n v="2.7977044476327116E-2"/>
    <n v="1.1002346996978449E-2"/>
    <n v="1.5694439584281066E-2"/>
    <x v="1"/>
  </r>
  <r>
    <s v="Kuntal"/>
    <x v="1"/>
    <s v="l"/>
    <n v="6.1605476042314873E-2"/>
    <n v="2.7977044476327116E-2"/>
    <n v="1.1002346996978449E-2"/>
    <n v="1.5694439584281066E-2"/>
    <x v="1"/>
  </r>
  <r>
    <s v="Aja"/>
    <x v="0"/>
    <s v="a"/>
    <n v="0.17859365276913503"/>
    <n v="0.56097560975609762"/>
    <n v="3.1895692809422373E-2"/>
    <n v="0.31469363474122553"/>
    <x v="1"/>
  </r>
  <r>
    <s v="Harith"/>
    <x v="0"/>
    <s v="h"/>
    <n v="0.11263223397635345"/>
    <n v="5.0215208034433282E-3"/>
    <n v="2.0115402085384843E-2"/>
    <n v="2.8169506946145503E-3"/>
    <x v="0"/>
  </r>
  <r>
    <s v="Samyama"/>
    <x v="1"/>
    <s v="a"/>
    <n v="0.17859365276913503"/>
    <n v="0.56097560975609762"/>
    <n v="3.1895692809422373E-2"/>
    <n v="0.31469363474122553"/>
    <x v="1"/>
  </r>
  <r>
    <s v="Bhanumati"/>
    <x v="1"/>
    <s v="i"/>
    <n v="6.4716863721219667E-2"/>
    <n v="0.34074605451936874"/>
    <n v="1.1558021087734937E-2"/>
    <n v="0.19115022570598736"/>
    <x v="1"/>
  </r>
  <r>
    <s v="Poonish"/>
    <x v="0"/>
    <s v="h"/>
    <n v="0.11263223397635345"/>
    <n v="5.0215208034433282E-3"/>
    <n v="2.0115402085384843E-2"/>
    <n v="2.8169506946145503E-3"/>
    <x v="0"/>
  </r>
  <r>
    <s v="Udar"/>
    <x v="0"/>
    <s v="r"/>
    <n v="8.7741132545115119E-2"/>
    <n v="6.4562410329985654E-3"/>
    <n v="1.5670009359332941E-2"/>
    <n v="3.6217937502187078E-3"/>
    <x v="0"/>
  </r>
  <r>
    <s v="Anish"/>
    <x v="0"/>
    <s v="h"/>
    <n v="0.11263223397635345"/>
    <n v="5.0215208034433282E-3"/>
    <n v="2.0115402085384843E-2"/>
    <n v="2.8169506946145503E-3"/>
    <x v="0"/>
  </r>
  <r>
    <s v="Seerat"/>
    <x v="1"/>
    <s v="t"/>
    <n v="5.9116365899191038E-2"/>
    <n v="6.4562410329985654E-3"/>
    <n v="1.0557807724373258E-2"/>
    <n v="3.6217937502187078E-3"/>
    <x v="0"/>
  </r>
  <r>
    <s v="Chandraprakash"/>
    <x v="0"/>
    <s v="h"/>
    <n v="0.11263223397635345"/>
    <n v="5.0215208034433282E-3"/>
    <n v="2.0115402085384843E-2"/>
    <n v="2.8169506946145503E-3"/>
    <x v="0"/>
  </r>
  <r>
    <s v="Rizvan"/>
    <x v="0"/>
    <s v="n"/>
    <n v="0.15121344119477287"/>
    <n v="1.2195121951219513E-2"/>
    <n v="2.7005760810765285E-2"/>
    <n v="6.8411659726353366E-3"/>
    <x v="0"/>
  </r>
  <r>
    <s v="Sasmita"/>
    <x v="1"/>
    <s v="a"/>
    <n v="0.17859365276913503"/>
    <n v="0.56097560975609762"/>
    <n v="3.1895692809422373E-2"/>
    <n v="0.31469363474122553"/>
    <x v="1"/>
  </r>
  <r>
    <s v="Poorbi"/>
    <x v="1"/>
    <s v="i"/>
    <n v="6.4716863721219667E-2"/>
    <n v="0.34074605451936874"/>
    <n v="1.1558021087734937E-2"/>
    <n v="0.19115022570598736"/>
    <x v="1"/>
  </r>
  <r>
    <s v="Navalan"/>
    <x v="0"/>
    <s v="n"/>
    <n v="0.15121344119477287"/>
    <n v="1.2195121951219513E-2"/>
    <n v="2.7005760810765285E-2"/>
    <n v="6.8411659726353366E-3"/>
    <x v="0"/>
  </r>
  <r>
    <s v="Mukesh"/>
    <x v="0"/>
    <s v="h"/>
    <n v="0.11263223397635345"/>
    <n v="5.0215208034433282E-3"/>
    <n v="2.0115402085384843E-2"/>
    <n v="2.8169506946145503E-3"/>
    <x v="0"/>
  </r>
  <r>
    <s v="Abhishek"/>
    <x v="0"/>
    <s v="k"/>
    <n v="3.7336652146857496E-2"/>
    <n v="2.8694404591104736E-3"/>
    <n v="6.6680890890778478E-3"/>
    <n v="1.6096861112083146E-3"/>
    <x v="0"/>
  </r>
  <r>
    <s v="Satya"/>
    <x v="1"/>
    <s v="a"/>
    <n v="0.17859365276913503"/>
    <n v="0.56097560975609762"/>
    <n v="3.1895692809422373E-2"/>
    <n v="0.31469363474122553"/>
    <x v="1"/>
  </r>
  <r>
    <s v="Kartar"/>
    <x v="0"/>
    <s v="r"/>
    <n v="8.7741132545115119E-2"/>
    <n v="6.4562410329985654E-3"/>
    <n v="1.5670009359332941E-2"/>
    <n v="3.6217937502187078E-3"/>
    <x v="0"/>
  </r>
  <r>
    <s v="Chandravathi"/>
    <x v="1"/>
    <s v="i"/>
    <n v="6.4716863721219667E-2"/>
    <n v="0.34074605451936874"/>
    <n v="1.1558021087734937E-2"/>
    <n v="0.19115022570598736"/>
    <x v="1"/>
  </r>
  <r>
    <s v="Qays"/>
    <x v="0"/>
    <s v="s"/>
    <n v="2.0535158680771624E-2"/>
    <n v="2.8694404591104736E-3"/>
    <n v="3.6674489989928162E-3"/>
    <n v="1.6096861112083146E-3"/>
    <x v="0"/>
  </r>
  <r>
    <s v="Kamalika"/>
    <x v="1"/>
    <s v="a"/>
    <n v="0.17859365276913503"/>
    <n v="0.56097560975609762"/>
    <n v="3.1895692809422373E-2"/>
    <n v="0.31469363474122553"/>
    <x v="1"/>
  </r>
  <r>
    <s v="Pyas"/>
    <x v="1"/>
    <s v="s"/>
    <n v="2.0535158680771624E-2"/>
    <n v="2.8694404591104736E-3"/>
    <n v="3.6674489989928162E-3"/>
    <n v="1.6096861112083146E-3"/>
    <x v="0"/>
  </r>
  <r>
    <s v="Madhulla"/>
    <x v="1"/>
    <s v="a"/>
    <n v="0.17859365276913503"/>
    <n v="0.56097560975609762"/>
    <n v="3.1895692809422373E-2"/>
    <n v="0.31469363474122553"/>
    <x v="1"/>
  </r>
  <r>
    <s v="Vir"/>
    <x v="0"/>
    <s v="r"/>
    <n v="8.7741132545115119E-2"/>
    <n v="6.4562410329985654E-3"/>
    <n v="1.5670009359332941E-2"/>
    <n v="3.6217937502187078E-3"/>
    <x v="0"/>
  </r>
  <r>
    <s v="Tamonash"/>
    <x v="0"/>
    <s v="h"/>
    <n v="0.11263223397635345"/>
    <n v="5.0215208034433282E-3"/>
    <n v="2.0115402085384843E-2"/>
    <n v="2.8169506946145503E-3"/>
    <x v="0"/>
  </r>
  <r>
    <s v="Hiya"/>
    <x v="1"/>
    <s v="a"/>
    <n v="0.17859365276913503"/>
    <n v="0.56097560975609762"/>
    <n v="3.1895692809422373E-2"/>
    <n v="0.31469363474122553"/>
    <x v="1"/>
  </r>
  <r>
    <s v="Kundanika"/>
    <x v="1"/>
    <s v="a"/>
    <n v="0.17859365276913503"/>
    <n v="0.56097560975609762"/>
    <n v="3.1895692809422373E-2"/>
    <n v="0.31469363474122553"/>
    <x v="1"/>
  </r>
  <r>
    <s v="Advika"/>
    <x v="1"/>
    <s v="a"/>
    <n v="0.17859365276913503"/>
    <n v="0.56097560975609762"/>
    <n v="3.1895692809422373E-2"/>
    <n v="0.31469363474122553"/>
    <x v="1"/>
  </r>
  <r>
    <s v="Nishikanta"/>
    <x v="0"/>
    <s v="a"/>
    <n v="0.17859365276913503"/>
    <n v="0.56097560975609762"/>
    <n v="3.1895692809422373E-2"/>
    <n v="0.31469363474122553"/>
    <x v="1"/>
  </r>
  <r>
    <s v="Urjita"/>
    <x v="0"/>
    <s v="a"/>
    <n v="0.17859365276913503"/>
    <n v="0.56097560975609762"/>
    <n v="3.1895692809422373E-2"/>
    <n v="0.31469363474122553"/>
    <x v="1"/>
  </r>
  <r>
    <s v="Anandi"/>
    <x v="1"/>
    <s v="i"/>
    <n v="6.4716863721219667E-2"/>
    <n v="0.34074605451936874"/>
    <n v="1.1558021087734937E-2"/>
    <n v="0.19115022570598736"/>
    <x v="1"/>
  </r>
  <r>
    <s v="Manajith"/>
    <x v="0"/>
    <s v="h"/>
    <n v="0.11263223397635345"/>
    <n v="5.0215208034433282E-3"/>
    <n v="2.0115402085384843E-2"/>
    <n v="2.8169506946145503E-3"/>
    <x v="0"/>
  </r>
  <r>
    <s v="Amalendu"/>
    <x v="0"/>
    <s v="u"/>
    <n v="3.7336652146857496E-2"/>
    <n v="7.8909612625538018E-3"/>
    <n v="6.6680890890778478E-3"/>
    <n v="4.4266368058228645E-3"/>
    <x v="0"/>
  </r>
  <r>
    <s v="Tulsidas"/>
    <x v="0"/>
    <s v="s"/>
    <n v="2.0535158680771624E-2"/>
    <n v="2.8694404591104736E-3"/>
    <n v="3.6674489989928162E-3"/>
    <n v="1.6096861112083146E-3"/>
    <x v="0"/>
  </r>
  <r>
    <s v="Nirmala"/>
    <x v="1"/>
    <s v="a"/>
    <n v="0.17859365276913503"/>
    <n v="0.56097560975609762"/>
    <n v="3.1895692809422373E-2"/>
    <n v="0.31469363474122553"/>
    <x v="1"/>
  </r>
  <r>
    <s v="Neelkamal"/>
    <x v="1"/>
    <s v="l"/>
    <n v="6.1605476042314873E-2"/>
    <n v="2.7977044476327116E-2"/>
    <n v="1.1002346996978449E-2"/>
    <n v="1.5694439584281066E-2"/>
    <x v="1"/>
  </r>
  <r>
    <s v="Pankhadi"/>
    <x v="1"/>
    <s v="i"/>
    <n v="6.4716863721219667E-2"/>
    <n v="0.34074605451936874"/>
    <n v="1.1558021087734937E-2"/>
    <n v="0.19115022570598736"/>
    <x v="1"/>
  </r>
  <r>
    <s v="Anarghya"/>
    <x v="0"/>
    <s v="a"/>
    <n v="0.17859365276913503"/>
    <n v="0.56097560975609762"/>
    <n v="3.1895692809422373E-2"/>
    <n v="0.31469363474122553"/>
    <x v="1"/>
  </r>
  <r>
    <s v="Amal"/>
    <x v="0"/>
    <s v="l"/>
    <n v="6.1605476042314873E-2"/>
    <n v="2.7977044476327116E-2"/>
    <n v="1.1002346996978449E-2"/>
    <n v="1.5694439584281066E-2"/>
    <x v="1"/>
  </r>
  <r>
    <s v="Poorna"/>
    <x v="0"/>
    <s v="a"/>
    <n v="0.17859365276913503"/>
    <n v="0.56097560975609762"/>
    <n v="3.1895692809422373E-2"/>
    <n v="0.31469363474122553"/>
    <x v="1"/>
  </r>
  <r>
    <s v="Layak"/>
    <x v="0"/>
    <s v="k"/>
    <n v="3.7336652146857496E-2"/>
    <n v="2.8694404591104736E-3"/>
    <n v="6.6680890890778478E-3"/>
    <n v="1.6096861112083146E-3"/>
    <x v="0"/>
  </r>
  <r>
    <s v="Satha"/>
    <x v="1"/>
    <s v="a"/>
    <n v="0.17859365276913503"/>
    <n v="0.56097560975609762"/>
    <n v="3.1895692809422373E-2"/>
    <n v="0.31469363474122553"/>
    <x v="1"/>
  </r>
  <r>
    <s v="Vikesh"/>
    <x v="0"/>
    <s v="h"/>
    <n v="0.11263223397635345"/>
    <n v="5.0215208034433282E-3"/>
    <n v="2.0115402085384843E-2"/>
    <n v="2.8169506946145503E-3"/>
    <x v="0"/>
  </r>
  <r>
    <s v="Kamana"/>
    <x v="1"/>
    <s v="a"/>
    <n v="0.17859365276913503"/>
    <n v="0.56097560975609762"/>
    <n v="3.1895692809422373E-2"/>
    <n v="0.31469363474122553"/>
    <x v="1"/>
  </r>
  <r>
    <s v="Purvi"/>
    <x v="1"/>
    <s v="i"/>
    <n v="6.4716863721219667E-2"/>
    <n v="0.34074605451936874"/>
    <n v="1.1558021087734937E-2"/>
    <n v="0.19115022570598736"/>
    <x v="1"/>
  </r>
  <r>
    <s v="Vivek"/>
    <x v="0"/>
    <s v="k"/>
    <n v="3.7336652146857496E-2"/>
    <n v="2.8694404591104736E-3"/>
    <n v="6.6680890890778478E-3"/>
    <n v="1.6096861112083146E-3"/>
    <x v="0"/>
  </r>
  <r>
    <s v="Mandakini"/>
    <x v="1"/>
    <s v="i"/>
    <n v="6.4716863721219667E-2"/>
    <n v="0.34074605451936874"/>
    <n v="1.1558021087734937E-2"/>
    <n v="0.19115022570598736"/>
    <x v="1"/>
  </r>
  <r>
    <s v="Gagandeep"/>
    <x v="0"/>
    <s v="p"/>
    <n v="1.2445550715619166E-2"/>
    <n v="7.173601147776184E-4"/>
    <n v="2.2226963630259493E-3"/>
    <n v="4.0242152780207866E-4"/>
    <x v="0"/>
  </r>
  <r>
    <s v="Sammathi"/>
    <x v="1"/>
    <s v="i"/>
    <n v="6.4716863721219667E-2"/>
    <n v="0.34074605451936874"/>
    <n v="1.1558021087734937E-2"/>
    <n v="0.19115022570598736"/>
    <x v="1"/>
  </r>
  <r>
    <s v="Sushruta"/>
    <x v="0"/>
    <s v="a"/>
    <n v="0.17859365276913503"/>
    <n v="0.56097560975609762"/>
    <n v="3.1895692809422373E-2"/>
    <n v="0.31469363474122553"/>
    <x v="1"/>
  </r>
  <r>
    <s v="Uttiya"/>
    <x v="0"/>
    <s v="a"/>
    <n v="0.17859365276913503"/>
    <n v="0.56097560975609762"/>
    <n v="3.1895692809422373E-2"/>
    <n v="0.31469363474122553"/>
    <x v="1"/>
  </r>
  <r>
    <s v="Bhagat"/>
    <x v="0"/>
    <s v="t"/>
    <n v="5.9116365899191038E-2"/>
    <n v="6.4562410329985654E-3"/>
    <n v="1.0557807724373258E-2"/>
    <n v="3.6217937502187078E-3"/>
    <x v="0"/>
  </r>
  <r>
    <s v="Deeptiman"/>
    <x v="0"/>
    <s v="n"/>
    <n v="0.15121344119477287"/>
    <n v="1.2195121951219513E-2"/>
    <n v="2.7005760810765285E-2"/>
    <n v="6.8411659726353366E-3"/>
    <x v="0"/>
  </r>
  <r>
    <s v="Indrayani"/>
    <x v="1"/>
    <s v="i"/>
    <n v="6.4716863721219667E-2"/>
    <n v="0.34074605451936874"/>
    <n v="1.1558021087734937E-2"/>
    <n v="0.19115022570598736"/>
    <x v="1"/>
  </r>
  <r>
    <s v="Suhail"/>
    <x v="0"/>
    <s v="l"/>
    <n v="6.1605476042314873E-2"/>
    <n v="2.7977044476327116E-2"/>
    <n v="1.1002346996978449E-2"/>
    <n v="1.5694439584281066E-2"/>
    <x v="1"/>
  </r>
  <r>
    <s v="Dyumani"/>
    <x v="0"/>
    <s v="i"/>
    <n v="6.4716863721219667E-2"/>
    <n v="0.34074605451936874"/>
    <n v="1.1558021087734937E-2"/>
    <n v="0.19115022570598736"/>
    <x v="1"/>
  </r>
  <r>
    <s v="Maitra"/>
    <x v="1"/>
    <s v="a"/>
    <n v="0.17859365276913503"/>
    <n v="0.56097560975609762"/>
    <n v="3.1895692809422373E-2"/>
    <n v="0.31469363474122553"/>
    <x v="1"/>
  </r>
  <r>
    <s v="Palak"/>
    <x v="0"/>
    <s v="k"/>
    <n v="3.7336652146857496E-2"/>
    <n v="2.8694404591104736E-3"/>
    <n v="6.6680890890778478E-3"/>
    <n v="1.6096861112083146E-3"/>
    <x v="0"/>
  </r>
  <r>
    <s v="Sulekh"/>
    <x v="1"/>
    <s v="h"/>
    <n v="0.11263223397635345"/>
    <n v="5.0215208034433282E-3"/>
    <n v="2.0115402085384843E-2"/>
    <n v="2.8169506946145503E-3"/>
    <x v="0"/>
  </r>
  <r>
    <s v="Nirajit"/>
    <x v="0"/>
    <s v="t"/>
    <n v="5.9116365899191038E-2"/>
    <n v="6.4562410329985654E-3"/>
    <n v="1.0557807724373258E-2"/>
    <n v="3.6217937502187078E-3"/>
    <x v="0"/>
  </r>
  <r>
    <s v="Maitreya"/>
    <x v="1"/>
    <s v="a"/>
    <n v="0.17859365276913503"/>
    <n v="0.56097560975609762"/>
    <n v="3.1895692809422373E-2"/>
    <n v="0.31469363474122553"/>
    <x v="1"/>
  </r>
  <r>
    <s v="Wasan"/>
    <x v="0"/>
    <s v="n"/>
    <n v="0.15121344119477287"/>
    <n v="1.2195121951219513E-2"/>
    <n v="2.7005760810765285E-2"/>
    <n v="6.8411659726353366E-3"/>
    <x v="0"/>
  </r>
  <r>
    <s v="Dharani"/>
    <x v="1"/>
    <s v="i"/>
    <n v="6.4716863721219667E-2"/>
    <n v="0.34074605451936874"/>
    <n v="1.1558021087734937E-2"/>
    <n v="0.19115022570598736"/>
    <x v="1"/>
  </r>
  <r>
    <s v="Tusti"/>
    <x v="1"/>
    <s v="i"/>
    <n v="6.4716863721219667E-2"/>
    <n v="0.34074605451936874"/>
    <n v="1.1558021087734937E-2"/>
    <n v="0.19115022570598736"/>
    <x v="1"/>
  </r>
  <r>
    <s v="Devamadana"/>
    <x v="0"/>
    <s v="a"/>
    <n v="0.17859365276913503"/>
    <n v="0.56097560975609762"/>
    <n v="3.1895692809422373E-2"/>
    <n v="0.31469363474122553"/>
    <x v="1"/>
  </r>
  <r>
    <s v="Ompati"/>
    <x v="0"/>
    <s v="i"/>
    <n v="6.4716863721219667E-2"/>
    <n v="0.34074605451936874"/>
    <n v="1.1558021087734937E-2"/>
    <n v="0.19115022570598736"/>
    <x v="1"/>
  </r>
  <r>
    <s v="Pavan"/>
    <x v="0"/>
    <s v="n"/>
    <n v="0.15121344119477287"/>
    <n v="1.2195121951219513E-2"/>
    <n v="2.7005760810765285E-2"/>
    <n v="6.8411659726353366E-3"/>
    <x v="0"/>
  </r>
  <r>
    <s v="Bairavi"/>
    <x v="1"/>
    <s v="i"/>
    <n v="6.4716863721219667E-2"/>
    <n v="0.34074605451936874"/>
    <n v="1.1558021087734937E-2"/>
    <n v="0.19115022570598736"/>
    <x v="1"/>
  </r>
  <r>
    <s v="Manohari"/>
    <x v="1"/>
    <s v="i"/>
    <n v="6.4716863721219667E-2"/>
    <n v="0.34074605451936874"/>
    <n v="1.1558021087734937E-2"/>
    <n v="0.19115022570598736"/>
    <x v="1"/>
  </r>
  <r>
    <s v="Shrinivas"/>
    <x v="0"/>
    <s v="s"/>
    <n v="2.0535158680771624E-2"/>
    <n v="2.8694404591104736E-3"/>
    <n v="3.6674489989928162E-3"/>
    <n v="1.6096861112083146E-3"/>
    <x v="0"/>
  </r>
  <r>
    <s v="Vishwesh"/>
    <x v="0"/>
    <s v="h"/>
    <n v="0.11263223397635345"/>
    <n v="5.0215208034433282E-3"/>
    <n v="2.0115402085384843E-2"/>
    <n v="2.8169506946145503E-3"/>
    <x v="0"/>
  </r>
  <r>
    <s v="Umanand"/>
    <x v="0"/>
    <s v="d"/>
    <n v="3.4847542003733668E-2"/>
    <n v="2.152080344332855E-3"/>
    <n v="6.2235498164726587E-3"/>
    <n v="1.2072645834062359E-3"/>
    <x v="0"/>
  </r>
  <r>
    <s v="Gulal"/>
    <x v="1"/>
    <s v="l"/>
    <n v="6.1605476042314873E-2"/>
    <n v="2.7977044476327116E-2"/>
    <n v="1.1002346996978449E-2"/>
    <n v="1.5694439584281066E-2"/>
    <x v="1"/>
  </r>
  <r>
    <s v="Kanjari"/>
    <x v="1"/>
    <s v="i"/>
    <n v="6.4716863721219667E-2"/>
    <n v="0.34074605451936874"/>
    <n v="1.1558021087734937E-2"/>
    <n v="0.19115022570598736"/>
    <x v="1"/>
  </r>
  <r>
    <s v="Nandita"/>
    <x v="1"/>
    <s v="a"/>
    <n v="0.17859365276913503"/>
    <n v="0.56097560975609762"/>
    <n v="3.1895692809422373E-2"/>
    <n v="0.31469363474122553"/>
    <x v="1"/>
  </r>
  <r>
    <s v="Huthayfa"/>
    <x v="0"/>
    <s v="a"/>
    <n v="0.17859365276913503"/>
    <n v="0.56097560975609762"/>
    <n v="3.1895692809422373E-2"/>
    <n v="0.31469363474122553"/>
    <x v="1"/>
  </r>
  <r>
    <s v="Azeez"/>
    <x v="0"/>
    <s v="z"/>
    <n v="5.6004978220286251E-3"/>
    <n v="1.4347202295552368E-3"/>
    <n v="1.0002133633616773E-3"/>
    <n v="8.0484305560415731E-4"/>
    <x v="0"/>
  </r>
  <r>
    <s v="Lalasa"/>
    <x v="1"/>
    <s v="a"/>
    <n v="0.17859365276913503"/>
    <n v="0.56097560975609762"/>
    <n v="3.1895692809422373E-2"/>
    <n v="0.31469363474122553"/>
    <x v="1"/>
  </r>
  <r>
    <s v="Nitara"/>
    <x v="1"/>
    <s v="a"/>
    <n v="0.17859365276913503"/>
    <n v="0.56097560975609762"/>
    <n v="3.1895692809422373E-2"/>
    <n v="0.31469363474122553"/>
    <x v="1"/>
  </r>
  <r>
    <s v="Shiuli"/>
    <x v="1"/>
    <s v="i"/>
    <n v="6.4716863721219667E-2"/>
    <n v="0.34074605451936874"/>
    <n v="1.1558021087734937E-2"/>
    <n v="0.19115022570598736"/>
    <x v="1"/>
  </r>
  <r>
    <s v="Manini"/>
    <x v="1"/>
    <s v="i"/>
    <n v="6.4716863721219667E-2"/>
    <n v="0.34074605451936874"/>
    <n v="1.1558021087734937E-2"/>
    <n v="0.19115022570598736"/>
    <x v="1"/>
  </r>
  <r>
    <s v="Banhishikha"/>
    <x v="1"/>
    <s v="a"/>
    <n v="0.17859365276913503"/>
    <n v="0.56097560975609762"/>
    <n v="3.1895692809422373E-2"/>
    <n v="0.31469363474122553"/>
    <x v="1"/>
  </r>
  <r>
    <s v="Lola"/>
    <x v="1"/>
    <s v="a"/>
    <n v="0.17859365276913503"/>
    <n v="0.56097560975609762"/>
    <n v="3.1895692809422373E-2"/>
    <n v="0.31469363474122553"/>
    <x v="1"/>
  </r>
  <r>
    <s v="Soumyakanti"/>
    <x v="0"/>
    <s v="i"/>
    <n v="6.4716863721219667E-2"/>
    <n v="0.34074605451936874"/>
    <n v="1.1558021087734937E-2"/>
    <n v="0.19115022570598736"/>
    <x v="1"/>
  </r>
  <r>
    <s v="Niranjana"/>
    <x v="1"/>
    <s v="a"/>
    <n v="0.17859365276913503"/>
    <n v="0.56097560975609762"/>
    <n v="3.1895692809422373E-2"/>
    <n v="0.31469363474122553"/>
    <x v="1"/>
  </r>
  <r>
    <s v="Subhagya"/>
    <x v="1"/>
    <s v="a"/>
    <n v="0.17859365276913503"/>
    <n v="0.56097560975609762"/>
    <n v="3.1895692809422373E-2"/>
    <n v="0.31469363474122553"/>
    <x v="1"/>
  </r>
  <r>
    <s v="Tejaswini"/>
    <x v="1"/>
    <s v="i"/>
    <n v="6.4716863721219667E-2"/>
    <n v="0.34074605451936874"/>
    <n v="1.1558021087734937E-2"/>
    <n v="0.19115022570598736"/>
    <x v="1"/>
  </r>
  <r>
    <s v="Swapnali"/>
    <x v="1"/>
    <s v="i"/>
    <n v="6.4716863721219667E-2"/>
    <n v="0.34074605451936874"/>
    <n v="1.1558021087734937E-2"/>
    <n v="0.19115022570598736"/>
    <x v="1"/>
  </r>
  <r>
    <s v="Divyana"/>
    <x v="1"/>
    <s v="a"/>
    <n v="0.17859365276913503"/>
    <n v="0.56097560975609762"/>
    <n v="3.1895692809422373E-2"/>
    <n v="0.31469363474122553"/>
    <x v="1"/>
  </r>
  <r>
    <s v="Karunamayi"/>
    <x v="1"/>
    <s v="i"/>
    <n v="6.4716863721219667E-2"/>
    <n v="0.34074605451936874"/>
    <n v="1.1558021087734937E-2"/>
    <n v="0.19115022570598736"/>
    <x v="1"/>
  </r>
  <r>
    <s v="Samata"/>
    <x v="1"/>
    <s v="a"/>
    <n v="0.17859365276913503"/>
    <n v="0.56097560975609762"/>
    <n v="3.1895692809422373E-2"/>
    <n v="0.31469363474122553"/>
    <x v="1"/>
  </r>
  <r>
    <s v="Purnima"/>
    <x v="1"/>
    <s v="a"/>
    <n v="0.17859365276913503"/>
    <n v="0.56097560975609762"/>
    <n v="3.1895692809422373E-2"/>
    <n v="0.31469363474122553"/>
    <x v="1"/>
  </r>
  <r>
    <s v="Pankajadharini"/>
    <x v="1"/>
    <s v="i"/>
    <n v="6.4716863721219667E-2"/>
    <n v="0.34074605451936874"/>
    <n v="1.1558021087734937E-2"/>
    <n v="0.19115022570598736"/>
    <x v="1"/>
  </r>
  <r>
    <s v="Nakshatra"/>
    <x v="0"/>
    <s v="a"/>
    <n v="0.17859365276913503"/>
    <n v="0.56097560975609762"/>
    <n v="3.1895692809422373E-2"/>
    <n v="0.31469363474122553"/>
    <x v="1"/>
  </r>
  <r>
    <s v="Urmila, Urmil"/>
    <x v="1"/>
    <s v="l"/>
    <n v="6.1605476042314873E-2"/>
    <n v="2.7977044476327116E-2"/>
    <n v="1.1002346996978449E-2"/>
    <n v="1.5694439584281066E-2"/>
    <x v="1"/>
  </r>
  <r>
    <s v="Sashreek"/>
    <x v="0"/>
    <s v="k"/>
    <n v="3.7336652146857496E-2"/>
    <n v="2.8694404591104736E-3"/>
    <n v="6.6680890890778478E-3"/>
    <n v="1.6096861112083146E-3"/>
    <x v="0"/>
  </r>
  <r>
    <s v="Tabassum"/>
    <x v="1"/>
    <s v="m"/>
    <n v="3.2980709396390792E-2"/>
    <n v="7.8909612625538018E-3"/>
    <n v="5.8901453620187659E-3"/>
    <n v="4.4266368058228645E-3"/>
    <x v="0"/>
  </r>
  <r>
    <s v="Nripesh"/>
    <x v="0"/>
    <s v="h"/>
    <n v="0.11263223397635345"/>
    <n v="5.0215208034433282E-3"/>
    <n v="2.0115402085384843E-2"/>
    <n v="2.8169506946145503E-3"/>
    <x v="0"/>
  </r>
  <r>
    <s v="Suvan"/>
    <x v="0"/>
    <s v="n"/>
    <n v="0.15121344119477287"/>
    <n v="1.2195121951219513E-2"/>
    <n v="2.7005760810765285E-2"/>
    <n v="6.8411659726353366E-3"/>
    <x v="0"/>
  </r>
  <r>
    <s v="Muwafaq"/>
    <x v="0"/>
    <s v="q"/>
    <n v="3.1113876789047915E-3"/>
    <n v="0"/>
    <n v="5.5567409075648732E-4"/>
    <n v="0"/>
    <x v="0"/>
  </r>
  <r>
    <s v="Shriyans"/>
    <x v="0"/>
    <s v="s"/>
    <n v="2.0535158680771624E-2"/>
    <n v="2.8694404591104736E-3"/>
    <n v="3.6674489989928162E-3"/>
    <n v="1.6096861112083146E-3"/>
    <x v="0"/>
  </r>
  <r>
    <s v="Gagan"/>
    <x v="0"/>
    <s v="n"/>
    <n v="0.15121344119477287"/>
    <n v="1.2195121951219513E-2"/>
    <n v="2.7005760810765285E-2"/>
    <n v="6.8411659726353366E-3"/>
    <x v="0"/>
  </r>
  <r>
    <s v="Bahuratna"/>
    <x v="1"/>
    <s v="a"/>
    <n v="0.17859365276913503"/>
    <n v="0.56097560975609762"/>
    <n v="3.1895692809422373E-2"/>
    <n v="0.31469363474122553"/>
    <x v="1"/>
  </r>
  <r>
    <s v="Mandan"/>
    <x v="0"/>
    <s v="n"/>
    <n v="0.15121344119477287"/>
    <n v="1.2195121951219513E-2"/>
    <n v="2.7005760810765285E-2"/>
    <n v="6.8411659726353366E-3"/>
    <x v="0"/>
  </r>
  <r>
    <s v="Dhanapriya"/>
    <x v="1"/>
    <s v="a"/>
    <n v="0.17859365276913503"/>
    <n v="0.56097560975609762"/>
    <n v="3.1895692809422373E-2"/>
    <n v="0.31469363474122553"/>
    <x v="1"/>
  </r>
  <r>
    <s v="Bharati"/>
    <x v="1"/>
    <s v="i"/>
    <n v="6.4716863721219667E-2"/>
    <n v="0.34074605451936874"/>
    <n v="1.1558021087734937E-2"/>
    <n v="0.19115022570598736"/>
    <x v="1"/>
  </r>
  <r>
    <s v="Senmal"/>
    <x v="0"/>
    <s v="l"/>
    <n v="6.1605476042314873E-2"/>
    <n v="2.7977044476327116E-2"/>
    <n v="1.1002346996978449E-2"/>
    <n v="1.5694439584281066E-2"/>
    <x v="1"/>
  </r>
  <r>
    <s v="Gudakesha"/>
    <x v="0"/>
    <s v="a"/>
    <n v="0.17859365276913503"/>
    <n v="0.56097560975609762"/>
    <n v="3.1895692809422373E-2"/>
    <n v="0.31469363474122553"/>
    <x v="1"/>
  </r>
  <r>
    <s v="Magan"/>
    <x v="0"/>
    <s v="n"/>
    <n v="0.15121344119477287"/>
    <n v="1.2195121951219513E-2"/>
    <n v="2.7005760810765285E-2"/>
    <n v="6.8411659726353366E-3"/>
    <x v="0"/>
  </r>
  <r>
    <s v="Sarvika"/>
    <x v="1"/>
    <s v="a"/>
    <n v="0.17859365276913503"/>
    <n v="0.56097560975609762"/>
    <n v="3.1895692809422373E-2"/>
    <n v="0.31469363474122553"/>
    <x v="1"/>
  </r>
  <r>
    <s v="Kasni"/>
    <x v="1"/>
    <s v="i"/>
    <n v="6.4716863721219667E-2"/>
    <n v="0.34074605451936874"/>
    <n v="1.1558021087734937E-2"/>
    <n v="0.19115022570598736"/>
    <x v="1"/>
  </r>
  <r>
    <s v="Palaksi"/>
    <x v="1"/>
    <s v="i"/>
    <n v="6.4716863721219667E-2"/>
    <n v="0.34074605451936874"/>
    <n v="1.1558021087734937E-2"/>
    <n v="0.19115022570598736"/>
    <x v="1"/>
  </r>
  <r>
    <s v="Vyom"/>
    <x v="0"/>
    <s v="m"/>
    <n v="3.2980709396390792E-2"/>
    <n v="7.8909612625538018E-3"/>
    <n v="5.8901453620187659E-3"/>
    <n v="4.4266368058228645E-3"/>
    <x v="0"/>
  </r>
  <r>
    <s v="Sampatti"/>
    <x v="1"/>
    <s v="i"/>
    <n v="6.4716863721219667E-2"/>
    <n v="0.34074605451936874"/>
    <n v="1.1558021087734937E-2"/>
    <n v="0.19115022570598736"/>
    <x v="1"/>
  </r>
  <r>
    <s v="Prabodh"/>
    <x v="0"/>
    <s v="h"/>
    <n v="0.11263223397635345"/>
    <n v="5.0215208034433282E-3"/>
    <n v="2.0115402085384843E-2"/>
    <n v="2.8169506946145503E-3"/>
    <x v="0"/>
  </r>
  <r>
    <s v="Wuar"/>
    <x v="0"/>
    <s v="r"/>
    <n v="8.7741132545115119E-2"/>
    <n v="6.4562410329985654E-3"/>
    <n v="1.5670009359332941E-2"/>
    <n v="3.6217937502187078E-3"/>
    <x v="0"/>
  </r>
  <r>
    <s v="Gowri"/>
    <x v="1"/>
    <s v="i"/>
    <n v="6.4716863721219667E-2"/>
    <n v="0.34074605451936874"/>
    <n v="1.1558021087734937E-2"/>
    <n v="0.19115022570598736"/>
    <x v="1"/>
  </r>
  <r>
    <s v="Tejashree"/>
    <x v="1"/>
    <s v="e"/>
    <n v="6.8450528935905417E-3"/>
    <n v="7.1736011477761836E-3"/>
    <n v="1.2224829996642721E-3"/>
    <n v="4.0242152780207863E-3"/>
    <x v="1"/>
  </r>
  <r>
    <s v="Arindam"/>
    <x v="0"/>
    <s v="m"/>
    <n v="3.2980709396390792E-2"/>
    <n v="7.8909612625538018E-3"/>
    <n v="5.8901453620187659E-3"/>
    <n v="4.4266368058228645E-3"/>
    <x v="0"/>
  </r>
  <r>
    <s v="Ramkrishna"/>
    <x v="0"/>
    <s v="a"/>
    <n v="0.17859365276913503"/>
    <n v="0.56097560975609762"/>
    <n v="3.1895692809422373E-2"/>
    <n v="0.31469363474122553"/>
    <x v="1"/>
  </r>
  <r>
    <s v="Jayita"/>
    <x v="1"/>
    <s v="a"/>
    <n v="0.17859365276913503"/>
    <n v="0.56097560975609762"/>
    <n v="3.1895692809422373E-2"/>
    <n v="0.31469363474122553"/>
    <x v="1"/>
  </r>
  <r>
    <s v="Saaras"/>
    <x v="0"/>
    <s v="s"/>
    <n v="2.0535158680771624E-2"/>
    <n v="2.8694404591104736E-3"/>
    <n v="3.6674489989928162E-3"/>
    <n v="1.6096861112083146E-3"/>
    <x v="0"/>
  </r>
  <r>
    <s v="Girindra"/>
    <x v="0"/>
    <s v="a"/>
    <n v="0.17859365276913503"/>
    <n v="0.56097560975609762"/>
    <n v="3.1895692809422373E-2"/>
    <n v="0.31469363474122553"/>
    <x v="1"/>
  </r>
  <r>
    <s v="Satyarupa"/>
    <x v="1"/>
    <s v="a"/>
    <n v="0.17859365276913503"/>
    <n v="0.56097560975609762"/>
    <n v="3.1895692809422373E-2"/>
    <n v="0.31469363474122553"/>
    <x v="1"/>
  </r>
  <r>
    <s v="Sangita"/>
    <x v="1"/>
    <s v="a"/>
    <n v="0.17859365276913503"/>
    <n v="0.56097560975609762"/>
    <n v="3.1895692809422373E-2"/>
    <n v="0.31469363474122553"/>
    <x v="1"/>
  </r>
  <r>
    <s v="Suresh"/>
    <x v="0"/>
    <s v="h"/>
    <n v="0.11263223397635345"/>
    <n v="5.0215208034433282E-3"/>
    <n v="2.0115402085384843E-2"/>
    <n v="2.8169506946145503E-3"/>
    <x v="0"/>
  </r>
  <r>
    <s v="Kirik"/>
    <x v="0"/>
    <s v="k"/>
    <n v="3.7336652146857496E-2"/>
    <n v="2.8694404591104736E-3"/>
    <n v="6.6680890890778478E-3"/>
    <n v="1.6096861112083146E-3"/>
    <x v="0"/>
  </r>
  <r>
    <s v="Sacchidananda"/>
    <x v="0"/>
    <s v="a"/>
    <n v="0.17859365276913503"/>
    <n v="0.56097560975609762"/>
    <n v="3.1895692809422373E-2"/>
    <n v="0.31469363474122553"/>
    <x v="1"/>
  </r>
  <r>
    <s v="Sarasija"/>
    <x v="0"/>
    <s v="a"/>
    <n v="0.17859365276913503"/>
    <n v="0.56097560975609762"/>
    <n v="3.1895692809422373E-2"/>
    <n v="0.31469363474122553"/>
    <x v="1"/>
  </r>
  <r>
    <s v="Jetashri"/>
    <x v="1"/>
    <s v="i"/>
    <n v="6.4716863721219667E-2"/>
    <n v="0.34074605451936874"/>
    <n v="1.1558021087734937E-2"/>
    <n v="0.19115022570598736"/>
    <x v="1"/>
  </r>
  <r>
    <s v="Hiranya"/>
    <x v="0"/>
    <s v="a"/>
    <n v="0.17859365276913503"/>
    <n v="0.56097560975609762"/>
    <n v="3.1895692809422373E-2"/>
    <n v="0.31469363474122553"/>
    <x v="1"/>
  </r>
  <r>
    <s v="Alaknanda"/>
    <x v="1"/>
    <s v="a"/>
    <n v="0.17859365276913503"/>
    <n v="0.56097560975609762"/>
    <n v="3.1895692809422373E-2"/>
    <n v="0.31469363474122553"/>
    <x v="1"/>
  </r>
  <r>
    <s v="Draupadi"/>
    <x v="1"/>
    <s v="i"/>
    <n v="6.4716863721219667E-2"/>
    <n v="0.34074605451936874"/>
    <n v="1.1558021087734937E-2"/>
    <n v="0.19115022570598736"/>
    <x v="1"/>
  </r>
  <r>
    <s v="Rasika"/>
    <x v="1"/>
    <s v="a"/>
    <n v="0.17859365276913503"/>
    <n v="0.56097560975609762"/>
    <n v="3.1895692809422373E-2"/>
    <n v="0.31469363474122553"/>
    <x v="1"/>
  </r>
  <r>
    <s v="Jashun"/>
    <x v="0"/>
    <s v="n"/>
    <n v="0.15121344119477287"/>
    <n v="1.2195121951219513E-2"/>
    <n v="2.7005760810765285E-2"/>
    <n v="6.8411659726353366E-3"/>
    <x v="0"/>
  </r>
  <r>
    <s v="Namana"/>
    <x v="1"/>
    <s v="a"/>
    <n v="0.17859365276913503"/>
    <n v="0.56097560975609762"/>
    <n v="3.1895692809422373E-2"/>
    <n v="0.31469363474122553"/>
    <x v="1"/>
  </r>
  <r>
    <s v="Shreya"/>
    <x v="1"/>
    <s v="a"/>
    <n v="0.17859365276913503"/>
    <n v="0.56097560975609762"/>
    <n v="3.1895692809422373E-2"/>
    <n v="0.31469363474122553"/>
    <x v="1"/>
  </r>
  <r>
    <s v="Haashim"/>
    <x v="0"/>
    <s v="m"/>
    <n v="3.2980709396390792E-2"/>
    <n v="7.8909612625538018E-3"/>
    <n v="5.8901453620187659E-3"/>
    <n v="4.4266368058228645E-3"/>
    <x v="0"/>
  </r>
  <r>
    <s v="Kuvalai"/>
    <x v="1"/>
    <s v="i"/>
    <n v="6.4716863721219667E-2"/>
    <n v="0.34074605451936874"/>
    <n v="1.1558021087734937E-2"/>
    <n v="0.19115022570598736"/>
    <x v="1"/>
  </r>
  <r>
    <s v="Ojeeta"/>
    <x v="1"/>
    <s v="a"/>
    <n v="0.17859365276913503"/>
    <n v="0.56097560975609762"/>
    <n v="3.1895692809422373E-2"/>
    <n v="0.31469363474122553"/>
    <x v="1"/>
  </r>
  <r>
    <s v="Subrata"/>
    <x v="0"/>
    <s v="a"/>
    <n v="0.17859365276913503"/>
    <n v="0.56097560975609762"/>
    <n v="3.1895692809422373E-2"/>
    <n v="0.31469363474122553"/>
    <x v="1"/>
  </r>
  <r>
    <s v="Kausar"/>
    <x v="0"/>
    <s v="r"/>
    <n v="8.7741132545115119E-2"/>
    <n v="6.4562410329985654E-3"/>
    <n v="1.5670009359332941E-2"/>
    <n v="3.6217937502187078E-3"/>
    <x v="0"/>
  </r>
  <r>
    <s v="Kamali"/>
    <x v="1"/>
    <s v="i"/>
    <n v="6.4716863721219667E-2"/>
    <n v="0.34074605451936874"/>
    <n v="1.1558021087734937E-2"/>
    <n v="0.19115022570598736"/>
    <x v="1"/>
  </r>
  <r>
    <s v="Baalaark"/>
    <x v="0"/>
    <s v="k"/>
    <n v="3.7336652146857496E-2"/>
    <n v="2.8694404591104736E-3"/>
    <n v="6.6680890890778478E-3"/>
    <n v="1.6096861112083146E-3"/>
    <x v="0"/>
  </r>
  <r>
    <s v="Simrit, Smrita"/>
    <x v="1"/>
    <s v="a"/>
    <n v="0.17859365276913503"/>
    <n v="0.56097560975609762"/>
    <n v="3.1895692809422373E-2"/>
    <n v="0.31469363474122553"/>
    <x v="1"/>
  </r>
  <r>
    <s v="Bandhini"/>
    <x v="1"/>
    <s v="i"/>
    <n v="6.4716863721219667E-2"/>
    <n v="0.34074605451936874"/>
    <n v="1.1558021087734937E-2"/>
    <n v="0.19115022570598736"/>
    <x v="1"/>
  </r>
  <r>
    <s v="Pramod"/>
    <x v="0"/>
    <s v="d"/>
    <n v="3.4847542003733668E-2"/>
    <n v="2.152080344332855E-3"/>
    <n v="6.2235498164726587E-3"/>
    <n v="1.2072645834062359E-3"/>
    <x v="0"/>
  </r>
  <r>
    <s v="Amodini"/>
    <x v="1"/>
    <s v="i"/>
    <n v="6.4716863721219667E-2"/>
    <n v="0.34074605451936874"/>
    <n v="1.1558021087734937E-2"/>
    <n v="0.19115022570598736"/>
    <x v="1"/>
  </r>
  <r>
    <s v="Kanyana"/>
    <x v="1"/>
    <s v="a"/>
    <n v="0.17859365276913503"/>
    <n v="0.56097560975609762"/>
    <n v="3.1895692809422373E-2"/>
    <n v="0.31469363474122553"/>
    <x v="1"/>
  </r>
  <r>
    <s v="Pushpak"/>
    <x v="0"/>
    <s v="k"/>
    <n v="3.7336652146857496E-2"/>
    <n v="2.8694404591104736E-3"/>
    <n v="6.6680890890778478E-3"/>
    <n v="1.6096861112083146E-3"/>
    <x v="0"/>
  </r>
  <r>
    <s v="Zulfikar"/>
    <x v="0"/>
    <s v="r"/>
    <n v="8.7741132545115119E-2"/>
    <n v="6.4562410329985654E-3"/>
    <n v="1.5670009359332941E-2"/>
    <n v="3.6217937502187078E-3"/>
    <x v="0"/>
  </r>
  <r>
    <s v="Amoha"/>
    <x v="0"/>
    <s v="a"/>
    <n v="0.17859365276913503"/>
    <n v="0.56097560975609762"/>
    <n v="3.1895692809422373E-2"/>
    <n v="0.31469363474122553"/>
    <x v="1"/>
  </r>
  <r>
    <s v="Dharmanand"/>
    <x v="0"/>
    <s v="d"/>
    <n v="3.4847542003733668E-2"/>
    <n v="2.152080344332855E-3"/>
    <n v="6.2235498164726587E-3"/>
    <n v="1.2072645834062359E-3"/>
    <x v="0"/>
  </r>
  <r>
    <s v="Ruhi"/>
    <x v="1"/>
    <s v="i"/>
    <n v="6.4716863721219667E-2"/>
    <n v="0.34074605451936874"/>
    <n v="1.1558021087734937E-2"/>
    <n v="0.19115022570598736"/>
    <x v="1"/>
  </r>
  <r>
    <s v="Rupika"/>
    <x v="1"/>
    <s v="a"/>
    <n v="0.17859365276913503"/>
    <n v="0.56097560975609762"/>
    <n v="3.1895692809422373E-2"/>
    <n v="0.31469363474122553"/>
    <x v="1"/>
  </r>
  <r>
    <s v="Ekapad"/>
    <x v="0"/>
    <s v="d"/>
    <n v="3.4847542003733668E-2"/>
    <n v="2.152080344332855E-3"/>
    <n v="6.2235498164726587E-3"/>
    <n v="1.2072645834062359E-3"/>
    <x v="0"/>
  </r>
  <r>
    <s v="Nauhar"/>
    <x v="0"/>
    <s v="r"/>
    <n v="8.7741132545115119E-2"/>
    <n v="6.4562410329985654E-3"/>
    <n v="1.5670009359332941E-2"/>
    <n v="3.6217937502187078E-3"/>
    <x v="0"/>
  </r>
  <r>
    <s v="Anathi"/>
    <x v="1"/>
    <s v="i"/>
    <n v="6.4716863721219667E-2"/>
    <n v="0.34074605451936874"/>
    <n v="1.1558021087734937E-2"/>
    <n v="0.19115022570598736"/>
    <x v="1"/>
  </r>
  <r>
    <s v="Haatim"/>
    <x v="0"/>
    <s v="m"/>
    <n v="3.2980709396390792E-2"/>
    <n v="7.8909612625538018E-3"/>
    <n v="5.8901453620187659E-3"/>
    <n v="4.4266368058228645E-3"/>
    <x v="0"/>
  </r>
  <r>
    <s v="Manasvi"/>
    <x v="1"/>
    <s v="i"/>
    <n v="6.4716863721219667E-2"/>
    <n v="0.34074605451936874"/>
    <n v="1.1558021087734937E-2"/>
    <n v="0.19115022570598736"/>
    <x v="1"/>
  </r>
  <r>
    <s v="Karunakar"/>
    <x v="0"/>
    <s v="r"/>
    <n v="8.7741132545115119E-2"/>
    <n v="6.4562410329985654E-3"/>
    <n v="1.5670009359332941E-2"/>
    <n v="3.6217937502187078E-3"/>
    <x v="0"/>
  </r>
  <r>
    <s v="Nikhita"/>
    <x v="1"/>
    <s v="a"/>
    <n v="0.17859365276913503"/>
    <n v="0.56097560975609762"/>
    <n v="3.1895692809422373E-2"/>
    <n v="0.31469363474122553"/>
    <x v="1"/>
  </r>
  <r>
    <s v="Prabuddha"/>
    <x v="0"/>
    <s v="a"/>
    <n v="0.17859365276913503"/>
    <n v="0.56097560975609762"/>
    <n v="3.1895692809422373E-2"/>
    <n v="0.31469363474122553"/>
    <x v="1"/>
  </r>
  <r>
    <s v="Zaina"/>
    <x v="1"/>
    <s v="a"/>
    <n v="0.17859365276913503"/>
    <n v="0.56097560975609762"/>
    <n v="3.1895692809422373E-2"/>
    <n v="0.31469363474122553"/>
    <x v="1"/>
  </r>
  <r>
    <s v="Ehimay"/>
    <x v="0"/>
    <s v="y"/>
    <n v="2.1157436216552583E-2"/>
    <n v="1.4347202295552368E-3"/>
    <n v="3.7785838171441139E-3"/>
    <n v="8.0484305560415731E-4"/>
    <x v="0"/>
  </r>
  <r>
    <s v="Salaman"/>
    <x v="0"/>
    <s v="n"/>
    <n v="0.15121344119477287"/>
    <n v="1.2195121951219513E-2"/>
    <n v="2.7005760810765285E-2"/>
    <n v="6.8411659726353366E-3"/>
    <x v="0"/>
  </r>
  <r>
    <s v="Santayani"/>
    <x v="1"/>
    <s v="i"/>
    <n v="6.4716863721219667E-2"/>
    <n v="0.34074605451936874"/>
    <n v="1.1558021087734937E-2"/>
    <n v="0.19115022570598736"/>
    <x v="1"/>
  </r>
  <r>
    <s v="Moti"/>
    <x v="0"/>
    <s v="i"/>
    <n v="6.4716863721219667E-2"/>
    <n v="0.34074605451936874"/>
    <n v="1.1558021087734937E-2"/>
    <n v="0.19115022570598736"/>
    <x v="1"/>
  </r>
  <r>
    <s v="Mallesh"/>
    <x v="0"/>
    <s v="h"/>
    <n v="0.11263223397635345"/>
    <n v="5.0215208034433282E-3"/>
    <n v="2.0115402085384843E-2"/>
    <n v="2.8169506946145503E-3"/>
    <x v="0"/>
  </r>
  <r>
    <s v="Parasmani"/>
    <x v="0"/>
    <s v="i"/>
    <n v="6.4716863721219667E-2"/>
    <n v="0.34074605451936874"/>
    <n v="1.1558021087734937E-2"/>
    <n v="0.19115022570598736"/>
    <x v="1"/>
  </r>
  <r>
    <s v="Thangam"/>
    <x v="0"/>
    <s v="m"/>
    <n v="3.2980709396390792E-2"/>
    <n v="7.8909612625538018E-3"/>
    <n v="5.8901453620187659E-3"/>
    <n v="4.4266368058228645E-3"/>
    <x v="0"/>
  </r>
  <r>
    <s v="Padmashri"/>
    <x v="1"/>
    <s v="i"/>
    <n v="6.4716863721219667E-2"/>
    <n v="0.34074605451936874"/>
    <n v="1.1558021087734937E-2"/>
    <n v="0.19115022570598736"/>
    <x v="1"/>
  </r>
  <r>
    <s v="Sanchaya"/>
    <x v="1"/>
    <s v="a"/>
    <n v="0.17859365276913503"/>
    <n v="0.56097560975609762"/>
    <n v="3.1895692809422373E-2"/>
    <n v="0.31469363474122553"/>
    <x v="1"/>
  </r>
  <r>
    <s v="Sadaf"/>
    <x v="1"/>
    <s v="f"/>
    <n v="1.2445550715619166E-3"/>
    <n v="7.173601147776184E-4"/>
    <n v="2.2226963630259493E-4"/>
    <n v="4.0242152780207866E-4"/>
    <x v="1"/>
  </r>
  <r>
    <s v="Yuyutsu"/>
    <x v="0"/>
    <s v="u"/>
    <n v="3.7336652146857496E-2"/>
    <n v="7.8909612625538018E-3"/>
    <n v="6.6680890890778478E-3"/>
    <n v="4.4266368058228645E-3"/>
    <x v="0"/>
  </r>
  <r>
    <s v="Kuvira"/>
    <x v="1"/>
    <s v="a"/>
    <n v="0.17859365276913503"/>
    <n v="0.56097560975609762"/>
    <n v="3.1895692809422373E-2"/>
    <n v="0.31469363474122553"/>
    <x v="1"/>
  </r>
  <r>
    <s v="Aradhana"/>
    <x v="1"/>
    <s v="a"/>
    <n v="0.17859365276913503"/>
    <n v="0.56097560975609762"/>
    <n v="3.1895692809422373E-2"/>
    <n v="0.31469363474122553"/>
    <x v="1"/>
  </r>
  <r>
    <s v="Sahdev"/>
    <x v="0"/>
    <s v="v"/>
    <n v="2.4268823895457373E-2"/>
    <n v="0"/>
    <n v="4.3342579079006013E-3"/>
    <n v="0"/>
    <x v="0"/>
  </r>
  <r>
    <s v="Haani"/>
    <x v="0"/>
    <s v="i"/>
    <n v="6.4716863721219667E-2"/>
    <n v="0.34074605451936874"/>
    <n v="1.1558021087734937E-2"/>
    <n v="0.19115022570598736"/>
    <x v="1"/>
  </r>
  <r>
    <s v="Rupa"/>
    <x v="1"/>
    <s v="a"/>
    <n v="0.17859365276913503"/>
    <n v="0.56097560975609762"/>
    <n v="3.1895692809422373E-2"/>
    <n v="0.31469363474122553"/>
    <x v="1"/>
  </r>
  <r>
    <s v="Devadhipa"/>
    <x v="0"/>
    <s v="a"/>
    <n v="0.17859365276913503"/>
    <n v="0.56097560975609762"/>
    <n v="3.1895692809422373E-2"/>
    <n v="0.31469363474122553"/>
    <x v="1"/>
  </r>
  <r>
    <s v="Devan"/>
    <x v="0"/>
    <s v="n"/>
    <n v="0.15121344119477287"/>
    <n v="1.2195121951219513E-2"/>
    <n v="2.7005760810765285E-2"/>
    <n v="6.8411659726353366E-3"/>
    <x v="0"/>
  </r>
  <r>
    <s v="Bibhas"/>
    <x v="0"/>
    <s v="s"/>
    <n v="2.0535158680771624E-2"/>
    <n v="2.8694404591104736E-3"/>
    <n v="3.6674489989928162E-3"/>
    <n v="1.6096861112083146E-3"/>
    <x v="0"/>
  </r>
  <r>
    <s v="Shalaka"/>
    <x v="1"/>
    <s v="a"/>
    <n v="0.17859365276913503"/>
    <n v="0.56097560975609762"/>
    <n v="3.1895692809422373E-2"/>
    <n v="0.31469363474122553"/>
    <x v="1"/>
  </r>
  <r>
    <s v="Manjistha"/>
    <x v="1"/>
    <s v="a"/>
    <n v="0.17859365276913503"/>
    <n v="0.56097560975609762"/>
    <n v="3.1895692809422373E-2"/>
    <n v="0.31469363474122553"/>
    <x v="1"/>
  </r>
  <r>
    <s v="Keerthana"/>
    <x v="1"/>
    <s v="a"/>
    <n v="0.17859365276913503"/>
    <n v="0.56097560975609762"/>
    <n v="3.1895692809422373E-2"/>
    <n v="0.31469363474122553"/>
    <x v="1"/>
  </r>
  <r>
    <s v="Vibhat"/>
    <x v="0"/>
    <s v="t"/>
    <n v="5.9116365899191038E-2"/>
    <n v="6.4562410329985654E-3"/>
    <n v="1.0557807724373258E-2"/>
    <n v="3.6217937502187078E-3"/>
    <x v="0"/>
  </r>
  <r>
    <s v="Babitha"/>
    <x v="1"/>
    <s v="a"/>
    <n v="0.17859365276913503"/>
    <n v="0.56097560975609762"/>
    <n v="3.1895692809422373E-2"/>
    <n v="0.31469363474122553"/>
    <x v="1"/>
  </r>
  <r>
    <s v="Bankim"/>
    <x v="0"/>
    <s v="m"/>
    <n v="3.2980709396390792E-2"/>
    <n v="7.8909612625538018E-3"/>
    <n v="5.8901453620187659E-3"/>
    <n v="4.4266368058228645E-3"/>
    <x v="0"/>
  </r>
  <r>
    <s v="Nalina"/>
    <x v="1"/>
    <s v="a"/>
    <n v="0.17859365276913503"/>
    <n v="0.56097560975609762"/>
    <n v="3.1895692809422373E-2"/>
    <n v="0.31469363474122553"/>
    <x v="1"/>
  </r>
  <r>
    <s v="Revati"/>
    <x v="1"/>
    <s v="i"/>
    <n v="6.4716863721219667E-2"/>
    <n v="0.34074605451936874"/>
    <n v="1.1558021087734937E-2"/>
    <n v="0.19115022570598736"/>
    <x v="1"/>
  </r>
  <r>
    <s v="Trishala"/>
    <x v="1"/>
    <s v="a"/>
    <n v="0.17859365276913503"/>
    <n v="0.56097560975609762"/>
    <n v="3.1895692809422373E-2"/>
    <n v="0.31469363474122553"/>
    <x v="1"/>
  </r>
  <r>
    <s v="Akshar"/>
    <x v="0"/>
    <s v="r"/>
    <n v="8.7741132545115119E-2"/>
    <n v="6.4562410329985654E-3"/>
    <n v="1.5670009359332941E-2"/>
    <n v="3.6217937502187078E-3"/>
    <x v="0"/>
  </r>
  <r>
    <s v="Vishala"/>
    <x v="1"/>
    <s v="a"/>
    <n v="0.17859365276913503"/>
    <n v="0.56097560975609762"/>
    <n v="3.1895692809422373E-2"/>
    <n v="0.31469363474122553"/>
    <x v="1"/>
  </r>
  <r>
    <s v="Prashanta"/>
    <x v="0"/>
    <s v="a"/>
    <n v="0.17859365276913503"/>
    <n v="0.56097560975609762"/>
    <n v="3.1895692809422373E-2"/>
    <n v="0.31469363474122553"/>
    <x v="1"/>
  </r>
  <r>
    <s v="Indrakanta"/>
    <x v="0"/>
    <s v="a"/>
    <n v="0.17859365276913503"/>
    <n v="0.56097560975609762"/>
    <n v="3.1895692809422373E-2"/>
    <n v="0.31469363474122553"/>
    <x v="1"/>
  </r>
  <r>
    <s v="Tanav"/>
    <x v="0"/>
    <s v="v"/>
    <n v="2.4268823895457373E-2"/>
    <n v="0"/>
    <n v="4.3342579079006013E-3"/>
    <n v="0"/>
    <x v="0"/>
  </r>
  <r>
    <s v="Jagan"/>
    <x v="0"/>
    <s v="n"/>
    <n v="0.15121344119477287"/>
    <n v="1.2195121951219513E-2"/>
    <n v="2.7005760810765285E-2"/>
    <n v="6.8411659726353366E-3"/>
    <x v="0"/>
  </r>
  <r>
    <s v="Sakhi"/>
    <x v="1"/>
    <s v="i"/>
    <n v="6.4716863721219667E-2"/>
    <n v="0.34074605451936874"/>
    <n v="1.1558021087734937E-2"/>
    <n v="0.19115022570598736"/>
    <x v="1"/>
  </r>
  <r>
    <s v="Ratnangi"/>
    <x v="1"/>
    <s v="i"/>
    <n v="6.4716863721219667E-2"/>
    <n v="0.34074605451936874"/>
    <n v="1.1558021087734937E-2"/>
    <n v="0.19115022570598736"/>
    <x v="1"/>
  </r>
  <r>
    <s v="Akshita"/>
    <x v="1"/>
    <s v="a"/>
    <n v="0.17859365276913503"/>
    <n v="0.56097560975609762"/>
    <n v="3.1895692809422373E-2"/>
    <n v="0.31469363474122553"/>
    <x v="1"/>
  </r>
  <r>
    <s v="ThenMoli"/>
    <x v="1"/>
    <s v="i"/>
    <n v="6.4716863721219667E-2"/>
    <n v="0.34074605451936874"/>
    <n v="1.1558021087734937E-2"/>
    <n v="0.19115022570598736"/>
    <x v="1"/>
  </r>
  <r>
    <s v="Safia"/>
    <x v="1"/>
    <s v="a"/>
    <n v="0.17859365276913503"/>
    <n v="0.56097560975609762"/>
    <n v="3.1895692809422373E-2"/>
    <n v="0.31469363474122553"/>
    <x v="1"/>
  </r>
  <r>
    <s v="Iyla"/>
    <x v="1"/>
    <s v="a"/>
    <n v="0.17859365276913503"/>
    <n v="0.56097560975609762"/>
    <n v="3.1895692809422373E-2"/>
    <n v="0.31469363474122553"/>
    <x v="1"/>
  </r>
  <r>
    <s v="Sultan"/>
    <x v="0"/>
    <s v="n"/>
    <n v="0.15121344119477287"/>
    <n v="1.2195121951219513E-2"/>
    <n v="2.7005760810765285E-2"/>
    <n v="6.8411659726353366E-3"/>
    <x v="0"/>
  </r>
  <r>
    <s v="Bhuvana"/>
    <x v="1"/>
    <s v="a"/>
    <n v="0.17859365276913503"/>
    <n v="0.56097560975609762"/>
    <n v="3.1895692809422373E-2"/>
    <n v="0.31469363474122553"/>
    <x v="1"/>
  </r>
  <r>
    <s v="Eshani"/>
    <x v="1"/>
    <s v="i"/>
    <n v="6.4716863721219667E-2"/>
    <n v="0.34074605451936874"/>
    <n v="1.1558021087734937E-2"/>
    <n v="0.19115022570598736"/>
    <x v="1"/>
  </r>
  <r>
    <s v="Anshula"/>
    <x v="1"/>
    <s v="a"/>
    <n v="0.17859365276913503"/>
    <n v="0.56097560975609762"/>
    <n v="3.1895692809422373E-2"/>
    <n v="0.31469363474122553"/>
    <x v="1"/>
  </r>
  <r>
    <s v="Malina"/>
    <x v="1"/>
    <s v="a"/>
    <n v="0.17859365276913503"/>
    <n v="0.56097560975609762"/>
    <n v="3.1895692809422373E-2"/>
    <n v="0.31469363474122553"/>
    <x v="1"/>
  </r>
  <r>
    <s v="Swasti"/>
    <x v="1"/>
    <s v="i"/>
    <n v="6.4716863721219667E-2"/>
    <n v="0.34074605451936874"/>
    <n v="1.1558021087734937E-2"/>
    <n v="0.19115022570598736"/>
    <x v="1"/>
  </r>
  <r>
    <s v="Gourishankar"/>
    <x v="0"/>
    <s v="r"/>
    <n v="8.7741132545115119E-2"/>
    <n v="6.4562410329985654E-3"/>
    <n v="1.5670009359332941E-2"/>
    <n v="3.6217937502187078E-3"/>
    <x v="0"/>
  </r>
  <r>
    <s v="Jaipal"/>
    <x v="0"/>
    <s v="l"/>
    <n v="6.1605476042314873E-2"/>
    <n v="2.7977044476327116E-2"/>
    <n v="1.1002346996978449E-2"/>
    <n v="1.5694439584281066E-2"/>
    <x v="1"/>
  </r>
  <r>
    <s v="Khajit"/>
    <x v="0"/>
    <s v="t"/>
    <n v="5.9116365899191038E-2"/>
    <n v="6.4562410329985654E-3"/>
    <n v="1.0557807724373258E-2"/>
    <n v="3.6217937502187078E-3"/>
    <x v="0"/>
  </r>
  <r>
    <s v="Lochan"/>
    <x v="1"/>
    <s v="n"/>
    <n v="0.15121344119477287"/>
    <n v="1.2195121951219513E-2"/>
    <n v="2.7005760810765285E-2"/>
    <n v="6.8411659726353366E-3"/>
    <x v="0"/>
  </r>
  <r>
    <s v="Amani"/>
    <x v="1"/>
    <s v="i"/>
    <n v="6.4716863721219667E-2"/>
    <n v="0.34074605451936874"/>
    <n v="1.1558021087734937E-2"/>
    <n v="0.19115022570598736"/>
    <x v="1"/>
  </r>
  <r>
    <s v="Sukumari"/>
    <x v="1"/>
    <s v="i"/>
    <n v="6.4716863721219667E-2"/>
    <n v="0.34074605451936874"/>
    <n v="1.1558021087734937E-2"/>
    <n v="0.19115022570598736"/>
    <x v="1"/>
  </r>
  <r>
    <s v="Barun"/>
    <x v="0"/>
    <s v="n"/>
    <n v="0.15121344119477287"/>
    <n v="1.2195121951219513E-2"/>
    <n v="2.7005760810765285E-2"/>
    <n v="6.8411659726353366E-3"/>
    <x v="0"/>
  </r>
  <r>
    <s v="Nairit"/>
    <x v="0"/>
    <s v="t"/>
    <n v="5.9116365899191038E-2"/>
    <n v="6.4562410329985654E-3"/>
    <n v="1.0557807724373258E-2"/>
    <n v="3.6217937502187078E-3"/>
    <x v="0"/>
  </r>
  <r>
    <s v="Anuprabha"/>
    <x v="1"/>
    <s v="a"/>
    <n v="0.17859365276913503"/>
    <n v="0.56097560975609762"/>
    <n v="3.1895692809422373E-2"/>
    <n v="0.31469363474122553"/>
    <x v="1"/>
  </r>
  <r>
    <s v="Dhanvant"/>
    <x v="0"/>
    <s v="t"/>
    <n v="5.9116365899191038E-2"/>
    <n v="6.4562410329985654E-3"/>
    <n v="1.0557807724373258E-2"/>
    <n v="3.6217937502187078E-3"/>
    <x v="0"/>
  </r>
  <r>
    <s v="Aditya"/>
    <x v="0"/>
    <s v="a"/>
    <n v="0.17859365276913503"/>
    <n v="0.56097560975609762"/>
    <n v="3.1895692809422373E-2"/>
    <n v="0.31469363474122553"/>
    <x v="1"/>
  </r>
  <r>
    <s v="Gulika"/>
    <x v="1"/>
    <s v="a"/>
    <n v="0.17859365276913503"/>
    <n v="0.56097560975609762"/>
    <n v="3.1895692809422373E-2"/>
    <n v="0.31469363474122553"/>
    <x v="1"/>
  </r>
  <r>
    <s v="Hanan"/>
    <x v="0"/>
    <s v="n"/>
    <n v="0.15121344119477287"/>
    <n v="1.2195121951219513E-2"/>
    <n v="2.7005760810765285E-2"/>
    <n v="6.8411659726353366E-3"/>
    <x v="0"/>
  </r>
  <r>
    <s v="Tanvir"/>
    <x v="0"/>
    <s v="r"/>
    <n v="8.7741132545115119E-2"/>
    <n v="6.4562410329985654E-3"/>
    <n v="1.5670009359332941E-2"/>
    <n v="3.6217937502187078E-3"/>
    <x v="0"/>
  </r>
  <r>
    <s v="Haaroon"/>
    <x v="0"/>
    <s v="n"/>
    <n v="0.15121344119477287"/>
    <n v="1.2195121951219513E-2"/>
    <n v="2.7005760810765285E-2"/>
    <n v="6.8411659726353366E-3"/>
    <x v="0"/>
  </r>
  <r>
    <s v="Triya"/>
    <x v="1"/>
    <s v="a"/>
    <n v="0.17859365276913503"/>
    <n v="0.56097560975609762"/>
    <n v="3.1895692809422373E-2"/>
    <n v="0.31469363474122553"/>
    <x v="1"/>
  </r>
  <r>
    <s v="Santosh"/>
    <x v="0"/>
    <s v="h"/>
    <n v="0.11263223397635345"/>
    <n v="5.0215208034433282E-3"/>
    <n v="2.0115402085384843E-2"/>
    <n v="2.8169506946145503E-3"/>
    <x v="0"/>
  </r>
  <r>
    <s v="Sambaran"/>
    <x v="0"/>
    <s v="n"/>
    <n v="0.15121344119477287"/>
    <n v="1.2195121951219513E-2"/>
    <n v="2.7005760810765285E-2"/>
    <n v="6.8411659726353366E-3"/>
    <x v="0"/>
  </r>
  <r>
    <s v="Pratitha"/>
    <x v="1"/>
    <s v="a"/>
    <n v="0.17859365276913503"/>
    <n v="0.56097560975609762"/>
    <n v="3.1895692809422373E-2"/>
    <n v="0.31469363474122553"/>
    <x v="1"/>
  </r>
  <r>
    <s v="Gayanthika"/>
    <x v="1"/>
    <s v="a"/>
    <n v="0.17859365276913503"/>
    <n v="0.56097560975609762"/>
    <n v="3.1895692809422373E-2"/>
    <n v="0.31469363474122553"/>
    <x v="1"/>
  </r>
  <r>
    <s v="Vilina"/>
    <x v="1"/>
    <s v="a"/>
    <n v="0.17859365276913503"/>
    <n v="0.56097560975609762"/>
    <n v="3.1895692809422373E-2"/>
    <n v="0.31469363474122553"/>
    <x v="1"/>
  </r>
  <r>
    <s v="Ashna"/>
    <x v="1"/>
    <s v="a"/>
    <n v="0.17859365276913503"/>
    <n v="0.56097560975609762"/>
    <n v="3.1895692809422373E-2"/>
    <n v="0.31469363474122553"/>
    <x v="1"/>
  </r>
  <r>
    <s v="Deepashikha"/>
    <x v="1"/>
    <s v="a"/>
    <n v="0.17859365276913503"/>
    <n v="0.56097560975609762"/>
    <n v="3.1895692809422373E-2"/>
    <n v="0.31469363474122553"/>
    <x v="1"/>
  </r>
  <r>
    <s v="Oorja"/>
    <x v="1"/>
    <s v="a"/>
    <n v="0.17859365276913503"/>
    <n v="0.56097560975609762"/>
    <n v="3.1895692809422373E-2"/>
    <n v="0.31469363474122553"/>
    <x v="1"/>
  </r>
  <r>
    <s v="Anuragini"/>
    <x v="1"/>
    <s v="i"/>
    <n v="6.4716863721219667E-2"/>
    <n v="0.34074605451936874"/>
    <n v="1.1558021087734937E-2"/>
    <n v="0.19115022570598736"/>
    <x v="1"/>
  </r>
  <r>
    <s v="Markandeya"/>
    <x v="0"/>
    <s v="a"/>
    <n v="0.17859365276913503"/>
    <n v="0.56097560975609762"/>
    <n v="3.1895692809422373E-2"/>
    <n v="0.31469363474122553"/>
    <x v="1"/>
  </r>
  <r>
    <s v="Chaman"/>
    <x v="1"/>
    <s v="n"/>
    <n v="0.15121344119477287"/>
    <n v="1.2195121951219513E-2"/>
    <n v="2.7005760810765285E-2"/>
    <n v="6.8411659726353366E-3"/>
    <x v="0"/>
  </r>
  <r>
    <s v="Shefali"/>
    <x v="1"/>
    <s v="i"/>
    <n v="6.4716863721219667E-2"/>
    <n v="0.34074605451936874"/>
    <n v="1.1558021087734937E-2"/>
    <n v="0.19115022570598736"/>
    <x v="1"/>
  </r>
  <r>
    <s v="Dharmaditya"/>
    <x v="0"/>
    <s v="a"/>
    <n v="0.17859365276913503"/>
    <n v="0.56097560975609762"/>
    <n v="3.1895692809422373E-2"/>
    <n v="0.31469363474122553"/>
    <x v="1"/>
  </r>
  <r>
    <s v="Smriti"/>
    <x v="1"/>
    <s v="i"/>
    <n v="6.4716863721219667E-2"/>
    <n v="0.34074605451936874"/>
    <n v="1.1558021087734937E-2"/>
    <n v="0.19115022570598736"/>
    <x v="1"/>
  </r>
  <r>
    <s v="Puru"/>
    <x v="0"/>
    <s v="u"/>
    <n v="3.7336652146857496E-2"/>
    <n v="7.8909612625538018E-3"/>
    <n v="6.6680890890778478E-3"/>
    <n v="4.4266368058228645E-3"/>
    <x v="0"/>
  </r>
  <r>
    <s v="Kusum"/>
    <x v="1"/>
    <s v="m"/>
    <n v="3.2980709396390792E-2"/>
    <n v="7.8909612625538018E-3"/>
    <n v="5.8901453620187659E-3"/>
    <n v="4.4266368058228645E-3"/>
    <x v="0"/>
  </r>
  <r>
    <s v="Chaitaly"/>
    <x v="1"/>
    <s v="y"/>
    <n v="2.1157436216552583E-2"/>
    <n v="1.4347202295552368E-3"/>
    <n v="3.7785838171441139E-3"/>
    <n v="8.0484305560415731E-4"/>
    <x v="0"/>
  </r>
  <r>
    <s v="Ilisha"/>
    <x v="1"/>
    <s v="a"/>
    <n v="0.17859365276913503"/>
    <n v="0.56097560975609762"/>
    <n v="3.1895692809422373E-2"/>
    <n v="0.31469363474122553"/>
    <x v="1"/>
  </r>
  <r>
    <s v="Ottakoothan"/>
    <x v="0"/>
    <s v="n"/>
    <n v="0.15121344119477287"/>
    <n v="1.2195121951219513E-2"/>
    <n v="2.7005760810765285E-2"/>
    <n v="6.8411659726353366E-3"/>
    <x v="0"/>
  </r>
  <r>
    <s v="Jeevika"/>
    <x v="1"/>
    <s v="a"/>
    <n v="0.17859365276913503"/>
    <n v="0.56097560975609762"/>
    <n v="3.1895692809422373E-2"/>
    <n v="0.31469363474122553"/>
    <x v="1"/>
  </r>
  <r>
    <s v="Eesha"/>
    <x v="1"/>
    <s v="a"/>
    <n v="0.17859365276913503"/>
    <n v="0.56097560975609762"/>
    <n v="3.1895692809422373E-2"/>
    <n v="0.31469363474122553"/>
    <x v="1"/>
  </r>
  <r>
    <s v="Gajanan"/>
    <x v="0"/>
    <s v="n"/>
    <n v="0.15121344119477287"/>
    <n v="1.2195121951219513E-2"/>
    <n v="2.7005760810765285E-2"/>
    <n v="6.8411659726353366E-3"/>
    <x v="0"/>
  </r>
  <r>
    <s v="Dhiraj"/>
    <x v="0"/>
    <s v="j"/>
    <n v="2.3024268823895456E-2"/>
    <n v="7.173601147776184E-4"/>
    <n v="4.1119882715980058E-3"/>
    <n v="4.0242152780207866E-4"/>
    <x v="0"/>
  </r>
  <r>
    <s v="Sanjivan"/>
    <x v="0"/>
    <s v="n"/>
    <n v="0.15121344119477287"/>
    <n v="1.2195121951219513E-2"/>
    <n v="2.7005760810765285E-2"/>
    <n v="6.8411659726353366E-3"/>
    <x v="0"/>
  </r>
  <r>
    <s v="Fadheela"/>
    <x v="1"/>
    <s v="a"/>
    <n v="0.17859365276913503"/>
    <n v="0.56097560975609762"/>
    <n v="3.1895692809422373E-2"/>
    <n v="0.31469363474122553"/>
    <x v="1"/>
  </r>
  <r>
    <s v="Hridaynath"/>
    <x v="0"/>
    <s v="h"/>
    <n v="0.11263223397635345"/>
    <n v="5.0215208034433282E-3"/>
    <n v="2.0115402085384843E-2"/>
    <n v="2.8169506946145503E-3"/>
    <x v="0"/>
  </r>
  <r>
    <s v="Janav"/>
    <x v="0"/>
    <s v="v"/>
    <n v="2.4268823895457373E-2"/>
    <n v="0"/>
    <n v="4.3342579079006013E-3"/>
    <n v="0"/>
    <x v="0"/>
  </r>
  <r>
    <s v="Shashishekhar"/>
    <x v="0"/>
    <s v="r"/>
    <n v="8.7741132545115119E-2"/>
    <n v="6.4562410329985654E-3"/>
    <n v="1.5670009359332941E-2"/>
    <n v="3.6217937502187078E-3"/>
    <x v="0"/>
  </r>
  <r>
    <s v="Udyan"/>
    <x v="0"/>
    <s v="n"/>
    <n v="0.15121344119477287"/>
    <n v="1.2195121951219513E-2"/>
    <n v="2.7005760810765285E-2"/>
    <n v="6.8411659726353366E-3"/>
    <x v="0"/>
  </r>
  <r>
    <s v="Sukthi"/>
    <x v="1"/>
    <s v="i"/>
    <n v="6.4716863721219667E-2"/>
    <n v="0.34074605451936874"/>
    <n v="1.1558021087734937E-2"/>
    <n v="0.19115022570598736"/>
    <x v="1"/>
  </r>
  <r>
    <s v="Dwipavati"/>
    <x v="1"/>
    <s v="i"/>
    <n v="6.4716863721219667E-2"/>
    <n v="0.34074605451936874"/>
    <n v="1.1558021087734937E-2"/>
    <n v="0.19115022570598736"/>
    <x v="1"/>
  </r>
  <r>
    <s v="Netra"/>
    <x v="1"/>
    <s v="a"/>
    <n v="0.17859365276913503"/>
    <n v="0.56097560975609762"/>
    <n v="3.1895692809422373E-2"/>
    <n v="0.31469363474122553"/>
    <x v="1"/>
  </r>
  <r>
    <s v="Trilochana"/>
    <x v="1"/>
    <s v="a"/>
    <n v="0.17859365276913503"/>
    <n v="0.56097560975609762"/>
    <n v="3.1895692809422373E-2"/>
    <n v="0.31469363474122553"/>
    <x v="1"/>
  </r>
  <r>
    <s v="Pranita"/>
    <x v="1"/>
    <s v="a"/>
    <n v="0.17859365276913503"/>
    <n v="0.56097560975609762"/>
    <n v="3.1895692809422373E-2"/>
    <n v="0.31469363474122553"/>
    <x v="1"/>
  </r>
  <r>
    <s v="Rohitasva"/>
    <x v="0"/>
    <s v="a"/>
    <n v="0.17859365276913503"/>
    <n v="0.56097560975609762"/>
    <n v="3.1895692809422373E-2"/>
    <n v="0.31469363474122553"/>
    <x v="1"/>
  </r>
  <r>
    <s v="Kamalkali"/>
    <x v="1"/>
    <s v="i"/>
    <n v="6.4716863721219667E-2"/>
    <n v="0.34074605451936874"/>
    <n v="1.1558021087734937E-2"/>
    <n v="0.19115022570598736"/>
    <x v="1"/>
  </r>
  <r>
    <s v="Nirbhay"/>
    <x v="0"/>
    <s v="y"/>
    <n v="2.1157436216552583E-2"/>
    <n v="1.4347202295552368E-3"/>
    <n v="3.7785838171441139E-3"/>
    <n v="8.0484305560415731E-4"/>
    <x v="0"/>
  </r>
  <r>
    <s v="Omeshwar"/>
    <x v="0"/>
    <s v="r"/>
    <n v="8.7741132545115119E-2"/>
    <n v="6.4562410329985654E-3"/>
    <n v="1.5670009359332941E-2"/>
    <n v="3.6217937502187078E-3"/>
    <x v="0"/>
  </r>
  <r>
    <s v="Madan"/>
    <x v="0"/>
    <s v="n"/>
    <n v="0.15121344119477287"/>
    <n v="1.2195121951219513E-2"/>
    <n v="2.7005760810765285E-2"/>
    <n v="6.8411659726353366E-3"/>
    <x v="0"/>
  </r>
  <r>
    <s v="Shraddha"/>
    <x v="1"/>
    <s v="a"/>
    <n v="0.17859365276913503"/>
    <n v="0.56097560975609762"/>
    <n v="3.1895692809422373E-2"/>
    <n v="0.31469363474122553"/>
    <x v="1"/>
  </r>
  <r>
    <s v="Dwijesh"/>
    <x v="0"/>
    <s v="h"/>
    <n v="0.11263223397635345"/>
    <n v="5.0215208034433282E-3"/>
    <n v="2.0115402085384843E-2"/>
    <n v="2.8169506946145503E-3"/>
    <x v="0"/>
  </r>
  <r>
    <s v="Pyaremohan"/>
    <x v="0"/>
    <s v="n"/>
    <n v="0.15121344119477287"/>
    <n v="1.2195121951219513E-2"/>
    <n v="2.7005760810765285E-2"/>
    <n v="6.8411659726353366E-3"/>
    <x v="0"/>
  </r>
  <r>
    <s v="Nabendu"/>
    <x v="0"/>
    <s v="u"/>
    <n v="3.7336652146857496E-2"/>
    <n v="7.8909612625538018E-3"/>
    <n v="6.6680890890778478E-3"/>
    <n v="4.4266368058228645E-3"/>
    <x v="0"/>
  </r>
  <r>
    <s v="Trambak"/>
    <x v="0"/>
    <s v="k"/>
    <n v="3.7336652146857496E-2"/>
    <n v="2.8694404591104736E-3"/>
    <n v="6.6680890890778478E-3"/>
    <n v="1.6096861112083146E-3"/>
    <x v="0"/>
  </r>
  <r>
    <s v="Kundan"/>
    <x v="1"/>
    <s v="n"/>
    <n v="0.15121344119477287"/>
    <n v="1.2195121951219513E-2"/>
    <n v="2.7005760810765285E-2"/>
    <n v="6.8411659726353366E-3"/>
    <x v="0"/>
  </r>
  <r>
    <s v="Pujesh"/>
    <x v="0"/>
    <s v="h"/>
    <n v="0.11263223397635345"/>
    <n v="5.0215208034433282E-3"/>
    <n v="2.0115402085384843E-2"/>
    <n v="2.8169506946145503E-3"/>
    <x v="0"/>
  </r>
  <r>
    <s v="Vidyasagar"/>
    <x v="0"/>
    <s v="r"/>
    <n v="8.7741132545115119E-2"/>
    <n v="6.4562410329985654E-3"/>
    <n v="1.5670009359332941E-2"/>
    <n v="3.6217937502187078E-3"/>
    <x v="0"/>
  </r>
  <r>
    <s v="Madhuksara"/>
    <x v="1"/>
    <s v="a"/>
    <n v="0.17859365276913503"/>
    <n v="0.56097560975609762"/>
    <n v="3.1895692809422373E-2"/>
    <n v="0.31469363474122553"/>
    <x v="1"/>
  </r>
  <r>
    <s v="Suvarnarekha"/>
    <x v="1"/>
    <s v="a"/>
    <n v="0.17859365276913503"/>
    <n v="0.56097560975609762"/>
    <n v="3.1895692809422373E-2"/>
    <n v="0.31469363474122553"/>
    <x v="1"/>
  </r>
  <r>
    <s v="Wali"/>
    <x v="0"/>
    <s v="i"/>
    <n v="6.4716863721219667E-2"/>
    <n v="0.34074605451936874"/>
    <n v="1.1558021087734937E-2"/>
    <n v="0.19115022570598736"/>
    <x v="1"/>
  </r>
  <r>
    <s v="Vishnumaya"/>
    <x v="1"/>
    <s v="a"/>
    <n v="0.17859365276913503"/>
    <n v="0.56097560975609762"/>
    <n v="3.1895692809422373E-2"/>
    <n v="0.31469363474122553"/>
    <x v="1"/>
  </r>
  <r>
    <s v="Harshika"/>
    <x v="1"/>
    <s v="a"/>
    <n v="0.17859365276913503"/>
    <n v="0.56097560975609762"/>
    <n v="3.1895692809422373E-2"/>
    <n v="0.31469363474122553"/>
    <x v="1"/>
  </r>
  <r>
    <s v="Harshaman"/>
    <x v="0"/>
    <s v="n"/>
    <n v="0.15121344119477287"/>
    <n v="1.2195121951219513E-2"/>
    <n v="2.7005760810765285E-2"/>
    <n v="6.8411659726353366E-3"/>
    <x v="0"/>
  </r>
  <r>
    <s v="Keva"/>
    <x v="1"/>
    <s v="a"/>
    <n v="0.17859365276913503"/>
    <n v="0.56097560975609762"/>
    <n v="3.1895692809422373E-2"/>
    <n v="0.31469363474122553"/>
    <x v="1"/>
  </r>
  <r>
    <s v="Pukhraj"/>
    <x v="0"/>
    <s v="j"/>
    <n v="2.3024268823895456E-2"/>
    <n v="7.173601147776184E-4"/>
    <n v="4.1119882715980058E-3"/>
    <n v="4.0242152780207866E-4"/>
    <x v="0"/>
  </r>
  <r>
    <s v="Mangai"/>
    <x v="1"/>
    <s v="i"/>
    <n v="6.4716863721219667E-2"/>
    <n v="0.34074605451936874"/>
    <n v="1.1558021087734937E-2"/>
    <n v="0.19115022570598736"/>
    <x v="1"/>
  </r>
  <r>
    <s v="Padmanabha"/>
    <x v="0"/>
    <s v="a"/>
    <n v="0.17859365276913503"/>
    <n v="0.56097560975609762"/>
    <n v="3.1895692809422373E-2"/>
    <n v="0.31469363474122553"/>
    <x v="1"/>
  </r>
  <r>
    <s v="Hasita"/>
    <x v="1"/>
    <s v="a"/>
    <n v="0.17859365276913503"/>
    <n v="0.56097560975609762"/>
    <n v="3.1895692809422373E-2"/>
    <n v="0.31469363474122553"/>
    <x v="1"/>
  </r>
  <r>
    <s v="Kiran"/>
    <x v="1"/>
    <s v="n"/>
    <n v="0.15121344119477287"/>
    <n v="1.2195121951219513E-2"/>
    <n v="2.7005760810765285E-2"/>
    <n v="6.8411659726353366E-3"/>
    <x v="0"/>
  </r>
  <r>
    <s v="Charumati"/>
    <x v="1"/>
    <s v="i"/>
    <n v="6.4716863721219667E-2"/>
    <n v="0.34074605451936874"/>
    <n v="1.1558021087734937E-2"/>
    <n v="0.19115022570598736"/>
    <x v="1"/>
  </r>
  <r>
    <s v="Nirad"/>
    <x v="0"/>
    <s v="d"/>
    <n v="3.4847542003733668E-2"/>
    <n v="2.152080344332855E-3"/>
    <n v="6.2235498164726587E-3"/>
    <n v="1.2072645834062359E-3"/>
    <x v="0"/>
  </r>
  <r>
    <s v="Jakarious"/>
    <x v="0"/>
    <s v="s"/>
    <n v="2.0535158680771624E-2"/>
    <n v="2.8694404591104736E-3"/>
    <n v="3.6674489989928162E-3"/>
    <n v="1.6096861112083146E-3"/>
    <x v="0"/>
  </r>
  <r>
    <s v="Lajjawati"/>
    <x v="1"/>
    <s v="i"/>
    <n v="6.4716863721219667E-2"/>
    <n v="0.34074605451936874"/>
    <n v="1.1558021087734937E-2"/>
    <n v="0.19115022570598736"/>
    <x v="1"/>
  </r>
  <r>
    <s v="Antara"/>
    <x v="1"/>
    <s v="a"/>
    <n v="0.17859365276913503"/>
    <n v="0.56097560975609762"/>
    <n v="3.1895692809422373E-2"/>
    <n v="0.31469363474122553"/>
    <x v="1"/>
  </r>
  <r>
    <s v="Dayashankar"/>
    <x v="0"/>
    <s v="r"/>
    <n v="8.7741132545115119E-2"/>
    <n v="6.4562410329985654E-3"/>
    <n v="1.5670009359332941E-2"/>
    <n v="3.6217937502187078E-3"/>
    <x v="0"/>
  </r>
  <r>
    <s v="Qudamah"/>
    <x v="0"/>
    <s v="h"/>
    <n v="0.11263223397635345"/>
    <n v="5.0215208034433282E-3"/>
    <n v="2.0115402085384843E-2"/>
    <n v="2.8169506946145503E-3"/>
    <x v="0"/>
  </r>
  <r>
    <s v="Sudeepa"/>
    <x v="1"/>
    <s v="a"/>
    <n v="0.17859365276913503"/>
    <n v="0.56097560975609762"/>
    <n v="3.1895692809422373E-2"/>
    <n v="0.31469363474122553"/>
    <x v="1"/>
  </r>
  <r>
    <s v="Rajendramohan"/>
    <x v="0"/>
    <s v="n"/>
    <n v="0.15121344119477287"/>
    <n v="1.2195121951219513E-2"/>
    <n v="2.7005760810765285E-2"/>
    <n v="6.8411659726353366E-3"/>
    <x v="0"/>
  </r>
  <r>
    <s v="Niket"/>
    <x v="0"/>
    <s v="t"/>
    <n v="5.9116365899191038E-2"/>
    <n v="6.4562410329985654E-3"/>
    <n v="1.0557807724373258E-2"/>
    <n v="3.6217937502187078E-3"/>
    <x v="0"/>
  </r>
  <r>
    <s v="Kayalvili"/>
    <x v="1"/>
    <s v="i"/>
    <n v="6.4716863721219667E-2"/>
    <n v="0.34074605451936874"/>
    <n v="1.1558021087734937E-2"/>
    <n v="0.19115022570598736"/>
    <x v="1"/>
  </r>
  <r>
    <s v="Gokul"/>
    <x v="0"/>
    <s v="l"/>
    <n v="6.1605476042314873E-2"/>
    <n v="2.7977044476327116E-2"/>
    <n v="1.1002346996978449E-2"/>
    <n v="1.5694439584281066E-2"/>
    <x v="1"/>
  </r>
  <r>
    <s v="Suvimal"/>
    <x v="0"/>
    <s v="l"/>
    <n v="6.1605476042314873E-2"/>
    <n v="2.7977044476327116E-2"/>
    <n v="1.1002346996978449E-2"/>
    <n v="1.5694439584281066E-2"/>
    <x v="1"/>
  </r>
  <r>
    <s v="Savitri"/>
    <x v="1"/>
    <s v="i"/>
    <n v="6.4716863721219667E-2"/>
    <n v="0.34074605451936874"/>
    <n v="1.1558021087734937E-2"/>
    <n v="0.19115022570598736"/>
    <x v="1"/>
  </r>
  <r>
    <s v="Nithik"/>
    <x v="0"/>
    <s v="k"/>
    <n v="3.7336652146857496E-2"/>
    <n v="2.8694404591104736E-3"/>
    <n v="6.6680890890778478E-3"/>
    <n v="1.6096861112083146E-3"/>
    <x v="0"/>
  </r>
  <r>
    <s v="Raji"/>
    <x v="1"/>
    <s v="i"/>
    <n v="6.4716863721219667E-2"/>
    <n v="0.34074605451936874"/>
    <n v="1.1558021087734937E-2"/>
    <n v="0.19115022570598736"/>
    <x v="1"/>
  </r>
  <r>
    <s v="Bhavana, Bhavna"/>
    <x v="1"/>
    <s v="a"/>
    <n v="0.17859365276913503"/>
    <n v="0.56097560975609762"/>
    <n v="3.1895692809422373E-2"/>
    <n v="0.31469363474122553"/>
    <x v="1"/>
  </r>
  <r>
    <s v="Basavaraj"/>
    <x v="0"/>
    <s v="j"/>
    <n v="2.3024268823895456E-2"/>
    <n v="7.173601147776184E-4"/>
    <n v="4.1119882715980058E-3"/>
    <n v="4.0242152780207866E-4"/>
    <x v="0"/>
  </r>
  <r>
    <s v="Sulalita"/>
    <x v="1"/>
    <s v="a"/>
    <n v="0.17859365276913503"/>
    <n v="0.56097560975609762"/>
    <n v="3.1895692809422373E-2"/>
    <n v="0.31469363474122553"/>
    <x v="1"/>
  </r>
  <r>
    <s v="Minati"/>
    <x v="1"/>
    <s v="i"/>
    <n v="6.4716863721219667E-2"/>
    <n v="0.34074605451936874"/>
    <n v="1.1558021087734937E-2"/>
    <n v="0.19115022570598736"/>
    <x v="1"/>
  </r>
  <r>
    <s v="Kavi"/>
    <x v="0"/>
    <s v="i"/>
    <n v="6.4716863721219667E-2"/>
    <n v="0.34074605451936874"/>
    <n v="1.1558021087734937E-2"/>
    <n v="0.19115022570598736"/>
    <x v="1"/>
  </r>
  <r>
    <s v="Shashimohan"/>
    <x v="0"/>
    <s v="n"/>
    <n v="0.15121344119477287"/>
    <n v="1.2195121951219513E-2"/>
    <n v="2.7005760810765285E-2"/>
    <n v="6.8411659726353366E-3"/>
    <x v="0"/>
  </r>
  <r>
    <s v="Madhumita"/>
    <x v="1"/>
    <s v="a"/>
    <n v="0.17859365276913503"/>
    <n v="0.56097560975609762"/>
    <n v="3.1895692809422373E-2"/>
    <n v="0.31469363474122553"/>
    <x v="1"/>
  </r>
  <r>
    <s v="Prachur"/>
    <x v="0"/>
    <s v="r"/>
    <n v="8.7741132545115119E-2"/>
    <n v="6.4562410329985654E-3"/>
    <n v="1.5670009359332941E-2"/>
    <n v="3.6217937502187078E-3"/>
    <x v="0"/>
  </r>
  <r>
    <s v="Bahuleya"/>
    <x v="0"/>
    <s v="a"/>
    <n v="0.17859365276913503"/>
    <n v="0.56097560975609762"/>
    <n v="3.1895692809422373E-2"/>
    <n v="0.31469363474122553"/>
    <x v="1"/>
  </r>
  <r>
    <s v="Chandalini"/>
    <x v="1"/>
    <s v="i"/>
    <n v="6.4716863721219667E-2"/>
    <n v="0.34074605451936874"/>
    <n v="1.1558021087734937E-2"/>
    <n v="0.19115022570598736"/>
    <x v="1"/>
  </r>
  <r>
    <s v="Dharmachandra"/>
    <x v="0"/>
    <s v="a"/>
    <n v="0.17859365276913503"/>
    <n v="0.56097560975609762"/>
    <n v="3.1895692809422373E-2"/>
    <n v="0.31469363474122553"/>
    <x v="1"/>
  </r>
  <r>
    <s v="Induleksh"/>
    <x v="1"/>
    <s v="h"/>
    <n v="0.11263223397635345"/>
    <n v="5.0215208034433282E-3"/>
    <n v="2.0115402085384843E-2"/>
    <n v="2.8169506946145503E-3"/>
    <x v="0"/>
  </r>
  <r>
    <s v="Harishchandra"/>
    <x v="0"/>
    <s v="a"/>
    <n v="0.17859365276913503"/>
    <n v="0.56097560975609762"/>
    <n v="3.1895692809422373E-2"/>
    <n v="0.31469363474122553"/>
    <x v="1"/>
  </r>
  <r>
    <s v="Kamran"/>
    <x v="0"/>
    <s v="n"/>
    <n v="0.15121344119477287"/>
    <n v="1.2195121951219513E-2"/>
    <n v="2.7005760810765285E-2"/>
    <n v="6.8411659726353366E-3"/>
    <x v="0"/>
  </r>
  <r>
    <s v="Umaprasad"/>
    <x v="0"/>
    <s v="d"/>
    <n v="3.4847542003733668E-2"/>
    <n v="2.152080344332855E-3"/>
    <n v="6.2235498164726587E-3"/>
    <n v="1.2072645834062359E-3"/>
    <x v="0"/>
  </r>
  <r>
    <s v="Nayan"/>
    <x v="0"/>
    <s v="n"/>
    <n v="0.15121344119477287"/>
    <n v="1.2195121951219513E-2"/>
    <n v="2.7005760810765285E-2"/>
    <n v="6.8411659726353366E-3"/>
    <x v="0"/>
  </r>
  <r>
    <s v="Ojas"/>
    <x v="0"/>
    <s v="s"/>
    <n v="2.0535158680771624E-2"/>
    <n v="2.8694404591104736E-3"/>
    <n v="3.6674489989928162E-3"/>
    <n v="1.6096861112083146E-3"/>
    <x v="0"/>
  </r>
  <r>
    <s v="Ragini"/>
    <x v="1"/>
    <s v="i"/>
    <n v="6.4716863721219667E-2"/>
    <n v="0.34074605451936874"/>
    <n v="1.1558021087734937E-2"/>
    <n v="0.19115022570598736"/>
    <x v="1"/>
  </r>
  <r>
    <s v="Irfan"/>
    <x v="0"/>
    <s v="n"/>
    <n v="0.15121344119477287"/>
    <n v="1.2195121951219513E-2"/>
    <n v="2.7005760810765285E-2"/>
    <n v="6.8411659726353366E-3"/>
    <x v="0"/>
  </r>
  <r>
    <s v="Taruntapan"/>
    <x v="0"/>
    <s v="n"/>
    <n v="0.15121344119477287"/>
    <n v="1.2195121951219513E-2"/>
    <n v="2.7005760810765285E-2"/>
    <n v="6.8411659726353366E-3"/>
    <x v="0"/>
  </r>
  <r>
    <s v="Dharmendra"/>
    <x v="0"/>
    <s v="a"/>
    <n v="0.17859365276913503"/>
    <n v="0.56097560975609762"/>
    <n v="3.1895692809422373E-2"/>
    <n v="0.31469363474122553"/>
    <x v="1"/>
  </r>
  <r>
    <s v="Mehal"/>
    <x v="1"/>
    <s v="l"/>
    <n v="6.1605476042314873E-2"/>
    <n v="2.7977044476327116E-2"/>
    <n v="1.1002346996978449E-2"/>
    <n v="1.5694439584281066E-2"/>
    <x v="1"/>
  </r>
  <r>
    <s v="Vikram"/>
    <x v="0"/>
    <s v="m"/>
    <n v="3.2980709396390792E-2"/>
    <n v="7.8909612625538018E-3"/>
    <n v="5.8901453620187659E-3"/>
    <n v="4.4266368058228645E-3"/>
    <x v="0"/>
  </r>
  <r>
    <s v="Talikha"/>
    <x v="1"/>
    <s v="a"/>
    <n v="0.17859365276913503"/>
    <n v="0.56097560975609762"/>
    <n v="3.1895692809422373E-2"/>
    <n v="0.31469363474122553"/>
    <x v="1"/>
  </r>
  <r>
    <s v="Komal"/>
    <x v="1"/>
    <s v="l"/>
    <n v="6.1605476042314873E-2"/>
    <n v="2.7977044476327116E-2"/>
    <n v="1.1002346996978449E-2"/>
    <n v="1.5694439584281066E-2"/>
    <x v="1"/>
  </r>
  <r>
    <s v="Kshirja"/>
    <x v="1"/>
    <s v="a"/>
    <n v="0.17859365276913503"/>
    <n v="0.56097560975609762"/>
    <n v="3.1895692809422373E-2"/>
    <n v="0.31469363474122553"/>
    <x v="1"/>
  </r>
  <r>
    <s v="Rudra"/>
    <x v="0"/>
    <s v="a"/>
    <n v="0.17859365276913503"/>
    <n v="0.56097560975609762"/>
    <n v="3.1895692809422373E-2"/>
    <n v="0.31469363474122553"/>
    <x v="1"/>
  </r>
  <r>
    <s v="Qutub"/>
    <x v="0"/>
    <s v="b"/>
    <n v="9.9564405724953328E-3"/>
    <n v="2.152080344332855E-3"/>
    <n v="1.7781570904207595E-3"/>
    <n v="1.2072645834062359E-3"/>
    <x v="0"/>
  </r>
  <r>
    <s v="Kuldeep"/>
    <x v="0"/>
    <s v="p"/>
    <n v="1.2445550715619166E-2"/>
    <n v="7.173601147776184E-4"/>
    <n v="2.2226963630259493E-3"/>
    <n v="4.0242152780207866E-4"/>
    <x v="0"/>
  </r>
  <r>
    <s v="Koormadhi"/>
    <x v="0"/>
    <s v="i"/>
    <n v="6.4716863721219667E-2"/>
    <n v="0.34074605451936874"/>
    <n v="1.1558021087734937E-2"/>
    <n v="0.19115022570598736"/>
    <x v="1"/>
  </r>
  <r>
    <s v="Shakuntala"/>
    <x v="1"/>
    <s v="a"/>
    <n v="0.17859365276913503"/>
    <n v="0.56097560975609762"/>
    <n v="3.1895692809422373E-2"/>
    <n v="0.31469363474122553"/>
    <x v="1"/>
  </r>
  <r>
    <s v="Devalekha"/>
    <x v="1"/>
    <s v="a"/>
    <n v="0.17859365276913503"/>
    <n v="0.56097560975609762"/>
    <n v="3.1895692809422373E-2"/>
    <n v="0.31469363474122553"/>
    <x v="1"/>
  </r>
  <r>
    <s v="Saurabh"/>
    <x v="0"/>
    <s v="h"/>
    <n v="0.11263223397635345"/>
    <n v="5.0215208034433282E-3"/>
    <n v="2.0115402085384843E-2"/>
    <n v="2.8169506946145503E-3"/>
    <x v="0"/>
  </r>
  <r>
    <s v="Vedprakash"/>
    <x v="0"/>
    <s v="h"/>
    <n v="0.11263223397635345"/>
    <n v="5.0215208034433282E-3"/>
    <n v="2.0115402085384843E-2"/>
    <n v="2.8169506946145503E-3"/>
    <x v="0"/>
  </r>
  <r>
    <s v="Ishit"/>
    <x v="0"/>
    <s v="t"/>
    <n v="5.9116365899191038E-2"/>
    <n v="6.4562410329985654E-3"/>
    <n v="1.0557807724373258E-2"/>
    <n v="3.6217937502187078E-3"/>
    <x v="0"/>
  </r>
  <r>
    <s v="Mutholi"/>
    <x v="1"/>
    <s v="i"/>
    <n v="6.4716863721219667E-2"/>
    <n v="0.34074605451936874"/>
    <n v="1.1558021087734937E-2"/>
    <n v="0.19115022570598736"/>
    <x v="1"/>
  </r>
  <r>
    <s v="Dharanidhar"/>
    <x v="0"/>
    <s v="r"/>
    <n v="8.7741132545115119E-2"/>
    <n v="6.4562410329985654E-3"/>
    <n v="1.5670009359332941E-2"/>
    <n v="3.6217937502187078E-3"/>
    <x v="0"/>
  </r>
  <r>
    <s v="Vela"/>
    <x v="1"/>
    <s v="a"/>
    <n v="0.17859365276913503"/>
    <n v="0.56097560975609762"/>
    <n v="3.1895692809422373E-2"/>
    <n v="0.31469363474122553"/>
    <x v="1"/>
  </r>
  <r>
    <s v="Ekambar"/>
    <x v="0"/>
    <s v="r"/>
    <n v="8.7741132545115119E-2"/>
    <n v="6.4562410329985654E-3"/>
    <n v="1.5670009359332941E-2"/>
    <n v="3.6217937502187078E-3"/>
    <x v="0"/>
  </r>
  <r>
    <s v="Kavita"/>
    <x v="1"/>
    <s v="a"/>
    <n v="0.17859365276913503"/>
    <n v="0.56097560975609762"/>
    <n v="3.1895692809422373E-2"/>
    <n v="0.31469363474122553"/>
    <x v="1"/>
  </r>
  <r>
    <s v="Rajyeshwar"/>
    <x v="0"/>
    <s v="r"/>
    <n v="8.7741132545115119E-2"/>
    <n v="6.4562410329985654E-3"/>
    <n v="1.5670009359332941E-2"/>
    <n v="3.6217937502187078E-3"/>
    <x v="0"/>
  </r>
  <r>
    <s v="Sevak"/>
    <x v="0"/>
    <s v="k"/>
    <n v="3.7336652146857496E-2"/>
    <n v="2.8694404591104736E-3"/>
    <n v="6.6680890890778478E-3"/>
    <n v="1.6096861112083146E-3"/>
    <x v="0"/>
  </r>
  <r>
    <s v="Kundanlal"/>
    <x v="0"/>
    <s v="l"/>
    <n v="6.1605476042314873E-2"/>
    <n v="2.7977044476327116E-2"/>
    <n v="1.1002346996978449E-2"/>
    <n v="1.5694439584281066E-2"/>
    <x v="1"/>
  </r>
  <r>
    <s v="Darshana"/>
    <x v="1"/>
    <s v="a"/>
    <n v="0.17859365276913503"/>
    <n v="0.56097560975609762"/>
    <n v="3.1895692809422373E-2"/>
    <n v="0.31469363474122553"/>
    <x v="1"/>
  </r>
  <r>
    <s v="Sengannan"/>
    <x v="0"/>
    <s v="n"/>
    <n v="0.15121344119477287"/>
    <n v="1.2195121951219513E-2"/>
    <n v="2.7005760810765285E-2"/>
    <n v="6.8411659726353366E-3"/>
    <x v="0"/>
  </r>
  <r>
    <s v="Alabhya"/>
    <x v="0"/>
    <s v="a"/>
    <n v="0.17859365276913503"/>
    <n v="0.56097560975609762"/>
    <n v="3.1895692809422373E-2"/>
    <n v="0.31469363474122553"/>
    <x v="1"/>
  </r>
  <r>
    <s v="Raghuram"/>
    <x v="0"/>
    <s v="m"/>
    <n v="3.2980709396390792E-2"/>
    <n v="7.8909612625538018E-3"/>
    <n v="5.8901453620187659E-3"/>
    <n v="4.4266368058228645E-3"/>
    <x v="0"/>
  </r>
  <r>
    <s v="Suranjana"/>
    <x v="1"/>
    <s v="a"/>
    <n v="0.17859365276913503"/>
    <n v="0.56097560975609762"/>
    <n v="3.1895692809422373E-2"/>
    <n v="0.31469363474122553"/>
    <x v="1"/>
  </r>
  <r>
    <s v="Vidyadhar"/>
    <x v="0"/>
    <s v="r"/>
    <n v="8.7741132545115119E-2"/>
    <n v="6.4562410329985654E-3"/>
    <n v="1.5670009359332941E-2"/>
    <n v="3.6217937502187078E-3"/>
    <x v="0"/>
  </r>
  <r>
    <s v="Chandrakishore"/>
    <x v="0"/>
    <s v="e"/>
    <n v="6.8450528935905417E-3"/>
    <n v="7.1736011477761836E-3"/>
    <n v="1.2224829996642721E-3"/>
    <n v="4.0242152780207863E-3"/>
    <x v="1"/>
  </r>
  <r>
    <s v="Sumantra"/>
    <x v="0"/>
    <s v="a"/>
    <n v="0.17859365276913503"/>
    <n v="0.56097560975609762"/>
    <n v="3.1895692809422373E-2"/>
    <n v="0.31469363474122553"/>
    <x v="1"/>
  </r>
  <r>
    <s v="Arshia"/>
    <x v="1"/>
    <s v="a"/>
    <n v="0.17859365276913503"/>
    <n v="0.56097560975609762"/>
    <n v="3.1895692809422373E-2"/>
    <n v="0.31469363474122553"/>
    <x v="1"/>
  </r>
  <r>
    <s v="Dhanya"/>
    <x v="1"/>
    <s v="a"/>
    <n v="0.17859365276913503"/>
    <n v="0.56097560975609762"/>
    <n v="3.1895692809422373E-2"/>
    <n v="0.31469363474122553"/>
    <x v="1"/>
  </r>
  <r>
    <s v="Jagad"/>
    <x v="0"/>
    <s v="d"/>
    <n v="3.4847542003733668E-2"/>
    <n v="2.152080344332855E-3"/>
    <n v="6.2235498164726587E-3"/>
    <n v="1.2072645834062359E-3"/>
    <x v="0"/>
  </r>
  <r>
    <s v="Dyuti"/>
    <x v="1"/>
    <s v="i"/>
    <n v="6.4716863721219667E-2"/>
    <n v="0.34074605451936874"/>
    <n v="1.1558021087734937E-2"/>
    <n v="0.19115022570598736"/>
    <x v="1"/>
  </r>
  <r>
    <s v="Farid"/>
    <x v="0"/>
    <s v="d"/>
    <n v="3.4847542003733668E-2"/>
    <n v="2.152080344332855E-3"/>
    <n v="6.2235498164726587E-3"/>
    <n v="1.2072645834062359E-3"/>
    <x v="0"/>
  </r>
  <r>
    <s v="Bhadranidhi"/>
    <x v="0"/>
    <s v="i"/>
    <n v="6.4716863721219667E-2"/>
    <n v="0.34074605451936874"/>
    <n v="1.1558021087734937E-2"/>
    <n v="0.19115022570598736"/>
    <x v="1"/>
  </r>
  <r>
    <s v="Chaanakya"/>
    <x v="0"/>
    <s v="a"/>
    <n v="0.17859365276913503"/>
    <n v="0.56097560975609762"/>
    <n v="3.1895692809422373E-2"/>
    <n v="0.31469363474122553"/>
    <x v="1"/>
  </r>
  <r>
    <s v="Ishika"/>
    <x v="1"/>
    <s v="a"/>
    <n v="0.17859365276913503"/>
    <n v="0.56097560975609762"/>
    <n v="3.1895692809422373E-2"/>
    <n v="0.31469363474122553"/>
    <x v="1"/>
  </r>
  <r>
    <s v="Vibhore"/>
    <x v="0"/>
    <s v="e"/>
    <n v="6.8450528935905417E-3"/>
    <n v="7.1736011477761836E-3"/>
    <n v="1.2224829996642721E-3"/>
    <n v="4.0242152780207863E-3"/>
    <x v="1"/>
  </r>
  <r>
    <s v="Rolee"/>
    <x v="1"/>
    <s v="e"/>
    <n v="6.8450528935905417E-3"/>
    <n v="7.1736011477761836E-3"/>
    <n v="1.2224829996642721E-3"/>
    <n v="4.0242152780207863E-3"/>
    <x v="1"/>
  </r>
  <r>
    <s v="Ulhas"/>
    <x v="0"/>
    <s v="s"/>
    <n v="2.0535158680771624E-2"/>
    <n v="2.8694404591104736E-3"/>
    <n v="3.6674489989928162E-3"/>
    <n v="1.6096861112083146E-3"/>
    <x v="0"/>
  </r>
  <r>
    <s v="Asavari"/>
    <x v="1"/>
    <s v="i"/>
    <n v="6.4716863721219667E-2"/>
    <n v="0.34074605451936874"/>
    <n v="1.1558021087734937E-2"/>
    <n v="0.19115022570598736"/>
    <x v="1"/>
  </r>
  <r>
    <s v="Palashranjan"/>
    <x v="0"/>
    <s v="n"/>
    <n v="0.15121344119477287"/>
    <n v="1.2195121951219513E-2"/>
    <n v="2.7005760810765285E-2"/>
    <n v="6.8411659726353366E-3"/>
    <x v="0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  <r>
    <m/>
    <x v="2"/>
    <m/>
    <m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4">
  <r>
    <x v="0"/>
    <x v="0"/>
  </r>
  <r>
    <x v="1"/>
    <x v="1"/>
  </r>
  <r>
    <x v="0"/>
    <x v="2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4"/>
  </r>
  <r>
    <x v="0"/>
    <x v="5"/>
  </r>
  <r>
    <x v="1"/>
    <x v="3"/>
  </r>
  <r>
    <x v="1"/>
    <x v="1"/>
  </r>
  <r>
    <x v="0"/>
    <x v="6"/>
  </r>
  <r>
    <x v="1"/>
    <x v="3"/>
  </r>
  <r>
    <x v="1"/>
    <x v="7"/>
  </r>
  <r>
    <x v="0"/>
    <x v="8"/>
  </r>
  <r>
    <x v="0"/>
    <x v="9"/>
  </r>
  <r>
    <x v="1"/>
    <x v="3"/>
  </r>
  <r>
    <x v="1"/>
    <x v="1"/>
  </r>
  <r>
    <x v="1"/>
    <x v="3"/>
  </r>
  <r>
    <x v="0"/>
    <x v="10"/>
  </r>
  <r>
    <x v="0"/>
    <x v="1"/>
  </r>
  <r>
    <x v="1"/>
    <x v="1"/>
  </r>
  <r>
    <x v="1"/>
    <x v="10"/>
  </r>
  <r>
    <x v="1"/>
    <x v="1"/>
  </r>
  <r>
    <x v="1"/>
    <x v="3"/>
  </r>
  <r>
    <x v="0"/>
    <x v="11"/>
  </r>
  <r>
    <x v="0"/>
    <x v="3"/>
  </r>
  <r>
    <x v="0"/>
    <x v="7"/>
  </r>
  <r>
    <x v="0"/>
    <x v="6"/>
  </r>
  <r>
    <x v="1"/>
    <x v="3"/>
  </r>
  <r>
    <x v="0"/>
    <x v="0"/>
  </r>
  <r>
    <x v="0"/>
    <x v="8"/>
  </r>
  <r>
    <x v="0"/>
    <x v="7"/>
  </r>
  <r>
    <x v="0"/>
    <x v="7"/>
  </r>
  <r>
    <x v="0"/>
    <x v="1"/>
  </r>
  <r>
    <x v="1"/>
    <x v="1"/>
  </r>
  <r>
    <x v="1"/>
    <x v="3"/>
  </r>
  <r>
    <x v="0"/>
    <x v="6"/>
  </r>
  <r>
    <x v="0"/>
    <x v="0"/>
  </r>
  <r>
    <x v="0"/>
    <x v="12"/>
  </r>
  <r>
    <x v="0"/>
    <x v="13"/>
  </r>
  <r>
    <x v="1"/>
    <x v="1"/>
  </r>
  <r>
    <x v="1"/>
    <x v="1"/>
  </r>
  <r>
    <x v="0"/>
    <x v="14"/>
  </r>
  <r>
    <x v="0"/>
    <x v="10"/>
  </r>
  <r>
    <x v="1"/>
    <x v="3"/>
  </r>
  <r>
    <x v="1"/>
    <x v="3"/>
  </r>
  <r>
    <x v="1"/>
    <x v="3"/>
  </r>
  <r>
    <x v="0"/>
    <x v="1"/>
  </r>
  <r>
    <x v="0"/>
    <x v="8"/>
  </r>
  <r>
    <x v="1"/>
    <x v="1"/>
  </r>
  <r>
    <x v="0"/>
    <x v="8"/>
  </r>
  <r>
    <x v="0"/>
    <x v="13"/>
  </r>
  <r>
    <x v="1"/>
    <x v="1"/>
  </r>
  <r>
    <x v="1"/>
    <x v="6"/>
  </r>
  <r>
    <x v="0"/>
    <x v="8"/>
  </r>
  <r>
    <x v="1"/>
    <x v="3"/>
  </r>
  <r>
    <x v="0"/>
    <x v="1"/>
  </r>
  <r>
    <x v="0"/>
    <x v="10"/>
  </r>
  <r>
    <x v="0"/>
    <x v="15"/>
  </r>
  <r>
    <x v="0"/>
    <x v="7"/>
  </r>
  <r>
    <x v="1"/>
    <x v="1"/>
  </r>
  <r>
    <x v="0"/>
    <x v="7"/>
  </r>
  <r>
    <x v="0"/>
    <x v="3"/>
  </r>
  <r>
    <x v="0"/>
    <x v="0"/>
  </r>
  <r>
    <x v="1"/>
    <x v="3"/>
  </r>
  <r>
    <x v="1"/>
    <x v="1"/>
  </r>
  <r>
    <x v="0"/>
    <x v="10"/>
  </r>
  <r>
    <x v="0"/>
    <x v="8"/>
  </r>
  <r>
    <x v="0"/>
    <x v="7"/>
  </r>
  <r>
    <x v="1"/>
    <x v="1"/>
  </r>
  <r>
    <x v="0"/>
    <x v="1"/>
  </r>
  <r>
    <x v="0"/>
    <x v="4"/>
  </r>
  <r>
    <x v="0"/>
    <x v="14"/>
  </r>
  <r>
    <x v="1"/>
    <x v="1"/>
  </r>
  <r>
    <x v="0"/>
    <x v="8"/>
  </r>
  <r>
    <x v="0"/>
    <x v="6"/>
  </r>
  <r>
    <x v="1"/>
    <x v="1"/>
  </r>
  <r>
    <x v="1"/>
    <x v="1"/>
  </r>
  <r>
    <x v="1"/>
    <x v="1"/>
  </r>
  <r>
    <x v="1"/>
    <x v="16"/>
  </r>
  <r>
    <x v="1"/>
    <x v="1"/>
  </r>
  <r>
    <x v="1"/>
    <x v="1"/>
  </r>
  <r>
    <x v="1"/>
    <x v="0"/>
  </r>
  <r>
    <x v="0"/>
    <x v="0"/>
  </r>
  <r>
    <x v="0"/>
    <x v="1"/>
  </r>
  <r>
    <x v="0"/>
    <x v="5"/>
  </r>
  <r>
    <x v="1"/>
    <x v="6"/>
  </r>
  <r>
    <x v="0"/>
    <x v="3"/>
  </r>
  <r>
    <x v="1"/>
    <x v="3"/>
  </r>
  <r>
    <x v="0"/>
    <x v="11"/>
  </r>
  <r>
    <x v="1"/>
    <x v="11"/>
  </r>
  <r>
    <x v="0"/>
    <x v="1"/>
  </r>
  <r>
    <x v="0"/>
    <x v="6"/>
  </r>
  <r>
    <x v="1"/>
    <x v="1"/>
  </r>
  <r>
    <x v="0"/>
    <x v="1"/>
  </r>
  <r>
    <x v="1"/>
    <x v="1"/>
  </r>
  <r>
    <x v="1"/>
    <x v="3"/>
  </r>
  <r>
    <x v="1"/>
    <x v="1"/>
  </r>
  <r>
    <x v="1"/>
    <x v="3"/>
  </r>
  <r>
    <x v="1"/>
    <x v="3"/>
  </r>
  <r>
    <x v="0"/>
    <x v="4"/>
  </r>
  <r>
    <x v="1"/>
    <x v="7"/>
  </r>
  <r>
    <x v="0"/>
    <x v="0"/>
  </r>
  <r>
    <x v="1"/>
    <x v="3"/>
  </r>
  <r>
    <x v="1"/>
    <x v="1"/>
  </r>
  <r>
    <x v="1"/>
    <x v="1"/>
  </r>
  <r>
    <x v="1"/>
    <x v="1"/>
  </r>
  <r>
    <x v="1"/>
    <x v="1"/>
  </r>
  <r>
    <x v="0"/>
    <x v="0"/>
  </r>
  <r>
    <x v="1"/>
    <x v="3"/>
  </r>
  <r>
    <x v="1"/>
    <x v="3"/>
  </r>
  <r>
    <x v="0"/>
    <x v="1"/>
  </r>
  <r>
    <x v="1"/>
    <x v="10"/>
  </r>
  <r>
    <x v="0"/>
    <x v="7"/>
  </r>
  <r>
    <x v="0"/>
    <x v="4"/>
  </r>
  <r>
    <x v="1"/>
    <x v="1"/>
  </r>
  <r>
    <x v="1"/>
    <x v="1"/>
  </r>
  <r>
    <x v="1"/>
    <x v="3"/>
  </r>
  <r>
    <x v="0"/>
    <x v="15"/>
  </r>
  <r>
    <x v="1"/>
    <x v="16"/>
  </r>
  <r>
    <x v="1"/>
    <x v="3"/>
  </r>
  <r>
    <x v="0"/>
    <x v="0"/>
  </r>
  <r>
    <x v="0"/>
    <x v="7"/>
  </r>
  <r>
    <x v="0"/>
    <x v="7"/>
  </r>
  <r>
    <x v="1"/>
    <x v="3"/>
  </r>
  <r>
    <x v="0"/>
    <x v="1"/>
  </r>
  <r>
    <x v="0"/>
    <x v="0"/>
  </r>
  <r>
    <x v="1"/>
    <x v="1"/>
  </r>
  <r>
    <x v="0"/>
    <x v="0"/>
  </r>
  <r>
    <x v="1"/>
    <x v="1"/>
  </r>
  <r>
    <x v="0"/>
    <x v="7"/>
  </r>
  <r>
    <x v="1"/>
    <x v="3"/>
  </r>
  <r>
    <x v="0"/>
    <x v="8"/>
  </r>
  <r>
    <x v="1"/>
    <x v="1"/>
  </r>
  <r>
    <x v="1"/>
    <x v="3"/>
  </r>
  <r>
    <x v="1"/>
    <x v="2"/>
  </r>
  <r>
    <x v="1"/>
    <x v="1"/>
  </r>
  <r>
    <x v="1"/>
    <x v="3"/>
  </r>
  <r>
    <x v="1"/>
    <x v="3"/>
  </r>
  <r>
    <x v="0"/>
    <x v="12"/>
  </r>
  <r>
    <x v="1"/>
    <x v="3"/>
  </r>
  <r>
    <x v="0"/>
    <x v="1"/>
  </r>
  <r>
    <x v="1"/>
    <x v="1"/>
  </r>
  <r>
    <x v="1"/>
    <x v="1"/>
  </r>
  <r>
    <x v="0"/>
    <x v="1"/>
  </r>
  <r>
    <x v="1"/>
    <x v="3"/>
  </r>
  <r>
    <x v="0"/>
    <x v="1"/>
  </r>
  <r>
    <x v="1"/>
    <x v="1"/>
  </r>
  <r>
    <x v="0"/>
    <x v="8"/>
  </r>
  <r>
    <x v="0"/>
    <x v="8"/>
  </r>
  <r>
    <x v="0"/>
    <x v="17"/>
  </r>
  <r>
    <x v="0"/>
    <x v="13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8"/>
  </r>
  <r>
    <x v="1"/>
    <x v="3"/>
  </r>
  <r>
    <x v="1"/>
    <x v="10"/>
  </r>
  <r>
    <x v="1"/>
    <x v="1"/>
  </r>
  <r>
    <x v="1"/>
    <x v="1"/>
  </r>
  <r>
    <x v="1"/>
    <x v="3"/>
  </r>
  <r>
    <x v="1"/>
    <x v="7"/>
  </r>
  <r>
    <x v="1"/>
    <x v="3"/>
  </r>
  <r>
    <x v="1"/>
    <x v="3"/>
  </r>
  <r>
    <x v="1"/>
    <x v="1"/>
  </r>
  <r>
    <x v="0"/>
    <x v="3"/>
  </r>
  <r>
    <x v="1"/>
    <x v="1"/>
  </r>
  <r>
    <x v="1"/>
    <x v="1"/>
  </r>
  <r>
    <x v="1"/>
    <x v="1"/>
  </r>
  <r>
    <x v="0"/>
    <x v="8"/>
  </r>
  <r>
    <x v="1"/>
    <x v="1"/>
  </r>
  <r>
    <x v="0"/>
    <x v="1"/>
  </r>
  <r>
    <x v="1"/>
    <x v="1"/>
  </r>
  <r>
    <x v="1"/>
    <x v="1"/>
  </r>
  <r>
    <x v="1"/>
    <x v="3"/>
  </r>
  <r>
    <x v="0"/>
    <x v="7"/>
  </r>
  <r>
    <x v="0"/>
    <x v="14"/>
  </r>
  <r>
    <x v="0"/>
    <x v="1"/>
  </r>
  <r>
    <x v="0"/>
    <x v="1"/>
  </r>
  <r>
    <x v="0"/>
    <x v="3"/>
  </r>
  <r>
    <x v="0"/>
    <x v="18"/>
  </r>
  <r>
    <x v="0"/>
    <x v="4"/>
  </r>
  <r>
    <x v="1"/>
    <x v="1"/>
  </r>
  <r>
    <x v="0"/>
    <x v="1"/>
  </r>
  <r>
    <x v="0"/>
    <x v="0"/>
  </r>
  <r>
    <x v="0"/>
    <x v="1"/>
  </r>
  <r>
    <x v="1"/>
    <x v="19"/>
  </r>
  <r>
    <x v="1"/>
    <x v="3"/>
  </r>
  <r>
    <x v="1"/>
    <x v="1"/>
  </r>
  <r>
    <x v="0"/>
    <x v="14"/>
  </r>
  <r>
    <x v="1"/>
    <x v="3"/>
  </r>
  <r>
    <x v="0"/>
    <x v="7"/>
  </r>
  <r>
    <x v="0"/>
    <x v="18"/>
  </r>
  <r>
    <x v="0"/>
    <x v="1"/>
  </r>
  <r>
    <x v="1"/>
    <x v="1"/>
  </r>
  <r>
    <x v="0"/>
    <x v="5"/>
  </r>
  <r>
    <x v="0"/>
    <x v="12"/>
  </r>
  <r>
    <x v="0"/>
    <x v="14"/>
  </r>
  <r>
    <x v="0"/>
    <x v="14"/>
  </r>
  <r>
    <x v="1"/>
    <x v="1"/>
  </r>
  <r>
    <x v="0"/>
    <x v="7"/>
  </r>
  <r>
    <x v="1"/>
    <x v="3"/>
  </r>
  <r>
    <x v="0"/>
    <x v="7"/>
  </r>
  <r>
    <x v="0"/>
    <x v="8"/>
  </r>
  <r>
    <x v="0"/>
    <x v="1"/>
  </r>
  <r>
    <x v="1"/>
    <x v="1"/>
  </r>
  <r>
    <x v="1"/>
    <x v="1"/>
  </r>
  <r>
    <x v="0"/>
    <x v="6"/>
  </r>
  <r>
    <x v="1"/>
    <x v="1"/>
  </r>
  <r>
    <x v="1"/>
    <x v="1"/>
  </r>
  <r>
    <x v="0"/>
    <x v="7"/>
  </r>
  <r>
    <x v="0"/>
    <x v="10"/>
  </r>
  <r>
    <x v="0"/>
    <x v="0"/>
  </r>
  <r>
    <x v="0"/>
    <x v="11"/>
  </r>
  <r>
    <x v="0"/>
    <x v="0"/>
  </r>
  <r>
    <x v="0"/>
    <x v="7"/>
  </r>
  <r>
    <x v="0"/>
    <x v="0"/>
  </r>
  <r>
    <x v="0"/>
    <x v="3"/>
  </r>
  <r>
    <x v="1"/>
    <x v="1"/>
  </r>
  <r>
    <x v="0"/>
    <x v="6"/>
  </r>
  <r>
    <x v="0"/>
    <x v="0"/>
  </r>
  <r>
    <x v="0"/>
    <x v="20"/>
  </r>
  <r>
    <x v="1"/>
    <x v="1"/>
  </r>
  <r>
    <x v="1"/>
    <x v="3"/>
  </r>
  <r>
    <x v="1"/>
    <x v="1"/>
  </r>
  <r>
    <x v="1"/>
    <x v="3"/>
  </r>
  <r>
    <x v="0"/>
    <x v="13"/>
  </r>
  <r>
    <x v="0"/>
    <x v="0"/>
  </r>
  <r>
    <x v="1"/>
    <x v="1"/>
  </r>
  <r>
    <x v="1"/>
    <x v="1"/>
  </r>
  <r>
    <x v="0"/>
    <x v="10"/>
  </r>
  <r>
    <x v="0"/>
    <x v="14"/>
  </r>
  <r>
    <x v="0"/>
    <x v="7"/>
  </r>
  <r>
    <x v="0"/>
    <x v="18"/>
  </r>
  <r>
    <x v="1"/>
    <x v="1"/>
  </r>
  <r>
    <x v="0"/>
    <x v="14"/>
  </r>
  <r>
    <x v="0"/>
    <x v="0"/>
  </r>
  <r>
    <x v="1"/>
    <x v="1"/>
  </r>
  <r>
    <x v="1"/>
    <x v="3"/>
  </r>
  <r>
    <x v="0"/>
    <x v="10"/>
  </r>
  <r>
    <x v="0"/>
    <x v="14"/>
  </r>
  <r>
    <x v="1"/>
    <x v="3"/>
  </r>
  <r>
    <x v="1"/>
    <x v="1"/>
  </r>
  <r>
    <x v="1"/>
    <x v="3"/>
  </r>
  <r>
    <x v="0"/>
    <x v="11"/>
  </r>
  <r>
    <x v="0"/>
    <x v="5"/>
  </r>
  <r>
    <x v="1"/>
    <x v="3"/>
  </r>
  <r>
    <x v="0"/>
    <x v="7"/>
  </r>
  <r>
    <x v="0"/>
    <x v="1"/>
  </r>
  <r>
    <x v="0"/>
    <x v="3"/>
  </r>
  <r>
    <x v="0"/>
    <x v="7"/>
  </r>
  <r>
    <x v="1"/>
    <x v="3"/>
  </r>
  <r>
    <x v="0"/>
    <x v="7"/>
  </r>
  <r>
    <x v="1"/>
    <x v="3"/>
  </r>
  <r>
    <x v="0"/>
    <x v="5"/>
  </r>
  <r>
    <x v="1"/>
    <x v="1"/>
  </r>
  <r>
    <x v="0"/>
    <x v="14"/>
  </r>
  <r>
    <x v="1"/>
    <x v="1"/>
  </r>
  <r>
    <x v="1"/>
    <x v="1"/>
  </r>
  <r>
    <x v="0"/>
    <x v="4"/>
  </r>
  <r>
    <x v="0"/>
    <x v="13"/>
  </r>
  <r>
    <x v="1"/>
    <x v="20"/>
  </r>
  <r>
    <x v="1"/>
    <x v="1"/>
  </r>
  <r>
    <x v="1"/>
    <x v="2"/>
  </r>
  <r>
    <x v="0"/>
    <x v="12"/>
  </r>
  <r>
    <x v="1"/>
    <x v="3"/>
  </r>
  <r>
    <x v="1"/>
    <x v="1"/>
  </r>
  <r>
    <x v="1"/>
    <x v="1"/>
  </r>
  <r>
    <x v="1"/>
    <x v="3"/>
  </r>
  <r>
    <x v="0"/>
    <x v="2"/>
  </r>
  <r>
    <x v="0"/>
    <x v="1"/>
  </r>
  <r>
    <x v="0"/>
    <x v="16"/>
  </r>
  <r>
    <x v="1"/>
    <x v="3"/>
  </r>
  <r>
    <x v="1"/>
    <x v="1"/>
  </r>
  <r>
    <x v="1"/>
    <x v="1"/>
  </r>
  <r>
    <x v="0"/>
    <x v="7"/>
  </r>
  <r>
    <x v="1"/>
    <x v="1"/>
  </r>
  <r>
    <x v="0"/>
    <x v="4"/>
  </r>
  <r>
    <x v="0"/>
    <x v="15"/>
  </r>
  <r>
    <x v="1"/>
    <x v="6"/>
  </r>
  <r>
    <x v="0"/>
    <x v="0"/>
  </r>
  <r>
    <x v="0"/>
    <x v="1"/>
  </r>
  <r>
    <x v="0"/>
    <x v="4"/>
  </r>
  <r>
    <x v="0"/>
    <x v="8"/>
  </r>
  <r>
    <x v="1"/>
    <x v="1"/>
  </r>
  <r>
    <x v="1"/>
    <x v="3"/>
  </r>
  <r>
    <x v="1"/>
    <x v="3"/>
  </r>
  <r>
    <x v="0"/>
    <x v="1"/>
  </r>
  <r>
    <x v="1"/>
    <x v="3"/>
  </r>
  <r>
    <x v="1"/>
    <x v="7"/>
  </r>
  <r>
    <x v="1"/>
    <x v="1"/>
  </r>
  <r>
    <x v="1"/>
    <x v="1"/>
  </r>
  <r>
    <x v="0"/>
    <x v="7"/>
  </r>
  <r>
    <x v="1"/>
    <x v="3"/>
  </r>
  <r>
    <x v="1"/>
    <x v="3"/>
  </r>
  <r>
    <x v="0"/>
    <x v="10"/>
  </r>
  <r>
    <x v="1"/>
    <x v="3"/>
  </r>
  <r>
    <x v="1"/>
    <x v="1"/>
  </r>
  <r>
    <x v="0"/>
    <x v="17"/>
  </r>
  <r>
    <x v="1"/>
    <x v="1"/>
  </r>
  <r>
    <x v="0"/>
    <x v="1"/>
  </r>
  <r>
    <x v="0"/>
    <x v="11"/>
  </r>
  <r>
    <x v="0"/>
    <x v="1"/>
  </r>
  <r>
    <x v="0"/>
    <x v="10"/>
  </r>
  <r>
    <x v="0"/>
    <x v="7"/>
  </r>
  <r>
    <x v="1"/>
    <x v="10"/>
  </r>
  <r>
    <x v="0"/>
    <x v="1"/>
  </r>
  <r>
    <x v="0"/>
    <x v="10"/>
  </r>
  <r>
    <x v="0"/>
    <x v="1"/>
  </r>
  <r>
    <x v="1"/>
    <x v="1"/>
  </r>
  <r>
    <x v="0"/>
    <x v="0"/>
  </r>
  <r>
    <x v="0"/>
    <x v="1"/>
  </r>
  <r>
    <x v="0"/>
    <x v="7"/>
  </r>
  <r>
    <x v="0"/>
    <x v="7"/>
  </r>
  <r>
    <x v="0"/>
    <x v="11"/>
  </r>
  <r>
    <x v="0"/>
    <x v="3"/>
  </r>
  <r>
    <x v="1"/>
    <x v="1"/>
  </r>
  <r>
    <x v="0"/>
    <x v="5"/>
  </r>
  <r>
    <x v="1"/>
    <x v="3"/>
  </r>
  <r>
    <x v="0"/>
    <x v="3"/>
  </r>
  <r>
    <x v="0"/>
    <x v="10"/>
  </r>
  <r>
    <x v="1"/>
    <x v="1"/>
  </r>
  <r>
    <x v="0"/>
    <x v="7"/>
  </r>
  <r>
    <x v="0"/>
    <x v="3"/>
  </r>
  <r>
    <x v="1"/>
    <x v="1"/>
  </r>
  <r>
    <x v="0"/>
    <x v="10"/>
  </r>
  <r>
    <x v="1"/>
    <x v="1"/>
  </r>
  <r>
    <x v="0"/>
    <x v="11"/>
  </r>
  <r>
    <x v="0"/>
    <x v="18"/>
  </r>
  <r>
    <x v="0"/>
    <x v="0"/>
  </r>
  <r>
    <x v="1"/>
    <x v="20"/>
  </r>
  <r>
    <x v="1"/>
    <x v="1"/>
  </r>
  <r>
    <x v="1"/>
    <x v="10"/>
  </r>
  <r>
    <x v="0"/>
    <x v="21"/>
  </r>
  <r>
    <x v="0"/>
    <x v="5"/>
  </r>
  <r>
    <x v="0"/>
    <x v="6"/>
  </r>
  <r>
    <x v="0"/>
    <x v="4"/>
  </r>
  <r>
    <x v="1"/>
    <x v="1"/>
  </r>
  <r>
    <x v="0"/>
    <x v="5"/>
  </r>
  <r>
    <x v="0"/>
    <x v="7"/>
  </r>
  <r>
    <x v="1"/>
    <x v="1"/>
  </r>
  <r>
    <x v="0"/>
    <x v="10"/>
  </r>
  <r>
    <x v="0"/>
    <x v="1"/>
  </r>
  <r>
    <x v="1"/>
    <x v="1"/>
  </r>
  <r>
    <x v="0"/>
    <x v="12"/>
  </r>
  <r>
    <x v="0"/>
    <x v="7"/>
  </r>
  <r>
    <x v="1"/>
    <x v="3"/>
  </r>
  <r>
    <x v="1"/>
    <x v="1"/>
  </r>
  <r>
    <x v="0"/>
    <x v="5"/>
  </r>
  <r>
    <x v="1"/>
    <x v="1"/>
  </r>
  <r>
    <x v="1"/>
    <x v="3"/>
  </r>
  <r>
    <x v="1"/>
    <x v="3"/>
  </r>
  <r>
    <x v="0"/>
    <x v="0"/>
  </r>
  <r>
    <x v="1"/>
    <x v="3"/>
  </r>
  <r>
    <x v="1"/>
    <x v="1"/>
  </r>
  <r>
    <x v="1"/>
    <x v="1"/>
  </r>
  <r>
    <x v="0"/>
    <x v="0"/>
  </r>
  <r>
    <x v="1"/>
    <x v="6"/>
  </r>
  <r>
    <x v="0"/>
    <x v="1"/>
  </r>
  <r>
    <x v="0"/>
    <x v="1"/>
  </r>
  <r>
    <x v="0"/>
    <x v="7"/>
  </r>
  <r>
    <x v="0"/>
    <x v="1"/>
  </r>
  <r>
    <x v="0"/>
    <x v="7"/>
  </r>
  <r>
    <x v="0"/>
    <x v="7"/>
  </r>
  <r>
    <x v="0"/>
    <x v="0"/>
  </r>
  <r>
    <x v="1"/>
    <x v="3"/>
  </r>
  <r>
    <x v="1"/>
    <x v="12"/>
  </r>
  <r>
    <x v="1"/>
    <x v="1"/>
  </r>
  <r>
    <x v="0"/>
    <x v="1"/>
  </r>
  <r>
    <x v="1"/>
    <x v="8"/>
  </r>
  <r>
    <x v="0"/>
    <x v="6"/>
  </r>
  <r>
    <x v="0"/>
    <x v="7"/>
  </r>
  <r>
    <x v="0"/>
    <x v="8"/>
  </r>
  <r>
    <x v="1"/>
    <x v="3"/>
  </r>
  <r>
    <x v="1"/>
    <x v="14"/>
  </r>
  <r>
    <x v="0"/>
    <x v="14"/>
  </r>
  <r>
    <x v="0"/>
    <x v="10"/>
  </r>
  <r>
    <x v="1"/>
    <x v="8"/>
  </r>
  <r>
    <x v="1"/>
    <x v="1"/>
  </r>
  <r>
    <x v="0"/>
    <x v="13"/>
  </r>
  <r>
    <x v="0"/>
    <x v="1"/>
  </r>
  <r>
    <x v="1"/>
    <x v="3"/>
  </r>
  <r>
    <x v="0"/>
    <x v="10"/>
  </r>
  <r>
    <x v="1"/>
    <x v="1"/>
  </r>
  <r>
    <x v="1"/>
    <x v="7"/>
  </r>
  <r>
    <x v="1"/>
    <x v="10"/>
  </r>
  <r>
    <x v="1"/>
    <x v="3"/>
  </r>
  <r>
    <x v="1"/>
    <x v="1"/>
  </r>
  <r>
    <x v="1"/>
    <x v="6"/>
  </r>
  <r>
    <x v="0"/>
    <x v="0"/>
  </r>
  <r>
    <x v="1"/>
    <x v="3"/>
  </r>
  <r>
    <x v="1"/>
    <x v="1"/>
  </r>
  <r>
    <x v="1"/>
    <x v="3"/>
  </r>
  <r>
    <x v="1"/>
    <x v="4"/>
  </r>
  <r>
    <x v="0"/>
    <x v="0"/>
  </r>
  <r>
    <x v="0"/>
    <x v="0"/>
  </r>
  <r>
    <x v="1"/>
    <x v="1"/>
  </r>
  <r>
    <x v="0"/>
    <x v="5"/>
  </r>
  <r>
    <x v="0"/>
    <x v="7"/>
  </r>
  <r>
    <x v="1"/>
    <x v="1"/>
  </r>
  <r>
    <x v="0"/>
    <x v="7"/>
  </r>
  <r>
    <x v="0"/>
    <x v="11"/>
  </r>
  <r>
    <x v="0"/>
    <x v="14"/>
  </r>
  <r>
    <x v="1"/>
    <x v="1"/>
  </r>
  <r>
    <x v="1"/>
    <x v="3"/>
  </r>
  <r>
    <x v="1"/>
    <x v="1"/>
  </r>
  <r>
    <x v="0"/>
    <x v="18"/>
  </r>
  <r>
    <x v="0"/>
    <x v="8"/>
  </r>
  <r>
    <x v="0"/>
    <x v="3"/>
  </r>
  <r>
    <x v="0"/>
    <x v="4"/>
  </r>
  <r>
    <x v="1"/>
    <x v="3"/>
  </r>
  <r>
    <x v="1"/>
    <x v="1"/>
  </r>
  <r>
    <x v="1"/>
    <x v="1"/>
  </r>
  <r>
    <x v="0"/>
    <x v="7"/>
  </r>
  <r>
    <x v="1"/>
    <x v="3"/>
  </r>
  <r>
    <x v="0"/>
    <x v="12"/>
  </r>
  <r>
    <x v="0"/>
    <x v="1"/>
  </r>
  <r>
    <x v="0"/>
    <x v="3"/>
  </r>
  <r>
    <x v="1"/>
    <x v="1"/>
  </r>
  <r>
    <x v="0"/>
    <x v="1"/>
  </r>
  <r>
    <x v="0"/>
    <x v="14"/>
  </r>
  <r>
    <x v="1"/>
    <x v="3"/>
  </r>
  <r>
    <x v="1"/>
    <x v="1"/>
  </r>
  <r>
    <x v="1"/>
    <x v="3"/>
  </r>
  <r>
    <x v="0"/>
    <x v="1"/>
  </r>
  <r>
    <x v="0"/>
    <x v="9"/>
  </r>
  <r>
    <x v="0"/>
    <x v="0"/>
  </r>
  <r>
    <x v="0"/>
    <x v="2"/>
  </r>
  <r>
    <x v="0"/>
    <x v="1"/>
  </r>
  <r>
    <x v="1"/>
    <x v="1"/>
  </r>
  <r>
    <x v="1"/>
    <x v="1"/>
  </r>
  <r>
    <x v="1"/>
    <x v="3"/>
  </r>
  <r>
    <x v="1"/>
    <x v="1"/>
  </r>
  <r>
    <x v="1"/>
    <x v="1"/>
  </r>
  <r>
    <x v="1"/>
    <x v="3"/>
  </r>
  <r>
    <x v="0"/>
    <x v="7"/>
  </r>
  <r>
    <x v="0"/>
    <x v="12"/>
  </r>
  <r>
    <x v="0"/>
    <x v="14"/>
  </r>
  <r>
    <x v="0"/>
    <x v="7"/>
  </r>
  <r>
    <x v="0"/>
    <x v="3"/>
  </r>
  <r>
    <x v="1"/>
    <x v="1"/>
  </r>
  <r>
    <x v="0"/>
    <x v="8"/>
  </r>
  <r>
    <x v="1"/>
    <x v="1"/>
  </r>
  <r>
    <x v="1"/>
    <x v="1"/>
  </r>
  <r>
    <x v="0"/>
    <x v="14"/>
  </r>
  <r>
    <x v="1"/>
    <x v="3"/>
  </r>
  <r>
    <x v="0"/>
    <x v="11"/>
  </r>
  <r>
    <x v="0"/>
    <x v="5"/>
  </r>
  <r>
    <x v="1"/>
    <x v="1"/>
  </r>
  <r>
    <x v="1"/>
    <x v="1"/>
  </r>
  <r>
    <x v="0"/>
    <x v="15"/>
  </r>
  <r>
    <x v="1"/>
    <x v="3"/>
  </r>
  <r>
    <x v="1"/>
    <x v="1"/>
  </r>
  <r>
    <x v="0"/>
    <x v="1"/>
  </r>
  <r>
    <x v="1"/>
    <x v="1"/>
  </r>
  <r>
    <x v="0"/>
    <x v="10"/>
  </r>
  <r>
    <x v="1"/>
    <x v="1"/>
  </r>
  <r>
    <x v="1"/>
    <x v="1"/>
  </r>
  <r>
    <x v="1"/>
    <x v="3"/>
  </r>
  <r>
    <x v="1"/>
    <x v="3"/>
  </r>
  <r>
    <x v="1"/>
    <x v="3"/>
  </r>
  <r>
    <x v="1"/>
    <x v="1"/>
  </r>
  <r>
    <x v="0"/>
    <x v="15"/>
  </r>
  <r>
    <x v="1"/>
    <x v="3"/>
  </r>
  <r>
    <x v="1"/>
    <x v="3"/>
  </r>
  <r>
    <x v="0"/>
    <x v="14"/>
  </r>
  <r>
    <x v="1"/>
    <x v="1"/>
  </r>
  <r>
    <x v="1"/>
    <x v="1"/>
  </r>
  <r>
    <x v="0"/>
    <x v="4"/>
  </r>
  <r>
    <x v="0"/>
    <x v="1"/>
  </r>
  <r>
    <x v="0"/>
    <x v="15"/>
  </r>
  <r>
    <x v="1"/>
    <x v="3"/>
  </r>
  <r>
    <x v="1"/>
    <x v="3"/>
  </r>
  <r>
    <x v="0"/>
    <x v="3"/>
  </r>
  <r>
    <x v="0"/>
    <x v="1"/>
  </r>
  <r>
    <x v="0"/>
    <x v="6"/>
  </r>
  <r>
    <x v="1"/>
    <x v="3"/>
  </r>
  <r>
    <x v="0"/>
    <x v="1"/>
  </r>
  <r>
    <x v="1"/>
    <x v="1"/>
  </r>
  <r>
    <x v="1"/>
    <x v="4"/>
  </r>
  <r>
    <x v="1"/>
    <x v="3"/>
  </r>
  <r>
    <x v="0"/>
    <x v="7"/>
  </r>
  <r>
    <x v="1"/>
    <x v="1"/>
  </r>
  <r>
    <x v="1"/>
    <x v="1"/>
  </r>
  <r>
    <x v="0"/>
    <x v="13"/>
  </r>
  <r>
    <x v="0"/>
    <x v="6"/>
  </r>
  <r>
    <x v="0"/>
    <x v="20"/>
  </r>
  <r>
    <x v="1"/>
    <x v="1"/>
  </r>
  <r>
    <x v="0"/>
    <x v="3"/>
  </r>
  <r>
    <x v="1"/>
    <x v="10"/>
  </r>
  <r>
    <x v="0"/>
    <x v="11"/>
  </r>
  <r>
    <x v="1"/>
    <x v="1"/>
  </r>
  <r>
    <x v="1"/>
    <x v="1"/>
  </r>
  <r>
    <x v="1"/>
    <x v="0"/>
  </r>
  <r>
    <x v="0"/>
    <x v="15"/>
  </r>
  <r>
    <x v="1"/>
    <x v="1"/>
  </r>
  <r>
    <x v="0"/>
    <x v="8"/>
  </r>
  <r>
    <x v="0"/>
    <x v="14"/>
  </r>
  <r>
    <x v="0"/>
    <x v="14"/>
  </r>
  <r>
    <x v="1"/>
    <x v="1"/>
  </r>
  <r>
    <x v="0"/>
    <x v="1"/>
  </r>
  <r>
    <x v="0"/>
    <x v="8"/>
  </r>
  <r>
    <x v="1"/>
    <x v="1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4"/>
  </r>
  <r>
    <x v="1"/>
    <x v="3"/>
  </r>
  <r>
    <x v="1"/>
    <x v="1"/>
  </r>
  <r>
    <x v="0"/>
    <x v="1"/>
  </r>
  <r>
    <x v="0"/>
    <x v="17"/>
  </r>
  <r>
    <x v="1"/>
    <x v="1"/>
  </r>
  <r>
    <x v="0"/>
    <x v="4"/>
  </r>
  <r>
    <x v="1"/>
    <x v="11"/>
  </r>
  <r>
    <x v="1"/>
    <x v="3"/>
  </r>
  <r>
    <x v="0"/>
    <x v="8"/>
  </r>
  <r>
    <x v="1"/>
    <x v="1"/>
  </r>
  <r>
    <x v="0"/>
    <x v="7"/>
  </r>
  <r>
    <x v="0"/>
    <x v="1"/>
  </r>
  <r>
    <x v="0"/>
    <x v="14"/>
  </r>
  <r>
    <x v="0"/>
    <x v="0"/>
  </r>
  <r>
    <x v="1"/>
    <x v="1"/>
  </r>
  <r>
    <x v="0"/>
    <x v="6"/>
  </r>
  <r>
    <x v="1"/>
    <x v="1"/>
  </r>
  <r>
    <x v="1"/>
    <x v="1"/>
  </r>
  <r>
    <x v="1"/>
    <x v="1"/>
  </r>
  <r>
    <x v="0"/>
    <x v="1"/>
  </r>
  <r>
    <x v="1"/>
    <x v="1"/>
  </r>
  <r>
    <x v="0"/>
    <x v="2"/>
  </r>
  <r>
    <x v="1"/>
    <x v="3"/>
  </r>
  <r>
    <x v="0"/>
    <x v="0"/>
  </r>
  <r>
    <x v="1"/>
    <x v="1"/>
  </r>
  <r>
    <x v="0"/>
    <x v="10"/>
  </r>
  <r>
    <x v="0"/>
    <x v="3"/>
  </r>
  <r>
    <x v="0"/>
    <x v="1"/>
  </r>
  <r>
    <x v="1"/>
    <x v="3"/>
  </r>
  <r>
    <x v="0"/>
    <x v="14"/>
  </r>
  <r>
    <x v="1"/>
    <x v="3"/>
  </r>
  <r>
    <x v="1"/>
    <x v="3"/>
  </r>
  <r>
    <x v="1"/>
    <x v="1"/>
  </r>
  <r>
    <x v="1"/>
    <x v="1"/>
  </r>
  <r>
    <x v="0"/>
    <x v="7"/>
  </r>
  <r>
    <x v="0"/>
    <x v="5"/>
  </r>
  <r>
    <x v="0"/>
    <x v="7"/>
  </r>
  <r>
    <x v="1"/>
    <x v="1"/>
  </r>
  <r>
    <x v="0"/>
    <x v="3"/>
  </r>
  <r>
    <x v="1"/>
    <x v="1"/>
  </r>
  <r>
    <x v="1"/>
    <x v="3"/>
  </r>
  <r>
    <x v="0"/>
    <x v="5"/>
  </r>
  <r>
    <x v="0"/>
    <x v="11"/>
  </r>
  <r>
    <x v="0"/>
    <x v="8"/>
  </r>
  <r>
    <x v="0"/>
    <x v="7"/>
  </r>
  <r>
    <x v="0"/>
    <x v="1"/>
  </r>
  <r>
    <x v="0"/>
    <x v="0"/>
  </r>
  <r>
    <x v="0"/>
    <x v="15"/>
  </r>
  <r>
    <x v="0"/>
    <x v="3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0"/>
    <x v="8"/>
  </r>
  <r>
    <x v="0"/>
    <x v="14"/>
  </r>
  <r>
    <x v="1"/>
    <x v="1"/>
  </r>
  <r>
    <x v="1"/>
    <x v="1"/>
  </r>
  <r>
    <x v="0"/>
    <x v="8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3"/>
  </r>
  <r>
    <x v="0"/>
    <x v="13"/>
  </r>
  <r>
    <x v="0"/>
    <x v="1"/>
  </r>
  <r>
    <x v="0"/>
    <x v="4"/>
  </r>
  <r>
    <x v="1"/>
    <x v="3"/>
  </r>
  <r>
    <x v="1"/>
    <x v="1"/>
  </r>
  <r>
    <x v="0"/>
    <x v="3"/>
  </r>
  <r>
    <x v="0"/>
    <x v="15"/>
  </r>
  <r>
    <x v="1"/>
    <x v="10"/>
  </r>
  <r>
    <x v="1"/>
    <x v="3"/>
  </r>
  <r>
    <x v="0"/>
    <x v="7"/>
  </r>
  <r>
    <x v="1"/>
    <x v="1"/>
  </r>
  <r>
    <x v="0"/>
    <x v="17"/>
  </r>
  <r>
    <x v="1"/>
    <x v="10"/>
  </r>
  <r>
    <x v="1"/>
    <x v="1"/>
  </r>
  <r>
    <x v="0"/>
    <x v="9"/>
  </r>
  <r>
    <x v="0"/>
    <x v="1"/>
  </r>
  <r>
    <x v="0"/>
    <x v="1"/>
  </r>
  <r>
    <x v="1"/>
    <x v="1"/>
  </r>
  <r>
    <x v="0"/>
    <x v="1"/>
  </r>
  <r>
    <x v="1"/>
    <x v="1"/>
  </r>
  <r>
    <x v="0"/>
    <x v="7"/>
  </r>
  <r>
    <x v="0"/>
    <x v="6"/>
  </r>
  <r>
    <x v="0"/>
    <x v="8"/>
  </r>
  <r>
    <x v="0"/>
    <x v="14"/>
  </r>
  <r>
    <x v="0"/>
    <x v="12"/>
  </r>
  <r>
    <x v="0"/>
    <x v="0"/>
  </r>
  <r>
    <x v="0"/>
    <x v="11"/>
  </r>
  <r>
    <x v="1"/>
    <x v="1"/>
  </r>
  <r>
    <x v="0"/>
    <x v="15"/>
  </r>
  <r>
    <x v="1"/>
    <x v="3"/>
  </r>
  <r>
    <x v="1"/>
    <x v="3"/>
  </r>
  <r>
    <x v="1"/>
    <x v="3"/>
  </r>
  <r>
    <x v="0"/>
    <x v="8"/>
  </r>
  <r>
    <x v="0"/>
    <x v="8"/>
  </r>
  <r>
    <x v="0"/>
    <x v="6"/>
  </r>
  <r>
    <x v="0"/>
    <x v="7"/>
  </r>
  <r>
    <x v="0"/>
    <x v="17"/>
  </r>
  <r>
    <x v="1"/>
    <x v="1"/>
  </r>
  <r>
    <x v="1"/>
    <x v="10"/>
  </r>
  <r>
    <x v="0"/>
    <x v="6"/>
  </r>
  <r>
    <x v="1"/>
    <x v="1"/>
  </r>
  <r>
    <x v="0"/>
    <x v="1"/>
  </r>
  <r>
    <x v="1"/>
    <x v="1"/>
  </r>
  <r>
    <x v="0"/>
    <x v="3"/>
  </r>
  <r>
    <x v="1"/>
    <x v="3"/>
  </r>
  <r>
    <x v="0"/>
    <x v="4"/>
  </r>
  <r>
    <x v="1"/>
    <x v="3"/>
  </r>
  <r>
    <x v="1"/>
    <x v="1"/>
  </r>
  <r>
    <x v="0"/>
    <x v="6"/>
  </r>
  <r>
    <x v="0"/>
    <x v="1"/>
  </r>
  <r>
    <x v="1"/>
    <x v="1"/>
  </r>
  <r>
    <x v="0"/>
    <x v="8"/>
  </r>
  <r>
    <x v="0"/>
    <x v="11"/>
  </r>
  <r>
    <x v="1"/>
    <x v="3"/>
  </r>
  <r>
    <x v="1"/>
    <x v="1"/>
  </r>
  <r>
    <x v="0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1"/>
    <x v="3"/>
  </r>
  <r>
    <x v="1"/>
    <x v="3"/>
  </r>
  <r>
    <x v="0"/>
    <x v="15"/>
  </r>
  <r>
    <x v="0"/>
    <x v="7"/>
  </r>
  <r>
    <x v="1"/>
    <x v="1"/>
  </r>
  <r>
    <x v="1"/>
    <x v="1"/>
  </r>
  <r>
    <x v="0"/>
    <x v="7"/>
  </r>
  <r>
    <x v="0"/>
    <x v="1"/>
  </r>
  <r>
    <x v="1"/>
    <x v="1"/>
  </r>
  <r>
    <x v="1"/>
    <x v="1"/>
  </r>
  <r>
    <x v="0"/>
    <x v="10"/>
  </r>
  <r>
    <x v="1"/>
    <x v="10"/>
  </r>
  <r>
    <x v="0"/>
    <x v="0"/>
  </r>
  <r>
    <x v="0"/>
    <x v="10"/>
  </r>
  <r>
    <x v="0"/>
    <x v="0"/>
  </r>
  <r>
    <x v="0"/>
    <x v="6"/>
  </r>
  <r>
    <x v="1"/>
    <x v="1"/>
  </r>
  <r>
    <x v="1"/>
    <x v="1"/>
  </r>
  <r>
    <x v="0"/>
    <x v="4"/>
  </r>
  <r>
    <x v="1"/>
    <x v="1"/>
  </r>
  <r>
    <x v="0"/>
    <x v="18"/>
  </r>
  <r>
    <x v="1"/>
    <x v="6"/>
  </r>
  <r>
    <x v="0"/>
    <x v="1"/>
  </r>
  <r>
    <x v="1"/>
    <x v="3"/>
  </r>
  <r>
    <x v="0"/>
    <x v="2"/>
  </r>
  <r>
    <x v="0"/>
    <x v="0"/>
  </r>
  <r>
    <x v="0"/>
    <x v="0"/>
  </r>
  <r>
    <x v="1"/>
    <x v="1"/>
  </r>
  <r>
    <x v="1"/>
    <x v="3"/>
  </r>
  <r>
    <x v="1"/>
    <x v="3"/>
  </r>
  <r>
    <x v="1"/>
    <x v="1"/>
  </r>
  <r>
    <x v="1"/>
    <x v="1"/>
  </r>
  <r>
    <x v="0"/>
    <x v="7"/>
  </r>
  <r>
    <x v="0"/>
    <x v="1"/>
  </r>
  <r>
    <x v="0"/>
    <x v="8"/>
  </r>
  <r>
    <x v="0"/>
    <x v="7"/>
  </r>
  <r>
    <x v="1"/>
    <x v="3"/>
  </r>
  <r>
    <x v="1"/>
    <x v="1"/>
  </r>
  <r>
    <x v="0"/>
    <x v="19"/>
  </r>
  <r>
    <x v="0"/>
    <x v="3"/>
  </r>
  <r>
    <x v="1"/>
    <x v="14"/>
  </r>
  <r>
    <x v="1"/>
    <x v="1"/>
  </r>
  <r>
    <x v="1"/>
    <x v="1"/>
  </r>
  <r>
    <x v="1"/>
    <x v="3"/>
  </r>
  <r>
    <x v="0"/>
    <x v="1"/>
  </r>
  <r>
    <x v="0"/>
    <x v="1"/>
  </r>
  <r>
    <x v="0"/>
    <x v="0"/>
  </r>
  <r>
    <x v="1"/>
    <x v="3"/>
  </r>
  <r>
    <x v="1"/>
    <x v="3"/>
  </r>
  <r>
    <x v="1"/>
    <x v="1"/>
  </r>
  <r>
    <x v="0"/>
    <x v="0"/>
  </r>
  <r>
    <x v="0"/>
    <x v="1"/>
  </r>
  <r>
    <x v="1"/>
    <x v="1"/>
  </r>
  <r>
    <x v="0"/>
    <x v="10"/>
  </r>
  <r>
    <x v="0"/>
    <x v="14"/>
  </r>
  <r>
    <x v="0"/>
    <x v="13"/>
  </r>
  <r>
    <x v="1"/>
    <x v="3"/>
  </r>
  <r>
    <x v="0"/>
    <x v="0"/>
  </r>
  <r>
    <x v="1"/>
    <x v="1"/>
  </r>
  <r>
    <x v="1"/>
    <x v="1"/>
  </r>
  <r>
    <x v="1"/>
    <x v="10"/>
  </r>
  <r>
    <x v="1"/>
    <x v="1"/>
  </r>
  <r>
    <x v="0"/>
    <x v="11"/>
  </r>
  <r>
    <x v="0"/>
    <x v="8"/>
  </r>
  <r>
    <x v="1"/>
    <x v="1"/>
  </r>
  <r>
    <x v="1"/>
    <x v="1"/>
  </r>
  <r>
    <x v="0"/>
    <x v="3"/>
  </r>
  <r>
    <x v="0"/>
    <x v="8"/>
  </r>
  <r>
    <x v="0"/>
    <x v="7"/>
  </r>
  <r>
    <x v="0"/>
    <x v="7"/>
  </r>
  <r>
    <x v="0"/>
    <x v="3"/>
  </r>
  <r>
    <x v="1"/>
    <x v="3"/>
  </r>
  <r>
    <x v="0"/>
    <x v="7"/>
  </r>
  <r>
    <x v="1"/>
    <x v="3"/>
  </r>
  <r>
    <x v="1"/>
    <x v="1"/>
  </r>
  <r>
    <x v="0"/>
    <x v="7"/>
  </r>
  <r>
    <x v="0"/>
    <x v="0"/>
  </r>
  <r>
    <x v="1"/>
    <x v="3"/>
  </r>
  <r>
    <x v="1"/>
    <x v="1"/>
  </r>
  <r>
    <x v="0"/>
    <x v="18"/>
  </r>
  <r>
    <x v="1"/>
    <x v="3"/>
  </r>
  <r>
    <x v="0"/>
    <x v="13"/>
  </r>
  <r>
    <x v="0"/>
    <x v="8"/>
  </r>
  <r>
    <x v="1"/>
    <x v="1"/>
  </r>
  <r>
    <x v="1"/>
    <x v="1"/>
  </r>
  <r>
    <x v="1"/>
    <x v="1"/>
  </r>
  <r>
    <x v="0"/>
    <x v="1"/>
  </r>
  <r>
    <x v="1"/>
    <x v="11"/>
  </r>
  <r>
    <x v="1"/>
    <x v="3"/>
  </r>
  <r>
    <x v="1"/>
    <x v="7"/>
  </r>
  <r>
    <x v="0"/>
    <x v="9"/>
  </r>
  <r>
    <x v="1"/>
    <x v="3"/>
  </r>
  <r>
    <x v="0"/>
    <x v="11"/>
  </r>
  <r>
    <x v="0"/>
    <x v="18"/>
  </r>
  <r>
    <x v="1"/>
    <x v="3"/>
  </r>
  <r>
    <x v="0"/>
    <x v="7"/>
  </r>
  <r>
    <x v="0"/>
    <x v="7"/>
  </r>
  <r>
    <x v="0"/>
    <x v="14"/>
  </r>
  <r>
    <x v="0"/>
    <x v="19"/>
  </r>
  <r>
    <x v="0"/>
    <x v="8"/>
  </r>
  <r>
    <x v="1"/>
    <x v="1"/>
  </r>
  <r>
    <x v="0"/>
    <x v="3"/>
  </r>
  <r>
    <x v="1"/>
    <x v="1"/>
  </r>
  <r>
    <x v="1"/>
    <x v="5"/>
  </r>
  <r>
    <x v="1"/>
    <x v="3"/>
  </r>
  <r>
    <x v="1"/>
    <x v="3"/>
  </r>
  <r>
    <x v="1"/>
    <x v="1"/>
  </r>
  <r>
    <x v="1"/>
    <x v="3"/>
  </r>
  <r>
    <x v="0"/>
    <x v="3"/>
  </r>
  <r>
    <x v="1"/>
    <x v="3"/>
  </r>
  <r>
    <x v="0"/>
    <x v="0"/>
  </r>
  <r>
    <x v="0"/>
    <x v="17"/>
  </r>
  <r>
    <x v="0"/>
    <x v="8"/>
  </r>
  <r>
    <x v="0"/>
    <x v="10"/>
  </r>
  <r>
    <x v="0"/>
    <x v="15"/>
  </r>
  <r>
    <x v="0"/>
    <x v="14"/>
  </r>
  <r>
    <x v="1"/>
    <x v="3"/>
  </r>
  <r>
    <x v="0"/>
    <x v="18"/>
  </r>
  <r>
    <x v="0"/>
    <x v="7"/>
  </r>
  <r>
    <x v="0"/>
    <x v="7"/>
  </r>
  <r>
    <x v="0"/>
    <x v="7"/>
  </r>
  <r>
    <x v="0"/>
    <x v="1"/>
  </r>
  <r>
    <x v="1"/>
    <x v="7"/>
  </r>
  <r>
    <x v="0"/>
    <x v="3"/>
  </r>
  <r>
    <x v="0"/>
    <x v="18"/>
  </r>
  <r>
    <x v="1"/>
    <x v="3"/>
  </r>
  <r>
    <x v="0"/>
    <x v="1"/>
  </r>
  <r>
    <x v="1"/>
    <x v="3"/>
  </r>
  <r>
    <x v="0"/>
    <x v="10"/>
  </r>
  <r>
    <x v="1"/>
    <x v="1"/>
  </r>
  <r>
    <x v="1"/>
    <x v="1"/>
  </r>
  <r>
    <x v="1"/>
    <x v="1"/>
  </r>
  <r>
    <x v="1"/>
    <x v="3"/>
  </r>
  <r>
    <x v="0"/>
    <x v="1"/>
  </r>
  <r>
    <x v="1"/>
    <x v="0"/>
  </r>
  <r>
    <x v="1"/>
    <x v="1"/>
  </r>
  <r>
    <x v="1"/>
    <x v="1"/>
  </r>
  <r>
    <x v="0"/>
    <x v="7"/>
  </r>
  <r>
    <x v="0"/>
    <x v="14"/>
  </r>
  <r>
    <x v="1"/>
    <x v="6"/>
  </r>
  <r>
    <x v="1"/>
    <x v="1"/>
  </r>
  <r>
    <x v="0"/>
    <x v="7"/>
  </r>
  <r>
    <x v="0"/>
    <x v="11"/>
  </r>
  <r>
    <x v="1"/>
    <x v="3"/>
  </r>
  <r>
    <x v="0"/>
    <x v="0"/>
  </r>
  <r>
    <x v="0"/>
    <x v="1"/>
  </r>
  <r>
    <x v="0"/>
    <x v="14"/>
  </r>
  <r>
    <x v="1"/>
    <x v="1"/>
  </r>
  <r>
    <x v="0"/>
    <x v="1"/>
  </r>
  <r>
    <x v="0"/>
    <x v="3"/>
  </r>
  <r>
    <x v="1"/>
    <x v="1"/>
  </r>
  <r>
    <x v="0"/>
    <x v="10"/>
  </r>
  <r>
    <x v="0"/>
    <x v="22"/>
  </r>
  <r>
    <x v="0"/>
    <x v="0"/>
  </r>
  <r>
    <x v="1"/>
    <x v="3"/>
  </r>
  <r>
    <x v="1"/>
    <x v="3"/>
  </r>
  <r>
    <x v="1"/>
    <x v="1"/>
  </r>
  <r>
    <x v="1"/>
    <x v="3"/>
  </r>
  <r>
    <x v="0"/>
    <x v="7"/>
  </r>
  <r>
    <x v="0"/>
    <x v="10"/>
  </r>
  <r>
    <x v="0"/>
    <x v="0"/>
  </r>
  <r>
    <x v="0"/>
    <x v="7"/>
  </r>
  <r>
    <x v="0"/>
    <x v="4"/>
  </r>
  <r>
    <x v="0"/>
    <x v="8"/>
  </r>
  <r>
    <x v="0"/>
    <x v="7"/>
  </r>
  <r>
    <x v="1"/>
    <x v="1"/>
  </r>
  <r>
    <x v="1"/>
    <x v="1"/>
  </r>
  <r>
    <x v="1"/>
    <x v="3"/>
  </r>
  <r>
    <x v="0"/>
    <x v="8"/>
  </r>
  <r>
    <x v="1"/>
    <x v="1"/>
  </r>
  <r>
    <x v="1"/>
    <x v="3"/>
  </r>
  <r>
    <x v="0"/>
    <x v="14"/>
  </r>
  <r>
    <x v="1"/>
    <x v="1"/>
  </r>
  <r>
    <x v="1"/>
    <x v="6"/>
  </r>
  <r>
    <x v="0"/>
    <x v="8"/>
  </r>
  <r>
    <x v="0"/>
    <x v="7"/>
  </r>
  <r>
    <x v="1"/>
    <x v="3"/>
  </r>
  <r>
    <x v="1"/>
    <x v="3"/>
  </r>
  <r>
    <x v="1"/>
    <x v="1"/>
  </r>
  <r>
    <x v="0"/>
    <x v="11"/>
  </r>
  <r>
    <x v="1"/>
    <x v="3"/>
  </r>
  <r>
    <x v="0"/>
    <x v="1"/>
  </r>
  <r>
    <x v="1"/>
    <x v="1"/>
  </r>
  <r>
    <x v="0"/>
    <x v="8"/>
  </r>
  <r>
    <x v="1"/>
    <x v="1"/>
  </r>
  <r>
    <x v="0"/>
    <x v="0"/>
  </r>
  <r>
    <x v="0"/>
    <x v="1"/>
  </r>
  <r>
    <x v="0"/>
    <x v="7"/>
  </r>
  <r>
    <x v="1"/>
    <x v="1"/>
  </r>
  <r>
    <x v="0"/>
    <x v="3"/>
  </r>
  <r>
    <x v="0"/>
    <x v="3"/>
  </r>
  <r>
    <x v="0"/>
    <x v="13"/>
  </r>
  <r>
    <x v="0"/>
    <x v="0"/>
  </r>
  <r>
    <x v="1"/>
    <x v="1"/>
  </r>
  <r>
    <x v="1"/>
    <x v="8"/>
  </r>
  <r>
    <x v="0"/>
    <x v="15"/>
  </r>
  <r>
    <x v="0"/>
    <x v="8"/>
  </r>
  <r>
    <x v="0"/>
    <x v="1"/>
  </r>
  <r>
    <x v="1"/>
    <x v="3"/>
  </r>
  <r>
    <x v="0"/>
    <x v="8"/>
  </r>
  <r>
    <x v="1"/>
    <x v="1"/>
  </r>
  <r>
    <x v="0"/>
    <x v="4"/>
  </r>
  <r>
    <x v="1"/>
    <x v="1"/>
  </r>
  <r>
    <x v="1"/>
    <x v="3"/>
  </r>
  <r>
    <x v="0"/>
    <x v="10"/>
  </r>
  <r>
    <x v="0"/>
    <x v="7"/>
  </r>
  <r>
    <x v="0"/>
    <x v="1"/>
  </r>
  <r>
    <x v="1"/>
    <x v="3"/>
  </r>
  <r>
    <x v="0"/>
    <x v="3"/>
  </r>
  <r>
    <x v="0"/>
    <x v="1"/>
  </r>
  <r>
    <x v="1"/>
    <x v="1"/>
  </r>
  <r>
    <x v="0"/>
    <x v="21"/>
  </r>
  <r>
    <x v="1"/>
    <x v="1"/>
  </r>
  <r>
    <x v="1"/>
    <x v="1"/>
  </r>
  <r>
    <x v="1"/>
    <x v="1"/>
  </r>
  <r>
    <x v="0"/>
    <x v="14"/>
  </r>
  <r>
    <x v="1"/>
    <x v="1"/>
  </r>
  <r>
    <x v="0"/>
    <x v="7"/>
  </r>
  <r>
    <x v="0"/>
    <x v="10"/>
  </r>
  <r>
    <x v="1"/>
    <x v="1"/>
  </r>
  <r>
    <x v="0"/>
    <x v="1"/>
  </r>
  <r>
    <x v="1"/>
    <x v="1"/>
  </r>
  <r>
    <x v="1"/>
    <x v="1"/>
  </r>
  <r>
    <x v="0"/>
    <x v="10"/>
  </r>
  <r>
    <x v="0"/>
    <x v="1"/>
  </r>
  <r>
    <x v="1"/>
    <x v="1"/>
  </r>
  <r>
    <x v="0"/>
    <x v="3"/>
  </r>
  <r>
    <x v="0"/>
    <x v="1"/>
  </r>
  <r>
    <x v="0"/>
    <x v="1"/>
  </r>
  <r>
    <x v="0"/>
    <x v="3"/>
  </r>
  <r>
    <x v="1"/>
    <x v="1"/>
  </r>
  <r>
    <x v="1"/>
    <x v="3"/>
  </r>
  <r>
    <x v="1"/>
    <x v="1"/>
  </r>
  <r>
    <x v="0"/>
    <x v="1"/>
  </r>
  <r>
    <x v="1"/>
    <x v="3"/>
  </r>
  <r>
    <x v="1"/>
    <x v="3"/>
  </r>
  <r>
    <x v="0"/>
    <x v="10"/>
  </r>
  <r>
    <x v="0"/>
    <x v="7"/>
  </r>
  <r>
    <x v="0"/>
    <x v="1"/>
  </r>
  <r>
    <x v="1"/>
    <x v="3"/>
  </r>
  <r>
    <x v="0"/>
    <x v="10"/>
  </r>
  <r>
    <x v="0"/>
    <x v="3"/>
  </r>
  <r>
    <x v="1"/>
    <x v="1"/>
  </r>
  <r>
    <x v="1"/>
    <x v="1"/>
  </r>
  <r>
    <x v="0"/>
    <x v="7"/>
  </r>
  <r>
    <x v="0"/>
    <x v="3"/>
  </r>
  <r>
    <x v="0"/>
    <x v="1"/>
  </r>
  <r>
    <x v="0"/>
    <x v="7"/>
  </r>
  <r>
    <x v="1"/>
    <x v="1"/>
  </r>
  <r>
    <x v="0"/>
    <x v="1"/>
  </r>
  <r>
    <x v="1"/>
    <x v="1"/>
  </r>
  <r>
    <x v="1"/>
    <x v="3"/>
  </r>
  <r>
    <x v="0"/>
    <x v="1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7"/>
  </r>
  <r>
    <x v="0"/>
    <x v="0"/>
  </r>
  <r>
    <x v="1"/>
    <x v="1"/>
  </r>
  <r>
    <x v="0"/>
    <x v="7"/>
  </r>
  <r>
    <x v="0"/>
    <x v="0"/>
  </r>
  <r>
    <x v="1"/>
    <x v="8"/>
  </r>
  <r>
    <x v="1"/>
    <x v="1"/>
  </r>
  <r>
    <x v="0"/>
    <x v="1"/>
  </r>
  <r>
    <x v="0"/>
    <x v="14"/>
  </r>
  <r>
    <x v="1"/>
    <x v="3"/>
  </r>
  <r>
    <x v="1"/>
    <x v="1"/>
  </r>
  <r>
    <x v="0"/>
    <x v="1"/>
  </r>
  <r>
    <x v="0"/>
    <x v="9"/>
  </r>
  <r>
    <x v="0"/>
    <x v="15"/>
  </r>
  <r>
    <x v="1"/>
    <x v="3"/>
  </r>
  <r>
    <x v="0"/>
    <x v="8"/>
  </r>
  <r>
    <x v="1"/>
    <x v="10"/>
  </r>
  <r>
    <x v="0"/>
    <x v="11"/>
  </r>
  <r>
    <x v="0"/>
    <x v="14"/>
  </r>
  <r>
    <x v="0"/>
    <x v="9"/>
  </r>
  <r>
    <x v="1"/>
    <x v="3"/>
  </r>
  <r>
    <x v="0"/>
    <x v="0"/>
  </r>
  <r>
    <x v="0"/>
    <x v="11"/>
  </r>
  <r>
    <x v="0"/>
    <x v="1"/>
  </r>
  <r>
    <x v="0"/>
    <x v="0"/>
  </r>
  <r>
    <x v="1"/>
    <x v="3"/>
  </r>
  <r>
    <x v="0"/>
    <x v="7"/>
  </r>
  <r>
    <x v="0"/>
    <x v="14"/>
  </r>
  <r>
    <x v="1"/>
    <x v="1"/>
  </r>
  <r>
    <x v="0"/>
    <x v="1"/>
  </r>
  <r>
    <x v="0"/>
    <x v="7"/>
  </r>
  <r>
    <x v="1"/>
    <x v="3"/>
  </r>
  <r>
    <x v="1"/>
    <x v="1"/>
  </r>
  <r>
    <x v="0"/>
    <x v="3"/>
  </r>
  <r>
    <x v="1"/>
    <x v="3"/>
  </r>
  <r>
    <x v="0"/>
    <x v="1"/>
  </r>
  <r>
    <x v="0"/>
    <x v="0"/>
  </r>
  <r>
    <x v="0"/>
    <x v="7"/>
  </r>
  <r>
    <x v="1"/>
    <x v="1"/>
  </r>
  <r>
    <x v="0"/>
    <x v="3"/>
  </r>
  <r>
    <x v="1"/>
    <x v="3"/>
  </r>
  <r>
    <x v="0"/>
    <x v="19"/>
  </r>
  <r>
    <x v="1"/>
    <x v="3"/>
  </r>
  <r>
    <x v="0"/>
    <x v="1"/>
  </r>
  <r>
    <x v="1"/>
    <x v="1"/>
  </r>
  <r>
    <x v="1"/>
    <x v="3"/>
  </r>
  <r>
    <x v="0"/>
    <x v="11"/>
  </r>
  <r>
    <x v="0"/>
    <x v="1"/>
  </r>
  <r>
    <x v="1"/>
    <x v="1"/>
  </r>
  <r>
    <x v="0"/>
    <x v="0"/>
  </r>
  <r>
    <x v="0"/>
    <x v="7"/>
  </r>
  <r>
    <x v="0"/>
    <x v="12"/>
  </r>
  <r>
    <x v="1"/>
    <x v="1"/>
  </r>
  <r>
    <x v="0"/>
    <x v="0"/>
  </r>
  <r>
    <x v="1"/>
    <x v="10"/>
  </r>
  <r>
    <x v="1"/>
    <x v="3"/>
  </r>
  <r>
    <x v="1"/>
    <x v="1"/>
  </r>
  <r>
    <x v="1"/>
    <x v="3"/>
  </r>
  <r>
    <x v="0"/>
    <x v="3"/>
  </r>
  <r>
    <x v="0"/>
    <x v="7"/>
  </r>
  <r>
    <x v="0"/>
    <x v="8"/>
  </r>
  <r>
    <x v="0"/>
    <x v="0"/>
  </r>
  <r>
    <x v="0"/>
    <x v="1"/>
  </r>
  <r>
    <x v="1"/>
    <x v="1"/>
  </r>
  <r>
    <x v="1"/>
    <x v="3"/>
  </r>
  <r>
    <x v="1"/>
    <x v="1"/>
  </r>
  <r>
    <x v="0"/>
    <x v="0"/>
  </r>
  <r>
    <x v="0"/>
    <x v="10"/>
  </r>
  <r>
    <x v="0"/>
    <x v="7"/>
  </r>
  <r>
    <x v="0"/>
    <x v="13"/>
  </r>
  <r>
    <x v="1"/>
    <x v="3"/>
  </r>
  <r>
    <x v="0"/>
    <x v="12"/>
  </r>
  <r>
    <x v="1"/>
    <x v="3"/>
  </r>
  <r>
    <x v="1"/>
    <x v="1"/>
  </r>
  <r>
    <x v="1"/>
    <x v="1"/>
  </r>
  <r>
    <x v="0"/>
    <x v="8"/>
  </r>
  <r>
    <x v="0"/>
    <x v="3"/>
  </r>
  <r>
    <x v="0"/>
    <x v="11"/>
  </r>
  <r>
    <x v="0"/>
    <x v="10"/>
  </r>
  <r>
    <x v="0"/>
    <x v="0"/>
  </r>
  <r>
    <x v="1"/>
    <x v="6"/>
  </r>
  <r>
    <x v="0"/>
    <x v="1"/>
  </r>
  <r>
    <x v="1"/>
    <x v="3"/>
  </r>
  <r>
    <x v="0"/>
    <x v="8"/>
  </r>
  <r>
    <x v="0"/>
    <x v="1"/>
  </r>
  <r>
    <x v="0"/>
    <x v="1"/>
  </r>
  <r>
    <x v="1"/>
    <x v="1"/>
  </r>
  <r>
    <x v="1"/>
    <x v="1"/>
  </r>
  <r>
    <x v="0"/>
    <x v="11"/>
  </r>
  <r>
    <x v="1"/>
    <x v="3"/>
  </r>
  <r>
    <x v="1"/>
    <x v="1"/>
  </r>
  <r>
    <x v="1"/>
    <x v="1"/>
  </r>
  <r>
    <x v="0"/>
    <x v="5"/>
  </r>
  <r>
    <x v="0"/>
    <x v="15"/>
  </r>
  <r>
    <x v="1"/>
    <x v="3"/>
  </r>
  <r>
    <x v="1"/>
    <x v="1"/>
  </r>
  <r>
    <x v="0"/>
    <x v="0"/>
  </r>
  <r>
    <x v="1"/>
    <x v="1"/>
  </r>
  <r>
    <x v="1"/>
    <x v="1"/>
  </r>
  <r>
    <x v="1"/>
    <x v="1"/>
  </r>
  <r>
    <x v="0"/>
    <x v="7"/>
  </r>
  <r>
    <x v="0"/>
    <x v="7"/>
  </r>
  <r>
    <x v="1"/>
    <x v="9"/>
  </r>
  <r>
    <x v="0"/>
    <x v="7"/>
  </r>
  <r>
    <x v="0"/>
    <x v="10"/>
  </r>
  <r>
    <x v="0"/>
    <x v="0"/>
  </r>
  <r>
    <x v="0"/>
    <x v="9"/>
  </r>
  <r>
    <x v="1"/>
    <x v="1"/>
  </r>
  <r>
    <x v="0"/>
    <x v="8"/>
  </r>
  <r>
    <x v="0"/>
    <x v="5"/>
  </r>
  <r>
    <x v="1"/>
    <x v="1"/>
  </r>
  <r>
    <x v="0"/>
    <x v="8"/>
  </r>
  <r>
    <x v="0"/>
    <x v="3"/>
  </r>
  <r>
    <x v="0"/>
    <x v="8"/>
  </r>
  <r>
    <x v="1"/>
    <x v="1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0"/>
    <x v="10"/>
  </r>
  <r>
    <x v="0"/>
    <x v="7"/>
  </r>
  <r>
    <x v="1"/>
    <x v="3"/>
  </r>
  <r>
    <x v="1"/>
    <x v="1"/>
  </r>
  <r>
    <x v="1"/>
    <x v="1"/>
  </r>
  <r>
    <x v="1"/>
    <x v="1"/>
  </r>
  <r>
    <x v="1"/>
    <x v="3"/>
  </r>
  <r>
    <x v="0"/>
    <x v="7"/>
  </r>
  <r>
    <x v="1"/>
    <x v="1"/>
  </r>
  <r>
    <x v="0"/>
    <x v="5"/>
  </r>
  <r>
    <x v="0"/>
    <x v="17"/>
  </r>
  <r>
    <x v="0"/>
    <x v="7"/>
  </r>
  <r>
    <x v="0"/>
    <x v="18"/>
  </r>
  <r>
    <x v="1"/>
    <x v="1"/>
  </r>
  <r>
    <x v="0"/>
    <x v="6"/>
  </r>
  <r>
    <x v="1"/>
    <x v="1"/>
  </r>
  <r>
    <x v="1"/>
    <x v="1"/>
  </r>
  <r>
    <x v="0"/>
    <x v="14"/>
  </r>
  <r>
    <x v="0"/>
    <x v="7"/>
  </r>
  <r>
    <x v="0"/>
    <x v="14"/>
  </r>
  <r>
    <x v="1"/>
    <x v="1"/>
  </r>
  <r>
    <x v="0"/>
    <x v="1"/>
  </r>
  <r>
    <x v="1"/>
    <x v="1"/>
  </r>
  <r>
    <x v="0"/>
    <x v="4"/>
  </r>
  <r>
    <x v="1"/>
    <x v="11"/>
  </r>
  <r>
    <x v="0"/>
    <x v="8"/>
  </r>
  <r>
    <x v="0"/>
    <x v="0"/>
  </r>
  <r>
    <x v="0"/>
    <x v="1"/>
  </r>
  <r>
    <x v="0"/>
    <x v="7"/>
  </r>
  <r>
    <x v="0"/>
    <x v="5"/>
  </r>
  <r>
    <x v="0"/>
    <x v="7"/>
  </r>
  <r>
    <x v="0"/>
    <x v="12"/>
  </r>
  <r>
    <x v="0"/>
    <x v="8"/>
  </r>
  <r>
    <x v="1"/>
    <x v="3"/>
  </r>
  <r>
    <x v="0"/>
    <x v="16"/>
  </r>
  <r>
    <x v="1"/>
    <x v="3"/>
  </r>
  <r>
    <x v="0"/>
    <x v="3"/>
  </r>
  <r>
    <x v="0"/>
    <x v="2"/>
  </r>
  <r>
    <x v="0"/>
    <x v="1"/>
  </r>
  <r>
    <x v="1"/>
    <x v="1"/>
  </r>
  <r>
    <x v="1"/>
    <x v="1"/>
  </r>
  <r>
    <x v="0"/>
    <x v="0"/>
  </r>
  <r>
    <x v="1"/>
    <x v="3"/>
  </r>
  <r>
    <x v="1"/>
    <x v="1"/>
  </r>
  <r>
    <x v="0"/>
    <x v="1"/>
  </r>
  <r>
    <x v="1"/>
    <x v="1"/>
  </r>
  <r>
    <x v="1"/>
    <x v="1"/>
  </r>
  <r>
    <x v="0"/>
    <x v="14"/>
  </r>
  <r>
    <x v="0"/>
    <x v="5"/>
  </r>
  <r>
    <x v="0"/>
    <x v="6"/>
  </r>
  <r>
    <x v="0"/>
    <x v="15"/>
  </r>
  <r>
    <x v="0"/>
    <x v="0"/>
  </r>
  <r>
    <x v="0"/>
    <x v="18"/>
  </r>
  <r>
    <x v="1"/>
    <x v="3"/>
  </r>
  <r>
    <x v="1"/>
    <x v="3"/>
  </r>
  <r>
    <x v="0"/>
    <x v="1"/>
  </r>
  <r>
    <x v="0"/>
    <x v="8"/>
  </r>
  <r>
    <x v="0"/>
    <x v="15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0"/>
    <x v="14"/>
  </r>
  <r>
    <x v="1"/>
    <x v="1"/>
  </r>
  <r>
    <x v="1"/>
    <x v="20"/>
  </r>
  <r>
    <x v="0"/>
    <x v="8"/>
  </r>
  <r>
    <x v="0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8"/>
  </r>
  <r>
    <x v="1"/>
    <x v="1"/>
  </r>
  <r>
    <x v="1"/>
    <x v="17"/>
  </r>
  <r>
    <x v="1"/>
    <x v="3"/>
  </r>
  <r>
    <x v="1"/>
    <x v="8"/>
  </r>
  <r>
    <x v="0"/>
    <x v="8"/>
  </r>
  <r>
    <x v="0"/>
    <x v="11"/>
  </r>
  <r>
    <x v="0"/>
    <x v="15"/>
  </r>
  <r>
    <x v="1"/>
    <x v="1"/>
  </r>
  <r>
    <x v="1"/>
    <x v="3"/>
  </r>
  <r>
    <x v="1"/>
    <x v="1"/>
  </r>
  <r>
    <x v="1"/>
    <x v="1"/>
  </r>
  <r>
    <x v="1"/>
    <x v="3"/>
  </r>
  <r>
    <x v="1"/>
    <x v="7"/>
  </r>
  <r>
    <x v="0"/>
    <x v="17"/>
  </r>
  <r>
    <x v="1"/>
    <x v="1"/>
  </r>
  <r>
    <x v="1"/>
    <x v="1"/>
  </r>
  <r>
    <x v="0"/>
    <x v="9"/>
  </r>
  <r>
    <x v="1"/>
    <x v="3"/>
  </r>
  <r>
    <x v="1"/>
    <x v="3"/>
  </r>
  <r>
    <x v="1"/>
    <x v="3"/>
  </r>
  <r>
    <x v="0"/>
    <x v="0"/>
  </r>
  <r>
    <x v="1"/>
    <x v="1"/>
  </r>
  <r>
    <x v="1"/>
    <x v="3"/>
  </r>
  <r>
    <x v="0"/>
    <x v="12"/>
  </r>
  <r>
    <x v="1"/>
    <x v="3"/>
  </r>
  <r>
    <x v="0"/>
    <x v="3"/>
  </r>
  <r>
    <x v="1"/>
    <x v="3"/>
  </r>
  <r>
    <x v="0"/>
    <x v="14"/>
  </r>
  <r>
    <x v="1"/>
    <x v="1"/>
  </r>
  <r>
    <x v="0"/>
    <x v="5"/>
  </r>
  <r>
    <x v="1"/>
    <x v="1"/>
  </r>
  <r>
    <x v="1"/>
    <x v="1"/>
  </r>
  <r>
    <x v="1"/>
    <x v="10"/>
  </r>
  <r>
    <x v="1"/>
    <x v="14"/>
  </r>
  <r>
    <x v="0"/>
    <x v="0"/>
  </r>
  <r>
    <x v="0"/>
    <x v="1"/>
  </r>
  <r>
    <x v="1"/>
    <x v="1"/>
  </r>
  <r>
    <x v="1"/>
    <x v="1"/>
  </r>
  <r>
    <x v="0"/>
    <x v="22"/>
  </r>
  <r>
    <x v="0"/>
    <x v="12"/>
  </r>
  <r>
    <x v="0"/>
    <x v="13"/>
  </r>
  <r>
    <x v="1"/>
    <x v="3"/>
  </r>
  <r>
    <x v="0"/>
    <x v="7"/>
  </r>
  <r>
    <x v="0"/>
    <x v="1"/>
  </r>
  <r>
    <x v="1"/>
    <x v="1"/>
  </r>
  <r>
    <x v="0"/>
    <x v="8"/>
  </r>
  <r>
    <x v="1"/>
    <x v="3"/>
  </r>
  <r>
    <x v="1"/>
    <x v="1"/>
  </r>
  <r>
    <x v="1"/>
    <x v="1"/>
  </r>
  <r>
    <x v="0"/>
    <x v="13"/>
  </r>
  <r>
    <x v="1"/>
    <x v="1"/>
  </r>
  <r>
    <x v="0"/>
    <x v="7"/>
  </r>
  <r>
    <x v="1"/>
    <x v="20"/>
  </r>
  <r>
    <x v="1"/>
    <x v="1"/>
  </r>
  <r>
    <x v="1"/>
    <x v="3"/>
  </r>
  <r>
    <x v="1"/>
    <x v="1"/>
  </r>
  <r>
    <x v="0"/>
    <x v="3"/>
  </r>
  <r>
    <x v="1"/>
    <x v="3"/>
  </r>
  <r>
    <x v="0"/>
    <x v="1"/>
  </r>
  <r>
    <x v="0"/>
    <x v="3"/>
  </r>
  <r>
    <x v="1"/>
    <x v="1"/>
  </r>
  <r>
    <x v="1"/>
    <x v="3"/>
  </r>
  <r>
    <x v="0"/>
    <x v="3"/>
  </r>
  <r>
    <x v="1"/>
    <x v="1"/>
  </r>
  <r>
    <x v="1"/>
    <x v="1"/>
  </r>
  <r>
    <x v="1"/>
    <x v="10"/>
  </r>
  <r>
    <x v="1"/>
    <x v="1"/>
  </r>
  <r>
    <x v="1"/>
    <x v="1"/>
  </r>
  <r>
    <x v="0"/>
    <x v="14"/>
  </r>
  <r>
    <x v="1"/>
    <x v="8"/>
  </r>
  <r>
    <x v="0"/>
    <x v="15"/>
  </r>
  <r>
    <x v="0"/>
    <x v="0"/>
  </r>
  <r>
    <x v="1"/>
    <x v="3"/>
  </r>
  <r>
    <x v="0"/>
    <x v="8"/>
  </r>
  <r>
    <x v="1"/>
    <x v="1"/>
  </r>
  <r>
    <x v="0"/>
    <x v="10"/>
  </r>
  <r>
    <x v="0"/>
    <x v="9"/>
  </r>
  <r>
    <x v="1"/>
    <x v="3"/>
  </r>
  <r>
    <x v="0"/>
    <x v="7"/>
  </r>
  <r>
    <x v="1"/>
    <x v="1"/>
  </r>
  <r>
    <x v="0"/>
    <x v="10"/>
  </r>
  <r>
    <x v="0"/>
    <x v="15"/>
  </r>
  <r>
    <x v="0"/>
    <x v="3"/>
  </r>
  <r>
    <x v="0"/>
    <x v="17"/>
  </r>
  <r>
    <x v="1"/>
    <x v="3"/>
  </r>
  <r>
    <x v="0"/>
    <x v="3"/>
  </r>
  <r>
    <x v="1"/>
    <x v="3"/>
  </r>
  <r>
    <x v="1"/>
    <x v="3"/>
  </r>
  <r>
    <x v="0"/>
    <x v="14"/>
  </r>
  <r>
    <x v="1"/>
    <x v="3"/>
  </r>
  <r>
    <x v="0"/>
    <x v="9"/>
  </r>
  <r>
    <x v="1"/>
    <x v="3"/>
  </r>
  <r>
    <x v="0"/>
    <x v="8"/>
  </r>
  <r>
    <x v="1"/>
    <x v="3"/>
  </r>
  <r>
    <x v="0"/>
    <x v="20"/>
  </r>
  <r>
    <x v="1"/>
    <x v="10"/>
  </r>
  <r>
    <x v="1"/>
    <x v="3"/>
  </r>
  <r>
    <x v="1"/>
    <x v="1"/>
  </r>
  <r>
    <x v="0"/>
    <x v="14"/>
  </r>
  <r>
    <x v="1"/>
    <x v="10"/>
  </r>
  <r>
    <x v="1"/>
    <x v="3"/>
  </r>
  <r>
    <x v="0"/>
    <x v="12"/>
  </r>
  <r>
    <x v="1"/>
    <x v="3"/>
  </r>
  <r>
    <x v="1"/>
    <x v="3"/>
  </r>
  <r>
    <x v="1"/>
    <x v="1"/>
  </r>
  <r>
    <x v="0"/>
    <x v="14"/>
  </r>
  <r>
    <x v="0"/>
    <x v="8"/>
  </r>
  <r>
    <x v="1"/>
    <x v="3"/>
  </r>
  <r>
    <x v="0"/>
    <x v="4"/>
  </r>
  <r>
    <x v="1"/>
    <x v="1"/>
  </r>
  <r>
    <x v="1"/>
    <x v="3"/>
  </r>
  <r>
    <x v="0"/>
    <x v="1"/>
  </r>
  <r>
    <x v="1"/>
    <x v="3"/>
  </r>
  <r>
    <x v="0"/>
    <x v="17"/>
  </r>
  <r>
    <x v="0"/>
    <x v="20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1"/>
    <x v="3"/>
  </r>
  <r>
    <x v="1"/>
    <x v="3"/>
  </r>
  <r>
    <x v="0"/>
    <x v="14"/>
  </r>
  <r>
    <x v="0"/>
    <x v="0"/>
  </r>
  <r>
    <x v="0"/>
    <x v="7"/>
  </r>
  <r>
    <x v="0"/>
    <x v="7"/>
  </r>
  <r>
    <x v="0"/>
    <x v="1"/>
  </r>
  <r>
    <x v="0"/>
    <x v="0"/>
  </r>
  <r>
    <x v="0"/>
    <x v="1"/>
  </r>
  <r>
    <x v="0"/>
    <x v="1"/>
  </r>
  <r>
    <x v="1"/>
    <x v="3"/>
  </r>
  <r>
    <x v="1"/>
    <x v="1"/>
  </r>
  <r>
    <x v="1"/>
    <x v="3"/>
  </r>
  <r>
    <x v="0"/>
    <x v="1"/>
  </r>
  <r>
    <x v="0"/>
    <x v="14"/>
  </r>
  <r>
    <x v="1"/>
    <x v="1"/>
  </r>
  <r>
    <x v="0"/>
    <x v="3"/>
  </r>
  <r>
    <x v="0"/>
    <x v="4"/>
  </r>
  <r>
    <x v="0"/>
    <x v="3"/>
  </r>
  <r>
    <x v="1"/>
    <x v="3"/>
  </r>
  <r>
    <x v="0"/>
    <x v="8"/>
  </r>
  <r>
    <x v="0"/>
    <x v="19"/>
  </r>
  <r>
    <x v="1"/>
    <x v="3"/>
  </r>
  <r>
    <x v="0"/>
    <x v="8"/>
  </r>
  <r>
    <x v="0"/>
    <x v="3"/>
  </r>
  <r>
    <x v="0"/>
    <x v="6"/>
  </r>
  <r>
    <x v="1"/>
    <x v="1"/>
  </r>
  <r>
    <x v="1"/>
    <x v="1"/>
  </r>
  <r>
    <x v="0"/>
    <x v="13"/>
  </r>
  <r>
    <x v="0"/>
    <x v="7"/>
  </r>
  <r>
    <x v="1"/>
    <x v="3"/>
  </r>
  <r>
    <x v="0"/>
    <x v="10"/>
  </r>
  <r>
    <x v="0"/>
    <x v="8"/>
  </r>
  <r>
    <x v="1"/>
    <x v="3"/>
  </r>
  <r>
    <x v="0"/>
    <x v="0"/>
  </r>
  <r>
    <x v="0"/>
    <x v="1"/>
  </r>
  <r>
    <x v="1"/>
    <x v="1"/>
  </r>
  <r>
    <x v="1"/>
    <x v="1"/>
  </r>
  <r>
    <x v="1"/>
    <x v="10"/>
  </r>
  <r>
    <x v="0"/>
    <x v="5"/>
  </r>
  <r>
    <x v="0"/>
    <x v="7"/>
  </r>
  <r>
    <x v="1"/>
    <x v="1"/>
  </r>
  <r>
    <x v="0"/>
    <x v="9"/>
  </r>
  <r>
    <x v="0"/>
    <x v="5"/>
  </r>
  <r>
    <x v="0"/>
    <x v="1"/>
  </r>
  <r>
    <x v="0"/>
    <x v="14"/>
  </r>
  <r>
    <x v="0"/>
    <x v="7"/>
  </r>
  <r>
    <x v="0"/>
    <x v="4"/>
  </r>
  <r>
    <x v="1"/>
    <x v="1"/>
  </r>
  <r>
    <x v="0"/>
    <x v="3"/>
  </r>
  <r>
    <x v="1"/>
    <x v="1"/>
  </r>
  <r>
    <x v="0"/>
    <x v="0"/>
  </r>
  <r>
    <x v="1"/>
    <x v="1"/>
  </r>
  <r>
    <x v="0"/>
    <x v="11"/>
  </r>
  <r>
    <x v="0"/>
    <x v="0"/>
  </r>
  <r>
    <x v="0"/>
    <x v="8"/>
  </r>
  <r>
    <x v="0"/>
    <x v="7"/>
  </r>
  <r>
    <x v="1"/>
    <x v="7"/>
  </r>
  <r>
    <x v="1"/>
    <x v="1"/>
  </r>
  <r>
    <x v="0"/>
    <x v="14"/>
  </r>
  <r>
    <x v="1"/>
    <x v="1"/>
  </r>
  <r>
    <x v="0"/>
    <x v="10"/>
  </r>
  <r>
    <x v="0"/>
    <x v="6"/>
  </r>
  <r>
    <x v="0"/>
    <x v="7"/>
  </r>
  <r>
    <x v="0"/>
    <x v="1"/>
  </r>
  <r>
    <x v="0"/>
    <x v="8"/>
  </r>
  <r>
    <x v="1"/>
    <x v="1"/>
  </r>
  <r>
    <x v="0"/>
    <x v="7"/>
  </r>
  <r>
    <x v="1"/>
    <x v="3"/>
  </r>
  <r>
    <x v="1"/>
    <x v="3"/>
  </r>
  <r>
    <x v="1"/>
    <x v="9"/>
  </r>
  <r>
    <x v="1"/>
    <x v="3"/>
  </r>
  <r>
    <x v="0"/>
    <x v="13"/>
  </r>
  <r>
    <x v="1"/>
    <x v="3"/>
  </r>
  <r>
    <x v="0"/>
    <x v="1"/>
  </r>
  <r>
    <x v="0"/>
    <x v="0"/>
  </r>
  <r>
    <x v="0"/>
    <x v="0"/>
  </r>
  <r>
    <x v="1"/>
    <x v="3"/>
  </r>
  <r>
    <x v="1"/>
    <x v="1"/>
  </r>
  <r>
    <x v="1"/>
    <x v="3"/>
  </r>
  <r>
    <x v="1"/>
    <x v="1"/>
  </r>
  <r>
    <x v="1"/>
    <x v="1"/>
  </r>
  <r>
    <x v="0"/>
    <x v="8"/>
  </r>
  <r>
    <x v="0"/>
    <x v="7"/>
  </r>
  <r>
    <x v="0"/>
    <x v="7"/>
  </r>
  <r>
    <x v="0"/>
    <x v="7"/>
  </r>
  <r>
    <x v="0"/>
    <x v="1"/>
  </r>
  <r>
    <x v="1"/>
    <x v="1"/>
  </r>
  <r>
    <x v="0"/>
    <x v="4"/>
  </r>
  <r>
    <x v="0"/>
    <x v="12"/>
  </r>
  <r>
    <x v="0"/>
    <x v="12"/>
  </r>
  <r>
    <x v="1"/>
    <x v="8"/>
  </r>
  <r>
    <x v="0"/>
    <x v="1"/>
  </r>
  <r>
    <x v="0"/>
    <x v="0"/>
  </r>
  <r>
    <x v="0"/>
    <x v="11"/>
  </r>
  <r>
    <x v="0"/>
    <x v="7"/>
  </r>
  <r>
    <x v="0"/>
    <x v="9"/>
  </r>
  <r>
    <x v="0"/>
    <x v="11"/>
  </r>
  <r>
    <x v="1"/>
    <x v="3"/>
  </r>
  <r>
    <x v="0"/>
    <x v="1"/>
  </r>
  <r>
    <x v="1"/>
    <x v="1"/>
  </r>
  <r>
    <x v="1"/>
    <x v="3"/>
  </r>
  <r>
    <x v="0"/>
    <x v="3"/>
  </r>
  <r>
    <x v="1"/>
    <x v="1"/>
  </r>
  <r>
    <x v="0"/>
    <x v="0"/>
  </r>
  <r>
    <x v="1"/>
    <x v="1"/>
  </r>
  <r>
    <x v="0"/>
    <x v="7"/>
  </r>
  <r>
    <x v="1"/>
    <x v="1"/>
  </r>
  <r>
    <x v="0"/>
    <x v="12"/>
  </r>
  <r>
    <x v="0"/>
    <x v="0"/>
  </r>
  <r>
    <x v="1"/>
    <x v="1"/>
  </r>
  <r>
    <x v="0"/>
    <x v="1"/>
  </r>
  <r>
    <x v="1"/>
    <x v="13"/>
  </r>
  <r>
    <x v="0"/>
    <x v="6"/>
  </r>
  <r>
    <x v="1"/>
    <x v="3"/>
  </r>
  <r>
    <x v="0"/>
    <x v="7"/>
  </r>
  <r>
    <x v="0"/>
    <x v="3"/>
  </r>
  <r>
    <x v="1"/>
    <x v="3"/>
  </r>
  <r>
    <x v="0"/>
    <x v="8"/>
  </r>
  <r>
    <x v="0"/>
    <x v="3"/>
  </r>
  <r>
    <x v="1"/>
    <x v="1"/>
  </r>
  <r>
    <x v="0"/>
    <x v="6"/>
  </r>
  <r>
    <x v="0"/>
    <x v="1"/>
  </r>
  <r>
    <x v="1"/>
    <x v="1"/>
  </r>
  <r>
    <x v="1"/>
    <x v="1"/>
  </r>
  <r>
    <x v="1"/>
    <x v="1"/>
  </r>
  <r>
    <x v="0"/>
    <x v="7"/>
  </r>
  <r>
    <x v="0"/>
    <x v="14"/>
  </r>
  <r>
    <x v="0"/>
    <x v="14"/>
  </r>
  <r>
    <x v="0"/>
    <x v="1"/>
  </r>
  <r>
    <x v="1"/>
    <x v="3"/>
  </r>
  <r>
    <x v="0"/>
    <x v="5"/>
  </r>
  <r>
    <x v="0"/>
    <x v="1"/>
  </r>
  <r>
    <x v="0"/>
    <x v="17"/>
  </r>
  <r>
    <x v="1"/>
    <x v="1"/>
  </r>
  <r>
    <x v="0"/>
    <x v="3"/>
  </r>
  <r>
    <x v="0"/>
    <x v="7"/>
  </r>
  <r>
    <x v="1"/>
    <x v="1"/>
  </r>
  <r>
    <x v="0"/>
    <x v="10"/>
  </r>
  <r>
    <x v="1"/>
    <x v="1"/>
  </r>
  <r>
    <x v="0"/>
    <x v="10"/>
  </r>
  <r>
    <x v="1"/>
    <x v="1"/>
  </r>
  <r>
    <x v="1"/>
    <x v="3"/>
  </r>
  <r>
    <x v="1"/>
    <x v="7"/>
  </r>
  <r>
    <x v="0"/>
    <x v="0"/>
  </r>
  <r>
    <x v="1"/>
    <x v="1"/>
  </r>
  <r>
    <x v="0"/>
    <x v="7"/>
  </r>
  <r>
    <x v="1"/>
    <x v="1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1"/>
  </r>
  <r>
    <x v="1"/>
    <x v="3"/>
  </r>
  <r>
    <x v="0"/>
    <x v="3"/>
  </r>
  <r>
    <x v="0"/>
    <x v="1"/>
  </r>
  <r>
    <x v="1"/>
    <x v="6"/>
  </r>
  <r>
    <x v="1"/>
    <x v="1"/>
  </r>
  <r>
    <x v="1"/>
    <x v="1"/>
  </r>
  <r>
    <x v="0"/>
    <x v="11"/>
  </r>
  <r>
    <x v="0"/>
    <x v="8"/>
  </r>
  <r>
    <x v="1"/>
    <x v="1"/>
  </r>
  <r>
    <x v="1"/>
    <x v="1"/>
  </r>
  <r>
    <x v="1"/>
    <x v="1"/>
  </r>
  <r>
    <x v="1"/>
    <x v="1"/>
  </r>
  <r>
    <x v="0"/>
    <x v="6"/>
  </r>
  <r>
    <x v="1"/>
    <x v="1"/>
  </r>
  <r>
    <x v="1"/>
    <x v="1"/>
  </r>
  <r>
    <x v="1"/>
    <x v="1"/>
  </r>
  <r>
    <x v="0"/>
    <x v="7"/>
  </r>
  <r>
    <x v="0"/>
    <x v="1"/>
  </r>
  <r>
    <x v="0"/>
    <x v="4"/>
  </r>
  <r>
    <x v="0"/>
    <x v="10"/>
  </r>
  <r>
    <x v="1"/>
    <x v="1"/>
  </r>
  <r>
    <x v="0"/>
    <x v="8"/>
  </r>
  <r>
    <x v="0"/>
    <x v="0"/>
  </r>
  <r>
    <x v="0"/>
    <x v="0"/>
  </r>
  <r>
    <x v="1"/>
    <x v="1"/>
  </r>
  <r>
    <x v="0"/>
    <x v="1"/>
  </r>
  <r>
    <x v="0"/>
    <x v="9"/>
  </r>
  <r>
    <x v="0"/>
    <x v="8"/>
  </r>
  <r>
    <x v="1"/>
    <x v="3"/>
  </r>
  <r>
    <x v="0"/>
    <x v="11"/>
  </r>
  <r>
    <x v="1"/>
    <x v="3"/>
  </r>
  <r>
    <x v="1"/>
    <x v="1"/>
  </r>
  <r>
    <x v="0"/>
    <x v="8"/>
  </r>
  <r>
    <x v="0"/>
    <x v="7"/>
  </r>
  <r>
    <x v="1"/>
    <x v="20"/>
  </r>
  <r>
    <x v="0"/>
    <x v="1"/>
  </r>
  <r>
    <x v="1"/>
    <x v="1"/>
  </r>
  <r>
    <x v="0"/>
    <x v="3"/>
  </r>
  <r>
    <x v="1"/>
    <x v="10"/>
  </r>
  <r>
    <x v="0"/>
    <x v="0"/>
  </r>
  <r>
    <x v="0"/>
    <x v="8"/>
  </r>
  <r>
    <x v="0"/>
    <x v="0"/>
  </r>
  <r>
    <x v="1"/>
    <x v="3"/>
  </r>
  <r>
    <x v="1"/>
    <x v="1"/>
  </r>
  <r>
    <x v="1"/>
    <x v="1"/>
  </r>
  <r>
    <x v="0"/>
    <x v="7"/>
  </r>
  <r>
    <x v="1"/>
    <x v="1"/>
  </r>
  <r>
    <x v="1"/>
    <x v="1"/>
  </r>
  <r>
    <x v="1"/>
    <x v="4"/>
  </r>
  <r>
    <x v="0"/>
    <x v="14"/>
  </r>
  <r>
    <x v="1"/>
    <x v="1"/>
  </r>
  <r>
    <x v="0"/>
    <x v="7"/>
  </r>
  <r>
    <x v="1"/>
    <x v="1"/>
  </r>
  <r>
    <x v="1"/>
    <x v="1"/>
  </r>
  <r>
    <x v="0"/>
    <x v="8"/>
  </r>
  <r>
    <x v="1"/>
    <x v="1"/>
  </r>
  <r>
    <x v="1"/>
    <x v="1"/>
  </r>
  <r>
    <x v="0"/>
    <x v="1"/>
  </r>
  <r>
    <x v="0"/>
    <x v="7"/>
  </r>
  <r>
    <x v="0"/>
    <x v="7"/>
  </r>
  <r>
    <x v="0"/>
    <x v="1"/>
  </r>
  <r>
    <x v="0"/>
    <x v="7"/>
  </r>
  <r>
    <x v="0"/>
    <x v="7"/>
  </r>
  <r>
    <x v="1"/>
    <x v="3"/>
  </r>
  <r>
    <x v="0"/>
    <x v="7"/>
  </r>
  <r>
    <x v="0"/>
    <x v="7"/>
  </r>
  <r>
    <x v="1"/>
    <x v="3"/>
  </r>
  <r>
    <x v="1"/>
    <x v="1"/>
  </r>
  <r>
    <x v="0"/>
    <x v="0"/>
  </r>
  <r>
    <x v="0"/>
    <x v="11"/>
  </r>
  <r>
    <x v="0"/>
    <x v="10"/>
  </r>
  <r>
    <x v="0"/>
    <x v="3"/>
  </r>
  <r>
    <x v="1"/>
    <x v="3"/>
  </r>
  <r>
    <x v="0"/>
    <x v="7"/>
  </r>
  <r>
    <x v="0"/>
    <x v="9"/>
  </r>
  <r>
    <x v="0"/>
    <x v="10"/>
  </r>
  <r>
    <x v="0"/>
    <x v="7"/>
  </r>
  <r>
    <x v="1"/>
    <x v="1"/>
  </r>
  <r>
    <x v="0"/>
    <x v="10"/>
  </r>
  <r>
    <x v="0"/>
    <x v="11"/>
  </r>
  <r>
    <x v="0"/>
    <x v="1"/>
  </r>
  <r>
    <x v="1"/>
    <x v="1"/>
  </r>
  <r>
    <x v="0"/>
    <x v="1"/>
  </r>
  <r>
    <x v="1"/>
    <x v="1"/>
  </r>
  <r>
    <x v="0"/>
    <x v="4"/>
  </r>
  <r>
    <x v="1"/>
    <x v="1"/>
  </r>
  <r>
    <x v="1"/>
    <x v="3"/>
  </r>
  <r>
    <x v="1"/>
    <x v="1"/>
  </r>
  <r>
    <x v="0"/>
    <x v="0"/>
  </r>
  <r>
    <x v="0"/>
    <x v="11"/>
  </r>
  <r>
    <x v="0"/>
    <x v="1"/>
  </r>
  <r>
    <x v="0"/>
    <x v="4"/>
  </r>
  <r>
    <x v="1"/>
    <x v="1"/>
  </r>
  <r>
    <x v="1"/>
    <x v="3"/>
  </r>
  <r>
    <x v="0"/>
    <x v="6"/>
  </r>
  <r>
    <x v="0"/>
    <x v="18"/>
  </r>
  <r>
    <x v="0"/>
    <x v="8"/>
  </r>
  <r>
    <x v="1"/>
    <x v="1"/>
  </r>
  <r>
    <x v="1"/>
    <x v="3"/>
  </r>
  <r>
    <x v="0"/>
    <x v="3"/>
  </r>
  <r>
    <x v="0"/>
    <x v="14"/>
  </r>
  <r>
    <x v="1"/>
    <x v="1"/>
  </r>
  <r>
    <x v="0"/>
    <x v="10"/>
  </r>
  <r>
    <x v="0"/>
    <x v="7"/>
  </r>
  <r>
    <x v="1"/>
    <x v="1"/>
  </r>
  <r>
    <x v="1"/>
    <x v="1"/>
  </r>
  <r>
    <x v="0"/>
    <x v="2"/>
  </r>
  <r>
    <x v="1"/>
    <x v="1"/>
  </r>
  <r>
    <x v="1"/>
    <x v="1"/>
  </r>
  <r>
    <x v="0"/>
    <x v="0"/>
  </r>
  <r>
    <x v="1"/>
    <x v="3"/>
  </r>
  <r>
    <x v="0"/>
    <x v="1"/>
  </r>
  <r>
    <x v="0"/>
    <x v="4"/>
  </r>
  <r>
    <x v="0"/>
    <x v="2"/>
  </r>
  <r>
    <x v="1"/>
    <x v="10"/>
  </r>
  <r>
    <x v="0"/>
    <x v="7"/>
  </r>
  <r>
    <x v="1"/>
    <x v="1"/>
  </r>
  <r>
    <x v="0"/>
    <x v="12"/>
  </r>
  <r>
    <x v="0"/>
    <x v="10"/>
  </r>
  <r>
    <x v="1"/>
    <x v="3"/>
  </r>
  <r>
    <x v="0"/>
    <x v="6"/>
  </r>
  <r>
    <x v="0"/>
    <x v="0"/>
  </r>
  <r>
    <x v="1"/>
    <x v="3"/>
  </r>
  <r>
    <x v="1"/>
    <x v="1"/>
  </r>
  <r>
    <x v="0"/>
    <x v="1"/>
  </r>
  <r>
    <x v="1"/>
    <x v="1"/>
  </r>
  <r>
    <x v="0"/>
    <x v="3"/>
  </r>
  <r>
    <x v="0"/>
    <x v="14"/>
  </r>
  <r>
    <x v="1"/>
    <x v="1"/>
  </r>
  <r>
    <x v="0"/>
    <x v="0"/>
  </r>
  <r>
    <x v="0"/>
    <x v="8"/>
  </r>
  <r>
    <x v="0"/>
    <x v="7"/>
  </r>
  <r>
    <x v="1"/>
    <x v="1"/>
  </r>
  <r>
    <x v="0"/>
    <x v="0"/>
  </r>
  <r>
    <x v="1"/>
    <x v="1"/>
  </r>
  <r>
    <x v="1"/>
    <x v="3"/>
  </r>
  <r>
    <x v="0"/>
    <x v="1"/>
  </r>
  <r>
    <x v="1"/>
    <x v="3"/>
  </r>
  <r>
    <x v="1"/>
    <x v="3"/>
  </r>
  <r>
    <x v="0"/>
    <x v="4"/>
  </r>
  <r>
    <x v="1"/>
    <x v="1"/>
  </r>
  <r>
    <x v="1"/>
    <x v="3"/>
  </r>
  <r>
    <x v="0"/>
    <x v="21"/>
  </r>
  <r>
    <x v="0"/>
    <x v="0"/>
  </r>
  <r>
    <x v="1"/>
    <x v="1"/>
  </r>
  <r>
    <x v="1"/>
    <x v="1"/>
  </r>
  <r>
    <x v="0"/>
    <x v="10"/>
  </r>
  <r>
    <x v="0"/>
    <x v="3"/>
  </r>
  <r>
    <x v="0"/>
    <x v="8"/>
  </r>
  <r>
    <x v="1"/>
    <x v="1"/>
  </r>
  <r>
    <x v="0"/>
    <x v="15"/>
  </r>
  <r>
    <x v="0"/>
    <x v="10"/>
  </r>
  <r>
    <x v="0"/>
    <x v="14"/>
  </r>
  <r>
    <x v="0"/>
    <x v="7"/>
  </r>
  <r>
    <x v="0"/>
    <x v="8"/>
  </r>
  <r>
    <x v="0"/>
    <x v="6"/>
  </r>
  <r>
    <x v="0"/>
    <x v="10"/>
  </r>
  <r>
    <x v="1"/>
    <x v="8"/>
  </r>
  <r>
    <x v="0"/>
    <x v="10"/>
  </r>
  <r>
    <x v="1"/>
    <x v="3"/>
  </r>
  <r>
    <x v="0"/>
    <x v="8"/>
  </r>
  <r>
    <x v="1"/>
    <x v="3"/>
  </r>
  <r>
    <x v="0"/>
    <x v="3"/>
  </r>
  <r>
    <x v="1"/>
    <x v="3"/>
  </r>
  <r>
    <x v="1"/>
    <x v="3"/>
  </r>
  <r>
    <x v="0"/>
    <x v="5"/>
  </r>
  <r>
    <x v="0"/>
    <x v="4"/>
  </r>
  <r>
    <x v="0"/>
    <x v="14"/>
  </r>
  <r>
    <x v="0"/>
    <x v="1"/>
  </r>
  <r>
    <x v="1"/>
    <x v="1"/>
  </r>
  <r>
    <x v="1"/>
    <x v="3"/>
  </r>
  <r>
    <x v="0"/>
    <x v="7"/>
  </r>
  <r>
    <x v="1"/>
    <x v="3"/>
  </r>
  <r>
    <x v="0"/>
    <x v="1"/>
  </r>
  <r>
    <x v="0"/>
    <x v="7"/>
  </r>
  <r>
    <x v="0"/>
    <x v="7"/>
  </r>
  <r>
    <x v="0"/>
    <x v="7"/>
  </r>
  <r>
    <x v="0"/>
    <x v="0"/>
  </r>
  <r>
    <x v="1"/>
    <x v="1"/>
  </r>
  <r>
    <x v="1"/>
    <x v="3"/>
  </r>
  <r>
    <x v="0"/>
    <x v="8"/>
  </r>
  <r>
    <x v="0"/>
    <x v="7"/>
  </r>
  <r>
    <x v="0"/>
    <x v="10"/>
  </r>
  <r>
    <x v="1"/>
    <x v="1"/>
  </r>
  <r>
    <x v="0"/>
    <x v="7"/>
  </r>
  <r>
    <x v="1"/>
    <x v="1"/>
  </r>
  <r>
    <x v="1"/>
    <x v="3"/>
  </r>
  <r>
    <x v="1"/>
    <x v="1"/>
  </r>
  <r>
    <x v="0"/>
    <x v="1"/>
  </r>
  <r>
    <x v="0"/>
    <x v="1"/>
  </r>
  <r>
    <x v="0"/>
    <x v="10"/>
  </r>
  <r>
    <x v="0"/>
    <x v="7"/>
  </r>
  <r>
    <x v="1"/>
    <x v="1"/>
  </r>
  <r>
    <x v="1"/>
    <x v="1"/>
  </r>
  <r>
    <x v="1"/>
    <x v="11"/>
  </r>
  <r>
    <x v="1"/>
    <x v="3"/>
  </r>
  <r>
    <x v="0"/>
    <x v="10"/>
  </r>
  <r>
    <x v="0"/>
    <x v="12"/>
  </r>
  <r>
    <x v="0"/>
    <x v="7"/>
  </r>
  <r>
    <x v="1"/>
    <x v="1"/>
  </r>
  <r>
    <x v="0"/>
    <x v="17"/>
  </r>
  <r>
    <x v="0"/>
    <x v="1"/>
  </r>
  <r>
    <x v="0"/>
    <x v="7"/>
  </r>
  <r>
    <x v="1"/>
    <x v="1"/>
  </r>
  <r>
    <x v="1"/>
    <x v="1"/>
  </r>
  <r>
    <x v="0"/>
    <x v="7"/>
  </r>
  <r>
    <x v="1"/>
    <x v="3"/>
  </r>
  <r>
    <x v="0"/>
    <x v="15"/>
  </r>
  <r>
    <x v="1"/>
    <x v="3"/>
  </r>
  <r>
    <x v="0"/>
    <x v="5"/>
  </r>
  <r>
    <x v="0"/>
    <x v="12"/>
  </r>
  <r>
    <x v="0"/>
    <x v="14"/>
  </r>
  <r>
    <x v="1"/>
    <x v="1"/>
  </r>
  <r>
    <x v="1"/>
    <x v="1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0"/>
  </r>
  <r>
    <x v="1"/>
    <x v="1"/>
  </r>
  <r>
    <x v="0"/>
    <x v="13"/>
  </r>
  <r>
    <x v="0"/>
    <x v="14"/>
  </r>
  <r>
    <x v="0"/>
    <x v="1"/>
  </r>
  <r>
    <x v="1"/>
    <x v="3"/>
  </r>
  <r>
    <x v="1"/>
    <x v="3"/>
  </r>
  <r>
    <x v="1"/>
    <x v="3"/>
  </r>
  <r>
    <x v="0"/>
    <x v="18"/>
  </r>
  <r>
    <x v="0"/>
    <x v="2"/>
  </r>
  <r>
    <x v="0"/>
    <x v="9"/>
  </r>
  <r>
    <x v="1"/>
    <x v="3"/>
  </r>
  <r>
    <x v="1"/>
    <x v="1"/>
  </r>
  <r>
    <x v="0"/>
    <x v="8"/>
  </r>
  <r>
    <x v="1"/>
    <x v="3"/>
  </r>
  <r>
    <x v="0"/>
    <x v="0"/>
  </r>
  <r>
    <x v="0"/>
    <x v="10"/>
  </r>
  <r>
    <x v="0"/>
    <x v="4"/>
  </r>
  <r>
    <x v="1"/>
    <x v="1"/>
  </r>
  <r>
    <x v="1"/>
    <x v="20"/>
  </r>
  <r>
    <x v="0"/>
    <x v="14"/>
  </r>
  <r>
    <x v="0"/>
    <x v="8"/>
  </r>
  <r>
    <x v="1"/>
    <x v="1"/>
  </r>
  <r>
    <x v="1"/>
    <x v="3"/>
  </r>
  <r>
    <x v="1"/>
    <x v="1"/>
  </r>
  <r>
    <x v="0"/>
    <x v="15"/>
  </r>
  <r>
    <x v="1"/>
    <x v="1"/>
  </r>
  <r>
    <x v="0"/>
    <x v="5"/>
  </r>
  <r>
    <x v="1"/>
    <x v="1"/>
  </r>
  <r>
    <x v="0"/>
    <x v="0"/>
  </r>
  <r>
    <x v="1"/>
    <x v="3"/>
  </r>
  <r>
    <x v="1"/>
    <x v="10"/>
  </r>
  <r>
    <x v="0"/>
    <x v="11"/>
  </r>
  <r>
    <x v="0"/>
    <x v="1"/>
  </r>
  <r>
    <x v="0"/>
    <x v="0"/>
  </r>
  <r>
    <x v="1"/>
    <x v="1"/>
  </r>
  <r>
    <x v="1"/>
    <x v="10"/>
  </r>
  <r>
    <x v="1"/>
    <x v="3"/>
  </r>
  <r>
    <x v="0"/>
    <x v="1"/>
  </r>
  <r>
    <x v="0"/>
    <x v="1"/>
  </r>
  <r>
    <x v="0"/>
    <x v="1"/>
  </r>
  <r>
    <x v="0"/>
    <x v="19"/>
  </r>
  <r>
    <x v="1"/>
    <x v="1"/>
  </r>
  <r>
    <x v="0"/>
    <x v="6"/>
  </r>
  <r>
    <x v="0"/>
    <x v="8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8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1"/>
    <x v="1"/>
  </r>
  <r>
    <x v="0"/>
    <x v="14"/>
  </r>
  <r>
    <x v="0"/>
    <x v="14"/>
  </r>
  <r>
    <x v="0"/>
    <x v="14"/>
  </r>
  <r>
    <x v="0"/>
    <x v="7"/>
  </r>
  <r>
    <x v="1"/>
    <x v="3"/>
  </r>
  <r>
    <x v="0"/>
    <x v="10"/>
  </r>
  <r>
    <x v="0"/>
    <x v="1"/>
  </r>
  <r>
    <x v="1"/>
    <x v="3"/>
  </r>
  <r>
    <x v="0"/>
    <x v="6"/>
  </r>
  <r>
    <x v="0"/>
    <x v="7"/>
  </r>
  <r>
    <x v="0"/>
    <x v="0"/>
  </r>
  <r>
    <x v="1"/>
    <x v="1"/>
  </r>
  <r>
    <x v="0"/>
    <x v="16"/>
  </r>
  <r>
    <x v="0"/>
    <x v="7"/>
  </r>
  <r>
    <x v="1"/>
    <x v="1"/>
  </r>
  <r>
    <x v="0"/>
    <x v="1"/>
  </r>
  <r>
    <x v="0"/>
    <x v="0"/>
  </r>
  <r>
    <x v="0"/>
    <x v="14"/>
  </r>
  <r>
    <x v="0"/>
    <x v="7"/>
  </r>
  <r>
    <x v="0"/>
    <x v="14"/>
  </r>
  <r>
    <x v="0"/>
    <x v="1"/>
  </r>
  <r>
    <x v="1"/>
    <x v="1"/>
  </r>
  <r>
    <x v="0"/>
    <x v="11"/>
  </r>
  <r>
    <x v="1"/>
    <x v="1"/>
  </r>
  <r>
    <x v="1"/>
    <x v="4"/>
  </r>
  <r>
    <x v="1"/>
    <x v="1"/>
  </r>
  <r>
    <x v="1"/>
    <x v="14"/>
  </r>
  <r>
    <x v="0"/>
    <x v="9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0"/>
    <x v="4"/>
  </r>
  <r>
    <x v="1"/>
    <x v="1"/>
  </r>
  <r>
    <x v="1"/>
    <x v="1"/>
  </r>
  <r>
    <x v="0"/>
    <x v="1"/>
  </r>
  <r>
    <x v="0"/>
    <x v="7"/>
  </r>
  <r>
    <x v="0"/>
    <x v="3"/>
  </r>
  <r>
    <x v="0"/>
    <x v="6"/>
  </r>
  <r>
    <x v="1"/>
    <x v="1"/>
  </r>
  <r>
    <x v="1"/>
    <x v="1"/>
  </r>
  <r>
    <x v="0"/>
    <x v="20"/>
  </r>
  <r>
    <x v="1"/>
    <x v="1"/>
  </r>
  <r>
    <x v="0"/>
    <x v="7"/>
  </r>
  <r>
    <x v="1"/>
    <x v="1"/>
  </r>
  <r>
    <x v="1"/>
    <x v="1"/>
  </r>
  <r>
    <x v="0"/>
    <x v="6"/>
  </r>
  <r>
    <x v="0"/>
    <x v="6"/>
  </r>
  <r>
    <x v="1"/>
    <x v="1"/>
  </r>
  <r>
    <x v="1"/>
    <x v="1"/>
  </r>
  <r>
    <x v="1"/>
    <x v="3"/>
  </r>
  <r>
    <x v="1"/>
    <x v="3"/>
  </r>
  <r>
    <x v="0"/>
    <x v="5"/>
  </r>
  <r>
    <x v="0"/>
    <x v="0"/>
  </r>
  <r>
    <x v="0"/>
    <x v="12"/>
  </r>
  <r>
    <x v="0"/>
    <x v="7"/>
  </r>
  <r>
    <x v="0"/>
    <x v="8"/>
  </r>
  <r>
    <x v="1"/>
    <x v="3"/>
  </r>
  <r>
    <x v="0"/>
    <x v="7"/>
  </r>
  <r>
    <x v="0"/>
    <x v="12"/>
  </r>
  <r>
    <x v="1"/>
    <x v="1"/>
  </r>
  <r>
    <x v="0"/>
    <x v="1"/>
  </r>
  <r>
    <x v="0"/>
    <x v="1"/>
  </r>
  <r>
    <x v="0"/>
    <x v="14"/>
  </r>
  <r>
    <x v="0"/>
    <x v="15"/>
  </r>
  <r>
    <x v="0"/>
    <x v="7"/>
  </r>
  <r>
    <x v="0"/>
    <x v="10"/>
  </r>
  <r>
    <x v="1"/>
    <x v="10"/>
  </r>
  <r>
    <x v="0"/>
    <x v="1"/>
  </r>
  <r>
    <x v="0"/>
    <x v="0"/>
  </r>
  <r>
    <x v="1"/>
    <x v="1"/>
  </r>
  <r>
    <x v="1"/>
    <x v="3"/>
  </r>
  <r>
    <x v="0"/>
    <x v="0"/>
  </r>
  <r>
    <x v="0"/>
    <x v="8"/>
  </r>
  <r>
    <x v="0"/>
    <x v="0"/>
  </r>
  <r>
    <x v="1"/>
    <x v="14"/>
  </r>
  <r>
    <x v="0"/>
    <x v="0"/>
  </r>
  <r>
    <x v="0"/>
    <x v="7"/>
  </r>
  <r>
    <x v="1"/>
    <x v="1"/>
  </r>
  <r>
    <x v="1"/>
    <x v="3"/>
  </r>
  <r>
    <x v="0"/>
    <x v="7"/>
  </r>
  <r>
    <x v="0"/>
    <x v="0"/>
  </r>
  <r>
    <x v="0"/>
    <x v="4"/>
  </r>
  <r>
    <x v="1"/>
    <x v="1"/>
  </r>
  <r>
    <x v="0"/>
    <x v="8"/>
  </r>
  <r>
    <x v="1"/>
    <x v="3"/>
  </r>
  <r>
    <x v="0"/>
    <x v="9"/>
  </r>
  <r>
    <x v="1"/>
    <x v="1"/>
  </r>
  <r>
    <x v="1"/>
    <x v="9"/>
  </r>
  <r>
    <x v="1"/>
    <x v="1"/>
  </r>
  <r>
    <x v="0"/>
    <x v="8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1"/>
    <x v="3"/>
  </r>
  <r>
    <x v="0"/>
    <x v="0"/>
  </r>
  <r>
    <x v="0"/>
    <x v="6"/>
  </r>
  <r>
    <x v="0"/>
    <x v="9"/>
  </r>
  <r>
    <x v="1"/>
    <x v="1"/>
  </r>
  <r>
    <x v="1"/>
    <x v="10"/>
  </r>
  <r>
    <x v="1"/>
    <x v="3"/>
  </r>
  <r>
    <x v="0"/>
    <x v="1"/>
  </r>
  <r>
    <x v="0"/>
    <x v="10"/>
  </r>
  <r>
    <x v="0"/>
    <x v="1"/>
  </r>
  <r>
    <x v="0"/>
    <x v="4"/>
  </r>
  <r>
    <x v="1"/>
    <x v="1"/>
  </r>
  <r>
    <x v="0"/>
    <x v="0"/>
  </r>
  <r>
    <x v="1"/>
    <x v="1"/>
  </r>
  <r>
    <x v="1"/>
    <x v="3"/>
  </r>
  <r>
    <x v="0"/>
    <x v="4"/>
  </r>
  <r>
    <x v="1"/>
    <x v="3"/>
  </r>
  <r>
    <x v="0"/>
    <x v="17"/>
  </r>
  <r>
    <x v="1"/>
    <x v="3"/>
  </r>
  <r>
    <x v="0"/>
    <x v="1"/>
  </r>
  <r>
    <x v="0"/>
    <x v="1"/>
  </r>
  <r>
    <x v="0"/>
    <x v="14"/>
  </r>
  <r>
    <x v="0"/>
    <x v="7"/>
  </r>
  <r>
    <x v="1"/>
    <x v="3"/>
  </r>
  <r>
    <x v="0"/>
    <x v="10"/>
  </r>
  <r>
    <x v="0"/>
    <x v="3"/>
  </r>
  <r>
    <x v="1"/>
    <x v="1"/>
  </r>
  <r>
    <x v="0"/>
    <x v="4"/>
  </r>
  <r>
    <x v="1"/>
    <x v="0"/>
  </r>
  <r>
    <x v="0"/>
    <x v="14"/>
  </r>
  <r>
    <x v="1"/>
    <x v="1"/>
  </r>
  <r>
    <x v="0"/>
    <x v="7"/>
  </r>
  <r>
    <x v="1"/>
    <x v="3"/>
  </r>
  <r>
    <x v="1"/>
    <x v="3"/>
  </r>
  <r>
    <x v="0"/>
    <x v="1"/>
  </r>
  <r>
    <x v="0"/>
    <x v="3"/>
  </r>
  <r>
    <x v="0"/>
    <x v="7"/>
  </r>
  <r>
    <x v="1"/>
    <x v="3"/>
  </r>
  <r>
    <x v="1"/>
    <x v="3"/>
  </r>
  <r>
    <x v="0"/>
    <x v="9"/>
  </r>
  <r>
    <x v="0"/>
    <x v="0"/>
  </r>
  <r>
    <x v="0"/>
    <x v="5"/>
  </r>
  <r>
    <x v="1"/>
    <x v="10"/>
  </r>
  <r>
    <x v="1"/>
    <x v="3"/>
  </r>
  <r>
    <x v="1"/>
    <x v="1"/>
  </r>
  <r>
    <x v="0"/>
    <x v="1"/>
  </r>
  <r>
    <x v="0"/>
    <x v="19"/>
  </r>
  <r>
    <x v="1"/>
    <x v="1"/>
  </r>
  <r>
    <x v="1"/>
    <x v="1"/>
  </r>
  <r>
    <x v="1"/>
    <x v="3"/>
  </r>
  <r>
    <x v="1"/>
    <x v="3"/>
  </r>
  <r>
    <x v="1"/>
    <x v="1"/>
  </r>
  <r>
    <x v="1"/>
    <x v="1"/>
  </r>
  <r>
    <x v="0"/>
    <x v="3"/>
  </r>
  <r>
    <x v="1"/>
    <x v="1"/>
  </r>
  <r>
    <x v="1"/>
    <x v="1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1"/>
    <x v="3"/>
  </r>
  <r>
    <x v="0"/>
    <x v="1"/>
  </r>
  <r>
    <x v="1"/>
    <x v="10"/>
  </r>
  <r>
    <x v="0"/>
    <x v="4"/>
  </r>
  <r>
    <x v="1"/>
    <x v="11"/>
  </r>
  <r>
    <x v="0"/>
    <x v="0"/>
  </r>
  <r>
    <x v="0"/>
    <x v="7"/>
  </r>
  <r>
    <x v="0"/>
    <x v="21"/>
  </r>
  <r>
    <x v="0"/>
    <x v="9"/>
  </r>
  <r>
    <x v="0"/>
    <x v="7"/>
  </r>
  <r>
    <x v="1"/>
    <x v="1"/>
  </r>
  <r>
    <x v="0"/>
    <x v="7"/>
  </r>
  <r>
    <x v="1"/>
    <x v="1"/>
  </r>
  <r>
    <x v="1"/>
    <x v="3"/>
  </r>
  <r>
    <x v="0"/>
    <x v="10"/>
  </r>
  <r>
    <x v="0"/>
    <x v="1"/>
  </r>
  <r>
    <x v="0"/>
    <x v="7"/>
  </r>
  <r>
    <x v="1"/>
    <x v="1"/>
  </r>
  <r>
    <x v="1"/>
    <x v="3"/>
  </r>
  <r>
    <x v="1"/>
    <x v="3"/>
  </r>
  <r>
    <x v="0"/>
    <x v="11"/>
  </r>
  <r>
    <x v="1"/>
    <x v="3"/>
  </r>
  <r>
    <x v="0"/>
    <x v="0"/>
  </r>
  <r>
    <x v="0"/>
    <x v="8"/>
  </r>
  <r>
    <x v="1"/>
    <x v="3"/>
  </r>
  <r>
    <x v="1"/>
    <x v="20"/>
  </r>
  <r>
    <x v="0"/>
    <x v="11"/>
  </r>
  <r>
    <x v="0"/>
    <x v="1"/>
  </r>
  <r>
    <x v="1"/>
    <x v="1"/>
  </r>
  <r>
    <x v="0"/>
    <x v="9"/>
  </r>
  <r>
    <x v="0"/>
    <x v="1"/>
  </r>
  <r>
    <x v="1"/>
    <x v="1"/>
  </r>
  <r>
    <x v="1"/>
    <x v="1"/>
  </r>
  <r>
    <x v="0"/>
    <x v="0"/>
  </r>
  <r>
    <x v="0"/>
    <x v="4"/>
  </r>
  <r>
    <x v="0"/>
    <x v="1"/>
  </r>
  <r>
    <x v="0"/>
    <x v="1"/>
  </r>
  <r>
    <x v="1"/>
    <x v="3"/>
  </r>
  <r>
    <x v="0"/>
    <x v="1"/>
  </r>
  <r>
    <x v="1"/>
    <x v="1"/>
  </r>
  <r>
    <x v="1"/>
    <x v="3"/>
  </r>
  <r>
    <x v="1"/>
    <x v="1"/>
  </r>
  <r>
    <x v="0"/>
    <x v="7"/>
  </r>
  <r>
    <x v="1"/>
    <x v="1"/>
  </r>
  <r>
    <x v="1"/>
    <x v="1"/>
  </r>
  <r>
    <x v="0"/>
    <x v="11"/>
  </r>
  <r>
    <x v="1"/>
    <x v="3"/>
  </r>
  <r>
    <x v="1"/>
    <x v="1"/>
  </r>
  <r>
    <x v="0"/>
    <x v="1"/>
  </r>
  <r>
    <x v="0"/>
    <x v="8"/>
  </r>
  <r>
    <x v="1"/>
    <x v="3"/>
  </r>
  <r>
    <x v="0"/>
    <x v="4"/>
  </r>
  <r>
    <x v="1"/>
    <x v="1"/>
  </r>
  <r>
    <x v="1"/>
    <x v="3"/>
  </r>
  <r>
    <x v="0"/>
    <x v="5"/>
  </r>
  <r>
    <x v="1"/>
    <x v="3"/>
  </r>
  <r>
    <x v="1"/>
    <x v="1"/>
  </r>
  <r>
    <x v="0"/>
    <x v="4"/>
  </r>
  <r>
    <x v="0"/>
    <x v="8"/>
  </r>
  <r>
    <x v="0"/>
    <x v="1"/>
  </r>
  <r>
    <x v="0"/>
    <x v="5"/>
  </r>
  <r>
    <x v="1"/>
    <x v="3"/>
  </r>
  <r>
    <x v="1"/>
    <x v="1"/>
  </r>
  <r>
    <x v="0"/>
    <x v="5"/>
  </r>
  <r>
    <x v="0"/>
    <x v="8"/>
  </r>
  <r>
    <x v="1"/>
    <x v="3"/>
  </r>
  <r>
    <x v="0"/>
    <x v="11"/>
  </r>
  <r>
    <x v="1"/>
    <x v="3"/>
  </r>
  <r>
    <x v="0"/>
    <x v="8"/>
  </r>
  <r>
    <x v="1"/>
    <x v="1"/>
  </r>
  <r>
    <x v="0"/>
    <x v="1"/>
  </r>
  <r>
    <x v="1"/>
    <x v="1"/>
  </r>
  <r>
    <x v="0"/>
    <x v="13"/>
  </r>
  <r>
    <x v="0"/>
    <x v="7"/>
  </r>
  <r>
    <x v="1"/>
    <x v="3"/>
  </r>
  <r>
    <x v="0"/>
    <x v="3"/>
  </r>
  <r>
    <x v="0"/>
    <x v="0"/>
  </r>
  <r>
    <x v="0"/>
    <x v="3"/>
  </r>
  <r>
    <x v="0"/>
    <x v="11"/>
  </r>
  <r>
    <x v="1"/>
    <x v="3"/>
  </r>
  <r>
    <x v="1"/>
    <x v="1"/>
  </r>
  <r>
    <x v="1"/>
    <x v="22"/>
  </r>
  <r>
    <x v="0"/>
    <x v="6"/>
  </r>
  <r>
    <x v="1"/>
    <x v="1"/>
  </r>
  <r>
    <x v="1"/>
    <x v="1"/>
  </r>
  <r>
    <x v="0"/>
    <x v="15"/>
  </r>
  <r>
    <x v="0"/>
    <x v="3"/>
  </r>
  <r>
    <x v="1"/>
    <x v="1"/>
  </r>
  <r>
    <x v="0"/>
    <x v="1"/>
  </r>
  <r>
    <x v="0"/>
    <x v="7"/>
  </r>
  <r>
    <x v="0"/>
    <x v="9"/>
  </r>
  <r>
    <x v="1"/>
    <x v="1"/>
  </r>
  <r>
    <x v="1"/>
    <x v="1"/>
  </r>
  <r>
    <x v="1"/>
    <x v="1"/>
  </r>
  <r>
    <x v="0"/>
    <x v="14"/>
  </r>
  <r>
    <x v="1"/>
    <x v="1"/>
  </r>
  <r>
    <x v="0"/>
    <x v="11"/>
  </r>
  <r>
    <x v="1"/>
    <x v="1"/>
  </r>
  <r>
    <x v="1"/>
    <x v="3"/>
  </r>
  <r>
    <x v="1"/>
    <x v="1"/>
  </r>
  <r>
    <x v="0"/>
    <x v="8"/>
  </r>
  <r>
    <x v="1"/>
    <x v="1"/>
  </r>
  <r>
    <x v="0"/>
    <x v="1"/>
  </r>
  <r>
    <x v="0"/>
    <x v="1"/>
  </r>
  <r>
    <x v="0"/>
    <x v="15"/>
  </r>
  <r>
    <x v="0"/>
    <x v="7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1"/>
    <x v="3"/>
  </r>
  <r>
    <x v="0"/>
    <x v="8"/>
  </r>
  <r>
    <x v="0"/>
    <x v="10"/>
  </r>
  <r>
    <x v="0"/>
    <x v="14"/>
  </r>
  <r>
    <x v="1"/>
    <x v="7"/>
  </r>
  <r>
    <x v="1"/>
    <x v="3"/>
  </r>
  <r>
    <x v="1"/>
    <x v="3"/>
  </r>
  <r>
    <x v="0"/>
    <x v="7"/>
  </r>
  <r>
    <x v="0"/>
    <x v="14"/>
  </r>
  <r>
    <x v="1"/>
    <x v="1"/>
  </r>
  <r>
    <x v="0"/>
    <x v="14"/>
  </r>
  <r>
    <x v="0"/>
    <x v="1"/>
  </r>
  <r>
    <x v="1"/>
    <x v="1"/>
  </r>
  <r>
    <x v="0"/>
    <x v="7"/>
  </r>
  <r>
    <x v="0"/>
    <x v="8"/>
  </r>
  <r>
    <x v="0"/>
    <x v="7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0"/>
    <x v="1"/>
  </r>
  <r>
    <x v="1"/>
    <x v="7"/>
  </r>
  <r>
    <x v="1"/>
    <x v="3"/>
  </r>
  <r>
    <x v="0"/>
    <x v="1"/>
  </r>
  <r>
    <x v="1"/>
    <x v="3"/>
  </r>
  <r>
    <x v="0"/>
    <x v="6"/>
  </r>
  <r>
    <x v="1"/>
    <x v="11"/>
  </r>
  <r>
    <x v="1"/>
    <x v="13"/>
  </r>
  <r>
    <x v="1"/>
    <x v="1"/>
  </r>
  <r>
    <x v="0"/>
    <x v="7"/>
  </r>
  <r>
    <x v="1"/>
    <x v="1"/>
  </r>
  <r>
    <x v="1"/>
    <x v="1"/>
  </r>
  <r>
    <x v="0"/>
    <x v="7"/>
  </r>
  <r>
    <x v="0"/>
    <x v="12"/>
  </r>
  <r>
    <x v="0"/>
    <x v="7"/>
  </r>
  <r>
    <x v="1"/>
    <x v="1"/>
  </r>
  <r>
    <x v="0"/>
    <x v="0"/>
  </r>
  <r>
    <x v="0"/>
    <x v="15"/>
  </r>
  <r>
    <x v="0"/>
    <x v="8"/>
  </r>
  <r>
    <x v="0"/>
    <x v="7"/>
  </r>
  <r>
    <x v="1"/>
    <x v="3"/>
  </r>
  <r>
    <x v="1"/>
    <x v="3"/>
  </r>
  <r>
    <x v="1"/>
    <x v="1"/>
  </r>
  <r>
    <x v="1"/>
    <x v="1"/>
  </r>
  <r>
    <x v="1"/>
    <x v="1"/>
  </r>
  <r>
    <x v="0"/>
    <x v="1"/>
  </r>
  <r>
    <x v="1"/>
    <x v="3"/>
  </r>
  <r>
    <x v="0"/>
    <x v="13"/>
  </r>
  <r>
    <x v="0"/>
    <x v="8"/>
  </r>
  <r>
    <x v="0"/>
    <x v="7"/>
  </r>
  <r>
    <x v="1"/>
    <x v="1"/>
  </r>
  <r>
    <x v="0"/>
    <x v="0"/>
  </r>
  <r>
    <x v="0"/>
    <x v="7"/>
  </r>
  <r>
    <x v="0"/>
    <x v="6"/>
  </r>
  <r>
    <x v="0"/>
    <x v="4"/>
  </r>
  <r>
    <x v="1"/>
    <x v="7"/>
  </r>
  <r>
    <x v="0"/>
    <x v="0"/>
  </r>
  <r>
    <x v="0"/>
    <x v="8"/>
  </r>
  <r>
    <x v="1"/>
    <x v="1"/>
  </r>
  <r>
    <x v="1"/>
    <x v="1"/>
  </r>
  <r>
    <x v="0"/>
    <x v="3"/>
  </r>
  <r>
    <x v="1"/>
    <x v="1"/>
  </r>
  <r>
    <x v="1"/>
    <x v="1"/>
  </r>
  <r>
    <x v="0"/>
    <x v="7"/>
  </r>
  <r>
    <x v="1"/>
    <x v="1"/>
  </r>
  <r>
    <x v="0"/>
    <x v="12"/>
  </r>
  <r>
    <x v="1"/>
    <x v="3"/>
  </r>
  <r>
    <x v="0"/>
    <x v="1"/>
  </r>
  <r>
    <x v="1"/>
    <x v="1"/>
  </r>
  <r>
    <x v="1"/>
    <x v="7"/>
  </r>
  <r>
    <x v="1"/>
    <x v="3"/>
  </r>
  <r>
    <x v="0"/>
    <x v="5"/>
  </r>
  <r>
    <x v="0"/>
    <x v="9"/>
  </r>
  <r>
    <x v="1"/>
    <x v="3"/>
  </r>
  <r>
    <x v="1"/>
    <x v="1"/>
  </r>
  <r>
    <x v="0"/>
    <x v="8"/>
  </r>
  <r>
    <x v="0"/>
    <x v="0"/>
  </r>
  <r>
    <x v="1"/>
    <x v="1"/>
  </r>
  <r>
    <x v="0"/>
    <x v="7"/>
  </r>
  <r>
    <x v="0"/>
    <x v="14"/>
  </r>
  <r>
    <x v="1"/>
    <x v="3"/>
  </r>
  <r>
    <x v="0"/>
    <x v="10"/>
  </r>
  <r>
    <x v="0"/>
    <x v="10"/>
  </r>
  <r>
    <x v="1"/>
    <x v="3"/>
  </r>
  <r>
    <x v="0"/>
    <x v="4"/>
  </r>
  <r>
    <x v="1"/>
    <x v="3"/>
  </r>
  <r>
    <x v="1"/>
    <x v="1"/>
  </r>
  <r>
    <x v="0"/>
    <x v="12"/>
  </r>
  <r>
    <x v="1"/>
    <x v="1"/>
  </r>
  <r>
    <x v="1"/>
    <x v="3"/>
  </r>
  <r>
    <x v="0"/>
    <x v="3"/>
  </r>
  <r>
    <x v="0"/>
    <x v="7"/>
  </r>
  <r>
    <x v="1"/>
    <x v="1"/>
  </r>
  <r>
    <x v="0"/>
    <x v="8"/>
  </r>
  <r>
    <x v="0"/>
    <x v="1"/>
  </r>
  <r>
    <x v="1"/>
    <x v="3"/>
  </r>
  <r>
    <x v="0"/>
    <x v="1"/>
  </r>
  <r>
    <x v="1"/>
    <x v="0"/>
  </r>
  <r>
    <x v="0"/>
    <x v="1"/>
  </r>
  <r>
    <x v="0"/>
    <x v="7"/>
  </r>
  <r>
    <x v="0"/>
    <x v="5"/>
  </r>
  <r>
    <x v="0"/>
    <x v="7"/>
  </r>
  <r>
    <x v="0"/>
    <x v="9"/>
  </r>
  <r>
    <x v="1"/>
    <x v="3"/>
  </r>
  <r>
    <x v="0"/>
    <x v="7"/>
  </r>
  <r>
    <x v="0"/>
    <x v="7"/>
  </r>
  <r>
    <x v="0"/>
    <x v="1"/>
  </r>
  <r>
    <x v="1"/>
    <x v="10"/>
  </r>
  <r>
    <x v="0"/>
    <x v="11"/>
  </r>
  <r>
    <x v="1"/>
    <x v="1"/>
  </r>
  <r>
    <x v="1"/>
    <x v="10"/>
  </r>
  <r>
    <x v="1"/>
    <x v="1"/>
  </r>
  <r>
    <x v="0"/>
    <x v="1"/>
  </r>
  <r>
    <x v="0"/>
    <x v="2"/>
  </r>
  <r>
    <x v="0"/>
    <x v="17"/>
  </r>
  <r>
    <x v="0"/>
    <x v="3"/>
  </r>
  <r>
    <x v="1"/>
    <x v="1"/>
  </r>
  <r>
    <x v="1"/>
    <x v="1"/>
  </r>
  <r>
    <x v="0"/>
    <x v="0"/>
  </r>
  <r>
    <x v="0"/>
    <x v="0"/>
  </r>
  <r>
    <x v="0"/>
    <x v="14"/>
  </r>
  <r>
    <x v="1"/>
    <x v="3"/>
  </r>
  <r>
    <x v="0"/>
    <x v="8"/>
  </r>
  <r>
    <x v="1"/>
    <x v="1"/>
  </r>
  <r>
    <x v="0"/>
    <x v="8"/>
  </r>
  <r>
    <x v="1"/>
    <x v="1"/>
  </r>
  <r>
    <x v="0"/>
    <x v="8"/>
  </r>
  <r>
    <x v="0"/>
    <x v="4"/>
  </r>
  <r>
    <x v="0"/>
    <x v="10"/>
  </r>
  <r>
    <x v="1"/>
    <x v="1"/>
  </r>
  <r>
    <x v="0"/>
    <x v="7"/>
  </r>
  <r>
    <x v="0"/>
    <x v="1"/>
  </r>
  <r>
    <x v="0"/>
    <x v="11"/>
  </r>
  <r>
    <x v="1"/>
    <x v="1"/>
  </r>
  <r>
    <x v="0"/>
    <x v="8"/>
  </r>
  <r>
    <x v="0"/>
    <x v="20"/>
  </r>
  <r>
    <x v="0"/>
    <x v="1"/>
  </r>
  <r>
    <x v="1"/>
    <x v="1"/>
  </r>
  <r>
    <x v="1"/>
    <x v="1"/>
  </r>
  <r>
    <x v="0"/>
    <x v="5"/>
  </r>
  <r>
    <x v="1"/>
    <x v="3"/>
  </r>
  <r>
    <x v="0"/>
    <x v="5"/>
  </r>
  <r>
    <x v="0"/>
    <x v="3"/>
  </r>
  <r>
    <x v="0"/>
    <x v="1"/>
  </r>
  <r>
    <x v="1"/>
    <x v="1"/>
  </r>
  <r>
    <x v="0"/>
    <x v="20"/>
  </r>
  <r>
    <x v="1"/>
    <x v="20"/>
  </r>
  <r>
    <x v="0"/>
    <x v="9"/>
  </r>
  <r>
    <x v="1"/>
    <x v="3"/>
  </r>
  <r>
    <x v="0"/>
    <x v="7"/>
  </r>
  <r>
    <x v="0"/>
    <x v="0"/>
  </r>
  <r>
    <x v="0"/>
    <x v="2"/>
  </r>
  <r>
    <x v="0"/>
    <x v="1"/>
  </r>
  <r>
    <x v="0"/>
    <x v="4"/>
  </r>
  <r>
    <x v="0"/>
    <x v="5"/>
  </r>
  <r>
    <x v="0"/>
    <x v="6"/>
  </r>
  <r>
    <x v="0"/>
    <x v="8"/>
  </r>
  <r>
    <x v="0"/>
    <x v="9"/>
  </r>
  <r>
    <x v="0"/>
    <x v="10"/>
  </r>
  <r>
    <x v="0"/>
    <x v="1"/>
  </r>
  <r>
    <x v="0"/>
    <x v="11"/>
  </r>
  <r>
    <x v="0"/>
    <x v="3"/>
  </r>
  <r>
    <x v="0"/>
    <x v="7"/>
  </r>
  <r>
    <x v="0"/>
    <x v="6"/>
  </r>
  <r>
    <x v="0"/>
    <x v="0"/>
  </r>
  <r>
    <x v="0"/>
    <x v="8"/>
  </r>
  <r>
    <x v="0"/>
    <x v="7"/>
  </r>
  <r>
    <x v="0"/>
    <x v="7"/>
  </r>
  <r>
    <x v="0"/>
    <x v="1"/>
  </r>
  <r>
    <x v="0"/>
    <x v="6"/>
  </r>
  <r>
    <x v="0"/>
    <x v="0"/>
  </r>
  <r>
    <x v="0"/>
    <x v="12"/>
  </r>
  <r>
    <x v="0"/>
    <x v="13"/>
  </r>
  <r>
    <x v="0"/>
    <x v="14"/>
  </r>
  <r>
    <x v="0"/>
    <x v="10"/>
  </r>
  <r>
    <x v="0"/>
    <x v="1"/>
  </r>
  <r>
    <x v="0"/>
    <x v="8"/>
  </r>
  <r>
    <x v="0"/>
    <x v="8"/>
  </r>
  <r>
    <x v="0"/>
    <x v="13"/>
  </r>
  <r>
    <x v="0"/>
    <x v="8"/>
  </r>
  <r>
    <x v="0"/>
    <x v="1"/>
  </r>
  <r>
    <x v="0"/>
    <x v="10"/>
  </r>
  <r>
    <x v="0"/>
    <x v="15"/>
  </r>
  <r>
    <x v="0"/>
    <x v="7"/>
  </r>
  <r>
    <x v="0"/>
    <x v="7"/>
  </r>
  <r>
    <x v="0"/>
    <x v="3"/>
  </r>
  <r>
    <x v="0"/>
    <x v="0"/>
  </r>
  <r>
    <x v="0"/>
    <x v="10"/>
  </r>
  <r>
    <x v="0"/>
    <x v="8"/>
  </r>
  <r>
    <x v="0"/>
    <x v="7"/>
  </r>
  <r>
    <x v="0"/>
    <x v="1"/>
  </r>
  <r>
    <x v="0"/>
    <x v="4"/>
  </r>
  <r>
    <x v="0"/>
    <x v="14"/>
  </r>
  <r>
    <x v="0"/>
    <x v="8"/>
  </r>
  <r>
    <x v="0"/>
    <x v="6"/>
  </r>
  <r>
    <x v="0"/>
    <x v="0"/>
  </r>
  <r>
    <x v="0"/>
    <x v="1"/>
  </r>
  <r>
    <x v="0"/>
    <x v="5"/>
  </r>
  <r>
    <x v="0"/>
    <x v="3"/>
  </r>
  <r>
    <x v="0"/>
    <x v="11"/>
  </r>
  <r>
    <x v="0"/>
    <x v="1"/>
  </r>
  <r>
    <x v="0"/>
    <x v="6"/>
  </r>
  <r>
    <x v="0"/>
    <x v="1"/>
  </r>
  <r>
    <x v="0"/>
    <x v="4"/>
  </r>
  <r>
    <x v="0"/>
    <x v="0"/>
  </r>
  <r>
    <x v="0"/>
    <x v="0"/>
  </r>
  <r>
    <x v="0"/>
    <x v="1"/>
  </r>
  <r>
    <x v="0"/>
    <x v="7"/>
  </r>
  <r>
    <x v="0"/>
    <x v="4"/>
  </r>
  <r>
    <x v="0"/>
    <x v="15"/>
  </r>
  <r>
    <x v="0"/>
    <x v="0"/>
  </r>
  <r>
    <x v="0"/>
    <x v="7"/>
  </r>
  <r>
    <x v="0"/>
    <x v="7"/>
  </r>
  <r>
    <x v="0"/>
    <x v="1"/>
  </r>
  <r>
    <x v="0"/>
    <x v="0"/>
  </r>
  <r>
    <x v="0"/>
    <x v="0"/>
  </r>
  <r>
    <x v="0"/>
    <x v="7"/>
  </r>
  <r>
    <x v="0"/>
    <x v="8"/>
  </r>
  <r>
    <x v="0"/>
    <x v="12"/>
  </r>
  <r>
    <x v="0"/>
    <x v="1"/>
  </r>
  <r>
    <x v="0"/>
    <x v="1"/>
  </r>
  <r>
    <x v="0"/>
    <x v="1"/>
  </r>
  <r>
    <x v="0"/>
    <x v="8"/>
  </r>
  <r>
    <x v="0"/>
    <x v="8"/>
  </r>
  <r>
    <x v="0"/>
    <x v="17"/>
  </r>
  <r>
    <x v="0"/>
    <x v="13"/>
  </r>
  <r>
    <x v="0"/>
    <x v="0"/>
  </r>
  <r>
    <x v="0"/>
    <x v="8"/>
  </r>
  <r>
    <x v="0"/>
    <x v="3"/>
  </r>
  <r>
    <x v="0"/>
    <x v="8"/>
  </r>
  <r>
    <x v="0"/>
    <x v="1"/>
  </r>
  <r>
    <x v="0"/>
    <x v="7"/>
  </r>
  <r>
    <x v="0"/>
    <x v="14"/>
  </r>
  <r>
    <x v="0"/>
    <x v="1"/>
  </r>
  <r>
    <x v="0"/>
    <x v="1"/>
  </r>
  <r>
    <x v="0"/>
    <x v="3"/>
  </r>
  <r>
    <x v="0"/>
    <x v="18"/>
  </r>
  <r>
    <x v="0"/>
    <x v="4"/>
  </r>
  <r>
    <x v="0"/>
    <x v="1"/>
  </r>
  <r>
    <x v="0"/>
    <x v="0"/>
  </r>
  <r>
    <x v="0"/>
    <x v="1"/>
  </r>
  <r>
    <x v="0"/>
    <x v="14"/>
  </r>
  <r>
    <x v="0"/>
    <x v="7"/>
  </r>
  <r>
    <x v="0"/>
    <x v="18"/>
  </r>
  <r>
    <x v="0"/>
    <x v="1"/>
  </r>
  <r>
    <x v="0"/>
    <x v="5"/>
  </r>
  <r>
    <x v="0"/>
    <x v="12"/>
  </r>
  <r>
    <x v="0"/>
    <x v="14"/>
  </r>
  <r>
    <x v="0"/>
    <x v="14"/>
  </r>
  <r>
    <x v="0"/>
    <x v="7"/>
  </r>
  <r>
    <x v="0"/>
    <x v="7"/>
  </r>
  <r>
    <x v="0"/>
    <x v="8"/>
  </r>
  <r>
    <x v="0"/>
    <x v="1"/>
  </r>
  <r>
    <x v="0"/>
    <x v="6"/>
  </r>
  <r>
    <x v="0"/>
    <x v="7"/>
  </r>
  <r>
    <x v="0"/>
    <x v="10"/>
  </r>
  <r>
    <x v="0"/>
    <x v="0"/>
  </r>
  <r>
    <x v="0"/>
    <x v="11"/>
  </r>
  <r>
    <x v="0"/>
    <x v="0"/>
  </r>
  <r>
    <x v="0"/>
    <x v="7"/>
  </r>
  <r>
    <x v="0"/>
    <x v="0"/>
  </r>
  <r>
    <x v="0"/>
    <x v="3"/>
  </r>
  <r>
    <x v="0"/>
    <x v="6"/>
  </r>
  <r>
    <x v="0"/>
    <x v="0"/>
  </r>
  <r>
    <x v="0"/>
    <x v="20"/>
  </r>
  <r>
    <x v="0"/>
    <x v="13"/>
  </r>
  <r>
    <x v="0"/>
    <x v="0"/>
  </r>
  <r>
    <x v="0"/>
    <x v="10"/>
  </r>
  <r>
    <x v="0"/>
    <x v="14"/>
  </r>
  <r>
    <x v="0"/>
    <x v="7"/>
  </r>
  <r>
    <x v="0"/>
    <x v="18"/>
  </r>
  <r>
    <x v="0"/>
    <x v="14"/>
  </r>
  <r>
    <x v="0"/>
    <x v="0"/>
  </r>
  <r>
    <x v="0"/>
    <x v="10"/>
  </r>
  <r>
    <x v="0"/>
    <x v="14"/>
  </r>
  <r>
    <x v="0"/>
    <x v="11"/>
  </r>
  <r>
    <x v="0"/>
    <x v="5"/>
  </r>
  <r>
    <x v="0"/>
    <x v="7"/>
  </r>
  <r>
    <x v="0"/>
    <x v="1"/>
  </r>
  <r>
    <x v="0"/>
    <x v="3"/>
  </r>
  <r>
    <x v="0"/>
    <x v="7"/>
  </r>
  <r>
    <x v="0"/>
    <x v="7"/>
  </r>
  <r>
    <x v="0"/>
    <x v="5"/>
  </r>
  <r>
    <x v="0"/>
    <x v="14"/>
  </r>
  <r>
    <x v="0"/>
    <x v="4"/>
  </r>
  <r>
    <x v="0"/>
    <x v="13"/>
  </r>
  <r>
    <x v="0"/>
    <x v="12"/>
  </r>
  <r>
    <x v="0"/>
    <x v="2"/>
  </r>
  <r>
    <x v="0"/>
    <x v="1"/>
  </r>
  <r>
    <x v="0"/>
    <x v="16"/>
  </r>
  <r>
    <x v="0"/>
    <x v="7"/>
  </r>
  <r>
    <x v="0"/>
    <x v="4"/>
  </r>
  <r>
    <x v="0"/>
    <x v="15"/>
  </r>
  <r>
    <x v="0"/>
    <x v="0"/>
  </r>
  <r>
    <x v="0"/>
    <x v="1"/>
  </r>
  <r>
    <x v="0"/>
    <x v="4"/>
  </r>
  <r>
    <x v="0"/>
    <x v="8"/>
  </r>
  <r>
    <x v="0"/>
    <x v="1"/>
  </r>
  <r>
    <x v="0"/>
    <x v="7"/>
  </r>
  <r>
    <x v="0"/>
    <x v="10"/>
  </r>
  <r>
    <x v="0"/>
    <x v="17"/>
  </r>
  <r>
    <x v="0"/>
    <x v="1"/>
  </r>
  <r>
    <x v="0"/>
    <x v="11"/>
  </r>
  <r>
    <x v="0"/>
    <x v="1"/>
  </r>
  <r>
    <x v="0"/>
    <x v="10"/>
  </r>
  <r>
    <x v="0"/>
    <x v="7"/>
  </r>
  <r>
    <x v="0"/>
    <x v="1"/>
  </r>
  <r>
    <x v="0"/>
    <x v="10"/>
  </r>
  <r>
    <x v="0"/>
    <x v="1"/>
  </r>
  <r>
    <x v="0"/>
    <x v="0"/>
  </r>
  <r>
    <x v="0"/>
    <x v="1"/>
  </r>
  <r>
    <x v="0"/>
    <x v="7"/>
  </r>
  <r>
    <x v="0"/>
    <x v="7"/>
  </r>
  <r>
    <x v="0"/>
    <x v="11"/>
  </r>
  <r>
    <x v="0"/>
    <x v="3"/>
  </r>
  <r>
    <x v="0"/>
    <x v="5"/>
  </r>
  <r>
    <x v="0"/>
    <x v="3"/>
  </r>
  <r>
    <x v="0"/>
    <x v="10"/>
  </r>
  <r>
    <x v="0"/>
    <x v="7"/>
  </r>
  <r>
    <x v="0"/>
    <x v="3"/>
  </r>
  <r>
    <x v="0"/>
    <x v="10"/>
  </r>
  <r>
    <x v="0"/>
    <x v="11"/>
  </r>
  <r>
    <x v="0"/>
    <x v="18"/>
  </r>
  <r>
    <x v="0"/>
    <x v="0"/>
  </r>
  <r>
    <x v="0"/>
    <x v="21"/>
  </r>
  <r>
    <x v="0"/>
    <x v="5"/>
  </r>
  <r>
    <x v="0"/>
    <x v="6"/>
  </r>
  <r>
    <x v="0"/>
    <x v="4"/>
  </r>
  <r>
    <x v="0"/>
    <x v="5"/>
  </r>
  <r>
    <x v="0"/>
    <x v="7"/>
  </r>
  <r>
    <x v="0"/>
    <x v="10"/>
  </r>
  <r>
    <x v="0"/>
    <x v="1"/>
  </r>
  <r>
    <x v="0"/>
    <x v="12"/>
  </r>
  <r>
    <x v="0"/>
    <x v="7"/>
  </r>
  <r>
    <x v="0"/>
    <x v="5"/>
  </r>
  <r>
    <x v="0"/>
    <x v="0"/>
  </r>
  <r>
    <x v="0"/>
    <x v="0"/>
  </r>
  <r>
    <x v="0"/>
    <x v="1"/>
  </r>
  <r>
    <x v="0"/>
    <x v="1"/>
  </r>
  <r>
    <x v="0"/>
    <x v="7"/>
  </r>
  <r>
    <x v="0"/>
    <x v="1"/>
  </r>
  <r>
    <x v="0"/>
    <x v="7"/>
  </r>
  <r>
    <x v="0"/>
    <x v="7"/>
  </r>
  <r>
    <x v="0"/>
    <x v="0"/>
  </r>
  <r>
    <x v="0"/>
    <x v="1"/>
  </r>
  <r>
    <x v="0"/>
    <x v="6"/>
  </r>
  <r>
    <x v="0"/>
    <x v="7"/>
  </r>
  <r>
    <x v="0"/>
    <x v="8"/>
  </r>
  <r>
    <x v="0"/>
    <x v="14"/>
  </r>
  <r>
    <x v="0"/>
    <x v="10"/>
  </r>
  <r>
    <x v="0"/>
    <x v="13"/>
  </r>
  <r>
    <x v="0"/>
    <x v="1"/>
  </r>
  <r>
    <x v="0"/>
    <x v="10"/>
  </r>
  <r>
    <x v="0"/>
    <x v="0"/>
  </r>
  <r>
    <x v="0"/>
    <x v="0"/>
  </r>
  <r>
    <x v="0"/>
    <x v="0"/>
  </r>
  <r>
    <x v="0"/>
    <x v="5"/>
  </r>
  <r>
    <x v="0"/>
    <x v="7"/>
  </r>
  <r>
    <x v="0"/>
    <x v="7"/>
  </r>
  <r>
    <x v="0"/>
    <x v="11"/>
  </r>
  <r>
    <x v="0"/>
    <x v="14"/>
  </r>
  <r>
    <x v="0"/>
    <x v="18"/>
  </r>
  <r>
    <x v="0"/>
    <x v="8"/>
  </r>
  <r>
    <x v="0"/>
    <x v="3"/>
  </r>
  <r>
    <x v="0"/>
    <x v="4"/>
  </r>
  <r>
    <x v="0"/>
    <x v="7"/>
  </r>
  <r>
    <x v="0"/>
    <x v="12"/>
  </r>
  <r>
    <x v="0"/>
    <x v="1"/>
  </r>
  <r>
    <x v="0"/>
    <x v="3"/>
  </r>
  <r>
    <x v="0"/>
    <x v="1"/>
  </r>
  <r>
    <x v="0"/>
    <x v="14"/>
  </r>
  <r>
    <x v="0"/>
    <x v="1"/>
  </r>
  <r>
    <x v="0"/>
    <x v="9"/>
  </r>
  <r>
    <x v="0"/>
    <x v="0"/>
  </r>
  <r>
    <x v="0"/>
    <x v="2"/>
  </r>
  <r>
    <x v="0"/>
    <x v="1"/>
  </r>
  <r>
    <x v="0"/>
    <x v="7"/>
  </r>
  <r>
    <x v="0"/>
    <x v="12"/>
  </r>
  <r>
    <x v="0"/>
    <x v="14"/>
  </r>
  <r>
    <x v="0"/>
    <x v="7"/>
  </r>
  <r>
    <x v="0"/>
    <x v="3"/>
  </r>
  <r>
    <x v="0"/>
    <x v="8"/>
  </r>
  <r>
    <x v="0"/>
    <x v="14"/>
  </r>
  <r>
    <x v="0"/>
    <x v="11"/>
  </r>
  <r>
    <x v="0"/>
    <x v="5"/>
  </r>
  <r>
    <x v="0"/>
    <x v="15"/>
  </r>
  <r>
    <x v="0"/>
    <x v="1"/>
  </r>
  <r>
    <x v="0"/>
    <x v="10"/>
  </r>
  <r>
    <x v="0"/>
    <x v="15"/>
  </r>
  <r>
    <x v="0"/>
    <x v="14"/>
  </r>
  <r>
    <x v="0"/>
    <x v="4"/>
  </r>
  <r>
    <x v="0"/>
    <x v="1"/>
  </r>
  <r>
    <x v="0"/>
    <x v="15"/>
  </r>
  <r>
    <x v="0"/>
    <x v="3"/>
  </r>
  <r>
    <x v="0"/>
    <x v="1"/>
  </r>
  <r>
    <x v="0"/>
    <x v="6"/>
  </r>
  <r>
    <x v="0"/>
    <x v="1"/>
  </r>
  <r>
    <x v="0"/>
    <x v="7"/>
  </r>
  <r>
    <x v="0"/>
    <x v="13"/>
  </r>
  <r>
    <x v="0"/>
    <x v="6"/>
  </r>
  <r>
    <x v="0"/>
    <x v="20"/>
  </r>
  <r>
    <x v="0"/>
    <x v="3"/>
  </r>
  <r>
    <x v="0"/>
    <x v="11"/>
  </r>
  <r>
    <x v="0"/>
    <x v="15"/>
  </r>
  <r>
    <x v="0"/>
    <x v="8"/>
  </r>
  <r>
    <x v="0"/>
    <x v="14"/>
  </r>
  <r>
    <x v="0"/>
    <x v="14"/>
  </r>
  <r>
    <x v="0"/>
    <x v="1"/>
  </r>
  <r>
    <x v="0"/>
    <x v="8"/>
  </r>
  <r>
    <x v="0"/>
    <x v="1"/>
  </r>
  <r>
    <x v="0"/>
    <x v="0"/>
  </r>
  <r>
    <x v="0"/>
    <x v="14"/>
  </r>
  <r>
    <x v="0"/>
    <x v="1"/>
  </r>
  <r>
    <x v="0"/>
    <x v="17"/>
  </r>
  <r>
    <x v="0"/>
    <x v="4"/>
  </r>
  <r>
    <x v="0"/>
    <x v="8"/>
  </r>
  <r>
    <x v="0"/>
    <x v="7"/>
  </r>
  <r>
    <x v="0"/>
    <x v="1"/>
  </r>
  <r>
    <x v="0"/>
    <x v="14"/>
  </r>
  <r>
    <x v="0"/>
    <x v="0"/>
  </r>
  <r>
    <x v="0"/>
    <x v="6"/>
  </r>
  <r>
    <x v="0"/>
    <x v="1"/>
  </r>
  <r>
    <x v="0"/>
    <x v="2"/>
  </r>
  <r>
    <x v="0"/>
    <x v="0"/>
  </r>
  <r>
    <x v="0"/>
    <x v="10"/>
  </r>
  <r>
    <x v="0"/>
    <x v="3"/>
  </r>
  <r>
    <x v="0"/>
    <x v="1"/>
  </r>
  <r>
    <x v="0"/>
    <x v="14"/>
  </r>
  <r>
    <x v="0"/>
    <x v="7"/>
  </r>
  <r>
    <x v="0"/>
    <x v="5"/>
  </r>
  <r>
    <x v="0"/>
    <x v="7"/>
  </r>
  <r>
    <x v="0"/>
    <x v="3"/>
  </r>
  <r>
    <x v="0"/>
    <x v="5"/>
  </r>
  <r>
    <x v="0"/>
    <x v="11"/>
  </r>
  <r>
    <x v="0"/>
    <x v="8"/>
  </r>
  <r>
    <x v="0"/>
    <x v="7"/>
  </r>
  <r>
    <x v="0"/>
    <x v="1"/>
  </r>
  <r>
    <x v="0"/>
    <x v="0"/>
  </r>
  <r>
    <x v="0"/>
    <x v="15"/>
  </r>
  <r>
    <x v="0"/>
    <x v="3"/>
  </r>
  <r>
    <x v="0"/>
    <x v="0"/>
  </r>
  <r>
    <x v="0"/>
    <x v="7"/>
  </r>
  <r>
    <x v="0"/>
    <x v="8"/>
  </r>
  <r>
    <x v="0"/>
    <x v="14"/>
  </r>
  <r>
    <x v="0"/>
    <x v="8"/>
  </r>
  <r>
    <x v="0"/>
    <x v="1"/>
  </r>
  <r>
    <x v="0"/>
    <x v="1"/>
  </r>
  <r>
    <x v="0"/>
    <x v="13"/>
  </r>
  <r>
    <x v="0"/>
    <x v="1"/>
  </r>
  <r>
    <x v="0"/>
    <x v="4"/>
  </r>
  <r>
    <x v="0"/>
    <x v="3"/>
  </r>
  <r>
    <x v="0"/>
    <x v="15"/>
  </r>
  <r>
    <x v="0"/>
    <x v="7"/>
  </r>
  <r>
    <x v="0"/>
    <x v="17"/>
  </r>
  <r>
    <x v="0"/>
    <x v="9"/>
  </r>
  <r>
    <x v="0"/>
    <x v="1"/>
  </r>
  <r>
    <x v="0"/>
    <x v="1"/>
  </r>
  <r>
    <x v="0"/>
    <x v="1"/>
  </r>
  <r>
    <x v="0"/>
    <x v="7"/>
  </r>
  <r>
    <x v="0"/>
    <x v="6"/>
  </r>
  <r>
    <x v="0"/>
    <x v="8"/>
  </r>
  <r>
    <x v="0"/>
    <x v="14"/>
  </r>
  <r>
    <x v="0"/>
    <x v="12"/>
  </r>
  <r>
    <x v="0"/>
    <x v="0"/>
  </r>
  <r>
    <x v="0"/>
    <x v="11"/>
  </r>
  <r>
    <x v="0"/>
    <x v="15"/>
  </r>
  <r>
    <x v="0"/>
    <x v="8"/>
  </r>
  <r>
    <x v="0"/>
    <x v="8"/>
  </r>
  <r>
    <x v="0"/>
    <x v="6"/>
  </r>
  <r>
    <x v="0"/>
    <x v="7"/>
  </r>
  <r>
    <x v="0"/>
    <x v="17"/>
  </r>
  <r>
    <x v="0"/>
    <x v="6"/>
  </r>
  <r>
    <x v="0"/>
    <x v="1"/>
  </r>
  <r>
    <x v="0"/>
    <x v="3"/>
  </r>
  <r>
    <x v="0"/>
    <x v="4"/>
  </r>
  <r>
    <x v="0"/>
    <x v="6"/>
  </r>
  <r>
    <x v="0"/>
    <x v="1"/>
  </r>
  <r>
    <x v="0"/>
    <x v="8"/>
  </r>
  <r>
    <x v="0"/>
    <x v="11"/>
  </r>
  <r>
    <x v="0"/>
    <x v="3"/>
  </r>
  <r>
    <x v="0"/>
    <x v="1"/>
  </r>
  <r>
    <x v="0"/>
    <x v="1"/>
  </r>
  <r>
    <x v="0"/>
    <x v="15"/>
  </r>
  <r>
    <x v="0"/>
    <x v="7"/>
  </r>
  <r>
    <x v="0"/>
    <x v="7"/>
  </r>
  <r>
    <x v="0"/>
    <x v="1"/>
  </r>
  <r>
    <x v="0"/>
    <x v="10"/>
  </r>
  <r>
    <x v="0"/>
    <x v="0"/>
  </r>
  <r>
    <x v="0"/>
    <x v="10"/>
  </r>
  <r>
    <x v="0"/>
    <x v="0"/>
  </r>
  <r>
    <x v="0"/>
    <x v="6"/>
  </r>
  <r>
    <x v="0"/>
    <x v="4"/>
  </r>
  <r>
    <x v="0"/>
    <x v="18"/>
  </r>
  <r>
    <x v="0"/>
    <x v="1"/>
  </r>
  <r>
    <x v="0"/>
    <x v="2"/>
  </r>
  <r>
    <x v="0"/>
    <x v="0"/>
  </r>
  <r>
    <x v="0"/>
    <x v="0"/>
  </r>
  <r>
    <x v="0"/>
    <x v="7"/>
  </r>
  <r>
    <x v="0"/>
    <x v="1"/>
  </r>
  <r>
    <x v="0"/>
    <x v="8"/>
  </r>
  <r>
    <x v="0"/>
    <x v="7"/>
  </r>
  <r>
    <x v="0"/>
    <x v="19"/>
  </r>
  <r>
    <x v="0"/>
    <x v="3"/>
  </r>
  <r>
    <x v="0"/>
    <x v="1"/>
  </r>
  <r>
    <x v="0"/>
    <x v="1"/>
  </r>
  <r>
    <x v="0"/>
    <x v="0"/>
  </r>
  <r>
    <x v="0"/>
    <x v="0"/>
  </r>
  <r>
    <x v="0"/>
    <x v="1"/>
  </r>
  <r>
    <x v="0"/>
    <x v="10"/>
  </r>
  <r>
    <x v="0"/>
    <x v="14"/>
  </r>
  <r>
    <x v="0"/>
    <x v="13"/>
  </r>
  <r>
    <x v="0"/>
    <x v="0"/>
  </r>
  <r>
    <x v="0"/>
    <x v="11"/>
  </r>
  <r>
    <x v="0"/>
    <x v="8"/>
  </r>
  <r>
    <x v="0"/>
    <x v="3"/>
  </r>
  <r>
    <x v="0"/>
    <x v="8"/>
  </r>
  <r>
    <x v="0"/>
    <x v="7"/>
  </r>
  <r>
    <x v="0"/>
    <x v="7"/>
  </r>
  <r>
    <x v="0"/>
    <x v="3"/>
  </r>
  <r>
    <x v="0"/>
    <x v="7"/>
  </r>
  <r>
    <x v="0"/>
    <x v="7"/>
  </r>
  <r>
    <x v="0"/>
    <x v="0"/>
  </r>
  <r>
    <x v="0"/>
    <x v="18"/>
  </r>
  <r>
    <x v="0"/>
    <x v="13"/>
  </r>
  <r>
    <x v="0"/>
    <x v="8"/>
  </r>
  <r>
    <x v="0"/>
    <x v="1"/>
  </r>
  <r>
    <x v="0"/>
    <x v="9"/>
  </r>
  <r>
    <x v="0"/>
    <x v="11"/>
  </r>
  <r>
    <x v="0"/>
    <x v="18"/>
  </r>
  <r>
    <x v="0"/>
    <x v="7"/>
  </r>
  <r>
    <x v="0"/>
    <x v="7"/>
  </r>
  <r>
    <x v="0"/>
    <x v="14"/>
  </r>
  <r>
    <x v="0"/>
    <x v="19"/>
  </r>
  <r>
    <x v="0"/>
    <x v="8"/>
  </r>
  <r>
    <x v="0"/>
    <x v="3"/>
  </r>
  <r>
    <x v="0"/>
    <x v="3"/>
  </r>
  <r>
    <x v="0"/>
    <x v="0"/>
  </r>
  <r>
    <x v="0"/>
    <x v="17"/>
  </r>
  <r>
    <x v="0"/>
    <x v="8"/>
  </r>
  <r>
    <x v="0"/>
    <x v="10"/>
  </r>
  <r>
    <x v="0"/>
    <x v="15"/>
  </r>
  <r>
    <x v="0"/>
    <x v="14"/>
  </r>
  <r>
    <x v="0"/>
    <x v="18"/>
  </r>
  <r>
    <x v="0"/>
    <x v="7"/>
  </r>
  <r>
    <x v="0"/>
    <x v="7"/>
  </r>
  <r>
    <x v="0"/>
    <x v="7"/>
  </r>
  <r>
    <x v="0"/>
    <x v="1"/>
  </r>
  <r>
    <x v="0"/>
    <x v="3"/>
  </r>
  <r>
    <x v="0"/>
    <x v="18"/>
  </r>
  <r>
    <x v="0"/>
    <x v="1"/>
  </r>
  <r>
    <x v="0"/>
    <x v="10"/>
  </r>
  <r>
    <x v="0"/>
    <x v="1"/>
  </r>
  <r>
    <x v="0"/>
    <x v="7"/>
  </r>
  <r>
    <x v="0"/>
    <x v="14"/>
  </r>
  <r>
    <x v="0"/>
    <x v="7"/>
  </r>
  <r>
    <x v="0"/>
    <x v="11"/>
  </r>
  <r>
    <x v="0"/>
    <x v="0"/>
  </r>
  <r>
    <x v="0"/>
    <x v="1"/>
  </r>
  <r>
    <x v="0"/>
    <x v="14"/>
  </r>
  <r>
    <x v="0"/>
    <x v="1"/>
  </r>
  <r>
    <x v="0"/>
    <x v="3"/>
  </r>
  <r>
    <x v="0"/>
    <x v="10"/>
  </r>
  <r>
    <x v="0"/>
    <x v="22"/>
  </r>
  <r>
    <x v="0"/>
    <x v="0"/>
  </r>
  <r>
    <x v="0"/>
    <x v="7"/>
  </r>
  <r>
    <x v="0"/>
    <x v="10"/>
  </r>
  <r>
    <x v="0"/>
    <x v="0"/>
  </r>
  <r>
    <x v="0"/>
    <x v="7"/>
  </r>
  <r>
    <x v="0"/>
    <x v="4"/>
  </r>
  <r>
    <x v="0"/>
    <x v="8"/>
  </r>
  <r>
    <x v="0"/>
    <x v="7"/>
  </r>
  <r>
    <x v="0"/>
    <x v="8"/>
  </r>
  <r>
    <x v="0"/>
    <x v="14"/>
  </r>
  <r>
    <x v="0"/>
    <x v="8"/>
  </r>
  <r>
    <x v="0"/>
    <x v="7"/>
  </r>
  <r>
    <x v="0"/>
    <x v="11"/>
  </r>
  <r>
    <x v="0"/>
    <x v="1"/>
  </r>
  <r>
    <x v="0"/>
    <x v="8"/>
  </r>
  <r>
    <x v="0"/>
    <x v="0"/>
  </r>
  <r>
    <x v="0"/>
    <x v="1"/>
  </r>
  <r>
    <x v="0"/>
    <x v="7"/>
  </r>
  <r>
    <x v="0"/>
    <x v="3"/>
  </r>
  <r>
    <x v="0"/>
    <x v="3"/>
  </r>
  <r>
    <x v="0"/>
    <x v="13"/>
  </r>
  <r>
    <x v="0"/>
    <x v="0"/>
  </r>
  <r>
    <x v="0"/>
    <x v="15"/>
  </r>
  <r>
    <x v="0"/>
    <x v="8"/>
  </r>
  <r>
    <x v="0"/>
    <x v="1"/>
  </r>
  <r>
    <x v="0"/>
    <x v="8"/>
  </r>
  <r>
    <x v="0"/>
    <x v="4"/>
  </r>
  <r>
    <x v="0"/>
    <x v="10"/>
  </r>
  <r>
    <x v="0"/>
    <x v="7"/>
  </r>
  <r>
    <x v="0"/>
    <x v="1"/>
  </r>
  <r>
    <x v="0"/>
    <x v="3"/>
  </r>
  <r>
    <x v="0"/>
    <x v="1"/>
  </r>
  <r>
    <x v="0"/>
    <x v="21"/>
  </r>
  <r>
    <x v="0"/>
    <x v="14"/>
  </r>
  <r>
    <x v="0"/>
    <x v="7"/>
  </r>
  <r>
    <x v="0"/>
    <x v="10"/>
  </r>
  <r>
    <x v="0"/>
    <x v="1"/>
  </r>
  <r>
    <x v="0"/>
    <x v="10"/>
  </r>
  <r>
    <x v="0"/>
    <x v="1"/>
  </r>
  <r>
    <x v="0"/>
    <x v="3"/>
  </r>
  <r>
    <x v="0"/>
    <x v="1"/>
  </r>
  <r>
    <x v="0"/>
    <x v="1"/>
  </r>
  <r>
    <x v="0"/>
    <x v="3"/>
  </r>
  <r>
    <x v="0"/>
    <x v="1"/>
  </r>
  <r>
    <x v="0"/>
    <x v="10"/>
  </r>
  <r>
    <x v="0"/>
    <x v="7"/>
  </r>
  <r>
    <x v="0"/>
    <x v="1"/>
  </r>
  <r>
    <x v="0"/>
    <x v="10"/>
  </r>
  <r>
    <x v="0"/>
    <x v="3"/>
  </r>
  <r>
    <x v="0"/>
    <x v="7"/>
  </r>
  <r>
    <x v="0"/>
    <x v="3"/>
  </r>
  <r>
    <x v="0"/>
    <x v="1"/>
  </r>
  <r>
    <x v="0"/>
    <x v="7"/>
  </r>
  <r>
    <x v="0"/>
    <x v="1"/>
  </r>
  <r>
    <x v="0"/>
    <x v="11"/>
  </r>
  <r>
    <x v="0"/>
    <x v="1"/>
  </r>
  <r>
    <x v="0"/>
    <x v="0"/>
  </r>
  <r>
    <x v="0"/>
    <x v="1"/>
  </r>
  <r>
    <x v="0"/>
    <x v="7"/>
  </r>
  <r>
    <x v="0"/>
    <x v="0"/>
  </r>
  <r>
    <x v="0"/>
    <x v="7"/>
  </r>
  <r>
    <x v="0"/>
    <x v="0"/>
  </r>
  <r>
    <x v="0"/>
    <x v="1"/>
  </r>
  <r>
    <x v="0"/>
    <x v="14"/>
  </r>
  <r>
    <x v="0"/>
    <x v="1"/>
  </r>
  <r>
    <x v="0"/>
    <x v="9"/>
  </r>
  <r>
    <x v="0"/>
    <x v="15"/>
  </r>
  <r>
    <x v="0"/>
    <x v="8"/>
  </r>
  <r>
    <x v="0"/>
    <x v="11"/>
  </r>
  <r>
    <x v="0"/>
    <x v="14"/>
  </r>
  <r>
    <x v="0"/>
    <x v="9"/>
  </r>
  <r>
    <x v="0"/>
    <x v="0"/>
  </r>
  <r>
    <x v="0"/>
    <x v="11"/>
  </r>
  <r>
    <x v="0"/>
    <x v="1"/>
  </r>
  <r>
    <x v="0"/>
    <x v="0"/>
  </r>
  <r>
    <x v="0"/>
    <x v="7"/>
  </r>
  <r>
    <x v="0"/>
    <x v="14"/>
  </r>
  <r>
    <x v="0"/>
    <x v="1"/>
  </r>
  <r>
    <x v="0"/>
    <x v="7"/>
  </r>
  <r>
    <x v="0"/>
    <x v="3"/>
  </r>
  <r>
    <x v="0"/>
    <x v="1"/>
  </r>
  <r>
    <x v="0"/>
    <x v="0"/>
  </r>
  <r>
    <x v="0"/>
    <x v="7"/>
  </r>
  <r>
    <x v="0"/>
    <x v="3"/>
  </r>
  <r>
    <x v="0"/>
    <x v="19"/>
  </r>
  <r>
    <x v="0"/>
    <x v="1"/>
  </r>
  <r>
    <x v="0"/>
    <x v="11"/>
  </r>
  <r>
    <x v="0"/>
    <x v="1"/>
  </r>
  <r>
    <x v="0"/>
    <x v="0"/>
  </r>
  <r>
    <x v="0"/>
    <x v="7"/>
  </r>
  <r>
    <x v="0"/>
    <x v="12"/>
  </r>
  <r>
    <x v="0"/>
    <x v="0"/>
  </r>
  <r>
    <x v="0"/>
    <x v="3"/>
  </r>
  <r>
    <x v="0"/>
    <x v="7"/>
  </r>
  <r>
    <x v="0"/>
    <x v="8"/>
  </r>
  <r>
    <x v="0"/>
    <x v="0"/>
  </r>
  <r>
    <x v="0"/>
    <x v="1"/>
  </r>
  <r>
    <x v="0"/>
    <x v="0"/>
  </r>
  <r>
    <x v="0"/>
    <x v="10"/>
  </r>
  <r>
    <x v="0"/>
    <x v="7"/>
  </r>
  <r>
    <x v="0"/>
    <x v="13"/>
  </r>
  <r>
    <x v="0"/>
    <x v="12"/>
  </r>
  <r>
    <x v="0"/>
    <x v="8"/>
  </r>
  <r>
    <x v="0"/>
    <x v="3"/>
  </r>
  <r>
    <x v="0"/>
    <x v="11"/>
  </r>
  <r>
    <x v="0"/>
    <x v="10"/>
  </r>
  <r>
    <x v="0"/>
    <x v="0"/>
  </r>
  <r>
    <x v="0"/>
    <x v="1"/>
  </r>
  <r>
    <x v="0"/>
    <x v="8"/>
  </r>
  <r>
    <x v="0"/>
    <x v="1"/>
  </r>
  <r>
    <x v="0"/>
    <x v="1"/>
  </r>
  <r>
    <x v="0"/>
    <x v="11"/>
  </r>
  <r>
    <x v="0"/>
    <x v="5"/>
  </r>
  <r>
    <x v="0"/>
    <x v="15"/>
  </r>
  <r>
    <x v="0"/>
    <x v="0"/>
  </r>
  <r>
    <x v="0"/>
    <x v="7"/>
  </r>
  <r>
    <x v="0"/>
    <x v="7"/>
  </r>
  <r>
    <x v="0"/>
    <x v="7"/>
  </r>
  <r>
    <x v="0"/>
    <x v="10"/>
  </r>
  <r>
    <x v="0"/>
    <x v="0"/>
  </r>
  <r>
    <x v="0"/>
    <x v="9"/>
  </r>
  <r>
    <x v="0"/>
    <x v="8"/>
  </r>
  <r>
    <x v="0"/>
    <x v="5"/>
  </r>
  <r>
    <x v="0"/>
    <x v="8"/>
  </r>
  <r>
    <x v="0"/>
    <x v="3"/>
  </r>
  <r>
    <x v="0"/>
    <x v="8"/>
  </r>
  <r>
    <x v="0"/>
    <x v="7"/>
  </r>
  <r>
    <x v="0"/>
    <x v="10"/>
  </r>
  <r>
    <x v="0"/>
    <x v="7"/>
  </r>
  <r>
    <x v="0"/>
    <x v="7"/>
  </r>
  <r>
    <x v="0"/>
    <x v="5"/>
  </r>
  <r>
    <x v="0"/>
    <x v="17"/>
  </r>
  <r>
    <x v="0"/>
    <x v="7"/>
  </r>
  <r>
    <x v="0"/>
    <x v="18"/>
  </r>
  <r>
    <x v="0"/>
    <x v="6"/>
  </r>
  <r>
    <x v="0"/>
    <x v="14"/>
  </r>
  <r>
    <x v="0"/>
    <x v="7"/>
  </r>
  <r>
    <x v="0"/>
    <x v="14"/>
  </r>
  <r>
    <x v="0"/>
    <x v="1"/>
  </r>
  <r>
    <x v="0"/>
    <x v="4"/>
  </r>
  <r>
    <x v="0"/>
    <x v="8"/>
  </r>
  <r>
    <x v="0"/>
    <x v="0"/>
  </r>
  <r>
    <x v="0"/>
    <x v="1"/>
  </r>
  <r>
    <x v="0"/>
    <x v="7"/>
  </r>
  <r>
    <x v="0"/>
    <x v="5"/>
  </r>
  <r>
    <x v="0"/>
    <x v="7"/>
  </r>
  <r>
    <x v="0"/>
    <x v="12"/>
  </r>
  <r>
    <x v="0"/>
    <x v="8"/>
  </r>
  <r>
    <x v="0"/>
    <x v="16"/>
  </r>
  <r>
    <x v="0"/>
    <x v="3"/>
  </r>
  <r>
    <x v="0"/>
    <x v="2"/>
  </r>
  <r>
    <x v="0"/>
    <x v="1"/>
  </r>
  <r>
    <x v="0"/>
    <x v="0"/>
  </r>
  <r>
    <x v="0"/>
    <x v="1"/>
  </r>
  <r>
    <x v="0"/>
    <x v="14"/>
  </r>
  <r>
    <x v="0"/>
    <x v="5"/>
  </r>
  <r>
    <x v="0"/>
    <x v="6"/>
  </r>
  <r>
    <x v="0"/>
    <x v="15"/>
  </r>
  <r>
    <x v="0"/>
    <x v="0"/>
  </r>
  <r>
    <x v="0"/>
    <x v="18"/>
  </r>
  <r>
    <x v="0"/>
    <x v="1"/>
  </r>
  <r>
    <x v="0"/>
    <x v="8"/>
  </r>
  <r>
    <x v="0"/>
    <x v="15"/>
  </r>
  <r>
    <x v="0"/>
    <x v="14"/>
  </r>
  <r>
    <x v="0"/>
    <x v="8"/>
  </r>
  <r>
    <x v="0"/>
    <x v="1"/>
  </r>
  <r>
    <x v="0"/>
    <x v="1"/>
  </r>
  <r>
    <x v="0"/>
    <x v="8"/>
  </r>
  <r>
    <x v="0"/>
    <x v="8"/>
  </r>
  <r>
    <x v="0"/>
    <x v="11"/>
  </r>
  <r>
    <x v="0"/>
    <x v="15"/>
  </r>
  <r>
    <x v="0"/>
    <x v="17"/>
  </r>
  <r>
    <x v="0"/>
    <x v="9"/>
  </r>
  <r>
    <x v="0"/>
    <x v="0"/>
  </r>
  <r>
    <x v="0"/>
    <x v="12"/>
  </r>
  <r>
    <x v="0"/>
    <x v="3"/>
  </r>
  <r>
    <x v="0"/>
    <x v="14"/>
  </r>
  <r>
    <x v="0"/>
    <x v="5"/>
  </r>
  <r>
    <x v="0"/>
    <x v="0"/>
  </r>
  <r>
    <x v="0"/>
    <x v="1"/>
  </r>
  <r>
    <x v="0"/>
    <x v="22"/>
  </r>
  <r>
    <x v="0"/>
    <x v="12"/>
  </r>
  <r>
    <x v="0"/>
    <x v="13"/>
  </r>
  <r>
    <x v="0"/>
    <x v="7"/>
  </r>
  <r>
    <x v="0"/>
    <x v="1"/>
  </r>
  <r>
    <x v="0"/>
    <x v="8"/>
  </r>
  <r>
    <x v="0"/>
    <x v="13"/>
  </r>
  <r>
    <x v="0"/>
    <x v="7"/>
  </r>
  <r>
    <x v="0"/>
    <x v="3"/>
  </r>
  <r>
    <x v="0"/>
    <x v="1"/>
  </r>
  <r>
    <x v="0"/>
    <x v="3"/>
  </r>
  <r>
    <x v="0"/>
    <x v="3"/>
  </r>
  <r>
    <x v="0"/>
    <x v="14"/>
  </r>
  <r>
    <x v="0"/>
    <x v="15"/>
  </r>
  <r>
    <x v="0"/>
    <x v="0"/>
  </r>
  <r>
    <x v="0"/>
    <x v="8"/>
  </r>
  <r>
    <x v="0"/>
    <x v="10"/>
  </r>
  <r>
    <x v="0"/>
    <x v="9"/>
  </r>
  <r>
    <x v="0"/>
    <x v="7"/>
  </r>
  <r>
    <x v="0"/>
    <x v="10"/>
  </r>
  <r>
    <x v="0"/>
    <x v="15"/>
  </r>
  <r>
    <x v="0"/>
    <x v="3"/>
  </r>
  <r>
    <x v="0"/>
    <x v="17"/>
  </r>
  <r>
    <x v="0"/>
    <x v="3"/>
  </r>
  <r>
    <x v="0"/>
    <x v="14"/>
  </r>
  <r>
    <x v="0"/>
    <x v="9"/>
  </r>
  <r>
    <x v="0"/>
    <x v="8"/>
  </r>
  <r>
    <x v="0"/>
    <x v="20"/>
  </r>
  <r>
    <x v="0"/>
    <x v="14"/>
  </r>
  <r>
    <x v="0"/>
    <x v="12"/>
  </r>
  <r>
    <x v="0"/>
    <x v="14"/>
  </r>
  <r>
    <x v="0"/>
    <x v="8"/>
  </r>
  <r>
    <x v="0"/>
    <x v="4"/>
  </r>
  <r>
    <x v="0"/>
    <x v="1"/>
  </r>
  <r>
    <x v="0"/>
    <x v="17"/>
  </r>
  <r>
    <x v="0"/>
    <x v="20"/>
  </r>
  <r>
    <x v="0"/>
    <x v="12"/>
  </r>
  <r>
    <x v="0"/>
    <x v="0"/>
  </r>
  <r>
    <x v="0"/>
    <x v="14"/>
  </r>
  <r>
    <x v="0"/>
    <x v="0"/>
  </r>
  <r>
    <x v="0"/>
    <x v="7"/>
  </r>
  <r>
    <x v="0"/>
    <x v="7"/>
  </r>
  <r>
    <x v="0"/>
    <x v="1"/>
  </r>
  <r>
    <x v="0"/>
    <x v="0"/>
  </r>
  <r>
    <x v="0"/>
    <x v="1"/>
  </r>
  <r>
    <x v="0"/>
    <x v="1"/>
  </r>
  <r>
    <x v="0"/>
    <x v="1"/>
  </r>
  <r>
    <x v="0"/>
    <x v="14"/>
  </r>
  <r>
    <x v="0"/>
    <x v="3"/>
  </r>
  <r>
    <x v="0"/>
    <x v="4"/>
  </r>
  <r>
    <x v="0"/>
    <x v="3"/>
  </r>
  <r>
    <x v="0"/>
    <x v="8"/>
  </r>
  <r>
    <x v="0"/>
    <x v="19"/>
  </r>
  <r>
    <x v="0"/>
    <x v="8"/>
  </r>
  <r>
    <x v="0"/>
    <x v="3"/>
  </r>
  <r>
    <x v="0"/>
    <x v="6"/>
  </r>
  <r>
    <x v="0"/>
    <x v="13"/>
  </r>
  <r>
    <x v="0"/>
    <x v="7"/>
  </r>
  <r>
    <x v="0"/>
    <x v="10"/>
  </r>
  <r>
    <x v="0"/>
    <x v="8"/>
  </r>
  <r>
    <x v="0"/>
    <x v="0"/>
  </r>
  <r>
    <x v="0"/>
    <x v="1"/>
  </r>
  <r>
    <x v="0"/>
    <x v="5"/>
  </r>
  <r>
    <x v="0"/>
    <x v="7"/>
  </r>
  <r>
    <x v="0"/>
    <x v="9"/>
  </r>
  <r>
    <x v="0"/>
    <x v="5"/>
  </r>
  <r>
    <x v="0"/>
    <x v="1"/>
  </r>
  <r>
    <x v="0"/>
    <x v="14"/>
  </r>
  <r>
    <x v="0"/>
    <x v="7"/>
  </r>
  <r>
    <x v="0"/>
    <x v="4"/>
  </r>
  <r>
    <x v="0"/>
    <x v="3"/>
  </r>
  <r>
    <x v="0"/>
    <x v="0"/>
  </r>
  <r>
    <x v="0"/>
    <x v="11"/>
  </r>
  <r>
    <x v="0"/>
    <x v="0"/>
  </r>
  <r>
    <x v="0"/>
    <x v="8"/>
  </r>
  <r>
    <x v="0"/>
    <x v="7"/>
  </r>
  <r>
    <x v="0"/>
    <x v="14"/>
  </r>
  <r>
    <x v="0"/>
    <x v="10"/>
  </r>
  <r>
    <x v="0"/>
    <x v="6"/>
  </r>
  <r>
    <x v="0"/>
    <x v="7"/>
  </r>
  <r>
    <x v="0"/>
    <x v="1"/>
  </r>
  <r>
    <x v="0"/>
    <x v="8"/>
  </r>
  <r>
    <x v="0"/>
    <x v="7"/>
  </r>
  <r>
    <x v="0"/>
    <x v="13"/>
  </r>
  <r>
    <x v="0"/>
    <x v="1"/>
  </r>
  <r>
    <x v="0"/>
    <x v="0"/>
  </r>
  <r>
    <x v="0"/>
    <x v="0"/>
  </r>
  <r>
    <x v="0"/>
    <x v="8"/>
  </r>
  <r>
    <x v="0"/>
    <x v="7"/>
  </r>
  <r>
    <x v="0"/>
    <x v="7"/>
  </r>
  <r>
    <x v="0"/>
    <x v="7"/>
  </r>
  <r>
    <x v="0"/>
    <x v="1"/>
  </r>
  <r>
    <x v="0"/>
    <x v="4"/>
  </r>
  <r>
    <x v="0"/>
    <x v="12"/>
  </r>
  <r>
    <x v="0"/>
    <x v="12"/>
  </r>
  <r>
    <x v="0"/>
    <x v="1"/>
  </r>
  <r>
    <x v="0"/>
    <x v="0"/>
  </r>
  <r>
    <x v="0"/>
    <x v="11"/>
  </r>
  <r>
    <x v="0"/>
    <x v="7"/>
  </r>
  <r>
    <x v="0"/>
    <x v="9"/>
  </r>
  <r>
    <x v="0"/>
    <x v="11"/>
  </r>
  <r>
    <x v="0"/>
    <x v="1"/>
  </r>
  <r>
    <x v="0"/>
    <x v="3"/>
  </r>
  <r>
    <x v="0"/>
    <x v="0"/>
  </r>
  <r>
    <x v="0"/>
    <x v="7"/>
  </r>
  <r>
    <x v="0"/>
    <x v="12"/>
  </r>
  <r>
    <x v="0"/>
    <x v="0"/>
  </r>
  <r>
    <x v="0"/>
    <x v="1"/>
  </r>
  <r>
    <x v="0"/>
    <x v="6"/>
  </r>
  <r>
    <x v="0"/>
    <x v="7"/>
  </r>
  <r>
    <x v="0"/>
    <x v="3"/>
  </r>
  <r>
    <x v="0"/>
    <x v="8"/>
  </r>
  <r>
    <x v="0"/>
    <x v="3"/>
  </r>
  <r>
    <x v="0"/>
    <x v="6"/>
  </r>
  <r>
    <x v="0"/>
    <x v="1"/>
  </r>
  <r>
    <x v="0"/>
    <x v="7"/>
  </r>
  <r>
    <x v="0"/>
    <x v="14"/>
  </r>
  <r>
    <x v="0"/>
    <x v="14"/>
  </r>
  <r>
    <x v="0"/>
    <x v="1"/>
  </r>
  <r>
    <x v="0"/>
    <x v="5"/>
  </r>
  <r>
    <x v="0"/>
    <x v="1"/>
  </r>
  <r>
    <x v="0"/>
    <x v="17"/>
  </r>
  <r>
    <x v="0"/>
    <x v="3"/>
  </r>
  <r>
    <x v="0"/>
    <x v="7"/>
  </r>
  <r>
    <x v="0"/>
    <x v="10"/>
  </r>
  <r>
    <x v="0"/>
    <x v="10"/>
  </r>
  <r>
    <x v="0"/>
    <x v="0"/>
  </r>
  <r>
    <x v="0"/>
    <x v="7"/>
  </r>
  <r>
    <x v="0"/>
    <x v="1"/>
  </r>
  <r>
    <x v="0"/>
    <x v="7"/>
  </r>
  <r>
    <x v="0"/>
    <x v="1"/>
  </r>
  <r>
    <x v="0"/>
    <x v="3"/>
  </r>
  <r>
    <x v="0"/>
    <x v="1"/>
  </r>
  <r>
    <x v="0"/>
    <x v="11"/>
  </r>
  <r>
    <x v="0"/>
    <x v="8"/>
  </r>
  <r>
    <x v="0"/>
    <x v="6"/>
  </r>
  <r>
    <x v="0"/>
    <x v="7"/>
  </r>
  <r>
    <x v="0"/>
    <x v="1"/>
  </r>
  <r>
    <x v="0"/>
    <x v="4"/>
  </r>
  <r>
    <x v="0"/>
    <x v="10"/>
  </r>
  <r>
    <x v="0"/>
    <x v="8"/>
  </r>
  <r>
    <x v="0"/>
    <x v="0"/>
  </r>
  <r>
    <x v="0"/>
    <x v="0"/>
  </r>
  <r>
    <x v="0"/>
    <x v="1"/>
  </r>
  <r>
    <x v="0"/>
    <x v="9"/>
  </r>
  <r>
    <x v="0"/>
    <x v="8"/>
  </r>
  <r>
    <x v="0"/>
    <x v="11"/>
  </r>
  <r>
    <x v="0"/>
    <x v="8"/>
  </r>
  <r>
    <x v="0"/>
    <x v="7"/>
  </r>
  <r>
    <x v="0"/>
    <x v="1"/>
  </r>
  <r>
    <x v="0"/>
    <x v="3"/>
  </r>
  <r>
    <x v="0"/>
    <x v="0"/>
  </r>
  <r>
    <x v="0"/>
    <x v="8"/>
  </r>
  <r>
    <x v="0"/>
    <x v="0"/>
  </r>
  <r>
    <x v="0"/>
    <x v="7"/>
  </r>
  <r>
    <x v="0"/>
    <x v="14"/>
  </r>
  <r>
    <x v="0"/>
    <x v="7"/>
  </r>
  <r>
    <x v="0"/>
    <x v="8"/>
  </r>
  <r>
    <x v="0"/>
    <x v="1"/>
  </r>
  <r>
    <x v="0"/>
    <x v="7"/>
  </r>
  <r>
    <x v="0"/>
    <x v="7"/>
  </r>
  <r>
    <x v="0"/>
    <x v="1"/>
  </r>
  <r>
    <x v="0"/>
    <x v="7"/>
  </r>
  <r>
    <x v="0"/>
    <x v="7"/>
  </r>
  <r>
    <x v="0"/>
    <x v="7"/>
  </r>
  <r>
    <x v="0"/>
    <x v="7"/>
  </r>
  <r>
    <x v="0"/>
    <x v="0"/>
  </r>
  <r>
    <x v="0"/>
    <x v="11"/>
  </r>
  <r>
    <x v="0"/>
    <x v="10"/>
  </r>
  <r>
    <x v="0"/>
    <x v="3"/>
  </r>
  <r>
    <x v="0"/>
    <x v="7"/>
  </r>
  <r>
    <x v="0"/>
    <x v="9"/>
  </r>
  <r>
    <x v="0"/>
    <x v="10"/>
  </r>
  <r>
    <x v="0"/>
    <x v="7"/>
  </r>
  <r>
    <x v="0"/>
    <x v="10"/>
  </r>
  <r>
    <x v="0"/>
    <x v="11"/>
  </r>
  <r>
    <x v="0"/>
    <x v="1"/>
  </r>
  <r>
    <x v="0"/>
    <x v="1"/>
  </r>
  <r>
    <x v="0"/>
    <x v="4"/>
  </r>
  <r>
    <x v="0"/>
    <x v="0"/>
  </r>
  <r>
    <x v="0"/>
    <x v="11"/>
  </r>
  <r>
    <x v="0"/>
    <x v="1"/>
  </r>
  <r>
    <x v="0"/>
    <x v="4"/>
  </r>
  <r>
    <x v="0"/>
    <x v="6"/>
  </r>
  <r>
    <x v="0"/>
    <x v="18"/>
  </r>
  <r>
    <x v="0"/>
    <x v="8"/>
  </r>
  <r>
    <x v="0"/>
    <x v="3"/>
  </r>
  <r>
    <x v="0"/>
    <x v="14"/>
  </r>
  <r>
    <x v="0"/>
    <x v="10"/>
  </r>
  <r>
    <x v="0"/>
    <x v="7"/>
  </r>
  <r>
    <x v="0"/>
    <x v="2"/>
  </r>
  <r>
    <x v="0"/>
    <x v="0"/>
  </r>
  <r>
    <x v="0"/>
    <x v="1"/>
  </r>
  <r>
    <x v="0"/>
    <x v="4"/>
  </r>
  <r>
    <x v="0"/>
    <x v="2"/>
  </r>
  <r>
    <x v="0"/>
    <x v="7"/>
  </r>
  <r>
    <x v="0"/>
    <x v="12"/>
  </r>
  <r>
    <x v="0"/>
    <x v="10"/>
  </r>
  <r>
    <x v="0"/>
    <x v="6"/>
  </r>
  <r>
    <x v="0"/>
    <x v="0"/>
  </r>
  <r>
    <x v="0"/>
    <x v="1"/>
  </r>
  <r>
    <x v="0"/>
    <x v="3"/>
  </r>
  <r>
    <x v="0"/>
    <x v="14"/>
  </r>
  <r>
    <x v="0"/>
    <x v="0"/>
  </r>
  <r>
    <x v="0"/>
    <x v="8"/>
  </r>
  <r>
    <x v="0"/>
    <x v="7"/>
  </r>
  <r>
    <x v="0"/>
    <x v="0"/>
  </r>
  <r>
    <x v="0"/>
    <x v="1"/>
  </r>
  <r>
    <x v="0"/>
    <x v="4"/>
  </r>
  <r>
    <x v="0"/>
    <x v="21"/>
  </r>
  <r>
    <x v="0"/>
    <x v="0"/>
  </r>
  <r>
    <x v="0"/>
    <x v="10"/>
  </r>
  <r>
    <x v="0"/>
    <x v="3"/>
  </r>
  <r>
    <x v="0"/>
    <x v="8"/>
  </r>
  <r>
    <x v="0"/>
    <x v="15"/>
  </r>
  <r>
    <x v="0"/>
    <x v="10"/>
  </r>
  <r>
    <x v="0"/>
    <x v="14"/>
  </r>
  <r>
    <x v="0"/>
    <x v="7"/>
  </r>
  <r>
    <x v="0"/>
    <x v="8"/>
  </r>
  <r>
    <x v="0"/>
    <x v="6"/>
  </r>
  <r>
    <x v="0"/>
    <x v="10"/>
  </r>
  <r>
    <x v="0"/>
    <x v="10"/>
  </r>
  <r>
    <x v="0"/>
    <x v="8"/>
  </r>
  <r>
    <x v="0"/>
    <x v="3"/>
  </r>
  <r>
    <x v="0"/>
    <x v="5"/>
  </r>
  <r>
    <x v="0"/>
    <x v="4"/>
  </r>
  <r>
    <x v="0"/>
    <x v="14"/>
  </r>
  <r>
    <x v="0"/>
    <x v="1"/>
  </r>
  <r>
    <x v="0"/>
    <x v="7"/>
  </r>
  <r>
    <x v="0"/>
    <x v="1"/>
  </r>
  <r>
    <x v="0"/>
    <x v="7"/>
  </r>
  <r>
    <x v="0"/>
    <x v="7"/>
  </r>
  <r>
    <x v="0"/>
    <x v="7"/>
  </r>
  <r>
    <x v="0"/>
    <x v="0"/>
  </r>
  <r>
    <x v="0"/>
    <x v="8"/>
  </r>
  <r>
    <x v="0"/>
    <x v="7"/>
  </r>
  <r>
    <x v="0"/>
    <x v="10"/>
  </r>
  <r>
    <x v="0"/>
    <x v="7"/>
  </r>
  <r>
    <x v="0"/>
    <x v="1"/>
  </r>
  <r>
    <x v="0"/>
    <x v="1"/>
  </r>
  <r>
    <x v="0"/>
    <x v="10"/>
  </r>
  <r>
    <x v="0"/>
    <x v="7"/>
  </r>
  <r>
    <x v="0"/>
    <x v="10"/>
  </r>
  <r>
    <x v="0"/>
    <x v="12"/>
  </r>
  <r>
    <x v="0"/>
    <x v="7"/>
  </r>
  <r>
    <x v="0"/>
    <x v="17"/>
  </r>
  <r>
    <x v="0"/>
    <x v="1"/>
  </r>
  <r>
    <x v="0"/>
    <x v="7"/>
  </r>
  <r>
    <x v="0"/>
    <x v="7"/>
  </r>
  <r>
    <x v="0"/>
    <x v="15"/>
  </r>
  <r>
    <x v="0"/>
    <x v="5"/>
  </r>
  <r>
    <x v="0"/>
    <x v="12"/>
  </r>
  <r>
    <x v="0"/>
    <x v="14"/>
  </r>
  <r>
    <x v="0"/>
    <x v="1"/>
  </r>
  <r>
    <x v="0"/>
    <x v="7"/>
  </r>
  <r>
    <x v="0"/>
    <x v="10"/>
  </r>
  <r>
    <x v="0"/>
    <x v="13"/>
  </r>
  <r>
    <x v="0"/>
    <x v="14"/>
  </r>
  <r>
    <x v="0"/>
    <x v="1"/>
  </r>
  <r>
    <x v="0"/>
    <x v="18"/>
  </r>
  <r>
    <x v="0"/>
    <x v="2"/>
  </r>
  <r>
    <x v="0"/>
    <x v="9"/>
  </r>
  <r>
    <x v="0"/>
    <x v="8"/>
  </r>
  <r>
    <x v="0"/>
    <x v="0"/>
  </r>
  <r>
    <x v="0"/>
    <x v="10"/>
  </r>
  <r>
    <x v="0"/>
    <x v="4"/>
  </r>
  <r>
    <x v="0"/>
    <x v="14"/>
  </r>
  <r>
    <x v="0"/>
    <x v="8"/>
  </r>
  <r>
    <x v="0"/>
    <x v="15"/>
  </r>
  <r>
    <x v="0"/>
    <x v="5"/>
  </r>
  <r>
    <x v="0"/>
    <x v="0"/>
  </r>
  <r>
    <x v="0"/>
    <x v="11"/>
  </r>
  <r>
    <x v="0"/>
    <x v="1"/>
  </r>
  <r>
    <x v="0"/>
    <x v="0"/>
  </r>
  <r>
    <x v="0"/>
    <x v="1"/>
  </r>
  <r>
    <x v="0"/>
    <x v="1"/>
  </r>
  <r>
    <x v="0"/>
    <x v="1"/>
  </r>
  <r>
    <x v="0"/>
    <x v="19"/>
  </r>
  <r>
    <x v="0"/>
    <x v="6"/>
  </r>
  <r>
    <x v="0"/>
    <x v="8"/>
  </r>
  <r>
    <x v="0"/>
    <x v="0"/>
  </r>
  <r>
    <x v="0"/>
    <x v="0"/>
  </r>
  <r>
    <x v="0"/>
    <x v="8"/>
  </r>
  <r>
    <x v="0"/>
    <x v="1"/>
  </r>
  <r>
    <x v="0"/>
    <x v="1"/>
  </r>
  <r>
    <x v="0"/>
    <x v="0"/>
  </r>
  <r>
    <x v="0"/>
    <x v="1"/>
  </r>
  <r>
    <x v="0"/>
    <x v="14"/>
  </r>
  <r>
    <x v="0"/>
    <x v="14"/>
  </r>
  <r>
    <x v="0"/>
    <x v="14"/>
  </r>
  <r>
    <x v="0"/>
    <x v="7"/>
  </r>
  <r>
    <x v="0"/>
    <x v="10"/>
  </r>
  <r>
    <x v="0"/>
    <x v="1"/>
  </r>
  <r>
    <x v="0"/>
    <x v="6"/>
  </r>
  <r>
    <x v="0"/>
    <x v="7"/>
  </r>
  <r>
    <x v="0"/>
    <x v="0"/>
  </r>
  <r>
    <x v="0"/>
    <x v="16"/>
  </r>
  <r>
    <x v="0"/>
    <x v="7"/>
  </r>
  <r>
    <x v="0"/>
    <x v="1"/>
  </r>
  <r>
    <x v="0"/>
    <x v="0"/>
  </r>
  <r>
    <x v="0"/>
    <x v="14"/>
  </r>
  <r>
    <x v="0"/>
    <x v="7"/>
  </r>
  <r>
    <x v="0"/>
    <x v="14"/>
  </r>
  <r>
    <x v="0"/>
    <x v="1"/>
  </r>
  <r>
    <x v="0"/>
    <x v="11"/>
  </r>
  <r>
    <x v="0"/>
    <x v="9"/>
  </r>
  <r>
    <x v="0"/>
    <x v="1"/>
  </r>
  <r>
    <x v="0"/>
    <x v="0"/>
  </r>
  <r>
    <x v="0"/>
    <x v="7"/>
  </r>
  <r>
    <x v="0"/>
    <x v="0"/>
  </r>
  <r>
    <x v="0"/>
    <x v="4"/>
  </r>
  <r>
    <x v="0"/>
    <x v="1"/>
  </r>
  <r>
    <x v="0"/>
    <x v="7"/>
  </r>
  <r>
    <x v="0"/>
    <x v="3"/>
  </r>
  <r>
    <x v="0"/>
    <x v="6"/>
  </r>
  <r>
    <x v="0"/>
    <x v="20"/>
  </r>
  <r>
    <x v="0"/>
    <x v="7"/>
  </r>
  <r>
    <x v="0"/>
    <x v="6"/>
  </r>
  <r>
    <x v="0"/>
    <x v="6"/>
  </r>
  <r>
    <x v="0"/>
    <x v="5"/>
  </r>
  <r>
    <x v="0"/>
    <x v="0"/>
  </r>
  <r>
    <x v="0"/>
    <x v="12"/>
  </r>
  <r>
    <x v="0"/>
    <x v="7"/>
  </r>
  <r>
    <x v="0"/>
    <x v="8"/>
  </r>
  <r>
    <x v="0"/>
    <x v="7"/>
  </r>
  <r>
    <x v="0"/>
    <x v="12"/>
  </r>
  <r>
    <x v="0"/>
    <x v="1"/>
  </r>
  <r>
    <x v="0"/>
    <x v="1"/>
  </r>
  <r>
    <x v="0"/>
    <x v="14"/>
  </r>
  <r>
    <x v="0"/>
    <x v="15"/>
  </r>
  <r>
    <x v="0"/>
    <x v="7"/>
  </r>
  <r>
    <x v="0"/>
    <x v="10"/>
  </r>
  <r>
    <x v="0"/>
    <x v="1"/>
  </r>
  <r>
    <x v="0"/>
    <x v="0"/>
  </r>
  <r>
    <x v="0"/>
    <x v="0"/>
  </r>
  <r>
    <x v="0"/>
    <x v="8"/>
  </r>
  <r>
    <x v="0"/>
    <x v="0"/>
  </r>
  <r>
    <x v="0"/>
    <x v="0"/>
  </r>
  <r>
    <x v="0"/>
    <x v="7"/>
  </r>
  <r>
    <x v="0"/>
    <x v="7"/>
  </r>
  <r>
    <x v="0"/>
    <x v="0"/>
  </r>
  <r>
    <x v="0"/>
    <x v="4"/>
  </r>
  <r>
    <x v="0"/>
    <x v="8"/>
  </r>
  <r>
    <x v="0"/>
    <x v="9"/>
  </r>
  <r>
    <x v="0"/>
    <x v="8"/>
  </r>
  <r>
    <x v="0"/>
    <x v="0"/>
  </r>
  <r>
    <x v="0"/>
    <x v="1"/>
  </r>
  <r>
    <x v="0"/>
    <x v="1"/>
  </r>
  <r>
    <x v="0"/>
    <x v="0"/>
  </r>
  <r>
    <x v="0"/>
    <x v="6"/>
  </r>
  <r>
    <x v="0"/>
    <x v="9"/>
  </r>
  <r>
    <x v="0"/>
    <x v="1"/>
  </r>
  <r>
    <x v="0"/>
    <x v="10"/>
  </r>
  <r>
    <x v="0"/>
    <x v="1"/>
  </r>
  <r>
    <x v="0"/>
    <x v="4"/>
  </r>
  <r>
    <x v="0"/>
    <x v="0"/>
  </r>
  <r>
    <x v="0"/>
    <x v="4"/>
  </r>
  <r>
    <x v="0"/>
    <x v="17"/>
  </r>
  <r>
    <x v="0"/>
    <x v="1"/>
  </r>
  <r>
    <x v="0"/>
    <x v="1"/>
  </r>
  <r>
    <x v="0"/>
    <x v="14"/>
  </r>
  <r>
    <x v="0"/>
    <x v="7"/>
  </r>
  <r>
    <x v="0"/>
    <x v="10"/>
  </r>
  <r>
    <x v="0"/>
    <x v="3"/>
  </r>
  <r>
    <x v="0"/>
    <x v="4"/>
  </r>
  <r>
    <x v="0"/>
    <x v="14"/>
  </r>
  <r>
    <x v="0"/>
    <x v="7"/>
  </r>
  <r>
    <x v="0"/>
    <x v="1"/>
  </r>
  <r>
    <x v="0"/>
    <x v="3"/>
  </r>
  <r>
    <x v="0"/>
    <x v="7"/>
  </r>
  <r>
    <x v="0"/>
    <x v="9"/>
  </r>
  <r>
    <x v="0"/>
    <x v="0"/>
  </r>
  <r>
    <x v="0"/>
    <x v="5"/>
  </r>
  <r>
    <x v="0"/>
    <x v="1"/>
  </r>
  <r>
    <x v="0"/>
    <x v="19"/>
  </r>
  <r>
    <x v="0"/>
    <x v="3"/>
  </r>
  <r>
    <x v="0"/>
    <x v="1"/>
  </r>
  <r>
    <x v="0"/>
    <x v="4"/>
  </r>
  <r>
    <x v="0"/>
    <x v="0"/>
  </r>
  <r>
    <x v="0"/>
    <x v="7"/>
  </r>
  <r>
    <x v="0"/>
    <x v="21"/>
  </r>
  <r>
    <x v="0"/>
    <x v="9"/>
  </r>
  <r>
    <x v="0"/>
    <x v="7"/>
  </r>
  <r>
    <x v="0"/>
    <x v="7"/>
  </r>
  <r>
    <x v="0"/>
    <x v="10"/>
  </r>
  <r>
    <x v="0"/>
    <x v="1"/>
  </r>
  <r>
    <x v="0"/>
    <x v="7"/>
  </r>
  <r>
    <x v="0"/>
    <x v="11"/>
  </r>
  <r>
    <x v="0"/>
    <x v="0"/>
  </r>
  <r>
    <x v="0"/>
    <x v="8"/>
  </r>
  <r>
    <x v="0"/>
    <x v="11"/>
  </r>
  <r>
    <x v="0"/>
    <x v="1"/>
  </r>
  <r>
    <x v="0"/>
    <x v="9"/>
  </r>
  <r>
    <x v="0"/>
    <x v="1"/>
  </r>
  <r>
    <x v="0"/>
    <x v="0"/>
  </r>
  <r>
    <x v="0"/>
    <x v="4"/>
  </r>
  <r>
    <x v="0"/>
    <x v="1"/>
  </r>
  <r>
    <x v="0"/>
    <x v="1"/>
  </r>
  <r>
    <x v="0"/>
    <x v="1"/>
  </r>
  <r>
    <x v="0"/>
    <x v="7"/>
  </r>
  <r>
    <x v="0"/>
    <x v="11"/>
  </r>
  <r>
    <x v="0"/>
    <x v="1"/>
  </r>
  <r>
    <x v="0"/>
    <x v="8"/>
  </r>
  <r>
    <x v="0"/>
    <x v="4"/>
  </r>
  <r>
    <x v="0"/>
    <x v="5"/>
  </r>
  <r>
    <x v="0"/>
    <x v="4"/>
  </r>
  <r>
    <x v="0"/>
    <x v="8"/>
  </r>
  <r>
    <x v="0"/>
    <x v="1"/>
  </r>
  <r>
    <x v="0"/>
    <x v="5"/>
  </r>
  <r>
    <x v="0"/>
    <x v="5"/>
  </r>
  <r>
    <x v="0"/>
    <x v="8"/>
  </r>
  <r>
    <x v="0"/>
    <x v="11"/>
  </r>
  <r>
    <x v="0"/>
    <x v="8"/>
  </r>
  <r>
    <x v="0"/>
    <x v="1"/>
  </r>
  <r>
    <x v="0"/>
    <x v="13"/>
  </r>
  <r>
    <x v="0"/>
    <x v="7"/>
  </r>
  <r>
    <x v="0"/>
    <x v="3"/>
  </r>
  <r>
    <x v="0"/>
    <x v="0"/>
  </r>
  <r>
    <x v="0"/>
    <x v="3"/>
  </r>
  <r>
    <x v="0"/>
    <x v="11"/>
  </r>
  <r>
    <x v="0"/>
    <x v="6"/>
  </r>
  <r>
    <x v="0"/>
    <x v="15"/>
  </r>
  <r>
    <x v="0"/>
    <x v="3"/>
  </r>
  <r>
    <x v="0"/>
    <x v="1"/>
  </r>
  <r>
    <x v="0"/>
    <x v="7"/>
  </r>
  <r>
    <x v="0"/>
    <x v="9"/>
  </r>
  <r>
    <x v="0"/>
    <x v="14"/>
  </r>
  <r>
    <x v="0"/>
    <x v="11"/>
  </r>
  <r>
    <x v="0"/>
    <x v="8"/>
  </r>
  <r>
    <x v="0"/>
    <x v="1"/>
  </r>
  <r>
    <x v="0"/>
    <x v="1"/>
  </r>
  <r>
    <x v="0"/>
    <x v="15"/>
  </r>
  <r>
    <x v="0"/>
    <x v="7"/>
  </r>
  <r>
    <x v="0"/>
    <x v="7"/>
  </r>
  <r>
    <x v="0"/>
    <x v="8"/>
  </r>
  <r>
    <x v="0"/>
    <x v="10"/>
  </r>
  <r>
    <x v="0"/>
    <x v="14"/>
  </r>
  <r>
    <x v="0"/>
    <x v="7"/>
  </r>
  <r>
    <x v="0"/>
    <x v="14"/>
  </r>
  <r>
    <x v="0"/>
    <x v="14"/>
  </r>
  <r>
    <x v="0"/>
    <x v="1"/>
  </r>
  <r>
    <x v="0"/>
    <x v="7"/>
  </r>
  <r>
    <x v="0"/>
    <x v="8"/>
  </r>
  <r>
    <x v="0"/>
    <x v="7"/>
  </r>
  <r>
    <x v="0"/>
    <x v="0"/>
  </r>
  <r>
    <x v="0"/>
    <x v="7"/>
  </r>
  <r>
    <x v="0"/>
    <x v="1"/>
  </r>
  <r>
    <x v="0"/>
    <x v="1"/>
  </r>
  <r>
    <x v="0"/>
    <x v="6"/>
  </r>
  <r>
    <x v="0"/>
    <x v="7"/>
  </r>
  <r>
    <x v="0"/>
    <x v="7"/>
  </r>
  <r>
    <x v="0"/>
    <x v="12"/>
  </r>
  <r>
    <x v="0"/>
    <x v="7"/>
  </r>
  <r>
    <x v="0"/>
    <x v="0"/>
  </r>
  <r>
    <x v="0"/>
    <x v="15"/>
  </r>
  <r>
    <x v="0"/>
    <x v="8"/>
  </r>
  <r>
    <x v="0"/>
    <x v="7"/>
  </r>
  <r>
    <x v="0"/>
    <x v="1"/>
  </r>
  <r>
    <x v="0"/>
    <x v="13"/>
  </r>
  <r>
    <x v="0"/>
    <x v="8"/>
  </r>
  <r>
    <x v="0"/>
    <x v="7"/>
  </r>
  <r>
    <x v="0"/>
    <x v="0"/>
  </r>
  <r>
    <x v="0"/>
    <x v="7"/>
  </r>
  <r>
    <x v="0"/>
    <x v="6"/>
  </r>
  <r>
    <x v="0"/>
    <x v="4"/>
  </r>
  <r>
    <x v="0"/>
    <x v="0"/>
  </r>
  <r>
    <x v="0"/>
    <x v="8"/>
  </r>
  <r>
    <x v="0"/>
    <x v="3"/>
  </r>
  <r>
    <x v="0"/>
    <x v="7"/>
  </r>
  <r>
    <x v="0"/>
    <x v="12"/>
  </r>
  <r>
    <x v="0"/>
    <x v="1"/>
  </r>
  <r>
    <x v="0"/>
    <x v="5"/>
  </r>
  <r>
    <x v="0"/>
    <x v="9"/>
  </r>
  <r>
    <x v="0"/>
    <x v="8"/>
  </r>
  <r>
    <x v="0"/>
    <x v="0"/>
  </r>
  <r>
    <x v="0"/>
    <x v="7"/>
  </r>
  <r>
    <x v="0"/>
    <x v="14"/>
  </r>
  <r>
    <x v="0"/>
    <x v="10"/>
  </r>
  <r>
    <x v="0"/>
    <x v="10"/>
  </r>
  <r>
    <x v="0"/>
    <x v="4"/>
  </r>
  <r>
    <x v="0"/>
    <x v="12"/>
  </r>
  <r>
    <x v="0"/>
    <x v="3"/>
  </r>
  <r>
    <x v="0"/>
    <x v="7"/>
  </r>
  <r>
    <x v="0"/>
    <x v="8"/>
  </r>
  <r>
    <x v="0"/>
    <x v="1"/>
  </r>
  <r>
    <x v="0"/>
    <x v="1"/>
  </r>
  <r>
    <x v="0"/>
    <x v="1"/>
  </r>
  <r>
    <x v="0"/>
    <x v="7"/>
  </r>
  <r>
    <x v="0"/>
    <x v="5"/>
  </r>
  <r>
    <x v="0"/>
    <x v="7"/>
  </r>
  <r>
    <x v="0"/>
    <x v="9"/>
  </r>
  <r>
    <x v="0"/>
    <x v="7"/>
  </r>
  <r>
    <x v="0"/>
    <x v="7"/>
  </r>
  <r>
    <x v="0"/>
    <x v="1"/>
  </r>
  <r>
    <x v="0"/>
    <x v="11"/>
  </r>
  <r>
    <x v="0"/>
    <x v="1"/>
  </r>
  <r>
    <x v="0"/>
    <x v="2"/>
  </r>
  <r>
    <x v="0"/>
    <x v="17"/>
  </r>
  <r>
    <x v="0"/>
    <x v="3"/>
  </r>
  <r>
    <x v="0"/>
    <x v="0"/>
  </r>
  <r>
    <x v="0"/>
    <x v="0"/>
  </r>
  <r>
    <x v="0"/>
    <x v="14"/>
  </r>
  <r>
    <x v="0"/>
    <x v="8"/>
  </r>
  <r>
    <x v="0"/>
    <x v="8"/>
  </r>
  <r>
    <x v="0"/>
    <x v="8"/>
  </r>
  <r>
    <x v="0"/>
    <x v="4"/>
  </r>
  <r>
    <x v="0"/>
    <x v="10"/>
  </r>
  <r>
    <x v="0"/>
    <x v="7"/>
  </r>
  <r>
    <x v="0"/>
    <x v="1"/>
  </r>
  <r>
    <x v="0"/>
    <x v="11"/>
  </r>
  <r>
    <x v="0"/>
    <x v="8"/>
  </r>
  <r>
    <x v="0"/>
    <x v="20"/>
  </r>
  <r>
    <x v="0"/>
    <x v="1"/>
  </r>
  <r>
    <x v="0"/>
    <x v="5"/>
  </r>
  <r>
    <x v="0"/>
    <x v="5"/>
  </r>
  <r>
    <x v="0"/>
    <x v="3"/>
  </r>
  <r>
    <x v="0"/>
    <x v="1"/>
  </r>
  <r>
    <x v="0"/>
    <x v="20"/>
  </r>
  <r>
    <x v="0"/>
    <x v="9"/>
  </r>
  <r>
    <x v="0"/>
    <x v="7"/>
  </r>
  <r>
    <x v="2"/>
    <x v="2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4"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y"/>
    <n v="1.7070979335130278E-2"/>
    <n v="2.0263424518743669E-3"/>
    <n v="2.9908723902519353E-3"/>
    <n v="1.1250614626414925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y"/>
    <n v="1.7070979335130278E-2"/>
    <n v="2.0263424518743669E-3"/>
    <n v="2.9908723902519353E-3"/>
    <n v="1.1250614626414925E-3"/>
    <x v="0"/>
  </r>
  <r>
    <x v="1"/>
    <s v="a"/>
    <n v="0.17520215633423181"/>
    <n v="0.55521783181357653"/>
    <n v="3.0695795584164604E-2"/>
    <n v="0.30826684076376898"/>
    <x v="1"/>
  </r>
  <r>
    <x v="1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o"/>
    <n v="2.6954177897574125E-3"/>
    <n v="2.0263424518743669E-3"/>
    <n v="4.7224300898714773E-4"/>
    <n v="1.1250614626414925E-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u"/>
    <n v="3.2345013477088951E-2"/>
    <n v="1.0131712259371834E-2"/>
    <n v="5.6669161078457733E-3"/>
    <n v="5.6253073132074621E-3"/>
    <x v="0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v"/>
    <n v="2.4258760107816711E-2"/>
    <n v="0"/>
    <n v="4.2501870808843295E-3"/>
    <n v="0"/>
    <x v="0"/>
  </r>
  <r>
    <x v="1"/>
    <s v="o"/>
    <n v="2.6954177897574125E-3"/>
    <n v="2.0263424518743669E-3"/>
    <n v="4.7224300898714773E-4"/>
    <n v="1.1250614626414925E-3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b"/>
    <n v="8.9847259658580418E-3"/>
    <n v="2.0263424518743669E-3"/>
    <n v="1.5741433632904926E-3"/>
    <n v="1.125061462641492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p"/>
    <n v="1.2578616352201259E-2"/>
    <n v="1.0131712259371835E-3"/>
    <n v="2.2038007086066895E-3"/>
    <n v="5.6253073132074625E-4"/>
    <x v="0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z"/>
    <n v="5.3908355795148251E-3"/>
    <n v="1.0131712259371835E-3"/>
    <n v="9.4448601797429547E-4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y"/>
    <n v="1.7070979335130278E-2"/>
    <n v="2.0263424518743669E-3"/>
    <n v="2.9908723902519353E-3"/>
    <n v="1.1250614626414925E-3"/>
    <x v="0"/>
  </r>
  <r>
    <x v="1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1"/>
    <s v="b"/>
    <n v="8.9847259658580418E-3"/>
    <n v="2.0263424518743669E-3"/>
    <n v="1.5741433632904926E-3"/>
    <n v="1.1250614626414925E-3"/>
    <x v="0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o"/>
    <n v="2.6954177897574125E-3"/>
    <n v="2.0263424518743669E-3"/>
    <n v="4.7224300898714773E-4"/>
    <n v="1.1250614626414925E-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v"/>
    <n v="2.4258760107816711E-2"/>
    <n v="0"/>
    <n v="4.2501870808843295E-3"/>
    <n v="0"/>
    <x v="0"/>
  </r>
  <r>
    <x v="1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g"/>
    <n v="1.2578616352201259E-2"/>
    <n v="0"/>
    <n v="2.2038007086066895E-3"/>
    <n v="0"/>
    <x v="0"/>
  </r>
  <r>
    <x v="0"/>
    <s v="h"/>
    <n v="0.1096136567834681"/>
    <n v="5.065856129685917E-3"/>
    <n v="1.9204549032144008E-2"/>
    <n v="2.812653656603731E-3"/>
    <x v="0"/>
  </r>
  <r>
    <x v="1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q"/>
    <n v="3.5938903863432167E-3"/>
    <n v="0"/>
    <n v="6.2965734531619702E-4"/>
    <n v="0"/>
    <x v="0"/>
  </r>
  <r>
    <x v="0"/>
    <s v="d"/>
    <n v="3.0548068283917342E-2"/>
    <n v="1.0131712259371835E-3"/>
    <n v="5.3520874351876743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j"/>
    <n v="2.3360287511230909E-2"/>
    <n v="1.0131712259371835E-3"/>
    <n v="4.0927727445552809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1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1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n"/>
    <n v="0.16172506738544473"/>
    <n v="1.4184397163120567E-2"/>
    <n v="2.8334580539228861E-2"/>
    <n v="7.8754302384904471E-3"/>
    <x v="0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g"/>
    <n v="1.2578616352201259E-2"/>
    <n v="0"/>
    <n v="2.2038007086066895E-3"/>
    <n v="0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u"/>
    <n v="3.2345013477088951E-2"/>
    <n v="1.0131712259371834E-2"/>
    <n v="5.6669161078457733E-3"/>
    <n v="5.6253073132074621E-3"/>
    <x v="0"/>
  </r>
  <r>
    <x v="0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v"/>
    <n v="2.4258760107816711E-2"/>
    <n v="0"/>
    <n v="4.2501870808843295E-3"/>
    <n v="0"/>
    <x v="0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p"/>
    <n v="1.2578616352201259E-2"/>
    <n v="1.0131712259371835E-3"/>
    <n v="2.2038007086066895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g"/>
    <n v="1.2578616352201259E-2"/>
    <n v="0"/>
    <n v="2.2038007086066895E-3"/>
    <n v="0"/>
    <x v="0"/>
  </r>
  <r>
    <x v="1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b"/>
    <n v="8.9847259658580418E-3"/>
    <n v="2.0263424518743669E-3"/>
    <n v="1.5741433632904926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z"/>
    <n v="5.3908355795148251E-3"/>
    <n v="1.0131712259371835E-3"/>
    <n v="9.4448601797429547E-4"/>
    <n v="5.6253073132074625E-4"/>
    <x v="0"/>
  </r>
  <r>
    <x v="0"/>
    <s v="i"/>
    <n v="6.5588499550763707E-2"/>
    <n v="0.33839918946301922"/>
    <n v="1.1491246552020596E-2"/>
    <n v="0.18788526426112923"/>
    <x v="1"/>
  </r>
  <r>
    <x v="1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y"/>
    <n v="1.7070979335130278E-2"/>
    <n v="2.0263424518743669E-3"/>
    <n v="2.9908723902519353E-3"/>
    <n v="1.1250614626414925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g"/>
    <n v="1.2578616352201259E-2"/>
    <n v="0"/>
    <n v="2.2038007086066895E-3"/>
    <n v="0"/>
    <x v="0"/>
  </r>
  <r>
    <x v="1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g"/>
    <n v="1.2578616352201259E-2"/>
    <n v="0"/>
    <n v="2.2038007086066895E-3"/>
    <n v="0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z"/>
    <n v="5.3908355795148251E-3"/>
    <n v="1.0131712259371835E-3"/>
    <n v="9.4448601797429547E-4"/>
    <n v="5.6253073132074625E-4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p"/>
    <n v="1.2578616352201259E-2"/>
    <n v="1.0131712259371835E-3"/>
    <n v="2.2038007086066895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1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f"/>
    <n v="1.7969451931716084E-3"/>
    <n v="1.0131712259371835E-3"/>
    <n v="3.1482867265809851E-4"/>
    <n v="5.6253073132074625E-4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q"/>
    <n v="3.5938903863432167E-3"/>
    <n v="0"/>
    <n v="6.2965734531619702E-4"/>
    <n v="0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0"/>
    <s v="t"/>
    <n v="6.2893081761006289E-2"/>
    <n v="5.065856129685917E-3"/>
    <n v="1.1019003543033448E-2"/>
    <n v="2.812653656603731E-3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z"/>
    <n v="5.3908355795148251E-3"/>
    <n v="1.0131712259371835E-3"/>
    <n v="9.4448601797429547E-4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y"/>
    <n v="1.7070979335130278E-2"/>
    <n v="2.0263424518743669E-3"/>
    <n v="2.9908723902519353E-3"/>
    <n v="1.1250614626414925E-3"/>
    <x v="0"/>
  </r>
  <r>
    <x v="1"/>
    <s v="i"/>
    <n v="6.5588499550763707E-2"/>
    <n v="0.33839918946301922"/>
    <n v="1.1491246552020596E-2"/>
    <n v="0.18788526426112923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1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1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s"/>
    <n v="2.2461814914645103E-2"/>
    <n v="3.0395136778115501E-3"/>
    <n v="3.9353584082262314E-3"/>
    <n v="1.6875921939622388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p"/>
    <n v="1.2578616352201259E-2"/>
    <n v="1.0131712259371835E-3"/>
    <n v="2.2038007086066895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o"/>
    <n v="2.6954177897574125E-3"/>
    <n v="2.0263424518743669E-3"/>
    <n v="4.7224300898714773E-4"/>
    <n v="1.1250614626414925E-3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d"/>
    <n v="3.0548068283917342E-2"/>
    <n v="1.0131712259371835E-3"/>
    <n v="5.3520874351876743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g"/>
    <n v="1.2578616352201259E-2"/>
    <n v="0"/>
    <n v="2.2038007086066895E-3"/>
    <n v="0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e"/>
    <n v="6.2893081761006293E-3"/>
    <n v="8.1053698074974676E-3"/>
    <n v="1.1019003543033448E-3"/>
    <n v="4.50024585056597E-3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p"/>
    <n v="1.2578616352201259E-2"/>
    <n v="1.0131712259371835E-3"/>
    <n v="2.2038007086066895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v"/>
    <n v="2.4258760107816711E-2"/>
    <n v="0"/>
    <n v="4.2501870808843295E-3"/>
    <n v="0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0"/>
    <s v="p"/>
    <n v="1.2578616352201259E-2"/>
    <n v="1.0131712259371835E-3"/>
    <n v="2.2038007086066895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f"/>
    <n v="1.7969451931716084E-3"/>
    <n v="1.0131712259371835E-3"/>
    <n v="3.1482867265809851E-4"/>
    <n v="5.6253073132074625E-4"/>
    <x v="1"/>
  </r>
  <r>
    <x v="0"/>
    <s v="j"/>
    <n v="2.3360287511230909E-2"/>
    <n v="1.0131712259371835E-3"/>
    <n v="4.0927727445552809E-3"/>
    <n v="5.6253073132074625E-4"/>
    <x v="0"/>
  </r>
  <r>
    <x v="0"/>
    <s v="y"/>
    <n v="1.7070979335130278E-2"/>
    <n v="2.0263424518743669E-3"/>
    <n v="2.9908723902519353E-3"/>
    <n v="1.1250614626414925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0"/>
    <s v="p"/>
    <n v="1.2578616352201259E-2"/>
    <n v="1.0131712259371835E-3"/>
    <n v="2.2038007086066895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e"/>
    <n v="6.2893081761006293E-3"/>
    <n v="8.1053698074974676E-3"/>
    <n v="1.1019003543033448E-3"/>
    <n v="4.50024585056597E-3"/>
    <x v="1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p"/>
    <n v="1.2578616352201259E-2"/>
    <n v="1.0131712259371835E-3"/>
    <n v="2.2038007086066895E-3"/>
    <n v="5.6253073132074625E-4"/>
    <x v="0"/>
  </r>
  <r>
    <x v="0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z"/>
    <n v="5.3908355795148251E-3"/>
    <n v="1.0131712259371835E-3"/>
    <n v="9.4448601797429547E-4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d"/>
    <n v="3.0548068283917342E-2"/>
    <n v="1.0131712259371835E-3"/>
    <n v="5.3520874351876743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j"/>
    <n v="2.3360287511230909E-2"/>
    <n v="1.0131712259371835E-3"/>
    <n v="4.0927727445552809E-3"/>
    <n v="5.6253073132074625E-4"/>
    <x v="0"/>
  </r>
  <r>
    <x v="0"/>
    <s v="j"/>
    <n v="2.3360287511230909E-2"/>
    <n v="1.0131712259371835E-3"/>
    <n v="4.0927727445552809E-3"/>
    <n v="5.6253073132074625E-4"/>
    <x v="0"/>
  </r>
  <r>
    <x v="1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y"/>
    <n v="1.7070979335130278E-2"/>
    <n v="2.0263424518743669E-3"/>
    <n v="2.9908723902519353E-3"/>
    <n v="1.1250614626414925E-3"/>
    <x v="0"/>
  </r>
  <r>
    <x v="0"/>
    <s v="u"/>
    <n v="3.2345013477088951E-2"/>
    <n v="1.0131712259371834E-2"/>
    <n v="5.6669161078457733E-3"/>
    <n v="5.625307313207462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e"/>
    <n v="6.2893081761006293E-3"/>
    <n v="8.1053698074974676E-3"/>
    <n v="1.1019003543033448E-3"/>
    <n v="4.50024585056597E-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g"/>
    <n v="1.2578616352201259E-2"/>
    <n v="0"/>
    <n v="2.2038007086066895E-3"/>
    <n v="0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b"/>
    <n v="8.9847259658580418E-3"/>
    <n v="2.0263424518743669E-3"/>
    <n v="1.5741433632904926E-3"/>
    <n v="1.1250614626414925E-3"/>
    <x v="0"/>
  </r>
  <r>
    <x v="1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0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q"/>
    <n v="3.5938903863432167E-3"/>
    <n v="0"/>
    <n v="6.2965734531619702E-4"/>
    <n v="0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l"/>
    <n v="5.6603773584905662E-2"/>
    <n v="3.0395136778115502E-2"/>
    <n v="9.9171031887301028E-3"/>
    <n v="1.6875921939622389E-2"/>
    <x v="1"/>
  </r>
  <r>
    <x v="1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v"/>
    <n v="2.4258760107816711E-2"/>
    <n v="0"/>
    <n v="4.2501870808843295E-3"/>
    <n v="0"/>
    <x v="0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0"/>
    <s v="b"/>
    <n v="8.9847259658580418E-3"/>
    <n v="2.0263424518743669E-3"/>
    <n v="1.5741433632904926E-3"/>
    <n v="1.1250614626414925E-3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e"/>
    <n v="6.2893081761006293E-3"/>
    <n v="8.1053698074974676E-3"/>
    <n v="1.1019003543033448E-3"/>
    <n v="4.50024585056597E-3"/>
    <x v="1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i"/>
    <n v="6.5588499550763707E-2"/>
    <n v="0.33839918946301922"/>
    <n v="1.1491246552020596E-2"/>
    <n v="0.18788526426112923"/>
    <x v="1"/>
  </r>
  <r>
    <x v="1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z"/>
    <n v="5.3908355795148251E-3"/>
    <n v="1.0131712259371835E-3"/>
    <n v="9.4448601797429547E-4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o"/>
    <n v="2.6954177897574125E-3"/>
    <n v="2.0263424518743669E-3"/>
    <n v="4.7224300898714773E-4"/>
    <n v="1.1250614626414925E-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1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t"/>
    <n v="6.2893081761006289E-2"/>
    <n v="5.065856129685917E-3"/>
    <n v="1.1019003543033448E-2"/>
    <n v="2.812653656603731E-3"/>
    <x v="0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e"/>
    <n v="6.2893081761006293E-3"/>
    <n v="8.1053698074974676E-3"/>
    <n v="1.1019003543033448E-3"/>
    <n v="4.50024585056597E-3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1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1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s"/>
    <n v="2.2461814914645103E-2"/>
    <n v="3.0395136778115501E-3"/>
    <n v="3.9353584082262314E-3"/>
    <n v="1.6875921939622388E-3"/>
    <x v="0"/>
  </r>
  <r>
    <x v="1"/>
    <s v="a"/>
    <n v="0.17520215633423181"/>
    <n v="0.55521783181357653"/>
    <n v="3.0695795584164604E-2"/>
    <n v="0.30826684076376898"/>
    <x v="1"/>
  </r>
  <r>
    <x v="1"/>
    <s v="s"/>
    <n v="2.2461814914645103E-2"/>
    <n v="3.0395136778115501E-3"/>
    <n v="3.9353584082262314E-3"/>
    <n v="1.6875921939622388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u"/>
    <n v="3.2345013477088951E-2"/>
    <n v="1.0131712259371834E-2"/>
    <n v="5.6669161078457733E-3"/>
    <n v="5.6253073132074621E-3"/>
    <x v="0"/>
  </r>
  <r>
    <x v="0"/>
    <s v="s"/>
    <n v="2.2461814914645103E-2"/>
    <n v="3.0395136778115501E-3"/>
    <n v="3.9353584082262314E-3"/>
    <n v="1.6875921939622388E-3"/>
    <x v="0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0"/>
    <s v="p"/>
    <n v="1.2578616352201259E-2"/>
    <n v="1.0131712259371835E-3"/>
    <n v="2.2038007086066895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1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d"/>
    <n v="3.0548068283917342E-2"/>
    <n v="1.0131712259371835E-3"/>
    <n v="5.3520874351876743E-3"/>
    <n v="5.6253073132074625E-4"/>
    <x v="0"/>
  </r>
  <r>
    <x v="1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z"/>
    <n v="5.3908355795148251E-3"/>
    <n v="1.0131712259371835E-3"/>
    <n v="9.4448601797429547E-4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k"/>
    <n v="3.6837376460017966E-2"/>
    <n v="4.0526849037487338E-3"/>
    <n v="6.4539877894910181E-3"/>
    <n v="2.250122925282985E-3"/>
    <x v="0"/>
  </r>
  <r>
    <x v="1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q"/>
    <n v="3.5938903863432167E-3"/>
    <n v="0"/>
    <n v="6.2965734531619702E-4"/>
    <n v="0"/>
    <x v="0"/>
  </r>
  <r>
    <x v="0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1"/>
    <s v="e"/>
    <n v="6.2893081761006293E-3"/>
    <n v="8.1053698074974676E-3"/>
    <n v="1.1019003543033448E-3"/>
    <n v="4.50024585056597E-3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r"/>
    <n v="8.9847259658580411E-2"/>
    <n v="8.1053698074974676E-3"/>
    <n v="1.5741433632904926E-2"/>
    <n v="4.50024585056597E-3"/>
    <x v="0"/>
  </r>
  <r>
    <x v="1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f"/>
    <n v="1.7969451931716084E-3"/>
    <n v="1.0131712259371835E-3"/>
    <n v="3.1482867265809851E-4"/>
    <n v="5.6253073132074625E-4"/>
    <x v="1"/>
  </r>
  <r>
    <x v="0"/>
    <s v="u"/>
    <n v="3.2345013477088951E-2"/>
    <n v="1.0131712259371834E-2"/>
    <n v="5.6669161078457733E-3"/>
    <n v="5.625307313207462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1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1"/>
    <s v="m"/>
    <n v="3.7735849056603772E-2"/>
    <n v="7.0921985815602835E-3"/>
    <n v="6.6114021258200676E-3"/>
    <n v="3.9377151192452236E-3"/>
    <x v="0"/>
  </r>
  <r>
    <x v="1"/>
    <s v="y"/>
    <n v="1.7070979335130278E-2"/>
    <n v="2.0263424518743669E-3"/>
    <n v="2.9908723902519353E-3"/>
    <n v="1.1250614626414925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k"/>
    <n v="3.6837376460017966E-2"/>
    <n v="4.0526849037487338E-3"/>
    <n v="6.4539877894910181E-3"/>
    <n v="2.250122925282985E-3"/>
    <x v="0"/>
  </r>
  <r>
    <x v="1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n"/>
    <n v="0.16172506738544473"/>
    <n v="1.4184397163120567E-2"/>
    <n v="2.8334580539228861E-2"/>
    <n v="7.8754302384904471E-3"/>
    <x v="0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l"/>
    <n v="5.6603773584905662E-2"/>
    <n v="3.0395136778115502E-2"/>
    <n v="9.9171031887301028E-3"/>
    <n v="1.6875921939622389E-2"/>
    <x v="1"/>
  </r>
  <r>
    <x v="1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1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1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1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1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0"/>
    <s v="p"/>
    <n v="1.2578616352201259E-2"/>
    <n v="1.0131712259371835E-3"/>
    <n v="2.2038007086066895E-3"/>
    <n v="5.6253073132074625E-4"/>
    <x v="0"/>
  </r>
  <r>
    <x v="0"/>
    <s v="i"/>
    <n v="6.5588499550763707E-2"/>
    <n v="0.33839918946301922"/>
    <n v="1.1491246552020596E-2"/>
    <n v="0.18788526426112923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1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k"/>
    <n v="3.6837376460017966E-2"/>
    <n v="4.0526849037487338E-3"/>
    <n v="6.4539877894910181E-3"/>
    <n v="2.250122925282985E-3"/>
    <x v="0"/>
  </r>
  <r>
    <x v="0"/>
    <s v="l"/>
    <n v="5.6603773584905662E-2"/>
    <n v="3.0395136778115502E-2"/>
    <n v="9.9171031887301028E-3"/>
    <n v="1.6875921939622389E-2"/>
    <x v="1"/>
  </r>
  <r>
    <x v="1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1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e"/>
    <n v="6.2893081761006293E-3"/>
    <n v="8.1053698074974676E-3"/>
    <n v="1.1019003543033448E-3"/>
    <n v="4.50024585056597E-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1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1"/>
    <s v="a"/>
    <n v="0.17520215633423181"/>
    <n v="0.55521783181357653"/>
    <n v="3.0695795584164604E-2"/>
    <n v="0.30826684076376898"/>
    <x v="1"/>
  </r>
  <r>
    <x v="0"/>
    <s v="e"/>
    <n v="6.2893081761006293E-3"/>
    <n v="8.1053698074974676E-3"/>
    <n v="1.1019003543033448E-3"/>
    <n v="4.50024585056597E-3"/>
    <x v="1"/>
  </r>
  <r>
    <x v="1"/>
    <s v="e"/>
    <n v="6.2893081761006293E-3"/>
    <n v="8.1053698074974676E-3"/>
    <n v="1.1019003543033448E-3"/>
    <n v="4.50024585056597E-3"/>
    <x v="1"/>
  </r>
  <r>
    <x v="0"/>
    <s v="s"/>
    <n v="2.2461814914645103E-2"/>
    <n v="3.0395136778115501E-3"/>
    <n v="3.9353584082262314E-3"/>
    <n v="1.6875921939622388E-3"/>
    <x v="0"/>
  </r>
  <r>
    <x v="1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d"/>
    <n v="3.0548068283917342E-2"/>
    <n v="1.0131712259371835E-3"/>
    <n v="5.3520874351876743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0"/>
    <s v="s"/>
    <n v="2.2461814914645103E-2"/>
    <n v="3.0395136778115501E-3"/>
    <n v="3.9353584082262314E-3"/>
    <n v="1.6875921939622388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y"/>
    <n v="1.7070979335130278E-2"/>
    <n v="2.0263424518743669E-3"/>
    <n v="2.9908723902519353E-3"/>
    <n v="1.1250614626414925E-3"/>
    <x v="0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y"/>
    <n v="1.7070979335130278E-2"/>
    <n v="2.0263424518743669E-3"/>
    <n v="2.9908723902519353E-3"/>
    <n v="1.1250614626414925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p"/>
    <n v="1.2578616352201259E-2"/>
    <n v="1.0131712259371835E-3"/>
    <n v="2.2038007086066895E-3"/>
    <n v="5.6253073132074625E-4"/>
    <x v="0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e"/>
    <n v="6.2893081761006293E-3"/>
    <n v="8.1053698074974676E-3"/>
    <n v="1.1019003543033448E-3"/>
    <n v="4.50024585056597E-3"/>
    <x v="1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y"/>
    <n v="1.7070979335130278E-2"/>
    <n v="2.0263424518743669E-3"/>
    <n v="2.9908723902519353E-3"/>
    <n v="1.1250614626414925E-3"/>
    <x v="0"/>
  </r>
  <r>
    <x v="0"/>
    <s v="j"/>
    <n v="2.3360287511230909E-2"/>
    <n v="1.0131712259371835E-3"/>
    <n v="4.0927727445552809E-3"/>
    <n v="5.6253073132074625E-4"/>
    <x v="0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o"/>
    <n v="2.6954177897574125E-3"/>
    <n v="2.0263424518743669E-3"/>
    <n v="4.7224300898714773E-4"/>
    <n v="1.1250614626414925E-3"/>
    <x v="1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p"/>
    <n v="1.2578616352201259E-2"/>
    <n v="1.0131712259371835E-3"/>
    <n v="2.2038007086066895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0"/>
    <s v="g"/>
    <n v="1.2578616352201259E-2"/>
    <n v="0"/>
    <n v="2.2038007086066895E-3"/>
    <n v="0"/>
    <x v="0"/>
  </r>
  <r>
    <x v="0"/>
    <s v="h"/>
    <n v="0.1096136567834681"/>
    <n v="5.065856129685917E-3"/>
    <n v="1.9204549032144008E-2"/>
    <n v="2.812653656603731E-3"/>
    <x v="0"/>
  </r>
  <r>
    <x v="0"/>
    <s v="q"/>
    <n v="3.5938903863432167E-3"/>
    <n v="0"/>
    <n v="6.2965734531619702E-4"/>
    <n v="0"/>
    <x v="0"/>
  </r>
  <r>
    <x v="0"/>
    <s v="d"/>
    <n v="3.0548068283917342E-2"/>
    <n v="1.0131712259371835E-3"/>
    <n v="5.3520874351876743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k"/>
    <n v="3.6837376460017966E-2"/>
    <n v="4.0526849037487338E-3"/>
    <n v="6.4539877894910181E-3"/>
    <n v="2.250122925282985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y"/>
    <n v="1.7070979335130278E-2"/>
    <n v="2.0263424518743669E-3"/>
    <n v="2.9908723902519353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t"/>
    <n v="6.2893081761006289E-2"/>
    <n v="5.065856129685917E-3"/>
    <n v="1.1019003543033448E-2"/>
    <n v="2.812653656603731E-3"/>
    <x v="0"/>
  </r>
  <r>
    <x v="0"/>
    <s v="g"/>
    <n v="1.2578616352201259E-2"/>
    <n v="0"/>
    <n v="2.2038007086066895E-3"/>
    <n v="0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d"/>
    <n v="3.0548068283917342E-2"/>
    <n v="1.0131712259371835E-3"/>
    <n v="5.3520874351876743E-3"/>
    <n v="5.6253073132074625E-4"/>
    <x v="0"/>
  </r>
  <r>
    <x v="0"/>
    <s v="v"/>
    <n v="2.4258760107816711E-2"/>
    <n v="0"/>
    <n v="4.2501870808843295E-3"/>
    <n v="0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t"/>
    <n v="6.2893081761006289E-2"/>
    <n v="5.065856129685917E-3"/>
    <n v="1.101900354303344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y"/>
    <n v="1.7070979335130278E-2"/>
    <n v="2.0263424518743669E-3"/>
    <n v="2.9908723902519353E-3"/>
    <n v="1.1250614626414925E-3"/>
    <x v="0"/>
  </r>
  <r>
    <x v="0"/>
    <s v="u"/>
    <n v="3.2345013477088951E-2"/>
    <n v="1.0131712259371834E-2"/>
    <n v="5.6669161078457733E-3"/>
    <n v="5.6253073132074621E-3"/>
    <x v="0"/>
  </r>
  <r>
    <x v="0"/>
    <s v="e"/>
    <n v="6.2893081761006293E-3"/>
    <n v="8.1053698074974676E-3"/>
    <n v="1.1019003543033448E-3"/>
    <n v="4.50024585056597E-3"/>
    <x v="1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i"/>
    <n v="6.5588499550763707E-2"/>
    <n v="0.33839918946301922"/>
    <n v="1.1491246552020596E-2"/>
    <n v="0.18788526426112923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p"/>
    <n v="1.2578616352201259E-2"/>
    <n v="1.0131712259371835E-3"/>
    <n v="2.2038007086066895E-3"/>
    <n v="5.6253073132074625E-4"/>
    <x v="0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p"/>
    <n v="1.2578616352201259E-2"/>
    <n v="1.0131712259371835E-3"/>
    <n v="2.2038007086066895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u"/>
    <n v="3.2345013477088951E-2"/>
    <n v="1.0131712259371834E-2"/>
    <n v="5.6669161078457733E-3"/>
    <n v="5.6253073132074621E-3"/>
    <x v="0"/>
  </r>
  <r>
    <x v="0"/>
    <s v="k"/>
    <n v="3.6837376460017966E-2"/>
    <n v="4.0526849037487338E-3"/>
    <n v="6.4539877894910181E-3"/>
    <n v="2.250122925282985E-3"/>
    <x v="0"/>
  </r>
  <r>
    <x v="0"/>
    <s v="g"/>
    <n v="1.2578616352201259E-2"/>
    <n v="0"/>
    <n v="2.2038007086066895E-3"/>
    <n v="0"/>
    <x v="0"/>
  </r>
  <r>
    <x v="0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z"/>
    <n v="5.3908355795148251E-3"/>
    <n v="1.0131712259371835E-3"/>
    <n v="9.4448601797429547E-4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g"/>
    <n v="1.2578616352201259E-2"/>
    <n v="0"/>
    <n v="2.2038007086066895E-3"/>
    <n v="0"/>
    <x v="0"/>
  </r>
  <r>
    <x v="0"/>
    <s v="y"/>
    <n v="1.7070979335130278E-2"/>
    <n v="2.0263424518743669E-3"/>
    <n v="2.9908723902519353E-3"/>
    <n v="1.1250614626414925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m"/>
    <n v="3.7735849056603772E-2"/>
    <n v="7.0921985815602835E-3"/>
    <n v="6.6114021258200676E-3"/>
    <n v="3.9377151192452236E-3"/>
    <x v="0"/>
  </r>
  <r>
    <x v="0"/>
    <s v="g"/>
    <n v="1.2578616352201259E-2"/>
    <n v="0"/>
    <n v="2.20380070860668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z"/>
    <n v="5.3908355795148251E-3"/>
    <n v="1.0131712259371835E-3"/>
    <n v="9.4448601797429547E-4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p"/>
    <n v="1.2578616352201259E-2"/>
    <n v="1.0131712259371835E-3"/>
    <n v="2.2038007086066895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t"/>
    <n v="6.2893081761006289E-2"/>
    <n v="5.065856129685917E-3"/>
    <n v="1.1019003543033448E-2"/>
    <n v="2.812653656603731E-3"/>
    <x v="0"/>
  </r>
  <r>
    <x v="0"/>
    <s v="g"/>
    <n v="1.2578616352201259E-2"/>
    <n v="0"/>
    <n v="2.20380070860668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g"/>
    <n v="1.2578616352201259E-2"/>
    <n v="0"/>
    <n v="2.2038007086066895E-3"/>
    <n v="0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l"/>
    <n v="5.6603773584905662E-2"/>
    <n v="3.0395136778115502E-2"/>
    <n v="9.9171031887301028E-3"/>
    <n v="1.6875921939622389E-2"/>
    <x v="1"/>
  </r>
  <r>
    <x v="0"/>
    <s v="f"/>
    <n v="1.7969451931716084E-3"/>
    <n v="1.0131712259371835E-3"/>
    <n v="3.1482867265809851E-4"/>
    <n v="5.6253073132074625E-4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y"/>
    <n v="1.7070979335130278E-2"/>
    <n v="2.0263424518743669E-3"/>
    <n v="2.9908723902519353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k"/>
    <n v="3.6837376460017966E-2"/>
    <n v="4.0526849037487338E-3"/>
    <n v="6.4539877894910181E-3"/>
    <n v="2.250122925282985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q"/>
    <n v="3.5938903863432167E-3"/>
    <n v="0"/>
    <n v="6.2965734531619702E-4"/>
    <n v="0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t"/>
    <n v="6.2893081761006289E-2"/>
    <n v="5.065856129685917E-3"/>
    <n v="1.1019003543033448E-2"/>
    <n v="2.812653656603731E-3"/>
    <x v="0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z"/>
    <n v="5.3908355795148251E-3"/>
    <n v="1.0131712259371835E-3"/>
    <n v="9.4448601797429547E-4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y"/>
    <n v="1.7070979335130278E-2"/>
    <n v="2.0263424518743669E-3"/>
    <n v="2.9908723902519353E-3"/>
    <n v="1.1250614626414925E-3"/>
    <x v="0"/>
  </r>
  <r>
    <x v="0"/>
    <s v="j"/>
    <n v="2.3360287511230909E-2"/>
    <n v="1.0131712259371835E-3"/>
    <n v="4.0927727445552809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d"/>
    <n v="3.0548068283917342E-2"/>
    <n v="1.0131712259371835E-3"/>
    <n v="5.3520874351876743E-3"/>
    <n v="5.6253073132074625E-4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d"/>
    <n v="3.0548068283917342E-2"/>
    <n v="1.0131712259371835E-3"/>
    <n v="5.3520874351876743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p"/>
    <n v="1.2578616352201259E-2"/>
    <n v="1.0131712259371835E-3"/>
    <n v="2.2038007086066895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g"/>
    <n v="1.2578616352201259E-2"/>
    <n v="0"/>
    <n v="2.2038007086066895E-3"/>
    <n v="0"/>
    <x v="0"/>
  </r>
  <r>
    <x v="0"/>
    <s v="u"/>
    <n v="3.2345013477088951E-2"/>
    <n v="1.0131712259371834E-2"/>
    <n v="5.6669161078457733E-3"/>
    <n v="5.625307313207462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o"/>
    <n v="2.6954177897574125E-3"/>
    <n v="2.0263424518743669E-3"/>
    <n v="4.7224300898714773E-4"/>
    <n v="1.1250614626414925E-3"/>
    <x v="1"/>
  </r>
  <r>
    <x v="0"/>
    <s v="i"/>
    <n v="6.5588499550763707E-2"/>
    <n v="0.33839918946301922"/>
    <n v="1.1491246552020596E-2"/>
    <n v="0.18788526426112923"/>
    <x v="1"/>
  </r>
  <r>
    <x v="0"/>
    <s v="b"/>
    <n v="8.9847259658580418E-3"/>
    <n v="2.0263424518743669E-3"/>
    <n v="1.5741433632904926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d"/>
    <n v="3.0548068283917342E-2"/>
    <n v="1.0131712259371835E-3"/>
    <n v="5.3520874351876743E-3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g"/>
    <n v="1.2578616352201259E-2"/>
    <n v="0"/>
    <n v="2.2038007086066895E-3"/>
    <n v="0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v"/>
    <n v="2.4258760107816711E-2"/>
    <n v="0"/>
    <n v="4.2501870808843295E-3"/>
    <n v="0"/>
    <x v="0"/>
  </r>
  <r>
    <x v="0"/>
    <s v="p"/>
    <n v="1.2578616352201259E-2"/>
    <n v="1.0131712259371835E-3"/>
    <n v="2.2038007086066895E-3"/>
    <n v="5.6253073132074625E-4"/>
    <x v="0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d"/>
    <n v="3.0548068283917342E-2"/>
    <n v="1.0131712259371835E-3"/>
    <n v="5.3520874351876743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f"/>
    <n v="1.7969451931716084E-3"/>
    <n v="1.0131712259371835E-3"/>
    <n v="3.1482867265809851E-4"/>
    <n v="5.6253073132074625E-4"/>
    <x v="1"/>
  </r>
  <r>
    <x v="0"/>
    <s v="j"/>
    <n v="2.3360287511230909E-2"/>
    <n v="1.0131712259371835E-3"/>
    <n v="4.0927727445552809E-3"/>
    <n v="5.6253073132074625E-4"/>
    <x v="0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v"/>
    <n v="2.4258760107816711E-2"/>
    <n v="0"/>
    <n v="4.2501870808843295E-3"/>
    <n v="0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0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0"/>
    <s v="p"/>
    <n v="1.2578616352201259E-2"/>
    <n v="1.0131712259371835E-3"/>
    <n v="2.2038007086066895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e"/>
    <n v="6.2893081761006293E-3"/>
    <n v="8.1053698074974676E-3"/>
    <n v="1.1019003543033448E-3"/>
    <n v="4.50024585056597E-3"/>
    <x v="1"/>
  </r>
  <r>
    <x v="0"/>
    <s v="t"/>
    <n v="6.2893081761006289E-2"/>
    <n v="5.065856129685917E-3"/>
    <n v="1.101900354303344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0"/>
    <s v="e"/>
    <n v="6.2893081761006293E-3"/>
    <n v="8.1053698074974676E-3"/>
    <n v="1.1019003543033448E-3"/>
    <n v="4.50024585056597E-3"/>
    <x v="1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z"/>
    <n v="5.3908355795148251E-3"/>
    <n v="1.0131712259371835E-3"/>
    <n v="9.4448601797429547E-4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d"/>
    <n v="3.0548068283917342E-2"/>
    <n v="1.0131712259371835E-3"/>
    <n v="5.3520874351876743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k"/>
    <n v="3.6837376460017966E-2"/>
    <n v="4.0526849037487338E-3"/>
    <n v="6.4539877894910181E-3"/>
    <n v="2.250122925282985E-3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y"/>
    <n v="1.7070979335130278E-2"/>
    <n v="2.0263424518743669E-3"/>
    <n v="2.9908723902519353E-3"/>
    <n v="1.1250614626414925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j"/>
    <n v="2.3360287511230909E-2"/>
    <n v="1.0131712259371835E-3"/>
    <n v="4.0927727445552809E-3"/>
    <n v="5.6253073132074625E-4"/>
    <x v="0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p"/>
    <n v="1.2578616352201259E-2"/>
    <n v="1.0131712259371835E-3"/>
    <n v="2.2038007086066895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l"/>
    <n v="5.6603773584905662E-2"/>
    <n v="3.0395136778115502E-2"/>
    <n v="9.9171031887301028E-3"/>
    <n v="1.6875921939622389E-2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u"/>
    <n v="3.2345013477088951E-2"/>
    <n v="1.0131712259371834E-2"/>
    <n v="5.6669161078457733E-3"/>
    <n v="5.6253073132074621E-3"/>
    <x v="0"/>
  </r>
  <r>
    <x v="0"/>
    <s v="g"/>
    <n v="1.2578616352201259E-2"/>
    <n v="0"/>
    <n v="2.2038007086066895E-3"/>
    <n v="0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b"/>
    <n v="8.9847259658580418E-3"/>
    <n v="2.0263424518743669E-3"/>
    <n v="1.5741433632904926E-3"/>
    <n v="1.1250614626414925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b"/>
    <n v="8.9847259658580418E-3"/>
    <n v="2.0263424518743669E-3"/>
    <n v="1.5741433632904926E-3"/>
    <n v="1.1250614626414925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l"/>
    <n v="5.6603773584905662E-2"/>
    <n v="3.0395136778115502E-2"/>
    <n v="9.9171031887301028E-3"/>
    <n v="1.6875921939622389E-2"/>
    <x v="1"/>
  </r>
  <r>
    <x v="0"/>
    <s v="u"/>
    <n v="3.2345013477088951E-2"/>
    <n v="1.0131712259371834E-2"/>
    <n v="5.6669161078457733E-3"/>
    <n v="5.625307313207462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t"/>
    <n v="6.2893081761006289E-2"/>
    <n v="5.065856129685917E-3"/>
    <n v="1.101900354303344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q"/>
    <n v="3.5938903863432167E-3"/>
    <n v="0"/>
    <n v="6.2965734531619702E-4"/>
    <n v="0"/>
    <x v="0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u"/>
    <n v="3.2345013477088951E-2"/>
    <n v="1.0131712259371834E-2"/>
    <n v="5.6669161078457733E-3"/>
    <n v="5.6253073132074621E-3"/>
    <x v="0"/>
  </r>
  <r>
    <x v="0"/>
    <s v="l"/>
    <n v="5.6603773584905662E-2"/>
    <n v="3.0395136778115502E-2"/>
    <n v="9.9171031887301028E-3"/>
    <n v="1.6875921939622389E-2"/>
    <x v="1"/>
  </r>
  <r>
    <x v="0"/>
    <s v="l"/>
    <n v="5.6603773584905662E-2"/>
    <n v="3.0395136778115502E-2"/>
    <n v="9.9171031887301028E-3"/>
    <n v="1.6875921939622389E-2"/>
    <x v="1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d"/>
    <n v="3.0548068283917342E-2"/>
    <n v="1.0131712259371835E-3"/>
    <n v="5.3520874351876743E-3"/>
    <n v="5.6253073132074625E-4"/>
    <x v="0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p"/>
    <n v="1.2578616352201259E-2"/>
    <n v="1.0131712259371835E-3"/>
    <n v="2.2038007086066895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v"/>
    <n v="2.4258760107816711E-2"/>
    <n v="0"/>
    <n v="4.2501870808843295E-3"/>
    <n v="0"/>
    <x v="0"/>
  </r>
  <r>
    <x v="0"/>
    <s v="d"/>
    <n v="3.0548068283917342E-2"/>
    <n v="1.0131712259371835E-3"/>
    <n v="5.3520874351876743E-3"/>
    <n v="5.6253073132074625E-4"/>
    <x v="0"/>
  </r>
  <r>
    <x v="0"/>
    <s v="j"/>
    <n v="2.3360287511230909E-2"/>
    <n v="1.0131712259371835E-3"/>
    <n v="4.0927727445552809E-3"/>
    <n v="5.6253073132074625E-4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y"/>
    <n v="1.7070979335130278E-2"/>
    <n v="2.0263424518743669E-3"/>
    <n v="2.9908723902519353E-3"/>
    <n v="1.1250614626414925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g"/>
    <n v="1.2578616352201259E-2"/>
    <n v="0"/>
    <n v="2.2038007086066895E-3"/>
    <n v="0"/>
    <x v="0"/>
  </r>
  <r>
    <x v="0"/>
    <s v="b"/>
    <n v="8.9847259658580418E-3"/>
    <n v="2.0263424518743669E-3"/>
    <n v="1.5741433632904926E-3"/>
    <n v="1.1250614626414925E-3"/>
    <x v="0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v"/>
    <n v="2.4258760107816711E-2"/>
    <n v="0"/>
    <n v="4.2501870808843295E-3"/>
    <n v="0"/>
    <x v="0"/>
  </r>
  <r>
    <x v="0"/>
    <s v="d"/>
    <n v="3.0548068283917342E-2"/>
    <n v="1.0131712259371835E-3"/>
    <n v="5.3520874351876743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z"/>
    <n v="5.3908355795148251E-3"/>
    <n v="1.0131712259371835E-3"/>
    <n v="9.4448601797429547E-4"/>
    <n v="5.6253073132074625E-4"/>
    <x v="0"/>
  </r>
  <r>
    <x v="0"/>
    <s v="u"/>
    <n v="3.2345013477088951E-2"/>
    <n v="1.0131712259371834E-2"/>
    <n v="5.6669161078457733E-3"/>
    <n v="5.625307313207462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o"/>
    <n v="2.6954177897574125E-3"/>
    <n v="2.0263424518743669E-3"/>
    <n v="4.7224300898714773E-4"/>
    <n v="1.1250614626414925E-3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u"/>
    <n v="3.2345013477088951E-2"/>
    <n v="1.0131712259371834E-2"/>
    <n v="5.6669161078457733E-3"/>
    <n v="5.6253073132074621E-3"/>
    <x v="0"/>
  </r>
  <r>
    <x v="0"/>
    <s v="e"/>
    <n v="6.2893081761006293E-3"/>
    <n v="8.1053698074974676E-3"/>
    <n v="1.1019003543033448E-3"/>
    <n v="4.50024585056597E-3"/>
    <x v="1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u"/>
    <n v="3.2345013477088951E-2"/>
    <n v="1.0131712259371834E-2"/>
    <n v="5.6669161078457733E-3"/>
    <n v="5.6253073132074621E-3"/>
    <x v="0"/>
  </r>
  <r>
    <x v="0"/>
    <s v="d"/>
    <n v="3.0548068283917342E-2"/>
    <n v="1.0131712259371835E-3"/>
    <n v="5.3520874351876743E-3"/>
    <n v="5.6253073132074625E-4"/>
    <x v="0"/>
  </r>
  <r>
    <x v="0"/>
    <s v="h"/>
    <n v="0.1096136567834681"/>
    <n v="5.065856129685917E-3"/>
    <n v="1.9204549032144008E-2"/>
    <n v="2.812653656603731E-3"/>
    <x v="0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u"/>
    <n v="3.2345013477088951E-2"/>
    <n v="1.0131712259371834E-2"/>
    <n v="5.6669161078457733E-3"/>
    <n v="5.6253073132074621E-3"/>
    <x v="0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p"/>
    <n v="1.2578616352201259E-2"/>
    <n v="1.0131712259371835E-3"/>
    <n v="2.2038007086066895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i"/>
    <n v="6.5588499550763707E-2"/>
    <n v="0.33839918946301922"/>
    <n v="1.1491246552020596E-2"/>
    <n v="0.18788526426112923"/>
    <x v="1"/>
  </r>
  <r>
    <x v="0"/>
    <s v="k"/>
    <n v="3.6837376460017966E-2"/>
    <n v="4.0526849037487338E-3"/>
    <n v="6.4539877894910181E-3"/>
    <n v="2.250122925282985E-3"/>
    <x v="0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h"/>
    <n v="0.1096136567834681"/>
    <n v="5.065856129685917E-3"/>
    <n v="1.9204549032144008E-2"/>
    <n v="2.812653656603731E-3"/>
    <x v="0"/>
  </r>
  <r>
    <x v="0"/>
    <s v="d"/>
    <n v="3.0548068283917342E-2"/>
    <n v="1.0131712259371835E-3"/>
    <n v="5.3520874351876743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z"/>
    <n v="5.3908355795148251E-3"/>
    <n v="1.0131712259371835E-3"/>
    <n v="9.4448601797429547E-4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q"/>
    <n v="3.5938903863432167E-3"/>
    <n v="0"/>
    <n v="6.2965734531619702E-4"/>
    <n v="0"/>
    <x v="0"/>
  </r>
  <r>
    <x v="0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l"/>
    <n v="5.6603773584905662E-2"/>
    <n v="3.0395136778115502E-2"/>
    <n v="9.9171031887301028E-3"/>
    <n v="1.6875921939622389E-2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s"/>
    <n v="2.2461814914645103E-2"/>
    <n v="3.0395136778115501E-3"/>
    <n v="3.9353584082262314E-3"/>
    <n v="1.6875921939622388E-3"/>
    <x v="0"/>
  </r>
  <r>
    <x v="0"/>
    <s v="a"/>
    <n v="0.17520215633423181"/>
    <n v="0.55521783181357653"/>
    <n v="3.0695795584164604E-2"/>
    <n v="0.30826684076376898"/>
    <x v="1"/>
  </r>
  <r>
    <x v="0"/>
    <s v="h"/>
    <n v="0.1096136567834681"/>
    <n v="5.065856129685917E-3"/>
    <n v="1.9204549032144008E-2"/>
    <n v="2.812653656603731E-3"/>
    <x v="0"/>
  </r>
  <r>
    <x v="0"/>
    <s v="k"/>
    <n v="3.6837376460017966E-2"/>
    <n v="4.0526849037487338E-3"/>
    <n v="6.4539877894910181E-3"/>
    <n v="2.250122925282985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r"/>
    <n v="8.9847259658580411E-2"/>
    <n v="8.1053698074974676E-3"/>
    <n v="1.5741433632904926E-2"/>
    <n v="4.50024585056597E-3"/>
    <x v="0"/>
  </r>
  <r>
    <x v="0"/>
    <s v="k"/>
    <n v="3.6837376460017966E-2"/>
    <n v="4.0526849037487338E-3"/>
    <n v="6.4539877894910181E-3"/>
    <n v="2.250122925282985E-3"/>
    <x v="0"/>
  </r>
  <r>
    <x v="0"/>
    <s v="d"/>
    <n v="3.0548068283917342E-2"/>
    <n v="1.0131712259371835E-3"/>
    <n v="5.3520874351876743E-3"/>
    <n v="5.6253073132074625E-4"/>
    <x v="0"/>
  </r>
  <r>
    <x v="0"/>
    <s v="k"/>
    <n v="3.6837376460017966E-2"/>
    <n v="4.0526849037487338E-3"/>
    <n v="6.4539877894910181E-3"/>
    <n v="2.250122925282985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d"/>
    <n v="3.0548068283917342E-2"/>
    <n v="1.0131712259371835E-3"/>
    <n v="5.3520874351876743E-3"/>
    <n v="5.6253073132074625E-4"/>
    <x v="0"/>
  </r>
  <r>
    <x v="0"/>
    <s v="r"/>
    <n v="8.9847259658580411E-2"/>
    <n v="8.1053698074974676E-3"/>
    <n v="1.5741433632904926E-2"/>
    <n v="4.50024585056597E-3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n"/>
    <n v="0.16172506738544473"/>
    <n v="1.4184397163120567E-2"/>
    <n v="2.8334580539228861E-2"/>
    <n v="7.8754302384904471E-3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i"/>
    <n v="6.5588499550763707E-2"/>
    <n v="0.33839918946301922"/>
    <n v="1.1491246552020596E-2"/>
    <n v="0.18788526426112923"/>
    <x v="1"/>
  </r>
  <r>
    <x v="0"/>
    <s v="m"/>
    <n v="3.7735849056603772E-2"/>
    <n v="7.0921985815602835E-3"/>
    <n v="6.6114021258200676E-3"/>
    <n v="3.9377151192452236E-3"/>
    <x v="0"/>
  </r>
  <r>
    <x v="0"/>
    <s v="u"/>
    <n v="3.2345013477088951E-2"/>
    <n v="1.0131712259371834E-2"/>
    <n v="5.6669161078457733E-3"/>
    <n v="5.6253073132074621E-3"/>
    <x v="0"/>
  </r>
  <r>
    <x v="0"/>
    <s v="v"/>
    <n v="2.4258760107816711E-2"/>
    <n v="0"/>
    <n v="4.2501870808843295E-3"/>
    <n v="0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t"/>
    <n v="6.2893081761006289E-2"/>
    <n v="5.065856129685917E-3"/>
    <n v="1.1019003543033448E-2"/>
    <n v="2.812653656603731E-3"/>
    <x v="0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v"/>
    <n v="2.4258760107816711E-2"/>
    <n v="0"/>
    <n v="4.2501870808843295E-3"/>
    <n v="0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l"/>
    <n v="5.6603773584905662E-2"/>
    <n v="3.0395136778115502E-2"/>
    <n v="9.9171031887301028E-3"/>
    <n v="1.6875921939622389E-2"/>
    <x v="1"/>
  </r>
  <r>
    <x v="0"/>
    <s v="t"/>
    <n v="6.2893081761006289E-2"/>
    <n v="5.065856129685917E-3"/>
    <n v="1.101900354303344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u"/>
    <n v="3.2345013477088951E-2"/>
    <n v="1.0131712259371834E-2"/>
    <n v="5.6669161078457733E-3"/>
    <n v="5.6253073132074621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v"/>
    <n v="2.4258760107816711E-2"/>
    <n v="0"/>
    <n v="4.2501870808843295E-3"/>
    <n v="0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y"/>
    <n v="1.7070979335130278E-2"/>
    <n v="2.0263424518743669E-3"/>
    <n v="2.9908723902519353E-3"/>
    <n v="1.1250614626414925E-3"/>
    <x v="0"/>
  </r>
  <r>
    <x v="0"/>
    <s v="r"/>
    <n v="8.9847259658580411E-2"/>
    <n v="8.1053698074974676E-3"/>
    <n v="1.5741433632904926E-2"/>
    <n v="4.50024585056597E-3"/>
    <x v="0"/>
  </r>
  <r>
    <x v="0"/>
    <s v="n"/>
    <n v="0.16172506738544473"/>
    <n v="1.4184397163120567E-2"/>
    <n v="2.8334580539228861E-2"/>
    <n v="7.8754302384904471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u"/>
    <n v="3.2345013477088951E-2"/>
    <n v="1.0131712259371834E-2"/>
    <n v="5.6669161078457733E-3"/>
    <n v="5.6253073132074621E-3"/>
    <x v="0"/>
  </r>
  <r>
    <x v="0"/>
    <s v="k"/>
    <n v="3.6837376460017966E-2"/>
    <n v="4.0526849037487338E-3"/>
    <n v="6.4539877894910181E-3"/>
    <n v="2.250122925282985E-3"/>
    <x v="0"/>
  </r>
  <r>
    <x v="0"/>
    <s v="h"/>
    <n v="0.1096136567834681"/>
    <n v="5.065856129685917E-3"/>
    <n v="1.920454903214400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j"/>
    <n v="2.3360287511230909E-2"/>
    <n v="1.0131712259371835E-3"/>
    <n v="4.0927727445552809E-3"/>
    <n v="5.6253073132074625E-4"/>
    <x v="0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s"/>
    <n v="2.2461814914645103E-2"/>
    <n v="3.0395136778115501E-3"/>
    <n v="3.9353584082262314E-3"/>
    <n v="1.6875921939622388E-3"/>
    <x v="0"/>
  </r>
  <r>
    <x v="0"/>
    <s v="r"/>
    <n v="8.9847259658580411E-2"/>
    <n v="8.1053698074974676E-3"/>
    <n v="1.5741433632904926E-2"/>
    <n v="4.50024585056597E-3"/>
    <x v="0"/>
  </r>
  <r>
    <x v="0"/>
    <s v="h"/>
    <n v="0.1096136567834681"/>
    <n v="5.065856129685917E-3"/>
    <n v="1.9204549032144008E-2"/>
    <n v="2.812653656603731E-3"/>
    <x v="0"/>
  </r>
  <r>
    <x v="0"/>
    <s v="n"/>
    <n v="0.16172506738544473"/>
    <n v="1.4184397163120567E-2"/>
    <n v="2.8334580539228861E-2"/>
    <n v="7.8754302384904471E-3"/>
    <x v="0"/>
  </r>
  <r>
    <x v="0"/>
    <s v="t"/>
    <n v="6.2893081761006289E-2"/>
    <n v="5.065856129685917E-3"/>
    <n v="1.1019003543033448E-2"/>
    <n v="2.812653656603731E-3"/>
    <x v="0"/>
  </r>
  <r>
    <x v="0"/>
    <s v="l"/>
    <n v="5.6603773584905662E-2"/>
    <n v="3.0395136778115502E-2"/>
    <n v="9.9171031887301028E-3"/>
    <n v="1.6875921939622389E-2"/>
    <x v="1"/>
  </r>
  <r>
    <x v="0"/>
    <s v="l"/>
    <n v="5.6603773584905662E-2"/>
    <n v="3.0395136778115502E-2"/>
    <n v="9.9171031887301028E-3"/>
    <n v="1.6875921939622389E-2"/>
    <x v="1"/>
  </r>
  <r>
    <x v="0"/>
    <s v="k"/>
    <n v="3.6837376460017966E-2"/>
    <n v="4.0526849037487338E-3"/>
    <n v="6.4539877894910181E-3"/>
    <n v="2.250122925282985E-3"/>
    <x v="0"/>
  </r>
  <r>
    <x v="0"/>
    <s v="j"/>
    <n v="2.3360287511230909E-2"/>
    <n v="1.0131712259371835E-3"/>
    <n v="4.0927727445552809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n"/>
    <n v="0.16172506738544473"/>
    <n v="1.4184397163120567E-2"/>
    <n v="2.8334580539228861E-2"/>
    <n v="7.8754302384904471E-3"/>
    <x v="0"/>
  </r>
  <r>
    <x v="0"/>
    <s v="r"/>
    <n v="8.9847259658580411E-2"/>
    <n v="8.1053698074974676E-3"/>
    <n v="1.5741433632904926E-2"/>
    <n v="4.50024585056597E-3"/>
    <x v="0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a"/>
    <n v="0.17520215633423181"/>
    <n v="0.55521783181357653"/>
    <n v="3.0695795584164604E-2"/>
    <n v="0.30826684076376898"/>
    <x v="1"/>
  </r>
  <r>
    <x v="0"/>
    <s v="n"/>
    <n v="0.16172506738544473"/>
    <n v="1.4184397163120567E-2"/>
    <n v="2.8334580539228861E-2"/>
    <n v="7.8754302384904471E-3"/>
    <x v="0"/>
  </r>
  <r>
    <x v="0"/>
    <s v="d"/>
    <n v="3.0548068283917342E-2"/>
    <n v="1.0131712259371835E-3"/>
    <n v="5.3520874351876743E-3"/>
    <n v="5.6253073132074625E-4"/>
    <x v="0"/>
  </r>
  <r>
    <x v="0"/>
    <s v="n"/>
    <n v="0.16172506738544473"/>
    <n v="1.4184397163120567E-2"/>
    <n v="2.8334580539228861E-2"/>
    <n v="7.8754302384904471E-3"/>
    <x v="0"/>
  </r>
  <r>
    <x v="0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a"/>
    <n v="0.17520215633423181"/>
    <n v="0.55521783181357653"/>
    <n v="3.0695795584164604E-2"/>
    <n v="0.30826684076376898"/>
    <x v="1"/>
  </r>
  <r>
    <x v="0"/>
    <s v="b"/>
    <n v="8.9847259658580418E-3"/>
    <n v="2.0263424518743669E-3"/>
    <n v="1.5741433632904926E-3"/>
    <n v="1.1250614626414925E-3"/>
    <x v="0"/>
  </r>
  <r>
    <x v="0"/>
    <s v="p"/>
    <n v="1.2578616352201259E-2"/>
    <n v="1.0131712259371835E-3"/>
    <n v="2.2038007086066895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h"/>
    <n v="0.1096136567834681"/>
    <n v="5.065856129685917E-3"/>
    <n v="1.9204549032144008E-2"/>
    <n v="2.812653656603731E-3"/>
    <x v="0"/>
  </r>
  <r>
    <x v="0"/>
    <s v="h"/>
    <n v="0.1096136567834681"/>
    <n v="5.065856129685917E-3"/>
    <n v="1.9204549032144008E-2"/>
    <n v="2.812653656603731E-3"/>
    <x v="0"/>
  </r>
  <r>
    <x v="0"/>
    <s v="t"/>
    <n v="6.2893081761006289E-2"/>
    <n v="5.065856129685917E-3"/>
    <n v="1.1019003543033448E-2"/>
    <n v="2.812653656603731E-3"/>
    <x v="0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r"/>
    <n v="8.9847259658580411E-2"/>
    <n v="8.1053698074974676E-3"/>
    <n v="1.5741433632904926E-2"/>
    <n v="4.50024585056597E-3"/>
    <x v="0"/>
  </r>
  <r>
    <x v="0"/>
    <s v="k"/>
    <n v="3.6837376460017966E-2"/>
    <n v="4.0526849037487338E-3"/>
    <n v="6.4539877894910181E-3"/>
    <n v="2.250122925282985E-3"/>
    <x v="0"/>
  </r>
  <r>
    <x v="0"/>
    <s v="l"/>
    <n v="5.6603773584905662E-2"/>
    <n v="3.0395136778115502E-2"/>
    <n v="9.9171031887301028E-3"/>
    <n v="1.6875921939622389E-2"/>
    <x v="1"/>
  </r>
  <r>
    <x v="0"/>
    <s v="n"/>
    <n v="0.16172506738544473"/>
    <n v="1.4184397163120567E-2"/>
    <n v="2.8334580539228861E-2"/>
    <n v="7.8754302384904471E-3"/>
    <x v="0"/>
  </r>
  <r>
    <x v="0"/>
    <s v="a"/>
    <n v="0.17520215633423181"/>
    <n v="0.55521783181357653"/>
    <n v="3.0695795584164604E-2"/>
    <n v="0.30826684076376898"/>
    <x v="1"/>
  </r>
  <r>
    <x v="0"/>
    <s v="m"/>
    <n v="3.7735849056603772E-2"/>
    <n v="7.0921985815602835E-3"/>
    <n v="6.6114021258200676E-3"/>
    <n v="3.9377151192452236E-3"/>
    <x v="0"/>
  </r>
  <r>
    <x v="0"/>
    <s v="r"/>
    <n v="8.9847259658580411E-2"/>
    <n v="8.1053698074974676E-3"/>
    <n v="1.5741433632904926E-2"/>
    <n v="4.50024585056597E-3"/>
    <x v="0"/>
  </r>
  <r>
    <x v="0"/>
    <s v="e"/>
    <n v="6.2893081761006293E-3"/>
    <n v="8.1053698074974676E-3"/>
    <n v="1.1019003543033448E-3"/>
    <n v="4.50024585056597E-3"/>
    <x v="1"/>
  </r>
  <r>
    <x v="0"/>
    <s v="a"/>
    <n v="0.17520215633423181"/>
    <n v="0.55521783181357653"/>
    <n v="3.0695795584164604E-2"/>
    <n v="0.30826684076376898"/>
    <x v="1"/>
  </r>
  <r>
    <x v="0"/>
    <s v="d"/>
    <n v="3.0548068283917342E-2"/>
    <n v="1.0131712259371835E-3"/>
    <n v="5.3520874351876743E-3"/>
    <n v="5.6253073132074625E-4"/>
    <x v="0"/>
  </r>
  <r>
    <x v="0"/>
    <s v="d"/>
    <n v="3.0548068283917342E-2"/>
    <n v="1.0131712259371835E-3"/>
    <n v="5.3520874351876743E-3"/>
    <n v="5.6253073132074625E-4"/>
    <x v="0"/>
  </r>
  <r>
    <x v="0"/>
    <s v="i"/>
    <n v="6.5588499550763707E-2"/>
    <n v="0.33839918946301922"/>
    <n v="1.1491246552020596E-2"/>
    <n v="0.18788526426112923"/>
    <x v="1"/>
  </r>
  <r>
    <x v="0"/>
    <s v="a"/>
    <n v="0.17520215633423181"/>
    <n v="0.55521783181357653"/>
    <n v="3.0695795584164604E-2"/>
    <n v="0.30826684076376898"/>
    <x v="1"/>
  </r>
  <r>
    <x v="0"/>
    <s v="e"/>
    <n v="6.2893081761006293E-3"/>
    <n v="8.1053698074974676E-3"/>
    <n v="1.1019003543033448E-3"/>
    <n v="4.50024585056597E-3"/>
    <x v="1"/>
  </r>
  <r>
    <x v="0"/>
    <s v="s"/>
    <n v="2.2461814914645103E-2"/>
    <n v="3.0395136778115501E-3"/>
    <n v="3.9353584082262314E-3"/>
    <n v="1.6875921939622388E-3"/>
    <x v="0"/>
  </r>
  <r>
    <x v="0"/>
    <s v="n"/>
    <n v="0.16172506738544473"/>
    <n v="1.4184397163120567E-2"/>
    <n v="2.8334580539228861E-2"/>
    <n v="7.8754302384904471E-3"/>
    <x v="0"/>
  </r>
  <r>
    <x v="2"/>
    <m/>
    <m/>
    <m/>
    <m/>
    <m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14"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b"/>
    <n v="0.15789473684210525"/>
    <n v="0.84210526315789469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0"/>
    <s v="d"/>
    <n v="5.0847457627118647E-2"/>
    <n v="0.9491525423728813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1"/>
    <s v="i"/>
    <n v="0.82037996545768566"/>
    <n v="0.17962003454231434"/>
    <x v="1"/>
  </r>
  <r>
    <x v="1"/>
    <s v="n"/>
    <n v="6.5384615384615388E-2"/>
    <n v="0.93461538461538463"/>
    <x v="0"/>
  </r>
  <r>
    <x v="0"/>
    <s v="r"/>
    <n v="0.06"/>
    <n v="0.94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m"/>
    <n v="0.171875"/>
    <n v="0.828125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u"/>
    <n v="0.15492957746478872"/>
    <n v="0.84507042253521125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j"/>
    <n v="2.6315789473684209E-2"/>
    <n v="0.97368421052631582"/>
    <x v="0"/>
  </r>
  <r>
    <x v="0"/>
    <s v="y"/>
    <n v="5.5555555555555552E-2"/>
    <n v="0.94444444444444442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l"/>
    <n v="0.28260869565217389"/>
    <n v="0.71739130434782605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r"/>
    <n v="0.06"/>
    <n v="0.94"/>
    <x v="0"/>
  </r>
  <r>
    <x v="0"/>
    <s v="y"/>
    <n v="5.5555555555555552E-2"/>
    <n v="0.94444444444444442"/>
    <x v="0"/>
  </r>
  <r>
    <x v="1"/>
    <s v="a"/>
    <n v="0.73152478952291866"/>
    <n v="0.26847521047708139"/>
    <x v="1"/>
  </r>
  <r>
    <x v="1"/>
    <s v="u"/>
    <n v="0.15492957746478872"/>
    <n v="0.84507042253521125"/>
    <x v="0"/>
  </r>
  <r>
    <x v="0"/>
    <s v="r"/>
    <n v="0.06"/>
    <n v="0.94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v"/>
    <n v="0"/>
    <n v="1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r"/>
    <n v="0.06"/>
    <n v="0.94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k"/>
    <n v="6.25E-2"/>
    <n v="0.9375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r"/>
    <n v="0.06"/>
    <n v="0.94"/>
    <x v="0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o"/>
    <n v="0.33333333333333331"/>
    <n v="0.666666666666666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h"/>
    <n v="3.7234042553191488E-2"/>
    <n v="0.9627659574468084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1"/>
    <s v="u"/>
    <n v="0.15492957746478872"/>
    <n v="0.84507042253521125"/>
    <x v="0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m"/>
    <n v="0.171875"/>
    <n v="0.828125"/>
    <x v="0"/>
  </r>
  <r>
    <x v="1"/>
    <s v="m"/>
    <n v="0.171875"/>
    <n v="0.828125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k"/>
    <n v="6.25E-2"/>
    <n v="0.9375"/>
    <x v="0"/>
  </r>
  <r>
    <x v="1"/>
    <s v="n"/>
    <n v="6.5384615384615388E-2"/>
    <n v="0.93461538461538463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l"/>
    <n v="0.28260869565217389"/>
    <n v="0.71739130434782605"/>
    <x v="0"/>
  </r>
  <r>
    <x v="0"/>
    <s v="n"/>
    <n v="6.5384615384615388E-2"/>
    <n v="0.93461538461538463"/>
    <x v="0"/>
  </r>
  <r>
    <x v="0"/>
    <s v="k"/>
    <n v="6.25E-2"/>
    <n v="0.937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v"/>
    <n v="0"/>
    <n v="1"/>
    <x v="0"/>
  </r>
  <r>
    <x v="1"/>
    <s v="o"/>
    <n v="0.33333333333333331"/>
    <n v="0.66666666666666663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b"/>
    <n v="0.15789473684210525"/>
    <n v="0.84210526315789469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0"/>
    <s v="r"/>
    <n v="0.06"/>
    <n v="0.94"/>
    <x v="0"/>
  </r>
  <r>
    <x v="0"/>
    <s v="p"/>
    <n v="4.7619047619047616E-2"/>
    <n v="0.95238095238095233"/>
    <x v="0"/>
  </r>
  <r>
    <x v="0"/>
    <s v="y"/>
    <n v="5.5555555555555552E-2"/>
    <n v="0.94444444444444442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i"/>
    <n v="0.82037996545768566"/>
    <n v="0.17962003454231434"/>
    <x v="1"/>
  </r>
  <r>
    <x v="1"/>
    <s v="l"/>
    <n v="0.28260869565217389"/>
    <n v="0.7173913043478260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g"/>
    <n v="5.2631578947368418E-2"/>
    <n v="0.94736842105263153"/>
    <x v="0"/>
  </r>
  <r>
    <x v="0"/>
    <s v="k"/>
    <n v="6.25E-2"/>
    <n v="0.937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1"/>
    <s v="z"/>
    <n v="0.18181818181818182"/>
    <n v="0.8181818181818182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g"/>
    <n v="5.2631578947368418E-2"/>
    <n v="0.94736842105263153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r"/>
    <n v="0.06"/>
    <n v="0.9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e"/>
    <n v="0.47619047619047616"/>
    <n v="0.5238095238095238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y"/>
    <n v="5.5555555555555552E-2"/>
    <n v="0.94444444444444442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g"/>
    <n v="5.2631578947368418E-2"/>
    <n v="0.94736842105263153"/>
    <x v="0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t"/>
    <n v="8.6538461538461536E-2"/>
    <n v="0.91346153846153844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m"/>
    <n v="0.171875"/>
    <n v="0.828125"/>
    <x v="0"/>
  </r>
  <r>
    <x v="0"/>
    <s v="d"/>
    <n v="5.0847457627118647E-2"/>
    <n v="0.94915254237288138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d"/>
    <n v="5.0847457627118647E-2"/>
    <n v="0.94915254237288138"/>
    <x v="0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0"/>
    <s v="y"/>
    <n v="5.5555555555555552E-2"/>
    <n v="0.94444444444444442"/>
    <x v="0"/>
  </r>
  <r>
    <x v="1"/>
    <s v="e"/>
    <n v="0.47619047619047616"/>
    <n v="0.52380952380952384"/>
    <x v="0"/>
  </r>
  <r>
    <x v="1"/>
    <s v="a"/>
    <n v="0.73152478952291866"/>
    <n v="0.26847521047708139"/>
    <x v="1"/>
  </r>
  <r>
    <x v="1"/>
    <s v="b"/>
    <n v="0.15789473684210525"/>
    <n v="0.84210526315789469"/>
    <x v="0"/>
  </r>
  <r>
    <x v="0"/>
    <s v="j"/>
    <n v="2.6315789473684209E-2"/>
    <n v="0.97368421052631582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b"/>
    <n v="0.15789473684210525"/>
    <n v="0.84210526315789469"/>
    <x v="0"/>
  </r>
  <r>
    <x v="0"/>
    <s v="a"/>
    <n v="0.73152478952291866"/>
    <n v="0.26847521047708139"/>
    <x v="1"/>
  </r>
  <r>
    <x v="0"/>
    <s v="o"/>
    <n v="0.33333333333333331"/>
    <n v="0.666666666666666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k"/>
    <n v="6.25E-2"/>
    <n v="0.9375"/>
    <x v="0"/>
  </r>
  <r>
    <x v="0"/>
    <s v="v"/>
    <n v="0"/>
    <n v="1"/>
    <x v="0"/>
  </r>
  <r>
    <x v="1"/>
    <s v="u"/>
    <n v="0.15492957746478872"/>
    <n v="0.84507042253521125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r"/>
    <n v="0.06"/>
    <n v="0.9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p"/>
    <n v="4.7619047619047616E-2"/>
    <n v="0.95238095238095233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1"/>
    <s v="l"/>
    <n v="0.28260869565217389"/>
    <n v="0.71739130434782605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m"/>
    <n v="0.171875"/>
    <n v="0.828125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m"/>
    <n v="0.171875"/>
    <n v="0.828125"/>
    <x v="0"/>
  </r>
  <r>
    <x v="0"/>
    <s v="g"/>
    <n v="5.2631578947368418E-2"/>
    <n v="0.94736842105263153"/>
    <x v="0"/>
  </r>
  <r>
    <x v="0"/>
    <s v="h"/>
    <n v="3.7234042553191488E-2"/>
    <n v="0.96276595744680848"/>
    <x v="0"/>
  </r>
  <r>
    <x v="1"/>
    <s v="e"/>
    <n v="0.47619047619047616"/>
    <n v="0.52380952380952384"/>
    <x v="0"/>
  </r>
  <r>
    <x v="1"/>
    <s v="a"/>
    <n v="0.73152478952291866"/>
    <n v="0.26847521047708139"/>
    <x v="1"/>
  </r>
  <r>
    <x v="1"/>
    <s v="l"/>
    <n v="0.28260869565217389"/>
    <n v="0.71739130434782605"/>
    <x v="0"/>
  </r>
  <r>
    <x v="0"/>
    <s v="q"/>
    <n v="0"/>
    <n v="1"/>
    <x v="0"/>
  </r>
  <r>
    <x v="0"/>
    <s v="d"/>
    <n v="5.0847457627118647E-2"/>
    <n v="0.94915254237288138"/>
    <x v="0"/>
  </r>
  <r>
    <x v="0"/>
    <s v="u"/>
    <n v="0.15492957746478872"/>
    <n v="0.84507042253521125"/>
    <x v="0"/>
  </r>
  <r>
    <x v="0"/>
    <s v="k"/>
    <n v="6.25E-2"/>
    <n v="0.9375"/>
    <x v="0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j"/>
    <n v="2.6315789473684209E-2"/>
    <n v="0.97368421052631582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u"/>
    <n v="0.15492957746478872"/>
    <n v="0.84507042253521125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j"/>
    <n v="2.6315789473684209E-2"/>
    <n v="0.97368421052631582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r"/>
    <n v="0.06"/>
    <n v="0.94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r"/>
    <n v="0.06"/>
    <n v="0.94"/>
    <x v="0"/>
  </r>
  <r>
    <x v="1"/>
    <s v="i"/>
    <n v="0.82037996545768566"/>
    <n v="0.17962003454231434"/>
    <x v="1"/>
  </r>
  <r>
    <x v="1"/>
    <s v="t"/>
    <n v="8.6538461538461536E-2"/>
    <n v="0.91346153846153844"/>
    <x v="0"/>
  </r>
  <r>
    <x v="0"/>
    <s v="t"/>
    <n v="8.6538461538461536E-2"/>
    <n v="0.91346153846153844"/>
    <x v="0"/>
  </r>
  <r>
    <x v="0"/>
    <s v="l"/>
    <n v="0.28260869565217389"/>
    <n v="0.71739130434782605"/>
    <x v="0"/>
  </r>
  <r>
    <x v="1"/>
    <s v="r"/>
    <n v="0.06"/>
    <n v="0.94"/>
    <x v="0"/>
  </r>
  <r>
    <x v="1"/>
    <s v="a"/>
    <n v="0.73152478952291866"/>
    <n v="0.26847521047708139"/>
    <x v="1"/>
  </r>
  <r>
    <x v="0"/>
    <s v="y"/>
    <n v="5.5555555555555552E-2"/>
    <n v="0.94444444444444442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1"/>
    <s v="n"/>
    <n v="6.5384615384615388E-2"/>
    <n v="0.93461538461538463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u"/>
    <n v="0.15492957746478872"/>
    <n v="0.84507042253521125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k"/>
    <n v="6.25E-2"/>
    <n v="0.9375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m"/>
    <n v="0.171875"/>
    <n v="0.828125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g"/>
    <n v="5.2631578947368418E-2"/>
    <n v="0.94736842105263153"/>
    <x v="0"/>
  </r>
  <r>
    <x v="0"/>
    <s v="r"/>
    <n v="0.06"/>
    <n v="0.94"/>
    <x v="0"/>
  </r>
  <r>
    <x v="0"/>
    <s v="i"/>
    <n v="0.82037996545768566"/>
    <n v="0.17962003454231434"/>
    <x v="1"/>
  </r>
  <r>
    <x v="0"/>
    <s v="k"/>
    <n v="6.25E-2"/>
    <n v="0.937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b"/>
    <n v="0.15789473684210525"/>
    <n v="0.84210526315789469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m"/>
    <n v="0.171875"/>
    <n v="0.828125"/>
    <x v="0"/>
  </r>
  <r>
    <x v="0"/>
    <s v="d"/>
    <n v="5.0847457627118647E-2"/>
    <n v="0.9491525423728813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v"/>
    <n v="0"/>
    <n v="1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v"/>
    <n v="0"/>
    <n v="1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0"/>
    <s v="a"/>
    <n v="0.73152478952291866"/>
    <n v="0.26847521047708139"/>
    <x v="1"/>
  </r>
  <r>
    <x v="0"/>
    <s v="v"/>
    <n v="0"/>
    <n v="1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u"/>
    <n v="0.15492957746478872"/>
    <n v="0.84507042253521125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k"/>
    <n v="6.25E-2"/>
    <n v="0.9375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y"/>
    <n v="5.5555555555555552E-2"/>
    <n v="0.94444444444444442"/>
    <x v="0"/>
  </r>
  <r>
    <x v="0"/>
    <s v="u"/>
    <n v="0.15492957746478872"/>
    <n v="0.84507042253521125"/>
    <x v="0"/>
  </r>
  <r>
    <x v="0"/>
    <s v="e"/>
    <n v="0.47619047619047616"/>
    <n v="0.52380952380952384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l"/>
    <n v="0.28260869565217389"/>
    <n v="0.71739130434782605"/>
    <x v="0"/>
  </r>
  <r>
    <x v="0"/>
    <s v="m"/>
    <n v="0.171875"/>
    <n v="0.828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h"/>
    <n v="3.7234042553191488E-2"/>
    <n v="0.96276595744680848"/>
    <x v="0"/>
  </r>
  <r>
    <x v="0"/>
    <s v="v"/>
    <n v="0"/>
    <n v="1"/>
    <x v="0"/>
  </r>
  <r>
    <x v="1"/>
    <s v="a"/>
    <n v="0.73152478952291866"/>
    <n v="0.26847521047708139"/>
    <x v="1"/>
  </r>
  <r>
    <x v="0"/>
    <s v="r"/>
    <n v="0.06"/>
    <n v="0.94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r"/>
    <n v="0.06"/>
    <n v="0.94"/>
    <x v="0"/>
  </r>
  <r>
    <x v="1"/>
    <s v="l"/>
    <n v="0.28260869565217389"/>
    <n v="0.7173913043478260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p"/>
    <n v="4.7619047619047616E-2"/>
    <n v="0.95238095238095233"/>
    <x v="0"/>
  </r>
  <r>
    <x v="1"/>
    <s v="a"/>
    <n v="0.73152478952291866"/>
    <n v="0.26847521047708139"/>
    <x v="1"/>
  </r>
  <r>
    <x v="0"/>
    <s v="k"/>
    <n v="6.25E-2"/>
    <n v="0.9375"/>
    <x v="0"/>
  </r>
  <r>
    <x v="1"/>
    <s v="m"/>
    <n v="0.171875"/>
    <n v="0.828125"/>
    <x v="0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b"/>
    <n v="0.15789473684210525"/>
    <n v="0.84210526315789469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m"/>
    <n v="0.171875"/>
    <n v="0.828125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v"/>
    <n v="0"/>
    <n v="1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y"/>
    <n v="5.5555555555555552E-2"/>
    <n v="0.94444444444444442"/>
    <x v="0"/>
  </r>
  <r>
    <x v="0"/>
    <s v="a"/>
    <n v="0.73152478952291866"/>
    <n v="0.26847521047708139"/>
    <x v="1"/>
  </r>
  <r>
    <x v="0"/>
    <s v="k"/>
    <n v="6.25E-2"/>
    <n v="0.937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v"/>
    <n v="0"/>
    <n v="1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p"/>
    <n v="4.7619047619047616E-2"/>
    <n v="0.95238095238095233"/>
    <x v="0"/>
  </r>
  <r>
    <x v="1"/>
    <s v="l"/>
    <n v="0.28260869565217389"/>
    <n v="0.71739130434782605"/>
    <x v="0"/>
  </r>
  <r>
    <x v="1"/>
    <s v="a"/>
    <n v="0.73152478952291866"/>
    <n v="0.26847521047708139"/>
    <x v="1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r"/>
    <n v="0.06"/>
    <n v="0.94"/>
    <x v="0"/>
  </r>
  <r>
    <x v="0"/>
    <s v="t"/>
    <n v="8.6538461538461536E-2"/>
    <n v="0.91346153846153844"/>
    <x v="0"/>
  </r>
  <r>
    <x v="0"/>
    <s v="j"/>
    <n v="2.6315789473684209E-2"/>
    <n v="0.97368421052631582"/>
    <x v="0"/>
  </r>
  <r>
    <x v="0"/>
    <s v="h"/>
    <n v="3.7234042553191488E-2"/>
    <n v="0.96276595744680848"/>
    <x v="0"/>
  </r>
  <r>
    <x v="0"/>
    <s v="m"/>
    <n v="0.171875"/>
    <n v="0.828125"/>
    <x v="0"/>
  </r>
  <r>
    <x v="1"/>
    <s v="a"/>
    <n v="0.73152478952291866"/>
    <n v="0.26847521047708139"/>
    <x v="1"/>
  </r>
  <r>
    <x v="0"/>
    <s v="v"/>
    <n v="0"/>
    <n v="1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r"/>
    <n v="0.06"/>
    <n v="0.94"/>
    <x v="0"/>
  </r>
  <r>
    <x v="0"/>
    <s v="r"/>
    <n v="0.06"/>
    <n v="0.94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p"/>
    <n v="4.7619047619047616E-2"/>
    <n v="0.95238095238095233"/>
    <x v="0"/>
  </r>
  <r>
    <x v="1"/>
    <s v="a"/>
    <n v="0.73152478952291866"/>
    <n v="0.26847521047708139"/>
    <x v="1"/>
  </r>
  <r>
    <x v="1"/>
    <s v="l"/>
    <n v="0.28260869565217389"/>
    <n v="0.71739130434782605"/>
    <x v="0"/>
  </r>
  <r>
    <x v="0"/>
    <s v="u"/>
    <n v="0.15492957746478872"/>
    <n v="0.8450704225352112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k"/>
    <n v="6.25E-2"/>
    <n v="0.937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0"/>
    <s v="m"/>
    <n v="0.171875"/>
    <n v="0.82812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v"/>
    <n v="0"/>
    <n v="1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l"/>
    <n v="0.28260869565217389"/>
    <n v="0.71739130434782605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0"/>
    <s v="g"/>
    <n v="5.2631578947368418E-2"/>
    <n v="0.94736842105263153"/>
    <x v="0"/>
  </r>
  <r>
    <x v="1"/>
    <s v="u"/>
    <n v="0.15492957746478872"/>
    <n v="0.84507042253521125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b"/>
    <n v="0.15789473684210525"/>
    <n v="0.84210526315789469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r"/>
    <n v="0.06"/>
    <n v="0.94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z"/>
    <n v="0.18181818181818182"/>
    <n v="0.81818181818181823"/>
    <x v="0"/>
  </r>
  <r>
    <x v="0"/>
    <s v="i"/>
    <n v="0.82037996545768566"/>
    <n v="0.17962003454231434"/>
    <x v="1"/>
  </r>
  <r>
    <x v="1"/>
    <s v="t"/>
    <n v="8.6538461538461536E-2"/>
    <n v="0.9134615384615384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y"/>
    <n v="5.5555555555555552E-2"/>
    <n v="0.94444444444444442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a"/>
    <n v="0.73152478952291866"/>
    <n v="0.26847521047708139"/>
    <x v="1"/>
  </r>
  <r>
    <x v="0"/>
    <s v="m"/>
    <n v="0.171875"/>
    <n v="0.828125"/>
    <x v="0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g"/>
    <n v="5.2631578947368418E-2"/>
    <n v="0.94736842105263153"/>
    <x v="0"/>
  </r>
  <r>
    <x v="1"/>
    <s v="i"/>
    <n v="0.82037996545768566"/>
    <n v="0.17962003454231434"/>
    <x v="1"/>
  </r>
  <r>
    <x v="0"/>
    <s v="y"/>
    <n v="5.5555555555555552E-2"/>
    <n v="0.94444444444444442"/>
    <x v="0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m"/>
    <n v="0.171875"/>
    <n v="0.828125"/>
    <x v="0"/>
  </r>
  <r>
    <x v="1"/>
    <s v="i"/>
    <n v="0.82037996545768566"/>
    <n v="0.17962003454231434"/>
    <x v="1"/>
  </r>
  <r>
    <x v="1"/>
    <s v="n"/>
    <n v="6.5384615384615388E-2"/>
    <n v="0.93461538461538463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m"/>
    <n v="0.171875"/>
    <n v="0.828125"/>
    <x v="0"/>
  </r>
  <r>
    <x v="0"/>
    <s v="g"/>
    <n v="5.2631578947368418E-2"/>
    <n v="0.94736842105263153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z"/>
    <n v="0.18181818181818182"/>
    <n v="0.81818181818181823"/>
    <x v="0"/>
  </r>
  <r>
    <x v="0"/>
    <s v="r"/>
    <n v="0.06"/>
    <n v="0.94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d"/>
    <n v="5.0847457627118647E-2"/>
    <n v="0.94915254237288138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p"/>
    <n v="4.7619047619047616E-2"/>
    <n v="0.95238095238095233"/>
    <x v="0"/>
  </r>
  <r>
    <x v="0"/>
    <s v="r"/>
    <n v="0.06"/>
    <n v="0.94"/>
    <x v="0"/>
  </r>
  <r>
    <x v="0"/>
    <s v="l"/>
    <n v="0.28260869565217389"/>
    <n v="0.71739130434782605"/>
    <x v="0"/>
  </r>
  <r>
    <x v="0"/>
    <s v="v"/>
    <n v="0"/>
    <n v="1"/>
    <x v="0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g"/>
    <n v="5.2631578947368418E-2"/>
    <n v="0.9473684210526315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n"/>
    <n v="6.5384615384615388E-2"/>
    <n v="0.93461538461538463"/>
    <x v="0"/>
  </r>
  <r>
    <x v="0"/>
    <s v="i"/>
    <n v="0.82037996545768566"/>
    <n v="0.17962003454231434"/>
    <x v="1"/>
  </r>
  <r>
    <x v="0"/>
    <s v="g"/>
    <n v="5.2631578947368418E-2"/>
    <n v="0.9473684210526315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1"/>
    <s v="u"/>
    <n v="0.15492957746478872"/>
    <n v="0.84507042253521125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m"/>
    <n v="0.171875"/>
    <n v="0.828125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f"/>
    <n v="0.33333333333333331"/>
    <n v="0.66666666666666663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k"/>
    <n v="6.25E-2"/>
    <n v="0.9375"/>
    <x v="0"/>
  </r>
  <r>
    <x v="0"/>
    <s v="r"/>
    <n v="0.06"/>
    <n v="0.94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u"/>
    <n v="0.15492957746478872"/>
    <n v="0.84507042253521125"/>
    <x v="0"/>
  </r>
  <r>
    <x v="0"/>
    <s v="r"/>
    <n v="0.06"/>
    <n v="0.94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m"/>
    <n v="0.171875"/>
    <n v="0.828125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i"/>
    <n v="0.82037996545768566"/>
    <n v="0.17962003454231434"/>
    <x v="1"/>
  </r>
  <r>
    <x v="0"/>
    <s v="y"/>
    <n v="5.5555555555555552E-2"/>
    <n v="0.94444444444444442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r"/>
    <n v="0.06"/>
    <n v="0.94"/>
    <x v="0"/>
  </r>
  <r>
    <x v="0"/>
    <s v="v"/>
    <n v="0"/>
    <n v="1"/>
    <x v="0"/>
  </r>
  <r>
    <x v="0"/>
    <s v="r"/>
    <n v="0.06"/>
    <n v="0.94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q"/>
    <n v="0"/>
    <n v="1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m"/>
    <n v="0.171875"/>
    <n v="0.82812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r"/>
    <n v="0.06"/>
    <n v="0.9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v"/>
    <n v="0"/>
    <n v="1"/>
    <x v="0"/>
  </r>
  <r>
    <x v="1"/>
    <s v="i"/>
    <n v="0.82037996545768566"/>
    <n v="0.17962003454231434"/>
    <x v="1"/>
  </r>
  <r>
    <x v="0"/>
    <s v="r"/>
    <n v="0.06"/>
    <n v="0.94"/>
    <x v="0"/>
  </r>
  <r>
    <x v="1"/>
    <s v="l"/>
    <n v="0.28260869565217389"/>
    <n v="0.71739130434782605"/>
    <x v="0"/>
  </r>
  <r>
    <x v="0"/>
    <s v="m"/>
    <n v="0.171875"/>
    <n v="0.828125"/>
    <x v="0"/>
  </r>
  <r>
    <x v="0"/>
    <s v="t"/>
    <n v="8.6538461538461536E-2"/>
    <n v="0.91346153846153844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z"/>
    <n v="0.18181818181818182"/>
    <n v="0.8181818181818182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m"/>
    <n v="0.171875"/>
    <n v="0.82812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y"/>
    <n v="5.5555555555555552E-2"/>
    <n v="0.94444444444444442"/>
    <x v="0"/>
  </r>
  <r>
    <x v="1"/>
    <s v="i"/>
    <n v="0.82037996545768566"/>
    <n v="0.17962003454231434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0"/>
    <s v="i"/>
    <n v="0.82037996545768566"/>
    <n v="0.17962003454231434"/>
    <x v="1"/>
  </r>
  <r>
    <x v="0"/>
    <s v="m"/>
    <n v="0.171875"/>
    <n v="0.828125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1"/>
    <s v="u"/>
    <n v="0.15492957746478872"/>
    <n v="0.84507042253521125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m"/>
    <n v="0.171875"/>
    <n v="0.82812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v"/>
    <n v="0"/>
    <n v="1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1"/>
    <s v="s"/>
    <n v="0.10810810810810811"/>
    <n v="0.89189189189189189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s"/>
    <n v="0.10810810810810811"/>
    <n v="0.89189189189189189"/>
    <x v="0"/>
  </r>
  <r>
    <x v="1"/>
    <s v="a"/>
    <n v="0.73152478952291866"/>
    <n v="0.26847521047708139"/>
    <x v="1"/>
  </r>
  <r>
    <x v="0"/>
    <s v="r"/>
    <n v="0.06"/>
    <n v="0.94"/>
    <x v="0"/>
  </r>
  <r>
    <x v="0"/>
    <s v="d"/>
    <n v="5.0847457627118647E-2"/>
    <n v="0.94915254237288138"/>
    <x v="0"/>
  </r>
  <r>
    <x v="1"/>
    <s v="a"/>
    <n v="0.73152478952291866"/>
    <n v="0.26847521047708139"/>
    <x v="1"/>
  </r>
  <r>
    <x v="0"/>
    <s v="r"/>
    <n v="0.06"/>
    <n v="0.94"/>
    <x v="0"/>
  </r>
  <r>
    <x v="0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p"/>
    <n v="4.7619047619047616E-2"/>
    <n v="0.95238095238095233"/>
    <x v="0"/>
  </r>
  <r>
    <x v="0"/>
    <s v="n"/>
    <n v="6.5384615384615388E-2"/>
    <n v="0.93461538461538463"/>
    <x v="0"/>
  </r>
  <r>
    <x v="0"/>
    <s v="g"/>
    <n v="5.2631578947368418E-2"/>
    <n v="0.94736842105263153"/>
    <x v="0"/>
  </r>
  <r>
    <x v="1"/>
    <s v="a"/>
    <n v="0.73152478952291866"/>
    <n v="0.26847521047708139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1"/>
    <s v="m"/>
    <n v="0.171875"/>
    <n v="0.828125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r"/>
    <n v="0.06"/>
    <n v="0.94"/>
    <x v="0"/>
  </r>
  <r>
    <x v="1"/>
    <s v="i"/>
    <n v="0.82037996545768566"/>
    <n v="0.17962003454231434"/>
    <x v="1"/>
  </r>
  <r>
    <x v="0"/>
    <s v="o"/>
    <n v="0.33333333333333331"/>
    <n v="0.66666666666666663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b"/>
    <n v="0.15789473684210525"/>
    <n v="0.84210526315789469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d"/>
    <n v="5.0847457627118647E-2"/>
    <n v="0.94915254237288138"/>
    <x v="0"/>
  </r>
  <r>
    <x v="0"/>
    <s v="u"/>
    <n v="0.15492957746478872"/>
    <n v="0.84507042253521125"/>
    <x v="0"/>
  </r>
  <r>
    <x v="0"/>
    <s v="v"/>
    <n v="0"/>
    <n v="1"/>
    <x v="0"/>
  </r>
  <r>
    <x v="0"/>
    <s v="h"/>
    <n v="3.7234042553191488E-2"/>
    <n v="0.96276595744680848"/>
    <x v="0"/>
  </r>
  <r>
    <x v="0"/>
    <s v="g"/>
    <n v="5.2631578947368418E-2"/>
    <n v="0.9473684210526315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r"/>
    <n v="0.06"/>
    <n v="0.94"/>
    <x v="0"/>
  </r>
  <r>
    <x v="0"/>
    <s v="v"/>
    <n v="0"/>
    <n v="1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e"/>
    <n v="0.47619047619047616"/>
    <n v="0.52380952380952384"/>
    <x v="0"/>
  </r>
  <r>
    <x v="0"/>
    <s v="r"/>
    <n v="0.06"/>
    <n v="0.9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1"/>
    <s v="p"/>
    <n v="4.7619047619047616E-2"/>
    <n v="0.95238095238095233"/>
    <x v="0"/>
  </r>
  <r>
    <x v="1"/>
    <s v="i"/>
    <n v="0.82037996545768566"/>
    <n v="0.17962003454231434"/>
    <x v="1"/>
  </r>
  <r>
    <x v="1"/>
    <s v="r"/>
    <n v="0.06"/>
    <n v="0.94"/>
    <x v="0"/>
  </r>
  <r>
    <x v="0"/>
    <s v="r"/>
    <n v="0.06"/>
    <n v="0.94"/>
    <x v="0"/>
  </r>
  <r>
    <x v="0"/>
    <s v="m"/>
    <n v="0.171875"/>
    <n v="0.828125"/>
    <x v="0"/>
  </r>
  <r>
    <x v="0"/>
    <s v="v"/>
    <n v="0"/>
    <n v="1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n"/>
    <n v="6.5384615384615388E-2"/>
    <n v="0.93461538461538463"/>
    <x v="0"/>
  </r>
  <r>
    <x v="0"/>
    <s v="p"/>
    <n v="4.7619047619047616E-2"/>
    <n v="0.9523809523809523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s"/>
    <n v="0.10810810810810811"/>
    <n v="0.89189189189189189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d"/>
    <n v="5.0847457627118647E-2"/>
    <n v="0.9491525423728813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t"/>
    <n v="8.6538461538461536E-2"/>
    <n v="0.9134615384615384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f"/>
    <n v="0.33333333333333331"/>
    <n v="0.66666666666666663"/>
    <x v="0"/>
  </r>
  <r>
    <x v="0"/>
    <s v="j"/>
    <n v="2.6315789473684209E-2"/>
    <n v="0.97368421052631582"/>
    <x v="0"/>
  </r>
  <r>
    <x v="0"/>
    <s v="y"/>
    <n v="5.5555555555555552E-2"/>
    <n v="0.94444444444444442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y"/>
    <n v="5.5555555555555552E-2"/>
    <n v="0.94444444444444442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e"/>
    <n v="0.47619047619047616"/>
    <n v="0.5238095238095238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r"/>
    <n v="0.06"/>
    <n v="0.94"/>
    <x v="0"/>
  </r>
  <r>
    <x v="0"/>
    <s v="v"/>
    <n v="0"/>
    <n v="1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v"/>
    <n v="0"/>
    <n v="1"/>
    <x v="0"/>
  </r>
  <r>
    <x v="0"/>
    <s v="i"/>
    <n v="0.82037996545768566"/>
    <n v="0.17962003454231434"/>
    <x v="1"/>
  </r>
  <r>
    <x v="0"/>
    <s v="p"/>
    <n v="4.7619047619047616E-2"/>
    <n v="0.95238095238095233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r"/>
    <n v="0.06"/>
    <n v="0.94"/>
    <x v="0"/>
  </r>
  <r>
    <x v="1"/>
    <s v="i"/>
    <n v="0.82037996545768566"/>
    <n v="0.17962003454231434"/>
    <x v="1"/>
  </r>
  <r>
    <x v="0"/>
    <s v="e"/>
    <n v="0.47619047619047616"/>
    <n v="0.52380952380952384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r"/>
    <n v="0.06"/>
    <n v="0.94"/>
    <x v="0"/>
  </r>
  <r>
    <x v="1"/>
    <s v="i"/>
    <n v="0.82037996545768566"/>
    <n v="0.17962003454231434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p"/>
    <n v="4.7619047619047616E-2"/>
    <n v="0.95238095238095233"/>
    <x v="0"/>
  </r>
  <r>
    <x v="0"/>
    <s v="e"/>
    <n v="0.47619047619047616"/>
    <n v="0.52380952380952384"/>
    <x v="0"/>
  </r>
  <r>
    <x v="1"/>
    <s v="a"/>
    <n v="0.73152478952291866"/>
    <n v="0.26847521047708139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t"/>
    <n v="8.6538461538461536E-2"/>
    <n v="0.91346153846153844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k"/>
    <n v="6.25E-2"/>
    <n v="0.9375"/>
    <x v="0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r"/>
    <n v="0.06"/>
    <n v="0.94"/>
    <x v="0"/>
  </r>
  <r>
    <x v="0"/>
    <s v="z"/>
    <n v="0.18181818181818182"/>
    <n v="0.81818181818181823"/>
    <x v="0"/>
  </r>
  <r>
    <x v="1"/>
    <s v="i"/>
    <n v="0.82037996545768566"/>
    <n v="0.17962003454231434"/>
    <x v="1"/>
  </r>
  <r>
    <x v="0"/>
    <s v="r"/>
    <n v="0.06"/>
    <n v="0.94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y"/>
    <n v="5.5555555555555552E-2"/>
    <n v="0.94444444444444442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r"/>
    <n v="0.06"/>
    <n v="0.94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l"/>
    <n v="0.28260869565217389"/>
    <n v="0.71739130434782605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s"/>
    <n v="0.10810810810810811"/>
    <n v="0.89189189189189189"/>
    <x v="0"/>
  </r>
  <r>
    <x v="0"/>
    <s v="d"/>
    <n v="5.0847457627118647E-2"/>
    <n v="0.9491525423728813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k"/>
    <n v="6.25E-2"/>
    <n v="0.9375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m"/>
    <n v="0.171875"/>
    <n v="0.828125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1"/>
    <s v="n"/>
    <n v="6.5384615384615388E-2"/>
    <n v="0.93461538461538463"/>
    <x v="0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s"/>
    <n v="0.10810810810810811"/>
    <n v="0.89189189189189189"/>
    <x v="0"/>
  </r>
  <r>
    <x v="1"/>
    <s v="i"/>
    <n v="0.82037996545768566"/>
    <n v="0.17962003454231434"/>
    <x v="1"/>
  </r>
  <r>
    <x v="0"/>
    <s v="y"/>
    <n v="5.5555555555555552E-2"/>
    <n v="0.94444444444444442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0"/>
    <s v="j"/>
    <n v="2.6315789473684209E-2"/>
    <n v="0.97368421052631582"/>
    <x v="0"/>
  </r>
  <r>
    <x v="0"/>
    <s v="j"/>
    <n v="2.6315789473684209E-2"/>
    <n v="0.97368421052631582"/>
    <x v="0"/>
  </r>
  <r>
    <x v="1"/>
    <s v="r"/>
    <n v="0.06"/>
    <n v="0.94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m"/>
    <n v="0.171875"/>
    <n v="0.828125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j"/>
    <n v="2.6315789473684209E-2"/>
    <n v="0.97368421052631582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y"/>
    <n v="5.5555555555555552E-2"/>
    <n v="0.94444444444444442"/>
    <x v="0"/>
  </r>
  <r>
    <x v="0"/>
    <s v="u"/>
    <n v="0.15492957746478872"/>
    <n v="0.84507042253521125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r"/>
    <n v="0.06"/>
    <n v="0.94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a"/>
    <n v="0.73152478952291866"/>
    <n v="0.26847521047708139"/>
    <x v="1"/>
  </r>
  <r>
    <x v="0"/>
    <s v="p"/>
    <n v="4.7619047619047616E-2"/>
    <n v="0.95238095238095233"/>
    <x v="0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n"/>
    <n v="6.5384615384615388E-2"/>
    <n v="0.93461538461538463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1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m"/>
    <n v="0.171875"/>
    <n v="0.828125"/>
    <x v="0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r"/>
    <n v="0.06"/>
    <n v="0.94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r"/>
    <n v="0.06"/>
    <n v="0.94"/>
    <x v="0"/>
  </r>
  <r>
    <x v="1"/>
    <s v="i"/>
    <n v="0.82037996545768566"/>
    <n v="0.17962003454231434"/>
    <x v="1"/>
  </r>
  <r>
    <x v="0"/>
    <s v="m"/>
    <n v="0.171875"/>
    <n v="0.82812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r"/>
    <n v="0.06"/>
    <n v="0.94"/>
    <x v="0"/>
  </r>
  <r>
    <x v="0"/>
    <s v="n"/>
    <n v="6.5384615384615388E-2"/>
    <n v="0.93461538461538463"/>
    <x v="0"/>
  </r>
  <r>
    <x v="1"/>
    <s v="e"/>
    <n v="0.47619047619047616"/>
    <n v="0.5238095238095238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l"/>
    <n v="0.28260869565217389"/>
    <n v="0.71739130434782605"/>
    <x v="0"/>
  </r>
  <r>
    <x v="0"/>
    <s v="h"/>
    <n v="3.7234042553191488E-2"/>
    <n v="0.96276595744680848"/>
    <x v="0"/>
  </r>
  <r>
    <x v="0"/>
    <s v="r"/>
    <n v="0.06"/>
    <n v="0.94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k"/>
    <n v="6.25E-2"/>
    <n v="0.9375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l"/>
    <n v="0.28260869565217389"/>
    <n v="0.71739130434782605"/>
    <x v="0"/>
  </r>
  <r>
    <x v="0"/>
    <s v="i"/>
    <n v="0.82037996545768566"/>
    <n v="0.17962003454231434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m"/>
    <n v="0.171875"/>
    <n v="0.82812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u"/>
    <n v="0.15492957746478872"/>
    <n v="0.84507042253521125"/>
    <x v="0"/>
  </r>
  <r>
    <x v="0"/>
    <s v="g"/>
    <n v="5.2631578947368418E-2"/>
    <n v="0.94736842105263153"/>
    <x v="0"/>
  </r>
  <r>
    <x v="0"/>
    <s v="r"/>
    <n v="0.06"/>
    <n v="0.9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b"/>
    <n v="0.15789473684210525"/>
    <n v="0.84210526315789469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k"/>
    <n v="6.25E-2"/>
    <n v="0.9375"/>
    <x v="0"/>
  </r>
  <r>
    <x v="0"/>
    <s v="b"/>
    <n v="0.15789473684210525"/>
    <n v="0.84210526315789469"/>
    <x v="0"/>
  </r>
  <r>
    <x v="1"/>
    <s v="l"/>
    <n v="0.28260869565217389"/>
    <n v="0.71739130434782605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j"/>
    <n v="2.6315789473684209E-2"/>
    <n v="0.97368421052631582"/>
    <x v="0"/>
  </r>
  <r>
    <x v="0"/>
    <s v="l"/>
    <n v="0.28260869565217389"/>
    <n v="0.71739130434782605"/>
    <x v="0"/>
  </r>
  <r>
    <x v="1"/>
    <s v="i"/>
    <n v="0.82037996545768566"/>
    <n v="0.17962003454231434"/>
    <x v="1"/>
  </r>
  <r>
    <x v="0"/>
    <s v="u"/>
    <n v="0.15492957746478872"/>
    <n v="0.84507042253521125"/>
    <x v="0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q"/>
    <n v="0"/>
    <n v="1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v"/>
    <n v="0"/>
    <n v="1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r"/>
    <n v="0.06"/>
    <n v="0.94"/>
    <x v="0"/>
  </r>
  <r>
    <x v="0"/>
    <s v="u"/>
    <n v="0.15492957746478872"/>
    <n v="0.84507042253521125"/>
    <x v="0"/>
  </r>
  <r>
    <x v="0"/>
    <s v="l"/>
    <n v="0.28260869565217389"/>
    <n v="0.71739130434782605"/>
    <x v="0"/>
  </r>
  <r>
    <x v="1"/>
    <s v="r"/>
    <n v="0.06"/>
    <n v="0.94"/>
    <x v="0"/>
  </r>
  <r>
    <x v="0"/>
    <s v="l"/>
    <n v="0.28260869565217389"/>
    <n v="0.71739130434782605"/>
    <x v="0"/>
  </r>
  <r>
    <x v="1"/>
    <s v="i"/>
    <n v="0.82037996545768566"/>
    <n v="0.17962003454231434"/>
    <x v="1"/>
  </r>
  <r>
    <x v="0"/>
    <s v="r"/>
    <n v="0.06"/>
    <n v="0.94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k"/>
    <n v="6.25E-2"/>
    <n v="0.9375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r"/>
    <n v="0.06"/>
    <n v="0.9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m"/>
    <n v="0.171875"/>
    <n v="0.828125"/>
    <x v="0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p"/>
    <n v="4.7619047619047616E-2"/>
    <n v="0.9523809523809523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v"/>
    <n v="0"/>
    <n v="1"/>
    <x v="0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y"/>
    <n v="5.5555555555555552E-2"/>
    <n v="0.94444444444444442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g"/>
    <n v="5.2631578947368418E-2"/>
    <n v="0.94736842105263153"/>
    <x v="0"/>
  </r>
  <r>
    <x v="0"/>
    <s v="b"/>
    <n v="0.15789473684210525"/>
    <n v="0.84210526315789469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r"/>
    <n v="0.06"/>
    <n v="0.94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k"/>
    <n v="6.25E-2"/>
    <n v="0.9375"/>
    <x v="0"/>
  </r>
  <r>
    <x v="1"/>
    <s v="a"/>
    <n v="0.73152478952291866"/>
    <n v="0.26847521047708139"/>
    <x v="1"/>
  </r>
  <r>
    <x v="1"/>
    <s v="e"/>
    <n v="0.47619047619047616"/>
    <n v="0.52380952380952384"/>
    <x v="0"/>
  </r>
  <r>
    <x v="0"/>
    <s v="t"/>
    <n v="8.6538461538461536E-2"/>
    <n v="0.91346153846153844"/>
    <x v="0"/>
  </r>
  <r>
    <x v="0"/>
    <s v="r"/>
    <n v="0.06"/>
    <n v="0.94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v"/>
    <n v="0"/>
    <n v="1"/>
    <x v="0"/>
  </r>
  <r>
    <x v="1"/>
    <s v="a"/>
    <n v="0.73152478952291866"/>
    <n v="0.26847521047708139"/>
    <x v="1"/>
  </r>
  <r>
    <x v="0"/>
    <s v="d"/>
    <n v="5.0847457627118647E-2"/>
    <n v="0.94915254237288138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i"/>
    <n v="0.82037996545768566"/>
    <n v="0.17962003454231434"/>
    <x v="1"/>
  </r>
  <r>
    <x v="1"/>
    <s v="l"/>
    <n v="0.28260869565217389"/>
    <n v="0.71739130434782605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z"/>
    <n v="0.18181818181818182"/>
    <n v="0.81818181818181823"/>
    <x v="0"/>
  </r>
  <r>
    <x v="1"/>
    <s v="a"/>
    <n v="0.73152478952291866"/>
    <n v="0.26847521047708139"/>
    <x v="1"/>
  </r>
  <r>
    <x v="0"/>
    <s v="u"/>
    <n v="0.15492957746478872"/>
    <n v="0.84507042253521125"/>
    <x v="0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o"/>
    <n v="0.33333333333333331"/>
    <n v="0.66666666666666663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m"/>
    <n v="0.171875"/>
    <n v="0.828125"/>
    <x v="0"/>
  </r>
  <r>
    <x v="1"/>
    <s v="a"/>
    <n v="0.73152478952291866"/>
    <n v="0.26847521047708139"/>
    <x v="1"/>
  </r>
  <r>
    <x v="1"/>
    <s v="k"/>
    <n v="6.25E-2"/>
    <n v="0.9375"/>
    <x v="0"/>
  </r>
  <r>
    <x v="1"/>
    <s v="a"/>
    <n v="0.73152478952291866"/>
    <n v="0.26847521047708139"/>
    <x v="1"/>
  </r>
  <r>
    <x v="1"/>
    <s v="t"/>
    <n v="8.6538461538461536E-2"/>
    <n v="0.91346153846153844"/>
    <x v="0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e"/>
    <n v="0.47619047619047616"/>
    <n v="0.5238095238095238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u"/>
    <n v="0.15492957746478872"/>
    <n v="0.84507042253521125"/>
    <x v="0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h"/>
    <n v="3.7234042553191488E-2"/>
    <n v="0.96276595744680848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0"/>
    <s v="r"/>
    <n v="0.06"/>
    <n v="0.94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j"/>
    <n v="2.6315789473684209E-2"/>
    <n v="0.97368421052631582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v"/>
    <n v="0"/>
    <n v="1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1"/>
    <s v="l"/>
    <n v="0.28260869565217389"/>
    <n v="0.7173913043478260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r"/>
    <n v="0.06"/>
    <n v="0.94"/>
    <x v="0"/>
  </r>
  <r>
    <x v="0"/>
    <s v="h"/>
    <n v="3.7234042553191488E-2"/>
    <n v="0.96276595744680848"/>
    <x v="0"/>
  </r>
  <r>
    <x v="1"/>
    <s v="t"/>
    <n v="8.6538461538461536E-2"/>
    <n v="0.91346153846153844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k"/>
    <n v="6.25E-2"/>
    <n v="0.9375"/>
    <x v="0"/>
  </r>
  <r>
    <x v="1"/>
    <s v="a"/>
    <n v="0.73152478952291866"/>
    <n v="0.26847521047708139"/>
    <x v="1"/>
  </r>
  <r>
    <x v="0"/>
    <s v="r"/>
    <n v="0.06"/>
    <n v="0.94"/>
    <x v="0"/>
  </r>
  <r>
    <x v="1"/>
    <s v="i"/>
    <n v="0.82037996545768566"/>
    <n v="0.17962003454231434"/>
    <x v="1"/>
  </r>
  <r>
    <x v="0"/>
    <s v="s"/>
    <n v="0.10810810810810811"/>
    <n v="0.89189189189189189"/>
    <x v="0"/>
  </r>
  <r>
    <x v="1"/>
    <s v="a"/>
    <n v="0.73152478952291866"/>
    <n v="0.26847521047708139"/>
    <x v="1"/>
  </r>
  <r>
    <x v="1"/>
    <s v="s"/>
    <n v="0.10810810810810811"/>
    <n v="0.89189189189189189"/>
    <x v="0"/>
  </r>
  <r>
    <x v="1"/>
    <s v="a"/>
    <n v="0.73152478952291866"/>
    <n v="0.26847521047708139"/>
    <x v="1"/>
  </r>
  <r>
    <x v="0"/>
    <s v="r"/>
    <n v="0.06"/>
    <n v="0.94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u"/>
    <n v="0.15492957746478872"/>
    <n v="0.84507042253521125"/>
    <x v="0"/>
  </r>
  <r>
    <x v="0"/>
    <s v="s"/>
    <n v="0.10810810810810811"/>
    <n v="0.89189189189189189"/>
    <x v="0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k"/>
    <n v="6.25E-2"/>
    <n v="0.9375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k"/>
    <n v="6.25E-2"/>
    <n v="0.9375"/>
    <x v="0"/>
  </r>
  <r>
    <x v="1"/>
    <s v="i"/>
    <n v="0.82037996545768566"/>
    <n v="0.17962003454231434"/>
    <x v="1"/>
  </r>
  <r>
    <x v="0"/>
    <s v="p"/>
    <n v="4.7619047619047616E-2"/>
    <n v="0.9523809523809523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k"/>
    <n v="6.25E-2"/>
    <n v="0.9375"/>
    <x v="0"/>
  </r>
  <r>
    <x v="1"/>
    <s v="h"/>
    <n v="3.7234042553191488E-2"/>
    <n v="0.96276595744680848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d"/>
    <n v="5.0847457627118647E-2"/>
    <n v="0.94915254237288138"/>
    <x v="0"/>
  </r>
  <r>
    <x v="1"/>
    <s v="l"/>
    <n v="0.28260869565217389"/>
    <n v="0.7173913043478260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z"/>
    <n v="0.18181818181818182"/>
    <n v="0.8181818181818182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l"/>
    <n v="0.28260869565217389"/>
    <n v="0.71739130434782605"/>
    <x v="0"/>
  </r>
  <r>
    <x v="0"/>
    <s v="k"/>
    <n v="6.25E-2"/>
    <n v="0.9375"/>
    <x v="0"/>
  </r>
  <r>
    <x v="1"/>
    <s v="m"/>
    <n v="0.171875"/>
    <n v="0.82812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q"/>
    <n v="0"/>
    <n v="1"/>
    <x v="0"/>
  </r>
  <r>
    <x v="0"/>
    <s v="s"/>
    <n v="0.10810810810810811"/>
    <n v="0.89189189189189189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m"/>
    <n v="0.171875"/>
    <n v="0.828125"/>
    <x v="0"/>
  </r>
  <r>
    <x v="1"/>
    <s v="i"/>
    <n v="0.82037996545768566"/>
    <n v="0.17962003454231434"/>
    <x v="1"/>
  </r>
  <r>
    <x v="0"/>
    <s v="h"/>
    <n v="3.7234042553191488E-2"/>
    <n v="0.96276595744680848"/>
    <x v="0"/>
  </r>
  <r>
    <x v="0"/>
    <s v="r"/>
    <n v="0.06"/>
    <n v="0.94"/>
    <x v="0"/>
  </r>
  <r>
    <x v="1"/>
    <s v="i"/>
    <n v="0.82037996545768566"/>
    <n v="0.17962003454231434"/>
    <x v="1"/>
  </r>
  <r>
    <x v="1"/>
    <s v="e"/>
    <n v="0.47619047619047616"/>
    <n v="0.52380952380952384"/>
    <x v="0"/>
  </r>
  <r>
    <x v="0"/>
    <s v="m"/>
    <n v="0.171875"/>
    <n v="0.828125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s"/>
    <n v="0.10810810810810811"/>
    <n v="0.89189189189189189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m"/>
    <n v="0.171875"/>
    <n v="0.82812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r"/>
    <n v="0.06"/>
    <n v="0.94"/>
    <x v="0"/>
  </r>
  <r>
    <x v="1"/>
    <s v="i"/>
    <n v="0.82037996545768566"/>
    <n v="0.17962003454231434"/>
    <x v="1"/>
  </r>
  <r>
    <x v="0"/>
    <s v="k"/>
    <n v="6.25E-2"/>
    <n v="0.937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d"/>
    <n v="5.0847457627118647E-2"/>
    <n v="0.9491525423728813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k"/>
    <n v="6.25E-2"/>
    <n v="0.9375"/>
    <x v="0"/>
  </r>
  <r>
    <x v="0"/>
    <s v="r"/>
    <n v="0.06"/>
    <n v="0.94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0"/>
    <s v="r"/>
    <n v="0.06"/>
    <n v="0.94"/>
    <x v="0"/>
  </r>
  <r>
    <x v="1"/>
    <s v="i"/>
    <n v="0.82037996545768566"/>
    <n v="0.17962003454231434"/>
    <x v="1"/>
  </r>
  <r>
    <x v="0"/>
    <s v="m"/>
    <n v="0.171875"/>
    <n v="0.828125"/>
    <x v="0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y"/>
    <n v="5.5555555555555552E-2"/>
    <n v="0.94444444444444442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i"/>
    <n v="0.82037996545768566"/>
    <n v="0.17962003454231434"/>
    <x v="1"/>
  </r>
  <r>
    <x v="0"/>
    <s v="m"/>
    <n v="0.171875"/>
    <n v="0.82812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f"/>
    <n v="0.33333333333333331"/>
    <n v="0.66666666666666663"/>
    <x v="0"/>
  </r>
  <r>
    <x v="0"/>
    <s v="u"/>
    <n v="0.15492957746478872"/>
    <n v="0.84507042253521125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v"/>
    <n v="0"/>
    <n v="1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s"/>
    <n v="0.10810810810810811"/>
    <n v="0.89189189189189189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m"/>
    <n v="0.171875"/>
    <n v="0.828125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v"/>
    <n v="0"/>
    <n v="1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r"/>
    <n v="0.06"/>
    <n v="0.94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1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1"/>
    <s v="a"/>
    <n v="0.73152478952291866"/>
    <n v="0.26847521047708139"/>
    <x v="1"/>
  </r>
  <r>
    <x v="0"/>
    <s v="t"/>
    <n v="8.6538461538461536E-2"/>
    <n v="0.9134615384615384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r"/>
    <n v="0.06"/>
    <n v="0.94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n"/>
    <n v="6.5384615384615388E-2"/>
    <n v="0.93461538461538463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u"/>
    <n v="0.15492957746478872"/>
    <n v="0.84507042253521125"/>
    <x v="0"/>
  </r>
  <r>
    <x v="1"/>
    <s v="m"/>
    <n v="0.171875"/>
    <n v="0.828125"/>
    <x v="0"/>
  </r>
  <r>
    <x v="1"/>
    <s v="y"/>
    <n v="5.5555555555555552E-2"/>
    <n v="0.94444444444444442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v"/>
    <n v="0"/>
    <n v="1"/>
    <x v="0"/>
  </r>
  <r>
    <x v="0"/>
    <s v="r"/>
    <n v="0.06"/>
    <n v="0.94"/>
    <x v="0"/>
  </r>
  <r>
    <x v="0"/>
    <s v="n"/>
    <n v="6.5384615384615388E-2"/>
    <n v="0.93461538461538463"/>
    <x v="0"/>
  </r>
  <r>
    <x v="1"/>
    <s v="i"/>
    <n v="0.82037996545768566"/>
    <n v="0.17962003454231434"/>
    <x v="1"/>
  </r>
  <r>
    <x v="1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y"/>
    <n v="5.5555555555555552E-2"/>
    <n v="0.94444444444444442"/>
    <x v="0"/>
  </r>
  <r>
    <x v="0"/>
    <s v="r"/>
    <n v="0.06"/>
    <n v="0.94"/>
    <x v="0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k"/>
    <n v="6.25E-2"/>
    <n v="0.9375"/>
    <x v="0"/>
  </r>
  <r>
    <x v="1"/>
    <s v="n"/>
    <n v="6.5384615384615388E-2"/>
    <n v="0.93461538461538463"/>
    <x v="0"/>
  </r>
  <r>
    <x v="0"/>
    <s v="h"/>
    <n v="3.7234042553191488E-2"/>
    <n v="0.96276595744680848"/>
    <x v="0"/>
  </r>
  <r>
    <x v="0"/>
    <s v="r"/>
    <n v="0.06"/>
    <n v="0.94"/>
    <x v="0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j"/>
    <n v="2.6315789473684209E-2"/>
    <n v="0.97368421052631582"/>
    <x v="0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n"/>
    <n v="6.5384615384615388E-2"/>
    <n v="0.93461538461538463"/>
    <x v="0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r"/>
    <n v="0.06"/>
    <n v="0.94"/>
    <x v="0"/>
  </r>
  <r>
    <x v="0"/>
    <s v="h"/>
    <n v="3.7234042553191488E-2"/>
    <n v="0.96276595744680848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l"/>
    <n v="0.28260869565217389"/>
    <n v="0.71739130434782605"/>
    <x v="0"/>
  </r>
  <r>
    <x v="0"/>
    <s v="l"/>
    <n v="0.28260869565217389"/>
    <n v="0.71739130434782605"/>
    <x v="0"/>
  </r>
  <r>
    <x v="1"/>
    <s v="i"/>
    <n v="0.82037996545768566"/>
    <n v="0.17962003454231434"/>
    <x v="1"/>
  </r>
  <r>
    <x v="0"/>
    <s v="k"/>
    <n v="6.25E-2"/>
    <n v="0.9375"/>
    <x v="0"/>
  </r>
  <r>
    <x v="1"/>
    <s v="i"/>
    <n v="0.82037996545768566"/>
    <n v="0.17962003454231434"/>
    <x v="1"/>
  </r>
  <r>
    <x v="1"/>
    <s v="a"/>
    <n v="0.73152478952291866"/>
    <n v="0.26847521047708139"/>
    <x v="1"/>
  </r>
  <r>
    <x v="0"/>
    <s v="j"/>
    <n v="2.6315789473684209E-2"/>
    <n v="0.97368421052631582"/>
    <x v="0"/>
  </r>
  <r>
    <x v="1"/>
    <s v="a"/>
    <n v="0.73152478952291866"/>
    <n v="0.26847521047708139"/>
    <x v="1"/>
  </r>
  <r>
    <x v="1"/>
    <s v="i"/>
    <n v="0.82037996545768566"/>
    <n v="0.17962003454231434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1"/>
    <s v="a"/>
    <n v="0.73152478952291866"/>
    <n v="0.26847521047708139"/>
    <x v="1"/>
  </r>
  <r>
    <x v="0"/>
    <s v="r"/>
    <n v="0.06"/>
    <n v="0.94"/>
    <x v="0"/>
  </r>
  <r>
    <x v="0"/>
    <s v="a"/>
    <n v="0.73152478952291866"/>
    <n v="0.26847521047708139"/>
    <x v="1"/>
  </r>
  <r>
    <x v="1"/>
    <s v="i"/>
    <n v="0.82037996545768566"/>
    <n v="0.17962003454231434"/>
    <x v="1"/>
  </r>
  <r>
    <x v="0"/>
    <s v="a"/>
    <n v="0.73152478952291866"/>
    <n v="0.26847521047708139"/>
    <x v="1"/>
  </r>
  <r>
    <x v="1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1"/>
    <s v="l"/>
    <n v="0.28260869565217389"/>
    <n v="0.71739130434782605"/>
    <x v="0"/>
  </r>
  <r>
    <x v="0"/>
    <s v="m"/>
    <n v="0.171875"/>
    <n v="0.828125"/>
    <x v="0"/>
  </r>
  <r>
    <x v="1"/>
    <s v="a"/>
    <n v="0.73152478952291866"/>
    <n v="0.26847521047708139"/>
    <x v="1"/>
  </r>
  <r>
    <x v="1"/>
    <s v="l"/>
    <n v="0.28260869565217389"/>
    <n v="0.71739130434782605"/>
    <x v="0"/>
  </r>
  <r>
    <x v="1"/>
    <s v="a"/>
    <n v="0.73152478952291866"/>
    <n v="0.26847521047708139"/>
    <x v="1"/>
  </r>
  <r>
    <x v="0"/>
    <s v="a"/>
    <n v="0.73152478952291866"/>
    <n v="0.26847521047708139"/>
    <x v="1"/>
  </r>
  <r>
    <x v="0"/>
    <s v="b"/>
    <n v="0.15789473684210525"/>
    <n v="0.84210526315789469"/>
    <x v="0"/>
  </r>
  <r>
    <x v="0"/>
    <s v="p"/>
    <n v="4.7619047619047616E-2"/>
    <n v="0.95238095238095233"/>
    <x v="0"/>
  </r>
  <r>
    <x v="0"/>
    <s v="i"/>
    <n v="0.82037996545768566"/>
    <n v="0.17962003454231434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t"/>
    <n v="8.6538461538461536E-2"/>
    <n v="0.91346153846153844"/>
    <x v="0"/>
  </r>
  <r>
    <x v="1"/>
    <s v="i"/>
    <n v="0.82037996545768566"/>
    <n v="0.17962003454231434"/>
    <x v="1"/>
  </r>
  <r>
    <x v="0"/>
    <s v="r"/>
    <n v="0.06"/>
    <n v="0.94"/>
    <x v="0"/>
  </r>
  <r>
    <x v="1"/>
    <s v="a"/>
    <n v="0.73152478952291866"/>
    <n v="0.26847521047708139"/>
    <x v="1"/>
  </r>
  <r>
    <x v="0"/>
    <s v="r"/>
    <n v="0.06"/>
    <n v="0.94"/>
    <x v="0"/>
  </r>
  <r>
    <x v="1"/>
    <s v="a"/>
    <n v="0.73152478952291866"/>
    <n v="0.26847521047708139"/>
    <x v="1"/>
  </r>
  <r>
    <x v="0"/>
    <s v="r"/>
    <n v="0.06"/>
    <n v="0.94"/>
    <x v="0"/>
  </r>
  <r>
    <x v="0"/>
    <s v="k"/>
    <n v="6.25E-2"/>
    <n v="0.9375"/>
    <x v="0"/>
  </r>
  <r>
    <x v="0"/>
    <s v="l"/>
    <n v="0.28260869565217389"/>
    <n v="0.71739130434782605"/>
    <x v="0"/>
  </r>
  <r>
    <x v="1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m"/>
    <n v="0.171875"/>
    <n v="0.828125"/>
    <x v="0"/>
  </r>
  <r>
    <x v="1"/>
    <s v="a"/>
    <n v="0.73152478952291866"/>
    <n v="0.26847521047708139"/>
    <x v="1"/>
  </r>
  <r>
    <x v="0"/>
    <s v="r"/>
    <n v="0.06"/>
    <n v="0.94"/>
    <x v="0"/>
  </r>
  <r>
    <x v="0"/>
    <s v="e"/>
    <n v="0.47619047619047616"/>
    <n v="0.52380952380952384"/>
    <x v="0"/>
  </r>
  <r>
    <x v="0"/>
    <s v="a"/>
    <n v="0.73152478952291866"/>
    <n v="0.26847521047708139"/>
    <x v="1"/>
  </r>
  <r>
    <x v="1"/>
    <s v="a"/>
    <n v="0.73152478952291866"/>
    <n v="0.26847521047708139"/>
    <x v="1"/>
  </r>
  <r>
    <x v="1"/>
    <s v="a"/>
    <n v="0.73152478952291866"/>
    <n v="0.26847521047708139"/>
    <x v="1"/>
  </r>
  <r>
    <x v="0"/>
    <s v="d"/>
    <n v="5.0847457627118647E-2"/>
    <n v="0.94915254237288138"/>
    <x v="0"/>
  </r>
  <r>
    <x v="1"/>
    <s v="i"/>
    <n v="0.82037996545768566"/>
    <n v="0.17962003454231434"/>
    <x v="1"/>
  </r>
  <r>
    <x v="0"/>
    <s v="d"/>
    <n v="5.0847457627118647E-2"/>
    <n v="0.94915254237288138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1"/>
    <s v="a"/>
    <n v="0.73152478952291866"/>
    <n v="0.26847521047708139"/>
    <x v="1"/>
  </r>
  <r>
    <x v="0"/>
    <s v="e"/>
    <n v="0.47619047619047616"/>
    <n v="0.52380952380952384"/>
    <x v="0"/>
  </r>
  <r>
    <x v="1"/>
    <s v="e"/>
    <n v="0.47619047619047616"/>
    <n v="0.52380952380952384"/>
    <x v="0"/>
  </r>
  <r>
    <x v="0"/>
    <s v="s"/>
    <n v="0.10810810810810811"/>
    <n v="0.89189189189189189"/>
    <x v="0"/>
  </r>
  <r>
    <x v="1"/>
    <s v="i"/>
    <n v="0.82037996545768566"/>
    <n v="0.17962003454231434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b"/>
    <n v="0.15789473684210525"/>
    <n v="0.84210526315789469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d"/>
    <n v="5.0847457627118647E-2"/>
    <n v="0.94915254237288138"/>
    <x v="0"/>
  </r>
  <r>
    <x v="0"/>
    <s v="u"/>
    <n v="0.15492957746478872"/>
    <n v="0.84507042253521125"/>
    <x v="0"/>
  </r>
  <r>
    <x v="0"/>
    <s v="r"/>
    <n v="0.06"/>
    <n v="0.94"/>
    <x v="0"/>
  </r>
  <r>
    <x v="0"/>
    <s v="s"/>
    <n v="0.10810810810810811"/>
    <n v="0.89189189189189189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j"/>
    <n v="2.6315789473684209E-2"/>
    <n v="0.97368421052631582"/>
    <x v="0"/>
  </r>
  <r>
    <x v="0"/>
    <s v="y"/>
    <n v="5.5555555555555552E-2"/>
    <n v="0.94444444444444442"/>
    <x v="0"/>
  </r>
  <r>
    <x v="0"/>
    <s v="t"/>
    <n v="8.6538461538461536E-2"/>
    <n v="0.91346153846153844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r"/>
    <n v="0.06"/>
    <n v="0.94"/>
    <x v="0"/>
  </r>
  <r>
    <x v="0"/>
    <s v="r"/>
    <n v="0.06"/>
    <n v="0.94"/>
    <x v="0"/>
  </r>
  <r>
    <x v="0"/>
    <s v="y"/>
    <n v="5.5555555555555552E-2"/>
    <n v="0.94444444444444442"/>
    <x v="0"/>
  </r>
  <r>
    <x v="0"/>
    <s v="r"/>
    <n v="0.06"/>
    <n v="0.94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v"/>
    <n v="0"/>
    <n v="1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t"/>
    <n v="8.6538461538461536E-2"/>
    <n v="0.91346153846153844"/>
    <x v="0"/>
  </r>
  <r>
    <x v="0"/>
    <s v="r"/>
    <n v="0.06"/>
    <n v="0.94"/>
    <x v="0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i"/>
    <n v="0.82037996545768566"/>
    <n v="0.17962003454231434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k"/>
    <n v="6.25E-2"/>
    <n v="0.9375"/>
    <x v="0"/>
  </r>
  <r>
    <x v="0"/>
    <s v="v"/>
    <n v="0"/>
    <n v="1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r"/>
    <n v="0.06"/>
    <n v="0.94"/>
    <x v="0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r"/>
    <n v="0.06"/>
    <n v="0.94"/>
    <x v="0"/>
  </r>
  <r>
    <x v="0"/>
    <s v="r"/>
    <n v="0.06"/>
    <n v="0.94"/>
    <x v="0"/>
  </r>
  <r>
    <x v="0"/>
    <s v="p"/>
    <n v="4.7619047619047616E-2"/>
    <n v="0.95238095238095233"/>
    <x v="0"/>
  </r>
  <r>
    <x v="0"/>
    <s v="y"/>
    <n v="5.5555555555555552E-2"/>
    <n v="0.94444444444444442"/>
    <x v="0"/>
  </r>
  <r>
    <x v="0"/>
    <s v="h"/>
    <n v="3.7234042553191488E-2"/>
    <n v="0.96276595744680848"/>
    <x v="0"/>
  </r>
  <r>
    <x v="0"/>
    <s v="r"/>
    <n v="0.06"/>
    <n v="0.94"/>
    <x v="0"/>
  </r>
  <r>
    <x v="0"/>
    <s v="i"/>
    <n v="0.82037996545768566"/>
    <n v="0.17962003454231434"/>
    <x v="1"/>
  </r>
  <r>
    <x v="0"/>
    <s v="r"/>
    <n v="0.06"/>
    <n v="0.9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g"/>
    <n v="5.2631578947368418E-2"/>
    <n v="0.94736842105263153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g"/>
    <n v="5.2631578947368418E-2"/>
    <n v="0.94736842105263153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r"/>
    <n v="0.06"/>
    <n v="0.94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e"/>
    <n v="0.47619047619047616"/>
    <n v="0.52380952380952384"/>
    <x v="0"/>
  </r>
  <r>
    <x v="0"/>
    <s v="y"/>
    <n v="5.5555555555555552E-2"/>
    <n v="0.94444444444444442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g"/>
    <n v="5.2631578947368418E-2"/>
    <n v="0.94736842105263153"/>
    <x v="0"/>
  </r>
  <r>
    <x v="0"/>
    <s v="t"/>
    <n v="8.6538461538461536E-2"/>
    <n v="0.91346153846153844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m"/>
    <n v="0.171875"/>
    <n v="0.828125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t"/>
    <n v="8.6538461538461536E-2"/>
    <n v="0.91346153846153844"/>
    <x v="0"/>
  </r>
  <r>
    <x v="0"/>
    <s v="k"/>
    <n v="6.25E-2"/>
    <n v="0.9375"/>
    <x v="0"/>
  </r>
  <r>
    <x v="0"/>
    <s v="y"/>
    <n v="5.5555555555555552E-2"/>
    <n v="0.94444444444444442"/>
    <x v="0"/>
  </r>
  <r>
    <x v="0"/>
    <s v="j"/>
    <n v="2.6315789473684209E-2"/>
    <n v="0.97368421052631582"/>
    <x v="0"/>
  </r>
  <r>
    <x v="0"/>
    <s v="b"/>
    <n v="0.15789473684210525"/>
    <n v="0.84210526315789469"/>
    <x v="0"/>
  </r>
  <r>
    <x v="0"/>
    <s v="a"/>
    <n v="0.73152478952291866"/>
    <n v="0.26847521047708139"/>
    <x v="1"/>
  </r>
  <r>
    <x v="0"/>
    <s v="o"/>
    <n v="0.33333333333333331"/>
    <n v="0.66666666666666663"/>
    <x v="0"/>
  </r>
  <r>
    <x v="0"/>
    <s v="n"/>
    <n v="6.5384615384615388E-2"/>
    <n v="0.93461538461538463"/>
    <x v="0"/>
  </r>
  <r>
    <x v="0"/>
    <s v="k"/>
    <n v="6.25E-2"/>
    <n v="0.9375"/>
    <x v="0"/>
  </r>
  <r>
    <x v="0"/>
    <s v="v"/>
    <n v="0"/>
    <n v="1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r"/>
    <n v="0.06"/>
    <n v="0.9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p"/>
    <n v="4.7619047619047616E-2"/>
    <n v="0.95238095238095233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m"/>
    <n v="0.171875"/>
    <n v="0.828125"/>
    <x v="0"/>
  </r>
  <r>
    <x v="0"/>
    <s v="i"/>
    <n v="0.82037996545768566"/>
    <n v="0.17962003454231434"/>
    <x v="1"/>
  </r>
  <r>
    <x v="0"/>
    <s v="d"/>
    <n v="5.0847457627118647E-2"/>
    <n v="0.94915254237288138"/>
    <x v="0"/>
  </r>
  <r>
    <x v="0"/>
    <s v="i"/>
    <n v="0.82037996545768566"/>
    <n v="0.17962003454231434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l"/>
    <n v="0.28260869565217389"/>
    <n v="0.71739130434782605"/>
    <x v="0"/>
  </r>
  <r>
    <x v="0"/>
    <s v="m"/>
    <n v="0.171875"/>
    <n v="0.828125"/>
    <x v="0"/>
  </r>
  <r>
    <x v="0"/>
    <s v="g"/>
    <n v="5.2631578947368418E-2"/>
    <n v="0.94736842105263153"/>
    <x v="0"/>
  </r>
  <r>
    <x v="0"/>
    <s v="h"/>
    <n v="3.7234042553191488E-2"/>
    <n v="0.96276595744680848"/>
    <x v="0"/>
  </r>
  <r>
    <x v="0"/>
    <s v="q"/>
    <n v="0"/>
    <n v="1"/>
    <x v="0"/>
  </r>
  <r>
    <x v="0"/>
    <s v="d"/>
    <n v="5.0847457627118647E-2"/>
    <n v="0.94915254237288138"/>
    <x v="0"/>
  </r>
  <r>
    <x v="0"/>
    <s v="u"/>
    <n v="0.15492957746478872"/>
    <n v="0.84507042253521125"/>
    <x v="0"/>
  </r>
  <r>
    <x v="0"/>
    <s v="k"/>
    <n v="6.25E-2"/>
    <n v="0.9375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j"/>
    <n v="2.6315789473684209E-2"/>
    <n v="0.97368421052631582"/>
    <x v="0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r"/>
    <n v="0.06"/>
    <n v="0.94"/>
    <x v="0"/>
  </r>
  <r>
    <x v="0"/>
    <s v="t"/>
    <n v="8.6538461538461536E-2"/>
    <n v="0.91346153846153844"/>
    <x v="0"/>
  </r>
  <r>
    <x v="0"/>
    <s v="l"/>
    <n v="0.28260869565217389"/>
    <n v="0.71739130434782605"/>
    <x v="0"/>
  </r>
  <r>
    <x v="0"/>
    <s v="y"/>
    <n v="5.5555555555555552E-2"/>
    <n v="0.94444444444444442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m"/>
    <n v="0.171875"/>
    <n v="0.828125"/>
    <x v="0"/>
  </r>
  <r>
    <x v="0"/>
    <s v="t"/>
    <n v="8.6538461538461536E-2"/>
    <n v="0.91346153846153844"/>
    <x v="0"/>
  </r>
  <r>
    <x v="0"/>
    <s v="g"/>
    <n v="5.2631578947368418E-2"/>
    <n v="0.94736842105263153"/>
    <x v="0"/>
  </r>
  <r>
    <x v="0"/>
    <s v="r"/>
    <n v="0.06"/>
    <n v="0.94"/>
    <x v="0"/>
  </r>
  <r>
    <x v="0"/>
    <s v="i"/>
    <n v="0.82037996545768566"/>
    <n v="0.17962003454231434"/>
    <x v="1"/>
  </r>
  <r>
    <x v="0"/>
    <s v="k"/>
    <n v="6.25E-2"/>
    <n v="0.9375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b"/>
    <n v="0.15789473684210525"/>
    <n v="0.84210526315789469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r"/>
    <n v="0.06"/>
    <n v="0.94"/>
    <x v="0"/>
  </r>
  <r>
    <x v="0"/>
    <s v="t"/>
    <n v="8.6538461538461536E-2"/>
    <n v="0.91346153846153844"/>
    <x v="0"/>
  </r>
  <r>
    <x v="0"/>
    <s v="m"/>
    <n v="0.171875"/>
    <n v="0.828125"/>
    <x v="0"/>
  </r>
  <r>
    <x v="0"/>
    <s v="d"/>
    <n v="5.0847457627118647E-2"/>
    <n v="0.94915254237288138"/>
    <x v="0"/>
  </r>
  <r>
    <x v="0"/>
    <s v="v"/>
    <n v="0"/>
    <n v="1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v"/>
    <n v="0"/>
    <n v="1"/>
    <x v="0"/>
  </r>
  <r>
    <x v="0"/>
    <s v="t"/>
    <n v="8.6538461538461536E-2"/>
    <n v="0.91346153846153844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v"/>
    <n v="0"/>
    <n v="1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y"/>
    <n v="5.5555555555555552E-2"/>
    <n v="0.94444444444444442"/>
    <x v="0"/>
  </r>
  <r>
    <x v="0"/>
    <s v="u"/>
    <n v="0.15492957746478872"/>
    <n v="0.84507042253521125"/>
    <x v="0"/>
  </r>
  <r>
    <x v="0"/>
    <s v="e"/>
    <n v="0.47619047619047616"/>
    <n v="0.52380952380952384"/>
    <x v="0"/>
  </r>
  <r>
    <x v="0"/>
    <s v="i"/>
    <n v="0.82037996545768566"/>
    <n v="0.17962003454231434"/>
    <x v="1"/>
  </r>
  <r>
    <x v="0"/>
    <s v="m"/>
    <n v="0.171875"/>
    <n v="0.828125"/>
    <x v="0"/>
  </r>
  <r>
    <x v="0"/>
    <s v="v"/>
    <n v="0"/>
    <n v="1"/>
    <x v="0"/>
  </r>
  <r>
    <x v="0"/>
    <s v="r"/>
    <n v="0.06"/>
    <n v="0.94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r"/>
    <n v="0.06"/>
    <n v="0.94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p"/>
    <n v="4.7619047619047616E-2"/>
    <n v="0.95238095238095233"/>
    <x v="0"/>
  </r>
  <r>
    <x v="0"/>
    <s v="k"/>
    <n v="6.25E-2"/>
    <n v="0.9375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h"/>
    <n v="3.7234042553191488E-2"/>
    <n v="0.96276595744680848"/>
    <x v="0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b"/>
    <n v="0.15789473684210525"/>
    <n v="0.84210526315789469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d"/>
    <n v="5.0847457627118647E-2"/>
    <n v="0.94915254237288138"/>
    <x v="0"/>
  </r>
  <r>
    <x v="0"/>
    <s v="m"/>
    <n v="0.171875"/>
    <n v="0.828125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v"/>
    <n v="0"/>
    <n v="1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r"/>
    <n v="0.06"/>
    <n v="0.94"/>
    <x v="0"/>
  </r>
  <r>
    <x v="0"/>
    <s v="t"/>
    <n v="8.6538461538461536E-2"/>
    <n v="0.91346153846153844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y"/>
    <n v="5.5555555555555552E-2"/>
    <n v="0.94444444444444442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i"/>
    <n v="0.82037996545768566"/>
    <n v="0.17962003454231434"/>
    <x v="1"/>
  </r>
  <r>
    <x v="0"/>
    <s v="v"/>
    <n v="0"/>
    <n v="1"/>
    <x v="0"/>
  </r>
  <r>
    <x v="0"/>
    <s v="n"/>
    <n v="6.5384615384615388E-2"/>
    <n v="0.93461538461538463"/>
    <x v="0"/>
  </r>
  <r>
    <x v="0"/>
    <s v="p"/>
    <n v="4.7619047619047616E-2"/>
    <n v="0.95238095238095233"/>
    <x v="0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r"/>
    <n v="0.06"/>
    <n v="0.94"/>
    <x v="0"/>
  </r>
  <r>
    <x v="0"/>
    <s v="t"/>
    <n v="8.6538461538461536E-2"/>
    <n v="0.91346153846153844"/>
    <x v="0"/>
  </r>
  <r>
    <x v="0"/>
    <s v="j"/>
    <n v="2.6315789473684209E-2"/>
    <n v="0.97368421052631582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v"/>
    <n v="0"/>
    <n v="1"/>
    <x v="0"/>
  </r>
  <r>
    <x v="0"/>
    <s v="r"/>
    <n v="0.06"/>
    <n v="0.94"/>
    <x v="0"/>
  </r>
  <r>
    <x v="0"/>
    <s v="r"/>
    <n v="0.06"/>
    <n v="0.94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p"/>
    <n v="4.7619047619047616E-2"/>
    <n v="0.95238095238095233"/>
    <x v="0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k"/>
    <n v="6.25E-2"/>
    <n v="0.9375"/>
    <x v="0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r"/>
    <n v="0.06"/>
    <n v="0.94"/>
    <x v="0"/>
  </r>
  <r>
    <x v="0"/>
    <s v="m"/>
    <n v="0.171875"/>
    <n v="0.828125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v"/>
    <n v="0"/>
    <n v="1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u"/>
    <n v="0.15492957746478872"/>
    <n v="0.84507042253521125"/>
    <x v="0"/>
  </r>
  <r>
    <x v="0"/>
    <s v="k"/>
    <n v="6.25E-2"/>
    <n v="0.9375"/>
    <x v="0"/>
  </r>
  <r>
    <x v="0"/>
    <s v="g"/>
    <n v="5.2631578947368418E-2"/>
    <n v="0.94736842105263153"/>
    <x v="0"/>
  </r>
  <r>
    <x v="0"/>
    <s v="a"/>
    <n v="0.73152478952291866"/>
    <n v="0.26847521047708139"/>
    <x v="1"/>
  </r>
  <r>
    <x v="0"/>
    <s v="b"/>
    <n v="0.15789473684210525"/>
    <n v="0.84210526315789469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r"/>
    <n v="0.06"/>
    <n v="0.94"/>
    <x v="0"/>
  </r>
  <r>
    <x v="0"/>
    <s v="n"/>
    <n v="6.5384615384615388E-2"/>
    <n v="0.93461538461538463"/>
    <x v="0"/>
  </r>
  <r>
    <x v="0"/>
    <s v="z"/>
    <n v="0.18181818181818182"/>
    <n v="0.8181818181818182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y"/>
    <n v="5.5555555555555552E-2"/>
    <n v="0.94444444444444442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r"/>
    <n v="0.06"/>
    <n v="0.94"/>
    <x v="0"/>
  </r>
  <r>
    <x v="0"/>
    <s v="i"/>
    <n v="0.82037996545768566"/>
    <n v="0.17962003454231434"/>
    <x v="1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g"/>
    <n v="5.2631578947368418E-2"/>
    <n v="0.94736842105263153"/>
    <x v="0"/>
  </r>
  <r>
    <x v="0"/>
    <s v="y"/>
    <n v="5.5555555555555552E-2"/>
    <n v="0.94444444444444442"/>
    <x v="0"/>
  </r>
  <r>
    <x v="0"/>
    <s v="r"/>
    <n v="0.06"/>
    <n v="0.94"/>
    <x v="0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m"/>
    <n v="0.171875"/>
    <n v="0.828125"/>
    <x v="0"/>
  </r>
  <r>
    <x v="0"/>
    <s v="g"/>
    <n v="5.2631578947368418E-2"/>
    <n v="0.9473684210526315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z"/>
    <n v="0.18181818181818182"/>
    <n v="0.81818181818181823"/>
    <x v="0"/>
  </r>
  <r>
    <x v="0"/>
    <s v="r"/>
    <n v="0.06"/>
    <n v="0.94"/>
    <x v="0"/>
  </r>
  <r>
    <x v="0"/>
    <s v="i"/>
    <n v="0.82037996545768566"/>
    <n v="0.17962003454231434"/>
    <x v="1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p"/>
    <n v="4.7619047619047616E-2"/>
    <n v="0.95238095238095233"/>
    <x v="0"/>
  </r>
  <r>
    <x v="0"/>
    <s v="r"/>
    <n v="0.06"/>
    <n v="0.94"/>
    <x v="0"/>
  </r>
  <r>
    <x v="0"/>
    <s v="l"/>
    <n v="0.28260869565217389"/>
    <n v="0.71739130434782605"/>
    <x v="0"/>
  </r>
  <r>
    <x v="0"/>
    <s v="v"/>
    <n v="0"/>
    <n v="1"/>
    <x v="0"/>
  </r>
  <r>
    <x v="0"/>
    <s v="t"/>
    <n v="8.6538461538461536E-2"/>
    <n v="0.91346153846153844"/>
    <x v="0"/>
  </r>
  <r>
    <x v="0"/>
    <s v="g"/>
    <n v="5.2631578947368418E-2"/>
    <n v="0.9473684210526315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g"/>
    <n v="5.2631578947368418E-2"/>
    <n v="0.94736842105263153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m"/>
    <n v="0.171875"/>
    <n v="0.828125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l"/>
    <n v="0.28260869565217389"/>
    <n v="0.71739130434782605"/>
    <x v="0"/>
  </r>
  <r>
    <x v="0"/>
    <s v="f"/>
    <n v="0.33333333333333331"/>
    <n v="0.66666666666666663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k"/>
    <n v="6.25E-2"/>
    <n v="0.9375"/>
    <x v="0"/>
  </r>
  <r>
    <x v="0"/>
    <s v="r"/>
    <n v="0.06"/>
    <n v="0.94"/>
    <x v="0"/>
  </r>
  <r>
    <x v="0"/>
    <s v="n"/>
    <n v="6.5384615384615388E-2"/>
    <n v="0.93461538461538463"/>
    <x v="0"/>
  </r>
  <r>
    <x v="0"/>
    <s v="r"/>
    <n v="0.06"/>
    <n v="0.94"/>
    <x v="0"/>
  </r>
  <r>
    <x v="0"/>
    <s v="t"/>
    <n v="8.6538461538461536E-2"/>
    <n v="0.91346153846153844"/>
    <x v="0"/>
  </r>
  <r>
    <x v="0"/>
    <s v="r"/>
    <n v="0.06"/>
    <n v="0.94"/>
    <x v="0"/>
  </r>
  <r>
    <x v="0"/>
    <s v="n"/>
    <n v="6.5384615384615388E-2"/>
    <n v="0.93461538461538463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i"/>
    <n v="0.82037996545768566"/>
    <n v="0.17962003454231434"/>
    <x v="1"/>
  </r>
  <r>
    <x v="0"/>
    <s v="y"/>
    <n v="5.5555555555555552E-2"/>
    <n v="0.94444444444444442"/>
    <x v="0"/>
  </r>
  <r>
    <x v="0"/>
    <s v="h"/>
    <n v="3.7234042553191488E-2"/>
    <n v="0.96276595744680848"/>
    <x v="0"/>
  </r>
  <r>
    <x v="0"/>
    <s v="v"/>
    <n v="0"/>
    <n v="1"/>
    <x v="0"/>
  </r>
  <r>
    <x v="0"/>
    <s v="r"/>
    <n v="0.06"/>
    <n v="0.94"/>
    <x v="0"/>
  </r>
  <r>
    <x v="0"/>
    <s v="a"/>
    <n v="0.73152478952291866"/>
    <n v="0.26847521047708139"/>
    <x v="1"/>
  </r>
  <r>
    <x v="0"/>
    <s v="r"/>
    <n v="0.06"/>
    <n v="0.94"/>
    <x v="0"/>
  </r>
  <r>
    <x v="0"/>
    <s v="k"/>
    <n v="6.25E-2"/>
    <n v="0.9375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q"/>
    <n v="0"/>
    <n v="1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v"/>
    <n v="0"/>
    <n v="1"/>
    <x v="0"/>
  </r>
  <r>
    <x v="0"/>
    <s v="r"/>
    <n v="0.06"/>
    <n v="0.94"/>
    <x v="0"/>
  </r>
  <r>
    <x v="0"/>
    <s v="m"/>
    <n v="0.171875"/>
    <n v="0.828125"/>
    <x v="0"/>
  </r>
  <r>
    <x v="0"/>
    <s v="t"/>
    <n v="8.6538461538461536E-2"/>
    <n v="0.91346153846153844"/>
    <x v="0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z"/>
    <n v="0.18181818181818182"/>
    <n v="0.81818181818181823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h"/>
    <n v="3.7234042553191488E-2"/>
    <n v="0.96276595744680848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y"/>
    <n v="5.5555555555555552E-2"/>
    <n v="0.94444444444444442"/>
    <x v="0"/>
  </r>
  <r>
    <x v="0"/>
    <s v="j"/>
    <n v="2.6315789473684209E-2"/>
    <n v="0.97368421052631582"/>
    <x v="0"/>
  </r>
  <r>
    <x v="0"/>
    <s v="r"/>
    <n v="0.06"/>
    <n v="0.94"/>
    <x v="0"/>
  </r>
  <r>
    <x v="0"/>
    <s v="i"/>
    <n v="0.82037996545768566"/>
    <n v="0.17962003454231434"/>
    <x v="1"/>
  </r>
  <r>
    <x v="0"/>
    <s v="m"/>
    <n v="0.171875"/>
    <n v="0.828125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m"/>
    <n v="0.171875"/>
    <n v="0.828125"/>
    <x v="0"/>
  </r>
  <r>
    <x v="0"/>
    <s v="d"/>
    <n v="5.0847457627118647E-2"/>
    <n v="0.94915254237288138"/>
    <x v="0"/>
  </r>
  <r>
    <x v="0"/>
    <s v="v"/>
    <n v="0"/>
    <n v="1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s"/>
    <n v="0.10810810810810811"/>
    <n v="0.89189189189189189"/>
    <x v="0"/>
  </r>
  <r>
    <x v="0"/>
    <s v="r"/>
    <n v="0.06"/>
    <n v="0.94"/>
    <x v="0"/>
  </r>
  <r>
    <x v="0"/>
    <s v="d"/>
    <n v="5.0847457627118647E-2"/>
    <n v="0.94915254237288138"/>
    <x v="0"/>
  </r>
  <r>
    <x v="0"/>
    <s v="r"/>
    <n v="0.06"/>
    <n v="0.94"/>
    <x v="0"/>
  </r>
  <r>
    <x v="0"/>
    <s v="i"/>
    <n v="0.82037996545768566"/>
    <n v="0.17962003454231434"/>
    <x v="1"/>
  </r>
  <r>
    <x v="0"/>
    <s v="r"/>
    <n v="0.06"/>
    <n v="0.9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p"/>
    <n v="4.7619047619047616E-2"/>
    <n v="0.95238095238095233"/>
    <x v="0"/>
  </r>
  <r>
    <x v="0"/>
    <s v="n"/>
    <n v="6.5384615384615388E-2"/>
    <n v="0.93461538461538463"/>
    <x v="0"/>
  </r>
  <r>
    <x v="0"/>
    <s v="g"/>
    <n v="5.2631578947368418E-2"/>
    <n v="0.94736842105263153"/>
    <x v="0"/>
  </r>
  <r>
    <x v="0"/>
    <s v="u"/>
    <n v="0.15492957746478872"/>
    <n v="0.8450704225352112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r"/>
    <n v="0.06"/>
    <n v="0.94"/>
    <x v="0"/>
  </r>
  <r>
    <x v="0"/>
    <s v="o"/>
    <n v="0.33333333333333331"/>
    <n v="0.66666666666666663"/>
    <x v="0"/>
  </r>
  <r>
    <x v="0"/>
    <s v="i"/>
    <n v="0.82037996545768566"/>
    <n v="0.17962003454231434"/>
    <x v="1"/>
  </r>
  <r>
    <x v="0"/>
    <s v="b"/>
    <n v="0.15789473684210525"/>
    <n v="0.84210526315789469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d"/>
    <n v="5.0847457627118647E-2"/>
    <n v="0.94915254237288138"/>
    <x v="0"/>
  </r>
  <r>
    <x v="0"/>
    <s v="u"/>
    <n v="0.15492957746478872"/>
    <n v="0.84507042253521125"/>
    <x v="0"/>
  </r>
  <r>
    <x v="0"/>
    <s v="v"/>
    <n v="0"/>
    <n v="1"/>
    <x v="0"/>
  </r>
  <r>
    <x v="0"/>
    <s v="h"/>
    <n v="3.7234042553191488E-2"/>
    <n v="0.96276595744680848"/>
    <x v="0"/>
  </r>
  <r>
    <x v="0"/>
    <s v="g"/>
    <n v="5.2631578947368418E-2"/>
    <n v="0.94736842105263153"/>
    <x v="0"/>
  </r>
  <r>
    <x v="0"/>
    <s v="a"/>
    <n v="0.73152478952291866"/>
    <n v="0.26847521047708139"/>
    <x v="1"/>
  </r>
  <r>
    <x v="0"/>
    <s v="r"/>
    <n v="0.06"/>
    <n v="0.94"/>
    <x v="0"/>
  </r>
  <r>
    <x v="0"/>
    <s v="v"/>
    <n v="0"/>
    <n v="1"/>
    <x v="0"/>
  </r>
  <r>
    <x v="0"/>
    <s v="t"/>
    <n v="8.6538461538461536E-2"/>
    <n v="0.91346153846153844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r"/>
    <n v="0.06"/>
    <n v="0.94"/>
    <x v="0"/>
  </r>
  <r>
    <x v="0"/>
    <s v="r"/>
    <n v="0.06"/>
    <n v="0.94"/>
    <x v="0"/>
  </r>
  <r>
    <x v="0"/>
    <s v="m"/>
    <n v="0.171875"/>
    <n v="0.828125"/>
    <x v="0"/>
  </r>
  <r>
    <x v="0"/>
    <s v="v"/>
    <n v="0"/>
    <n v="1"/>
    <x v="0"/>
  </r>
  <r>
    <x v="0"/>
    <s v="p"/>
    <n v="4.7619047619047616E-2"/>
    <n v="0.95238095238095233"/>
    <x v="0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j"/>
    <n v="2.6315789473684209E-2"/>
    <n v="0.97368421052631582"/>
    <x v="0"/>
  </r>
  <r>
    <x v="0"/>
    <s v="i"/>
    <n v="0.82037996545768566"/>
    <n v="0.17962003454231434"/>
    <x v="1"/>
  </r>
  <r>
    <x v="0"/>
    <s v="t"/>
    <n v="8.6538461538461536E-2"/>
    <n v="0.91346153846153844"/>
    <x v="0"/>
  </r>
  <r>
    <x v="0"/>
    <s v="d"/>
    <n v="5.0847457627118647E-2"/>
    <n v="0.9491525423728813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f"/>
    <n v="0.33333333333333331"/>
    <n v="0.66666666666666663"/>
    <x v="0"/>
  </r>
  <r>
    <x v="0"/>
    <s v="j"/>
    <n v="2.6315789473684209E-2"/>
    <n v="0.97368421052631582"/>
    <x v="0"/>
  </r>
  <r>
    <x v="0"/>
    <s v="y"/>
    <n v="5.5555555555555552E-2"/>
    <n v="0.94444444444444442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r"/>
    <n v="0.06"/>
    <n v="0.94"/>
    <x v="0"/>
  </r>
  <r>
    <x v="0"/>
    <s v="y"/>
    <n v="5.5555555555555552E-2"/>
    <n v="0.94444444444444442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i"/>
    <n v="0.82037996545768566"/>
    <n v="0.17962003454231434"/>
    <x v="1"/>
  </r>
  <r>
    <x v="0"/>
    <s v="t"/>
    <n v="8.6538461538461536E-2"/>
    <n v="0.91346153846153844"/>
    <x v="0"/>
  </r>
  <r>
    <x v="0"/>
    <s v="v"/>
    <n v="0"/>
    <n v="1"/>
    <x v="0"/>
  </r>
  <r>
    <x v="0"/>
    <s v="h"/>
    <n v="3.7234042553191488E-2"/>
    <n v="0.96276595744680848"/>
    <x v="0"/>
  </r>
  <r>
    <x v="0"/>
    <s v="r"/>
    <n v="0.06"/>
    <n v="0.94"/>
    <x v="0"/>
  </r>
  <r>
    <x v="0"/>
    <s v="l"/>
    <n v="0.28260869565217389"/>
    <n v="0.71739130434782605"/>
    <x v="0"/>
  </r>
  <r>
    <x v="0"/>
    <s v="s"/>
    <n v="0.10810810810810811"/>
    <n v="0.89189189189189189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v"/>
    <n v="0"/>
    <n v="1"/>
    <x v="0"/>
  </r>
  <r>
    <x v="0"/>
    <s v="i"/>
    <n v="0.82037996545768566"/>
    <n v="0.17962003454231434"/>
    <x v="1"/>
  </r>
  <r>
    <x v="0"/>
    <s v="p"/>
    <n v="4.7619047619047616E-2"/>
    <n v="0.95238095238095233"/>
    <x v="0"/>
  </r>
  <r>
    <x v="0"/>
    <s v="i"/>
    <n v="0.82037996545768566"/>
    <n v="0.17962003454231434"/>
    <x v="1"/>
  </r>
  <r>
    <x v="0"/>
    <s v="t"/>
    <n v="8.6538461538461536E-2"/>
    <n v="0.91346153846153844"/>
    <x v="0"/>
  </r>
  <r>
    <x v="0"/>
    <s v="s"/>
    <n v="0.10810810810810811"/>
    <n v="0.89189189189189189"/>
    <x v="0"/>
  </r>
  <r>
    <x v="0"/>
    <s v="r"/>
    <n v="0.06"/>
    <n v="0.94"/>
    <x v="0"/>
  </r>
  <r>
    <x v="0"/>
    <s v="e"/>
    <n v="0.47619047619047616"/>
    <n v="0.52380952380952384"/>
    <x v="0"/>
  </r>
  <r>
    <x v="0"/>
    <s v="t"/>
    <n v="8.6538461538461536E-2"/>
    <n v="0.91346153846153844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r"/>
    <n v="0.06"/>
    <n v="0.94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p"/>
    <n v="4.7619047619047616E-2"/>
    <n v="0.95238095238095233"/>
    <x v="0"/>
  </r>
  <r>
    <x v="0"/>
    <s v="e"/>
    <n v="0.47619047619047616"/>
    <n v="0.52380952380952384"/>
    <x v="0"/>
  </r>
  <r>
    <x v="0"/>
    <s v="j"/>
    <n v="2.6315789473684209E-2"/>
    <n v="0.97368421052631582"/>
    <x v="0"/>
  </r>
  <r>
    <x v="0"/>
    <s v="h"/>
    <n v="3.7234042553191488E-2"/>
    <n v="0.96276595744680848"/>
    <x v="0"/>
  </r>
  <r>
    <x v="0"/>
    <s v="t"/>
    <n v="8.6538461538461536E-2"/>
    <n v="0.91346153846153844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i"/>
    <n v="0.82037996545768566"/>
    <n v="0.17962003454231434"/>
    <x v="1"/>
  </r>
  <r>
    <x v="0"/>
    <s v="k"/>
    <n v="6.25E-2"/>
    <n v="0.9375"/>
    <x v="0"/>
  </r>
  <r>
    <x v="0"/>
    <s v="i"/>
    <n v="0.82037996545768566"/>
    <n v="0.17962003454231434"/>
    <x v="1"/>
  </r>
  <r>
    <x v="0"/>
    <s v="r"/>
    <n v="0.06"/>
    <n v="0.94"/>
    <x v="0"/>
  </r>
  <r>
    <x v="0"/>
    <s v="z"/>
    <n v="0.18181818181818182"/>
    <n v="0.81818181818181823"/>
    <x v="0"/>
  </r>
  <r>
    <x v="0"/>
    <s v="r"/>
    <n v="0.06"/>
    <n v="0.94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0"/>
    <s v="y"/>
    <n v="5.5555555555555552E-2"/>
    <n v="0.94444444444444442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d"/>
    <n v="5.0847457627118647E-2"/>
    <n v="0.9491525423728813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k"/>
    <n v="6.25E-2"/>
    <n v="0.9375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l"/>
    <n v="0.28260869565217389"/>
    <n v="0.71739130434782605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r"/>
    <n v="0.06"/>
    <n v="0.94"/>
    <x v="0"/>
  </r>
  <r>
    <x v="0"/>
    <s v="n"/>
    <n v="6.5384615384615388E-2"/>
    <n v="0.93461538461538463"/>
    <x v="0"/>
  </r>
  <r>
    <x v="0"/>
    <s v="y"/>
    <n v="5.5555555555555552E-2"/>
    <n v="0.94444444444444442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j"/>
    <n v="2.6315789473684209E-2"/>
    <n v="0.97368421052631582"/>
    <x v="0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m"/>
    <n v="0.171875"/>
    <n v="0.828125"/>
    <x v="0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r"/>
    <n v="0.06"/>
    <n v="0.94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a"/>
    <n v="0.73152478952291866"/>
    <n v="0.26847521047708139"/>
    <x v="1"/>
  </r>
  <r>
    <x v="0"/>
    <s v="p"/>
    <n v="4.7619047619047616E-2"/>
    <n v="0.95238095238095233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l"/>
    <n v="0.28260869565217389"/>
    <n v="0.7173913043478260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m"/>
    <n v="0.171875"/>
    <n v="0.828125"/>
    <x v="0"/>
  </r>
  <r>
    <x v="0"/>
    <s v="r"/>
    <n v="0.06"/>
    <n v="0.94"/>
    <x v="0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l"/>
    <n v="0.28260869565217389"/>
    <n v="0.71739130434782605"/>
    <x v="0"/>
  </r>
  <r>
    <x v="0"/>
    <s v="r"/>
    <n v="0.06"/>
    <n v="0.94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r"/>
    <n v="0.06"/>
    <n v="0.94"/>
    <x v="0"/>
  </r>
  <r>
    <x v="0"/>
    <s v="m"/>
    <n v="0.171875"/>
    <n v="0.828125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r"/>
    <n v="0.06"/>
    <n v="0.94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r"/>
    <n v="0.06"/>
    <n v="0.9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k"/>
    <n v="6.25E-2"/>
    <n v="0.9375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u"/>
    <n v="0.15492957746478872"/>
    <n v="0.84507042253521125"/>
    <x v="0"/>
  </r>
  <r>
    <x v="0"/>
    <s v="g"/>
    <n v="5.2631578947368418E-2"/>
    <n v="0.94736842105263153"/>
    <x v="0"/>
  </r>
  <r>
    <x v="0"/>
    <s v="r"/>
    <n v="0.06"/>
    <n v="0.94"/>
    <x v="0"/>
  </r>
  <r>
    <x v="0"/>
    <s v="i"/>
    <n v="0.82037996545768566"/>
    <n v="0.17962003454231434"/>
    <x v="1"/>
  </r>
  <r>
    <x v="0"/>
    <s v="t"/>
    <n v="8.6538461538461536E-2"/>
    <n v="0.91346153846153844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b"/>
    <n v="0.15789473684210525"/>
    <n v="0.84210526315789469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b"/>
    <n v="0.15789473684210525"/>
    <n v="0.84210526315789469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l"/>
    <n v="0.28260869565217389"/>
    <n v="0.71739130434782605"/>
    <x v="0"/>
  </r>
  <r>
    <x v="0"/>
    <s v="u"/>
    <n v="0.15492957746478872"/>
    <n v="0.84507042253521125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t"/>
    <n v="8.6538461538461536E-2"/>
    <n v="0.91346153846153844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q"/>
    <n v="0"/>
    <n v="1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r"/>
    <n v="0.06"/>
    <n v="0.94"/>
    <x v="0"/>
  </r>
  <r>
    <x v="0"/>
    <s v="v"/>
    <n v="0"/>
    <n v="1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r"/>
    <n v="0.06"/>
    <n v="0.94"/>
    <x v="0"/>
  </r>
  <r>
    <x v="0"/>
    <s v="u"/>
    <n v="0.15492957746478872"/>
    <n v="0.84507042253521125"/>
    <x v="0"/>
  </r>
  <r>
    <x v="0"/>
    <s v="l"/>
    <n v="0.28260869565217389"/>
    <n v="0.71739130434782605"/>
    <x v="0"/>
  </r>
  <r>
    <x v="0"/>
    <s v="l"/>
    <n v="0.28260869565217389"/>
    <n v="0.71739130434782605"/>
    <x v="0"/>
  </r>
  <r>
    <x v="0"/>
    <s v="r"/>
    <n v="0.06"/>
    <n v="0.94"/>
    <x v="0"/>
  </r>
  <r>
    <x v="0"/>
    <s v="i"/>
    <n v="0.82037996545768566"/>
    <n v="0.17962003454231434"/>
    <x v="1"/>
  </r>
  <r>
    <x v="0"/>
    <s v="d"/>
    <n v="5.0847457627118647E-2"/>
    <n v="0.94915254237288138"/>
    <x v="0"/>
  </r>
  <r>
    <x v="0"/>
    <s v="k"/>
    <n v="6.25E-2"/>
    <n v="0.9375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r"/>
    <n v="0.06"/>
    <n v="0.9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0"/>
    <s v="p"/>
    <n v="4.7619047619047616E-2"/>
    <n v="0.95238095238095233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v"/>
    <n v="0"/>
    <n v="1"/>
    <x v="0"/>
  </r>
  <r>
    <x v="0"/>
    <s v="d"/>
    <n v="5.0847457627118647E-2"/>
    <n v="0.94915254237288138"/>
    <x v="0"/>
  </r>
  <r>
    <x v="0"/>
    <s v="j"/>
    <n v="2.6315789473684209E-2"/>
    <n v="0.97368421052631582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y"/>
    <n v="5.5555555555555552E-2"/>
    <n v="0.94444444444444442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g"/>
    <n v="5.2631578947368418E-2"/>
    <n v="0.94736842105263153"/>
    <x v="0"/>
  </r>
  <r>
    <x v="0"/>
    <s v="b"/>
    <n v="0.15789473684210525"/>
    <n v="0.84210526315789469"/>
    <x v="0"/>
  </r>
  <r>
    <x v="0"/>
    <s v="s"/>
    <n v="0.10810810810810811"/>
    <n v="0.89189189189189189"/>
    <x v="0"/>
  </r>
  <r>
    <x v="0"/>
    <s v="r"/>
    <n v="0.06"/>
    <n v="0.94"/>
    <x v="0"/>
  </r>
  <r>
    <x v="0"/>
    <s v="h"/>
    <n v="3.7234042553191488E-2"/>
    <n v="0.96276595744680848"/>
    <x v="0"/>
  </r>
  <r>
    <x v="0"/>
    <s v="l"/>
    <n v="0.28260869565217389"/>
    <n v="0.71739130434782605"/>
    <x v="0"/>
  </r>
  <r>
    <x v="0"/>
    <s v="k"/>
    <n v="6.25E-2"/>
    <n v="0.9375"/>
    <x v="0"/>
  </r>
  <r>
    <x v="0"/>
    <s v="t"/>
    <n v="8.6538461538461536E-2"/>
    <n v="0.91346153846153844"/>
    <x v="0"/>
  </r>
  <r>
    <x v="0"/>
    <s v="r"/>
    <n v="0.06"/>
    <n v="0.94"/>
    <x v="0"/>
  </r>
  <r>
    <x v="0"/>
    <s v="v"/>
    <n v="0"/>
    <n v="1"/>
    <x v="0"/>
  </r>
  <r>
    <x v="0"/>
    <s v="d"/>
    <n v="5.0847457627118647E-2"/>
    <n v="0.94915254237288138"/>
    <x v="0"/>
  </r>
  <r>
    <x v="0"/>
    <s v="h"/>
    <n v="3.7234042553191488E-2"/>
    <n v="0.96276595744680848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z"/>
    <n v="0.18181818181818182"/>
    <n v="0.81818181818181823"/>
    <x v="0"/>
  </r>
  <r>
    <x v="0"/>
    <s v="u"/>
    <n v="0.15492957746478872"/>
    <n v="0.84507042253521125"/>
    <x v="0"/>
  </r>
  <r>
    <x v="0"/>
    <s v="r"/>
    <n v="0.06"/>
    <n v="0.94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o"/>
    <n v="0.33333333333333331"/>
    <n v="0.666666666666666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u"/>
    <n v="0.15492957746478872"/>
    <n v="0.84507042253521125"/>
    <x v="0"/>
  </r>
  <r>
    <x v="0"/>
    <s v="e"/>
    <n v="0.47619047619047616"/>
    <n v="0.52380952380952384"/>
    <x v="0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u"/>
    <n v="0.15492957746478872"/>
    <n v="0.84507042253521125"/>
    <x v="0"/>
  </r>
  <r>
    <x v="0"/>
    <s v="d"/>
    <n v="5.0847457627118647E-2"/>
    <n v="0.94915254237288138"/>
    <x v="0"/>
  </r>
  <r>
    <x v="0"/>
    <s v="h"/>
    <n v="3.7234042553191488E-2"/>
    <n v="0.96276595744680848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0"/>
    <s v="r"/>
    <n v="0.06"/>
    <n v="0.94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v"/>
    <n v="0"/>
    <n v="1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r"/>
    <n v="0.06"/>
    <n v="0.94"/>
    <x v="0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k"/>
    <n v="6.25E-2"/>
    <n v="0.9375"/>
    <x v="0"/>
  </r>
  <r>
    <x v="0"/>
    <s v="r"/>
    <n v="0.06"/>
    <n v="0.94"/>
    <x v="0"/>
  </r>
  <r>
    <x v="0"/>
    <s v="s"/>
    <n v="0.10810810810810811"/>
    <n v="0.89189189189189189"/>
    <x v="0"/>
  </r>
  <r>
    <x v="0"/>
    <s v="r"/>
    <n v="0.06"/>
    <n v="0.94"/>
    <x v="0"/>
  </r>
  <r>
    <x v="0"/>
    <s v="h"/>
    <n v="3.7234042553191488E-2"/>
    <n v="0.96276595744680848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u"/>
    <n v="0.15492957746478872"/>
    <n v="0.84507042253521125"/>
    <x v="0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k"/>
    <n v="6.25E-2"/>
    <n v="0.9375"/>
    <x v="0"/>
  </r>
  <r>
    <x v="0"/>
    <s v="h"/>
    <n v="3.7234042553191488E-2"/>
    <n v="0.96276595744680848"/>
    <x v="0"/>
  </r>
  <r>
    <x v="0"/>
    <s v="k"/>
    <n v="6.25E-2"/>
    <n v="0.9375"/>
    <x v="0"/>
  </r>
  <r>
    <x v="0"/>
    <s v="p"/>
    <n v="4.7619047619047616E-2"/>
    <n v="0.95238095238095233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i"/>
    <n v="0.82037996545768566"/>
    <n v="0.17962003454231434"/>
    <x v="1"/>
  </r>
  <r>
    <x v="0"/>
    <s v="k"/>
    <n v="6.25E-2"/>
    <n v="0.937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h"/>
    <n v="3.7234042553191488E-2"/>
    <n v="0.96276595744680848"/>
    <x v="0"/>
  </r>
  <r>
    <x v="0"/>
    <s v="d"/>
    <n v="5.0847457627118647E-2"/>
    <n v="0.94915254237288138"/>
    <x v="0"/>
  </r>
  <r>
    <x v="0"/>
    <s v="a"/>
    <n v="0.73152478952291866"/>
    <n v="0.26847521047708139"/>
    <x v="1"/>
  </r>
  <r>
    <x v="0"/>
    <s v="z"/>
    <n v="0.18181818181818182"/>
    <n v="0.81818181818181823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k"/>
    <n v="6.25E-2"/>
    <n v="0.9375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q"/>
    <n v="0"/>
    <n v="1"/>
    <x v="0"/>
  </r>
  <r>
    <x v="0"/>
    <s v="s"/>
    <n v="0.10810810810810811"/>
    <n v="0.89189189189189189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l"/>
    <n v="0.28260869565217389"/>
    <n v="0.71739130434782605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m"/>
    <n v="0.171875"/>
    <n v="0.828125"/>
    <x v="0"/>
  </r>
  <r>
    <x v="0"/>
    <s v="h"/>
    <n v="3.7234042553191488E-2"/>
    <n v="0.96276595744680848"/>
    <x v="0"/>
  </r>
  <r>
    <x v="0"/>
    <s v="r"/>
    <n v="0.06"/>
    <n v="0.94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s"/>
    <n v="0.10810810810810811"/>
    <n v="0.89189189189189189"/>
    <x v="0"/>
  </r>
  <r>
    <x v="0"/>
    <s v="a"/>
    <n v="0.73152478952291866"/>
    <n v="0.26847521047708139"/>
    <x v="1"/>
  </r>
  <r>
    <x v="0"/>
    <s v="h"/>
    <n v="3.7234042553191488E-2"/>
    <n v="0.96276595744680848"/>
    <x v="0"/>
  </r>
  <r>
    <x v="0"/>
    <s v="k"/>
    <n v="6.25E-2"/>
    <n v="0.9375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m"/>
    <n v="0.171875"/>
    <n v="0.828125"/>
    <x v="0"/>
  </r>
  <r>
    <x v="0"/>
    <s v="a"/>
    <n v="0.73152478952291866"/>
    <n v="0.26847521047708139"/>
    <x v="1"/>
  </r>
  <r>
    <x v="0"/>
    <s v="r"/>
    <n v="0.06"/>
    <n v="0.94"/>
    <x v="0"/>
  </r>
  <r>
    <x v="0"/>
    <s v="k"/>
    <n v="6.25E-2"/>
    <n v="0.9375"/>
    <x v="0"/>
  </r>
  <r>
    <x v="0"/>
    <s v="d"/>
    <n v="5.0847457627118647E-2"/>
    <n v="0.94915254237288138"/>
    <x v="0"/>
  </r>
  <r>
    <x v="0"/>
    <s v="k"/>
    <n v="6.25E-2"/>
    <n v="0.9375"/>
    <x v="0"/>
  </r>
  <r>
    <x v="0"/>
    <s v="r"/>
    <n v="0.06"/>
    <n v="0.94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d"/>
    <n v="5.0847457627118647E-2"/>
    <n v="0.94915254237288138"/>
    <x v="0"/>
  </r>
  <r>
    <x v="0"/>
    <s v="r"/>
    <n v="0.06"/>
    <n v="0.94"/>
    <x v="0"/>
  </r>
  <r>
    <x v="0"/>
    <s v="m"/>
    <n v="0.171875"/>
    <n v="0.828125"/>
    <x v="0"/>
  </r>
  <r>
    <x v="0"/>
    <s v="r"/>
    <n v="0.06"/>
    <n v="0.94"/>
    <x v="0"/>
  </r>
  <r>
    <x v="0"/>
    <s v="a"/>
    <n v="0.73152478952291866"/>
    <n v="0.26847521047708139"/>
    <x v="1"/>
  </r>
  <r>
    <x v="0"/>
    <s v="y"/>
    <n v="5.5555555555555552E-2"/>
    <n v="0.94444444444444442"/>
    <x v="0"/>
  </r>
  <r>
    <x v="0"/>
    <s v="n"/>
    <n v="6.5384615384615388E-2"/>
    <n v="0.93461538461538463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i"/>
    <n v="0.82037996545768566"/>
    <n v="0.17962003454231434"/>
    <x v="1"/>
  </r>
  <r>
    <x v="0"/>
    <s v="m"/>
    <n v="0.171875"/>
    <n v="0.828125"/>
    <x v="0"/>
  </r>
  <r>
    <x v="0"/>
    <s v="u"/>
    <n v="0.15492957746478872"/>
    <n v="0.84507042253521125"/>
    <x v="0"/>
  </r>
  <r>
    <x v="0"/>
    <s v="v"/>
    <n v="0"/>
    <n v="1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t"/>
    <n v="8.6538461538461536E-2"/>
    <n v="0.91346153846153844"/>
    <x v="0"/>
  </r>
  <r>
    <x v="0"/>
    <s v="m"/>
    <n v="0.171875"/>
    <n v="0.828125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v"/>
    <n v="0"/>
    <n v="1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r"/>
    <n v="0.06"/>
    <n v="0.94"/>
    <x v="0"/>
  </r>
  <r>
    <x v="0"/>
    <s v="l"/>
    <n v="0.28260869565217389"/>
    <n v="0.71739130434782605"/>
    <x v="0"/>
  </r>
  <r>
    <x v="0"/>
    <s v="t"/>
    <n v="8.6538461538461536E-2"/>
    <n v="0.91346153846153844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t"/>
    <n v="8.6538461538461536E-2"/>
    <n v="0.91346153846153844"/>
    <x v="0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r"/>
    <n v="0.06"/>
    <n v="0.94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u"/>
    <n v="0.15492957746478872"/>
    <n v="0.84507042253521125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v"/>
    <n v="0"/>
    <n v="1"/>
    <x v="0"/>
  </r>
  <r>
    <x v="0"/>
    <s v="r"/>
    <n v="0.06"/>
    <n v="0.94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y"/>
    <n v="5.5555555555555552E-2"/>
    <n v="0.94444444444444442"/>
    <x v="0"/>
  </r>
  <r>
    <x v="0"/>
    <s v="r"/>
    <n v="0.06"/>
    <n v="0.94"/>
    <x v="0"/>
  </r>
  <r>
    <x v="0"/>
    <s v="n"/>
    <n v="6.5384615384615388E-2"/>
    <n v="0.93461538461538463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u"/>
    <n v="0.15492957746478872"/>
    <n v="0.84507042253521125"/>
    <x v="0"/>
  </r>
  <r>
    <x v="0"/>
    <s v="k"/>
    <n v="6.25E-2"/>
    <n v="0.9375"/>
    <x v="0"/>
  </r>
  <r>
    <x v="0"/>
    <s v="h"/>
    <n v="3.7234042553191488E-2"/>
    <n v="0.96276595744680848"/>
    <x v="0"/>
  </r>
  <r>
    <x v="0"/>
    <s v="r"/>
    <n v="0.06"/>
    <n v="0.94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j"/>
    <n v="2.6315789473684209E-2"/>
    <n v="0.97368421052631582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s"/>
    <n v="0.10810810810810811"/>
    <n v="0.89189189189189189"/>
    <x v="0"/>
  </r>
  <r>
    <x v="0"/>
    <s v="r"/>
    <n v="0.06"/>
    <n v="0.94"/>
    <x v="0"/>
  </r>
  <r>
    <x v="0"/>
    <s v="h"/>
    <n v="3.7234042553191488E-2"/>
    <n v="0.96276595744680848"/>
    <x v="0"/>
  </r>
  <r>
    <x v="0"/>
    <s v="n"/>
    <n v="6.5384615384615388E-2"/>
    <n v="0.93461538461538463"/>
    <x v="0"/>
  </r>
  <r>
    <x v="0"/>
    <s v="t"/>
    <n v="8.6538461538461536E-2"/>
    <n v="0.91346153846153844"/>
    <x v="0"/>
  </r>
  <r>
    <x v="0"/>
    <s v="l"/>
    <n v="0.28260869565217389"/>
    <n v="0.71739130434782605"/>
    <x v="0"/>
  </r>
  <r>
    <x v="0"/>
    <s v="l"/>
    <n v="0.28260869565217389"/>
    <n v="0.71739130434782605"/>
    <x v="0"/>
  </r>
  <r>
    <x v="0"/>
    <s v="k"/>
    <n v="6.25E-2"/>
    <n v="0.9375"/>
    <x v="0"/>
  </r>
  <r>
    <x v="0"/>
    <s v="j"/>
    <n v="2.6315789473684209E-2"/>
    <n v="0.97368421052631582"/>
    <x v="0"/>
  </r>
  <r>
    <x v="0"/>
    <s v="i"/>
    <n v="0.82037996545768566"/>
    <n v="0.17962003454231434"/>
    <x v="1"/>
  </r>
  <r>
    <x v="0"/>
    <s v="n"/>
    <n v="6.5384615384615388E-2"/>
    <n v="0.93461538461538463"/>
    <x v="0"/>
  </r>
  <r>
    <x v="0"/>
    <s v="r"/>
    <n v="0.06"/>
    <n v="0.94"/>
    <x v="0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a"/>
    <n v="0.73152478952291866"/>
    <n v="0.26847521047708139"/>
    <x v="1"/>
  </r>
  <r>
    <x v="0"/>
    <s v="n"/>
    <n v="6.5384615384615388E-2"/>
    <n v="0.93461538461538463"/>
    <x v="0"/>
  </r>
  <r>
    <x v="0"/>
    <s v="d"/>
    <n v="5.0847457627118647E-2"/>
    <n v="0.94915254237288138"/>
    <x v="0"/>
  </r>
  <r>
    <x v="0"/>
    <s v="n"/>
    <n v="6.5384615384615388E-2"/>
    <n v="0.93461538461538463"/>
    <x v="0"/>
  </r>
  <r>
    <x v="0"/>
    <s v="s"/>
    <n v="0.10810810810810811"/>
    <n v="0.89189189189189189"/>
    <x v="0"/>
  </r>
  <r>
    <x v="0"/>
    <s v="n"/>
    <n v="6.5384615384615388E-2"/>
    <n v="0.93461538461538463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a"/>
    <n v="0.73152478952291866"/>
    <n v="0.26847521047708139"/>
    <x v="1"/>
  </r>
  <r>
    <x v="0"/>
    <s v="b"/>
    <n v="0.15789473684210525"/>
    <n v="0.84210526315789469"/>
    <x v="0"/>
  </r>
  <r>
    <x v="0"/>
    <s v="p"/>
    <n v="4.7619047619047616E-2"/>
    <n v="0.95238095238095233"/>
    <x v="0"/>
  </r>
  <r>
    <x v="0"/>
    <s v="i"/>
    <n v="0.82037996545768566"/>
    <n v="0.17962003454231434"/>
    <x v="1"/>
  </r>
  <r>
    <x v="0"/>
    <s v="h"/>
    <n v="3.7234042553191488E-2"/>
    <n v="0.96276595744680848"/>
    <x v="0"/>
  </r>
  <r>
    <x v="0"/>
    <s v="h"/>
    <n v="3.7234042553191488E-2"/>
    <n v="0.96276595744680848"/>
    <x v="0"/>
  </r>
  <r>
    <x v="0"/>
    <s v="t"/>
    <n v="8.6538461538461536E-2"/>
    <n v="0.91346153846153844"/>
    <x v="0"/>
  </r>
  <r>
    <x v="0"/>
    <s v="r"/>
    <n v="0.06"/>
    <n v="0.94"/>
    <x v="0"/>
  </r>
  <r>
    <x v="0"/>
    <s v="r"/>
    <n v="0.06"/>
    <n v="0.94"/>
    <x v="0"/>
  </r>
  <r>
    <x v="0"/>
    <s v="r"/>
    <n v="0.06"/>
    <n v="0.94"/>
    <x v="0"/>
  </r>
  <r>
    <x v="0"/>
    <s v="k"/>
    <n v="6.25E-2"/>
    <n v="0.9375"/>
    <x v="0"/>
  </r>
  <r>
    <x v="0"/>
    <s v="l"/>
    <n v="0.28260869565217389"/>
    <n v="0.71739130434782605"/>
    <x v="0"/>
  </r>
  <r>
    <x v="0"/>
    <s v="n"/>
    <n v="6.5384615384615388E-2"/>
    <n v="0.93461538461538463"/>
    <x v="0"/>
  </r>
  <r>
    <x v="0"/>
    <s v="a"/>
    <n v="0.73152478952291866"/>
    <n v="0.26847521047708139"/>
    <x v="1"/>
  </r>
  <r>
    <x v="0"/>
    <s v="m"/>
    <n v="0.171875"/>
    <n v="0.828125"/>
    <x v="0"/>
  </r>
  <r>
    <x v="0"/>
    <s v="r"/>
    <n v="0.06"/>
    <n v="0.94"/>
    <x v="0"/>
  </r>
  <r>
    <x v="0"/>
    <s v="e"/>
    <n v="0.47619047619047616"/>
    <n v="0.52380952380952384"/>
    <x v="0"/>
  </r>
  <r>
    <x v="0"/>
    <s v="a"/>
    <n v="0.73152478952291866"/>
    <n v="0.26847521047708139"/>
    <x v="1"/>
  </r>
  <r>
    <x v="0"/>
    <s v="d"/>
    <n v="5.0847457627118647E-2"/>
    <n v="0.94915254237288138"/>
    <x v="0"/>
  </r>
  <r>
    <x v="0"/>
    <s v="d"/>
    <n v="5.0847457627118647E-2"/>
    <n v="0.94915254237288138"/>
    <x v="0"/>
  </r>
  <r>
    <x v="0"/>
    <s v="i"/>
    <n v="0.82037996545768566"/>
    <n v="0.17962003454231434"/>
    <x v="1"/>
  </r>
  <r>
    <x v="0"/>
    <s v="a"/>
    <n v="0.73152478952291866"/>
    <n v="0.26847521047708139"/>
    <x v="1"/>
  </r>
  <r>
    <x v="0"/>
    <s v="e"/>
    <n v="0.47619047619047616"/>
    <n v="0.52380952380952384"/>
    <x v="0"/>
  </r>
  <r>
    <x v="0"/>
    <s v="s"/>
    <n v="0.10810810810810811"/>
    <n v="0.89189189189189189"/>
    <x v="0"/>
  </r>
  <r>
    <x v="0"/>
    <s v="n"/>
    <n v="6.5384615384615388E-2"/>
    <n v="0.93461538461538463"/>
    <x v="0"/>
  </r>
  <r>
    <x v="2"/>
    <m/>
    <m/>
    <m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">
  <r>
    <s v="Ashutosh"/>
    <x v="0"/>
    <x v="0"/>
  </r>
  <r>
    <s v="Meghamala"/>
    <x v="1"/>
    <x v="1"/>
  </r>
  <r>
    <s v="Sahib"/>
    <x v="0"/>
    <x v="2"/>
  </r>
  <r>
    <s v="Pragya"/>
    <x v="1"/>
    <x v="1"/>
  </r>
  <r>
    <s v="Kranti"/>
    <x v="1"/>
    <x v="3"/>
  </r>
  <r>
    <s v="Tulika"/>
    <x v="1"/>
    <x v="1"/>
  </r>
  <r>
    <s v="Aarushi"/>
    <x v="1"/>
    <x v="3"/>
  </r>
  <r>
    <s v="Abhicandra"/>
    <x v="0"/>
    <x v="1"/>
  </r>
  <r>
    <s v="Pratigya"/>
    <x v="1"/>
    <x v="1"/>
  </r>
  <r>
    <s v="Devak"/>
    <x v="0"/>
    <x v="4"/>
  </r>
  <r>
    <s v="Kashiprasad"/>
    <x v="0"/>
    <x v="5"/>
  </r>
  <r>
    <s v="Madhavi"/>
    <x v="1"/>
    <x v="3"/>
  </r>
  <r>
    <s v="Charusila"/>
    <x v="1"/>
    <x v="1"/>
  </r>
  <r>
    <s v="Chithayu"/>
    <x v="0"/>
    <x v="6"/>
  </r>
  <r>
    <s v="Manmayi"/>
    <x v="1"/>
    <x v="3"/>
  </r>
  <r>
    <s v="Mahajabeen"/>
    <x v="1"/>
    <x v="7"/>
  </r>
  <r>
    <s v="Krishnakumar"/>
    <x v="0"/>
    <x v="8"/>
  </r>
  <r>
    <s v="Kailas"/>
    <x v="0"/>
    <x v="9"/>
  </r>
  <r>
    <s v="Nidhyathi"/>
    <x v="1"/>
    <x v="3"/>
  </r>
  <r>
    <s v="Nainika"/>
    <x v="1"/>
    <x v="1"/>
  </r>
  <r>
    <s v="Madirakshi"/>
    <x v="1"/>
    <x v="3"/>
  </r>
  <r>
    <s v="Adil"/>
    <x v="0"/>
    <x v="10"/>
  </r>
  <r>
    <s v="Devadyumna"/>
    <x v="0"/>
    <x v="1"/>
  </r>
  <r>
    <s v="Harijatha"/>
    <x v="1"/>
    <x v="1"/>
  </r>
  <r>
    <s v="Rupal"/>
    <x v="1"/>
    <x v="10"/>
  </r>
  <r>
    <s v="Eka"/>
    <x v="1"/>
    <x v="1"/>
  </r>
  <r>
    <s v="Ilampirai"/>
    <x v="1"/>
    <x v="3"/>
  </r>
  <r>
    <s v="Soham"/>
    <x v="0"/>
    <x v="11"/>
  </r>
  <r>
    <s v="Acalapati"/>
    <x v="0"/>
    <x v="3"/>
  </r>
  <r>
    <s v="Naveen"/>
    <x v="0"/>
    <x v="7"/>
  </r>
  <r>
    <s v="Jalendu"/>
    <x v="0"/>
    <x v="6"/>
  </r>
  <r>
    <s v="Shrivalli"/>
    <x v="1"/>
    <x v="3"/>
  </r>
  <r>
    <s v="Wajeeh"/>
    <x v="0"/>
    <x v="0"/>
  </r>
  <r>
    <s v="Kumar"/>
    <x v="0"/>
    <x v="8"/>
  </r>
  <r>
    <s v="Sudhan"/>
    <x v="0"/>
    <x v="7"/>
  </r>
  <r>
    <s v="Ilanthirayan"/>
    <x v="0"/>
    <x v="7"/>
  </r>
  <r>
    <s v="Agneya"/>
    <x v="0"/>
    <x v="1"/>
  </r>
  <r>
    <s v="Oma"/>
    <x v="1"/>
    <x v="1"/>
  </r>
  <r>
    <s v="Kali"/>
    <x v="1"/>
    <x v="3"/>
  </r>
  <r>
    <s v="Ajaatshatru"/>
    <x v="0"/>
    <x v="6"/>
  </r>
  <r>
    <s v="Rishabh"/>
    <x v="0"/>
    <x v="0"/>
  </r>
  <r>
    <s v="Hariraj"/>
    <x v="0"/>
    <x v="12"/>
  </r>
  <r>
    <s v="Abhay"/>
    <x v="0"/>
    <x v="13"/>
  </r>
  <r>
    <s v="Gudiya"/>
    <x v="1"/>
    <x v="1"/>
  </r>
  <r>
    <s v="Neelabja"/>
    <x v="1"/>
    <x v="1"/>
  </r>
  <r>
    <s v="Punit"/>
    <x v="0"/>
    <x v="14"/>
  </r>
  <r>
    <s v="Soumil"/>
    <x v="0"/>
    <x v="10"/>
  </r>
  <r>
    <s v="Sarbani"/>
    <x v="1"/>
    <x v="3"/>
  </r>
  <r>
    <s v="Sharvani"/>
    <x v="1"/>
    <x v="3"/>
  </r>
  <r>
    <s v="Tripuri"/>
    <x v="1"/>
    <x v="3"/>
  </r>
  <r>
    <s v="Punita"/>
    <x v="0"/>
    <x v="1"/>
  </r>
  <r>
    <s v="Shandar"/>
    <x v="0"/>
    <x v="8"/>
  </r>
  <r>
    <s v="Naisha"/>
    <x v="1"/>
    <x v="1"/>
  </r>
  <r>
    <s v="Danvir"/>
    <x v="0"/>
    <x v="8"/>
  </r>
  <r>
    <s v="Suday"/>
    <x v="0"/>
    <x v="13"/>
  </r>
  <r>
    <s v="Sonika"/>
    <x v="1"/>
    <x v="1"/>
  </r>
  <r>
    <s v="Mrudu"/>
    <x v="1"/>
    <x v="6"/>
  </r>
  <r>
    <s v="Ramavatar"/>
    <x v="0"/>
    <x v="8"/>
  </r>
  <r>
    <s v="Puji"/>
    <x v="1"/>
    <x v="3"/>
  </r>
  <r>
    <s v="Radhakrishna"/>
    <x v="0"/>
    <x v="1"/>
  </r>
  <r>
    <s v="Jaspal"/>
    <x v="0"/>
    <x v="10"/>
  </r>
  <r>
    <s v="Dhruv"/>
    <x v="0"/>
    <x v="15"/>
  </r>
  <r>
    <s v="Ketan"/>
    <x v="0"/>
    <x v="7"/>
  </r>
  <r>
    <s v="Prama"/>
    <x v="1"/>
    <x v="1"/>
  </r>
  <r>
    <s v="Mannan"/>
    <x v="0"/>
    <x v="7"/>
  </r>
  <r>
    <s v="Kunjabihari"/>
    <x v="0"/>
    <x v="3"/>
  </r>
  <r>
    <s v="Chitrarath"/>
    <x v="0"/>
    <x v="0"/>
  </r>
  <r>
    <s v="Ranjini"/>
    <x v="1"/>
    <x v="3"/>
  </r>
  <r>
    <s v="Tarika"/>
    <x v="1"/>
    <x v="1"/>
  </r>
  <r>
    <s v="Thirumal"/>
    <x v="0"/>
    <x v="10"/>
  </r>
  <r>
    <s v="Muralidhar"/>
    <x v="0"/>
    <x v="8"/>
  </r>
  <r>
    <s v="Muhilan"/>
    <x v="0"/>
    <x v="7"/>
  </r>
  <r>
    <s v="Adrika"/>
    <x v="1"/>
    <x v="1"/>
  </r>
  <r>
    <s v="Arghya"/>
    <x v="0"/>
    <x v="1"/>
  </r>
  <r>
    <s v="Tarak"/>
    <x v="0"/>
    <x v="4"/>
  </r>
  <r>
    <s v="Suhrit"/>
    <x v="0"/>
    <x v="14"/>
  </r>
  <r>
    <s v="Sunetra"/>
    <x v="1"/>
    <x v="1"/>
  </r>
  <r>
    <s v="Jehangir"/>
    <x v="0"/>
    <x v="8"/>
  </r>
  <r>
    <s v="Anshu"/>
    <x v="0"/>
    <x v="6"/>
  </r>
  <r>
    <s v="Chakrika"/>
    <x v="1"/>
    <x v="1"/>
  </r>
  <r>
    <s v="Harmya"/>
    <x v="1"/>
    <x v="1"/>
  </r>
  <r>
    <s v="Sarjana"/>
    <x v="1"/>
    <x v="1"/>
  </r>
  <r>
    <s v="Khushboo"/>
    <x v="1"/>
    <x v="16"/>
  </r>
  <r>
    <s v="Ambalika"/>
    <x v="1"/>
    <x v="1"/>
  </r>
  <r>
    <s v="Rashmika"/>
    <x v="1"/>
    <x v="1"/>
  </r>
  <r>
    <s v="Ayeh"/>
    <x v="1"/>
    <x v="0"/>
  </r>
  <r>
    <s v="Dasharath"/>
    <x v="0"/>
    <x v="0"/>
  </r>
  <r>
    <s v="Jagachandra"/>
    <x v="0"/>
    <x v="1"/>
  </r>
  <r>
    <s v="Irshaad"/>
    <x v="0"/>
    <x v="5"/>
  </r>
  <r>
    <s v="Ritu"/>
    <x v="1"/>
    <x v="6"/>
  </r>
  <r>
    <s v="Subramani"/>
    <x v="0"/>
    <x v="3"/>
  </r>
  <r>
    <s v="Charvi"/>
    <x v="1"/>
    <x v="3"/>
  </r>
  <r>
    <s v="Purushottam"/>
    <x v="0"/>
    <x v="11"/>
  </r>
  <r>
    <s v="Nithilam"/>
    <x v="1"/>
    <x v="11"/>
  </r>
  <r>
    <s v="Vedavrata"/>
    <x v="0"/>
    <x v="1"/>
  </r>
  <r>
    <s v="Jagadayu"/>
    <x v="0"/>
    <x v="6"/>
  </r>
  <r>
    <s v="Durga"/>
    <x v="1"/>
    <x v="1"/>
  </r>
  <r>
    <s v="Ekalavya"/>
    <x v="0"/>
    <x v="1"/>
  </r>
  <r>
    <s v="Dyumna"/>
    <x v="1"/>
    <x v="1"/>
  </r>
  <r>
    <s v="Sampriti"/>
    <x v="1"/>
    <x v="3"/>
  </r>
  <r>
    <s v="Chitrarekha"/>
    <x v="1"/>
    <x v="1"/>
  </r>
  <r>
    <s v="Pari"/>
    <x v="1"/>
    <x v="3"/>
  </r>
  <r>
    <s v="Rajashri"/>
    <x v="1"/>
    <x v="3"/>
  </r>
  <r>
    <s v="Kushik"/>
    <x v="0"/>
    <x v="4"/>
  </r>
  <r>
    <s v="Chumban"/>
    <x v="1"/>
    <x v="7"/>
  </r>
  <r>
    <s v="Ankush"/>
    <x v="0"/>
    <x v="0"/>
  </r>
  <r>
    <s v="Sunayani"/>
    <x v="1"/>
    <x v="3"/>
  </r>
  <r>
    <s v="Deshna"/>
    <x v="1"/>
    <x v="1"/>
  </r>
  <r>
    <s v="Tanuja"/>
    <x v="1"/>
    <x v="1"/>
  </r>
  <r>
    <s v="Nauka"/>
    <x v="1"/>
    <x v="1"/>
  </r>
  <r>
    <s v="Tarunika"/>
    <x v="1"/>
    <x v="1"/>
  </r>
  <r>
    <s v="Kalash"/>
    <x v="0"/>
    <x v="0"/>
  </r>
  <r>
    <s v="Krishi"/>
    <x v="1"/>
    <x v="3"/>
  </r>
  <r>
    <s v="Shrikirti"/>
    <x v="1"/>
    <x v="3"/>
  </r>
  <r>
    <s v="Kartikeya"/>
    <x v="0"/>
    <x v="1"/>
  </r>
  <r>
    <s v="Bulbul"/>
    <x v="1"/>
    <x v="10"/>
  </r>
  <r>
    <s v="Lingappan"/>
    <x v="0"/>
    <x v="7"/>
  </r>
  <r>
    <s v="Adhik"/>
    <x v="0"/>
    <x v="4"/>
  </r>
  <r>
    <s v="Saranya"/>
    <x v="1"/>
    <x v="1"/>
  </r>
  <r>
    <s v="Rambha"/>
    <x v="1"/>
    <x v="1"/>
  </r>
  <r>
    <s v="Anumati"/>
    <x v="1"/>
    <x v="3"/>
  </r>
  <r>
    <s v="Sanjiv"/>
    <x v="0"/>
    <x v="15"/>
  </r>
  <r>
    <s v="Umrao"/>
    <x v="1"/>
    <x v="16"/>
  </r>
  <r>
    <s v="Baidehi"/>
    <x v="1"/>
    <x v="3"/>
  </r>
  <r>
    <s v="Aadarsh"/>
    <x v="0"/>
    <x v="0"/>
  </r>
  <r>
    <s v="Ganjan"/>
    <x v="0"/>
    <x v="7"/>
  </r>
  <r>
    <s v="Devadarshan"/>
    <x v="0"/>
    <x v="7"/>
  </r>
  <r>
    <s v="Kalyani"/>
    <x v="1"/>
    <x v="3"/>
  </r>
  <r>
    <s v="Malaya"/>
    <x v="0"/>
    <x v="1"/>
  </r>
  <r>
    <s v="Ganesh"/>
    <x v="0"/>
    <x v="0"/>
  </r>
  <r>
    <s v="Farha"/>
    <x v="1"/>
    <x v="1"/>
  </r>
  <r>
    <s v="Adesh"/>
    <x v="0"/>
    <x v="0"/>
  </r>
  <r>
    <s v="Pritika"/>
    <x v="1"/>
    <x v="1"/>
  </r>
  <r>
    <s v="Alagan"/>
    <x v="0"/>
    <x v="7"/>
  </r>
  <r>
    <s v="Shridevi"/>
    <x v="1"/>
    <x v="3"/>
  </r>
  <r>
    <s v="Deepinder"/>
    <x v="0"/>
    <x v="8"/>
  </r>
  <r>
    <s v="Gunitha"/>
    <x v="1"/>
    <x v="1"/>
  </r>
  <r>
    <s v="Chanchari"/>
    <x v="1"/>
    <x v="3"/>
  </r>
  <r>
    <s v="Shabab"/>
    <x v="1"/>
    <x v="2"/>
  </r>
  <r>
    <s v="Adya"/>
    <x v="1"/>
    <x v="1"/>
  </r>
  <r>
    <s v="Prapti"/>
    <x v="1"/>
    <x v="3"/>
  </r>
  <r>
    <s v="Nagasri"/>
    <x v="1"/>
    <x v="3"/>
  </r>
  <r>
    <s v="Gandharaj"/>
    <x v="0"/>
    <x v="12"/>
  </r>
  <r>
    <s v="Kilimoli"/>
    <x v="1"/>
    <x v="3"/>
  </r>
  <r>
    <s v="Yatisa"/>
    <x v="0"/>
    <x v="1"/>
  </r>
  <r>
    <s v="Sujata"/>
    <x v="1"/>
    <x v="1"/>
  </r>
  <r>
    <s v="Prasana"/>
    <x v="1"/>
    <x v="1"/>
  </r>
  <r>
    <s v="Kovida"/>
    <x v="0"/>
    <x v="1"/>
  </r>
  <r>
    <s v="Chandani"/>
    <x v="1"/>
    <x v="3"/>
  </r>
  <r>
    <s v="Sabhya"/>
    <x v="0"/>
    <x v="1"/>
  </r>
  <r>
    <s v="Archita"/>
    <x v="1"/>
    <x v="1"/>
  </r>
  <r>
    <s v="Sarwar"/>
    <x v="0"/>
    <x v="8"/>
  </r>
  <r>
    <s v="Madhukar"/>
    <x v="0"/>
    <x v="8"/>
  </r>
  <r>
    <s v="Ramswaroop"/>
    <x v="0"/>
    <x v="17"/>
  </r>
  <r>
    <s v="Uday"/>
    <x v="0"/>
    <x v="13"/>
  </r>
  <r>
    <s v="Farukh, Farokh"/>
    <x v="0"/>
    <x v="0"/>
  </r>
  <r>
    <s v="Angana"/>
    <x v="1"/>
    <x v="1"/>
  </r>
  <r>
    <s v="Kamitha"/>
    <x v="1"/>
    <x v="1"/>
  </r>
  <r>
    <s v="Brijabala"/>
    <x v="1"/>
    <x v="1"/>
  </r>
  <r>
    <s v="Lalita"/>
    <x v="1"/>
    <x v="1"/>
  </r>
  <r>
    <s v="Vanca"/>
    <x v="1"/>
    <x v="1"/>
  </r>
  <r>
    <s v="Gambheer"/>
    <x v="0"/>
    <x v="8"/>
  </r>
  <r>
    <s v="Anhithi"/>
    <x v="1"/>
    <x v="3"/>
  </r>
  <r>
    <s v="Mehul"/>
    <x v="1"/>
    <x v="10"/>
  </r>
  <r>
    <s v="Vijeta"/>
    <x v="1"/>
    <x v="1"/>
  </r>
  <r>
    <s v="Prashansa"/>
    <x v="1"/>
    <x v="1"/>
  </r>
  <r>
    <s v="Vanajaksi"/>
    <x v="1"/>
    <x v="3"/>
  </r>
  <r>
    <s v="Chandrakin"/>
    <x v="1"/>
    <x v="7"/>
  </r>
  <r>
    <s v="Kshiti"/>
    <x v="1"/>
    <x v="3"/>
  </r>
  <r>
    <s v="Sanemi"/>
    <x v="1"/>
    <x v="3"/>
  </r>
  <r>
    <s v="Swadhinta"/>
    <x v="1"/>
    <x v="1"/>
  </r>
  <r>
    <s v="Mrigankamouli"/>
    <x v="0"/>
    <x v="3"/>
  </r>
  <r>
    <s v="Sneha"/>
    <x v="1"/>
    <x v="1"/>
  </r>
  <r>
    <s v="Kimaya"/>
    <x v="1"/>
    <x v="1"/>
  </r>
  <r>
    <s v="Teertha"/>
    <x v="1"/>
    <x v="1"/>
  </r>
  <r>
    <s v="Amar"/>
    <x v="0"/>
    <x v="8"/>
  </r>
  <r>
    <s v="Kala"/>
    <x v="1"/>
    <x v="1"/>
  </r>
  <r>
    <s v="Priya"/>
    <x v="0"/>
    <x v="1"/>
  </r>
  <r>
    <s v="Abja"/>
    <x v="1"/>
    <x v="1"/>
  </r>
  <r>
    <s v="Niharika"/>
    <x v="1"/>
    <x v="1"/>
  </r>
  <r>
    <s v="Seemanti"/>
    <x v="1"/>
    <x v="3"/>
  </r>
  <r>
    <s v="Kalyan"/>
    <x v="0"/>
    <x v="7"/>
  </r>
  <r>
    <s v="Nikhat"/>
    <x v="0"/>
    <x v="14"/>
  </r>
  <r>
    <s v="Rajanikanta"/>
    <x v="0"/>
    <x v="1"/>
  </r>
  <r>
    <s v="Namacharya"/>
    <x v="0"/>
    <x v="1"/>
  </r>
  <r>
    <s v="Giridari"/>
    <x v="0"/>
    <x v="3"/>
  </r>
  <r>
    <s v="Jag"/>
    <x v="0"/>
    <x v="18"/>
  </r>
  <r>
    <s v="Bibek"/>
    <x v="0"/>
    <x v="4"/>
  </r>
  <r>
    <s v="Chatura"/>
    <x v="1"/>
    <x v="1"/>
  </r>
  <r>
    <s v="Trailokva"/>
    <x v="0"/>
    <x v="1"/>
  </r>
  <r>
    <s v="Naresh"/>
    <x v="0"/>
    <x v="0"/>
  </r>
  <r>
    <s v="Acchindra"/>
    <x v="0"/>
    <x v="1"/>
  </r>
  <r>
    <s v="Fajyaz"/>
    <x v="1"/>
    <x v="19"/>
  </r>
  <r>
    <s v="Labuki"/>
    <x v="1"/>
    <x v="3"/>
  </r>
  <r>
    <s v="Nalika"/>
    <x v="1"/>
    <x v="1"/>
  </r>
  <r>
    <s v="Ahijit"/>
    <x v="0"/>
    <x v="14"/>
  </r>
  <r>
    <s v="Parvani"/>
    <x v="1"/>
    <x v="3"/>
  </r>
  <r>
    <s v="Ramratan"/>
    <x v="0"/>
    <x v="7"/>
  </r>
  <r>
    <s v="Navrang"/>
    <x v="0"/>
    <x v="18"/>
  </r>
  <r>
    <s v="Krishnakanta"/>
    <x v="0"/>
    <x v="1"/>
  </r>
  <r>
    <s v="Kriya"/>
    <x v="1"/>
    <x v="1"/>
  </r>
  <r>
    <s v="Javed"/>
    <x v="0"/>
    <x v="5"/>
  </r>
  <r>
    <s v="Dehabhuj"/>
    <x v="0"/>
    <x v="12"/>
  </r>
  <r>
    <s v="Ekanjeet"/>
    <x v="0"/>
    <x v="14"/>
  </r>
  <r>
    <s v="Kanwaljeet"/>
    <x v="0"/>
    <x v="14"/>
  </r>
  <r>
    <s v="Mitravinda"/>
    <x v="1"/>
    <x v="1"/>
  </r>
  <r>
    <s v="Shaistakhan"/>
    <x v="0"/>
    <x v="7"/>
  </r>
  <r>
    <s v="Sarani"/>
    <x v="1"/>
    <x v="3"/>
  </r>
  <r>
    <s v="Iravan"/>
    <x v="0"/>
    <x v="7"/>
  </r>
  <r>
    <s v="Sudhir"/>
    <x v="0"/>
    <x v="8"/>
  </r>
  <r>
    <s v="Utanka"/>
    <x v="0"/>
    <x v="1"/>
  </r>
  <r>
    <s v="Nipuna"/>
    <x v="1"/>
    <x v="1"/>
  </r>
  <r>
    <s v="Dhitha"/>
    <x v="1"/>
    <x v="1"/>
  </r>
  <r>
    <s v="Madhu"/>
    <x v="0"/>
    <x v="6"/>
  </r>
  <r>
    <s v="Nina"/>
    <x v="1"/>
    <x v="1"/>
  </r>
  <r>
    <s v="Rabhya"/>
    <x v="1"/>
    <x v="1"/>
  </r>
  <r>
    <s v="Jalbhushan"/>
    <x v="0"/>
    <x v="7"/>
  </r>
  <r>
    <s v="Madangopal"/>
    <x v="0"/>
    <x v="10"/>
  </r>
  <r>
    <s v="Avinash"/>
    <x v="0"/>
    <x v="0"/>
  </r>
  <r>
    <s v="Nirupam"/>
    <x v="0"/>
    <x v="11"/>
  </r>
  <r>
    <s v="Vishwanath"/>
    <x v="0"/>
    <x v="0"/>
  </r>
  <r>
    <s v="Amitrasudan"/>
    <x v="0"/>
    <x v="7"/>
  </r>
  <r>
    <s v="Jnanaprakash"/>
    <x v="0"/>
    <x v="0"/>
  </r>
  <r>
    <s v="Sunasi"/>
    <x v="0"/>
    <x v="3"/>
  </r>
  <r>
    <s v="Avnita"/>
    <x v="1"/>
    <x v="1"/>
  </r>
  <r>
    <s v="Shubhranshu"/>
    <x v="0"/>
    <x v="6"/>
  </r>
  <r>
    <s v="Laksh"/>
    <x v="0"/>
    <x v="0"/>
  </r>
  <r>
    <s v="Lalitkishore"/>
    <x v="0"/>
    <x v="20"/>
  </r>
  <r>
    <s v="Chayana"/>
    <x v="1"/>
    <x v="1"/>
  </r>
  <r>
    <s v="Nirvani"/>
    <x v="1"/>
    <x v="3"/>
  </r>
  <r>
    <s v="Kshanika"/>
    <x v="1"/>
    <x v="1"/>
  </r>
  <r>
    <s v="Sanvali"/>
    <x v="1"/>
    <x v="3"/>
  </r>
  <r>
    <s v="Tanay"/>
    <x v="0"/>
    <x v="13"/>
  </r>
  <r>
    <s v="Nibodh"/>
    <x v="0"/>
    <x v="0"/>
  </r>
  <r>
    <s v="Kokila"/>
    <x v="1"/>
    <x v="1"/>
  </r>
  <r>
    <s v="Chitramaya"/>
    <x v="1"/>
    <x v="1"/>
  </r>
  <r>
    <s v="Elil"/>
    <x v="0"/>
    <x v="10"/>
  </r>
  <r>
    <s v="Suneet"/>
    <x v="0"/>
    <x v="14"/>
  </r>
  <r>
    <s v="Srijan"/>
    <x v="0"/>
    <x v="7"/>
  </r>
  <r>
    <s v="Chirag"/>
    <x v="0"/>
    <x v="18"/>
  </r>
  <r>
    <s v="Chitrita"/>
    <x v="1"/>
    <x v="1"/>
  </r>
  <r>
    <s v="Vineet"/>
    <x v="0"/>
    <x v="14"/>
  </r>
  <r>
    <s v="Harish"/>
    <x v="0"/>
    <x v="0"/>
  </r>
  <r>
    <s v="Githika"/>
    <x v="1"/>
    <x v="1"/>
  </r>
  <r>
    <s v="Aditi"/>
    <x v="1"/>
    <x v="3"/>
  </r>
  <r>
    <s v="Kanal"/>
    <x v="0"/>
    <x v="10"/>
  </r>
  <r>
    <s v="Ishat"/>
    <x v="0"/>
    <x v="14"/>
  </r>
  <r>
    <s v="Ecchumati"/>
    <x v="1"/>
    <x v="3"/>
  </r>
  <r>
    <s v="Panna"/>
    <x v="1"/>
    <x v="1"/>
  </r>
  <r>
    <s v="Brahmacharini"/>
    <x v="1"/>
    <x v="3"/>
  </r>
  <r>
    <s v="Iham"/>
    <x v="0"/>
    <x v="11"/>
  </r>
  <r>
    <s v="Mehmood"/>
    <x v="0"/>
    <x v="5"/>
  </r>
  <r>
    <s v="Seemantini"/>
    <x v="1"/>
    <x v="3"/>
  </r>
  <r>
    <s v="Shoorsen"/>
    <x v="0"/>
    <x v="7"/>
  </r>
  <r>
    <s v="Tirthankara"/>
    <x v="0"/>
    <x v="1"/>
  </r>
  <r>
    <s v="Bhupathi"/>
    <x v="0"/>
    <x v="3"/>
  </r>
  <r>
    <s v="Inbanathan"/>
    <x v="0"/>
    <x v="7"/>
  </r>
  <r>
    <s v="Elili"/>
    <x v="1"/>
    <x v="3"/>
  </r>
  <r>
    <s v="Haroon"/>
    <x v="0"/>
    <x v="7"/>
  </r>
  <r>
    <s v="Kalavathi"/>
    <x v="1"/>
    <x v="3"/>
  </r>
  <r>
    <s v="Abdul-Hameed"/>
    <x v="0"/>
    <x v="5"/>
  </r>
  <r>
    <s v="Charita"/>
    <x v="1"/>
    <x v="1"/>
  </r>
  <r>
    <s v="Kotijit"/>
    <x v="0"/>
    <x v="14"/>
  </r>
  <r>
    <s v="Susmita"/>
    <x v="1"/>
    <x v="1"/>
  </r>
  <r>
    <s v="Brinda"/>
    <x v="1"/>
    <x v="1"/>
  </r>
  <r>
    <s v="Daaruk"/>
    <x v="0"/>
    <x v="4"/>
  </r>
  <r>
    <s v="Nilay"/>
    <x v="0"/>
    <x v="13"/>
  </r>
  <r>
    <s v="Shree"/>
    <x v="1"/>
    <x v="20"/>
  </r>
  <r>
    <s v="Mudra"/>
    <x v="1"/>
    <x v="1"/>
  </r>
  <r>
    <s v="Gulab"/>
    <x v="1"/>
    <x v="2"/>
  </r>
  <r>
    <s v="Swaraj"/>
    <x v="0"/>
    <x v="12"/>
  </r>
  <r>
    <s v="Sumati"/>
    <x v="1"/>
    <x v="3"/>
  </r>
  <r>
    <s v="Edhitha"/>
    <x v="1"/>
    <x v="1"/>
  </r>
  <r>
    <s v="Ambuja"/>
    <x v="1"/>
    <x v="1"/>
  </r>
  <r>
    <s v="Shanti"/>
    <x v="1"/>
    <x v="3"/>
  </r>
  <r>
    <s v="Mehboob"/>
    <x v="0"/>
    <x v="2"/>
  </r>
  <r>
    <s v="Shashanka"/>
    <x v="0"/>
    <x v="1"/>
  </r>
  <r>
    <s v="Apparajito"/>
    <x v="0"/>
    <x v="16"/>
  </r>
  <r>
    <s v="Sharvari"/>
    <x v="1"/>
    <x v="3"/>
  </r>
  <r>
    <s v="Tridhara"/>
    <x v="1"/>
    <x v="1"/>
  </r>
  <r>
    <s v="Bhadra"/>
    <x v="1"/>
    <x v="1"/>
  </r>
  <r>
    <s v="Vendan"/>
    <x v="0"/>
    <x v="7"/>
  </r>
  <r>
    <s v="Yashoda"/>
    <x v="1"/>
    <x v="1"/>
  </r>
  <r>
    <s v="Hridik"/>
    <x v="0"/>
    <x v="4"/>
  </r>
  <r>
    <s v="Manav"/>
    <x v="0"/>
    <x v="15"/>
  </r>
  <r>
    <s v="Rugu"/>
    <x v="1"/>
    <x v="6"/>
  </r>
  <r>
    <s v="Padmesh"/>
    <x v="0"/>
    <x v="0"/>
  </r>
  <r>
    <s v="Vikranta"/>
    <x v="0"/>
    <x v="1"/>
  </r>
  <r>
    <s v="Nanak"/>
    <x v="0"/>
    <x v="4"/>
  </r>
  <r>
    <s v="Indivar"/>
    <x v="0"/>
    <x v="8"/>
  </r>
  <r>
    <s v="Rangana"/>
    <x v="1"/>
    <x v="1"/>
  </r>
  <r>
    <s v="Bahuputri"/>
    <x v="1"/>
    <x v="3"/>
  </r>
  <r>
    <s v="Kumari"/>
    <x v="1"/>
    <x v="3"/>
  </r>
  <r>
    <s v="Amulya"/>
    <x v="0"/>
    <x v="1"/>
  </r>
  <r>
    <s v="Bijli"/>
    <x v="1"/>
    <x v="3"/>
  </r>
  <r>
    <s v="Shirin"/>
    <x v="1"/>
    <x v="7"/>
  </r>
  <r>
    <s v="Kananbala"/>
    <x v="1"/>
    <x v="1"/>
  </r>
  <r>
    <s v="Tunga"/>
    <x v="1"/>
    <x v="1"/>
  </r>
  <r>
    <s v="Chevatkodiyon"/>
    <x v="0"/>
    <x v="7"/>
  </r>
  <r>
    <s v="Thamarai"/>
    <x v="1"/>
    <x v="3"/>
  </r>
  <r>
    <s v="Tapani"/>
    <x v="1"/>
    <x v="3"/>
  </r>
  <r>
    <s v="Neel"/>
    <x v="0"/>
    <x v="10"/>
  </r>
  <r>
    <s v="Mukti"/>
    <x v="1"/>
    <x v="3"/>
  </r>
  <r>
    <s v="Isha"/>
    <x v="1"/>
    <x v="1"/>
  </r>
  <r>
    <s v="Rampratap"/>
    <x v="0"/>
    <x v="17"/>
  </r>
  <r>
    <s v="Nitya"/>
    <x v="1"/>
    <x v="1"/>
  </r>
  <r>
    <s v="Jagamohana"/>
    <x v="0"/>
    <x v="1"/>
  </r>
  <r>
    <s v="Tukaram"/>
    <x v="0"/>
    <x v="11"/>
  </r>
  <r>
    <s v="Pururava"/>
    <x v="0"/>
    <x v="1"/>
  </r>
  <r>
    <s v="Jasapal"/>
    <x v="0"/>
    <x v="10"/>
  </r>
  <r>
    <s v="Archan"/>
    <x v="0"/>
    <x v="7"/>
  </r>
  <r>
    <s v="Priyal"/>
    <x v="1"/>
    <x v="10"/>
  </r>
  <r>
    <s v="Jaidhara"/>
    <x v="0"/>
    <x v="1"/>
  </r>
  <r>
    <s v="Taral"/>
    <x v="0"/>
    <x v="10"/>
  </r>
  <r>
    <s v="Veera"/>
    <x v="0"/>
    <x v="1"/>
  </r>
  <r>
    <s v="Chandraleksha"/>
    <x v="1"/>
    <x v="1"/>
  </r>
  <r>
    <s v="Savanth"/>
    <x v="0"/>
    <x v="0"/>
  </r>
  <r>
    <s v="Jaisinha"/>
    <x v="0"/>
    <x v="1"/>
  </r>
  <r>
    <s v="Ekatan"/>
    <x v="0"/>
    <x v="7"/>
  </r>
  <r>
    <s v="Narun"/>
    <x v="0"/>
    <x v="7"/>
  </r>
  <r>
    <s v="Udyam"/>
    <x v="0"/>
    <x v="11"/>
  </r>
  <r>
    <s v="Mareechi"/>
    <x v="0"/>
    <x v="3"/>
  </r>
  <r>
    <s v="Pramada"/>
    <x v="1"/>
    <x v="1"/>
  </r>
  <r>
    <s v="Angad"/>
    <x v="0"/>
    <x v="5"/>
  </r>
  <r>
    <s v="Sudhithi"/>
    <x v="1"/>
    <x v="3"/>
  </r>
  <r>
    <s v="Irumporai"/>
    <x v="0"/>
    <x v="3"/>
  </r>
  <r>
    <s v="Balgopal"/>
    <x v="0"/>
    <x v="10"/>
  </r>
  <r>
    <s v="Menitha"/>
    <x v="1"/>
    <x v="1"/>
  </r>
  <r>
    <s v="Aiman"/>
    <x v="0"/>
    <x v="7"/>
  </r>
  <r>
    <s v="Gyan; Gyani"/>
    <x v="0"/>
    <x v="3"/>
  </r>
  <r>
    <s v="Prathysha"/>
    <x v="1"/>
    <x v="1"/>
  </r>
  <r>
    <s v="Jusal"/>
    <x v="0"/>
    <x v="10"/>
  </r>
  <r>
    <s v="Nimisha"/>
    <x v="1"/>
    <x v="1"/>
  </r>
  <r>
    <s v="Shyam"/>
    <x v="0"/>
    <x v="11"/>
  </r>
  <r>
    <s v="Shubhang"/>
    <x v="0"/>
    <x v="18"/>
  </r>
  <r>
    <s v="Sanjith"/>
    <x v="0"/>
    <x v="0"/>
  </r>
  <r>
    <s v="Jyotirmoyee"/>
    <x v="1"/>
    <x v="20"/>
  </r>
  <r>
    <s v="Hiranyadha"/>
    <x v="1"/>
    <x v="1"/>
  </r>
  <r>
    <s v="Logambal"/>
    <x v="1"/>
    <x v="10"/>
  </r>
  <r>
    <s v="Tariq"/>
    <x v="0"/>
    <x v="21"/>
  </r>
  <r>
    <s v="Ziyad"/>
    <x v="0"/>
    <x v="5"/>
  </r>
  <r>
    <s v="Shubhendu"/>
    <x v="0"/>
    <x v="6"/>
  </r>
  <r>
    <s v="Shrenik"/>
    <x v="0"/>
    <x v="4"/>
  </r>
  <r>
    <s v="Samiya"/>
    <x v="1"/>
    <x v="1"/>
  </r>
  <r>
    <s v="Ramprasad"/>
    <x v="0"/>
    <x v="5"/>
  </r>
  <r>
    <s v="Aravan"/>
    <x v="0"/>
    <x v="7"/>
  </r>
  <r>
    <s v="Chahna"/>
    <x v="1"/>
    <x v="1"/>
  </r>
  <r>
    <s v="Daniel"/>
    <x v="0"/>
    <x v="10"/>
  </r>
  <r>
    <s v="Jalindra"/>
    <x v="0"/>
    <x v="1"/>
  </r>
  <r>
    <s v="Mandana"/>
    <x v="1"/>
    <x v="1"/>
  </r>
  <r>
    <s v="Dwij"/>
    <x v="0"/>
    <x v="12"/>
  </r>
  <r>
    <s v="Govardhan"/>
    <x v="0"/>
    <x v="7"/>
  </r>
  <r>
    <s v="Magadhi"/>
    <x v="1"/>
    <x v="3"/>
  </r>
  <r>
    <s v="Monisha"/>
    <x v="1"/>
    <x v="1"/>
  </r>
  <r>
    <s v="Shamshu, Shamshad"/>
    <x v="0"/>
    <x v="5"/>
  </r>
  <r>
    <s v="Kripa"/>
    <x v="1"/>
    <x v="1"/>
  </r>
  <r>
    <s v="Sanjivani"/>
    <x v="1"/>
    <x v="3"/>
  </r>
  <r>
    <s v="Gauri"/>
    <x v="1"/>
    <x v="3"/>
  </r>
  <r>
    <s v="Mohnish"/>
    <x v="0"/>
    <x v="0"/>
  </r>
  <r>
    <s v="Parameshwari"/>
    <x v="1"/>
    <x v="3"/>
  </r>
  <r>
    <s v="Shubhra"/>
    <x v="1"/>
    <x v="1"/>
  </r>
  <r>
    <s v="Gatita"/>
    <x v="1"/>
    <x v="1"/>
  </r>
  <r>
    <s v="Akhilesh"/>
    <x v="0"/>
    <x v="0"/>
  </r>
  <r>
    <s v="Manju"/>
    <x v="1"/>
    <x v="6"/>
  </r>
  <r>
    <s v="Atul, Atulya"/>
    <x v="0"/>
    <x v="1"/>
  </r>
  <r>
    <s v="Haraksa"/>
    <x v="0"/>
    <x v="1"/>
  </r>
  <r>
    <s v="Harshavardhan"/>
    <x v="0"/>
    <x v="7"/>
  </r>
  <r>
    <s v="Dayasagara"/>
    <x v="0"/>
    <x v="1"/>
  </r>
  <r>
    <s v="Kunran"/>
    <x v="0"/>
    <x v="7"/>
  </r>
  <r>
    <s v="Yaalchelvan"/>
    <x v="0"/>
    <x v="7"/>
  </r>
  <r>
    <s v="Raivath"/>
    <x v="0"/>
    <x v="0"/>
  </r>
  <r>
    <s v="Sabri"/>
    <x v="1"/>
    <x v="3"/>
  </r>
  <r>
    <s v="Saroj"/>
    <x v="1"/>
    <x v="12"/>
  </r>
  <r>
    <s v="Haripriya"/>
    <x v="1"/>
    <x v="1"/>
  </r>
  <r>
    <s v="Acaryanandana"/>
    <x v="0"/>
    <x v="1"/>
  </r>
  <r>
    <s v="Noopur"/>
    <x v="1"/>
    <x v="8"/>
  </r>
  <r>
    <s v="Charu"/>
    <x v="0"/>
    <x v="6"/>
  </r>
  <r>
    <s v="Samudrasen"/>
    <x v="0"/>
    <x v="7"/>
  </r>
  <r>
    <s v="Ramkumar"/>
    <x v="0"/>
    <x v="8"/>
  </r>
  <r>
    <s v="Bageshri"/>
    <x v="1"/>
    <x v="3"/>
  </r>
  <r>
    <s v="Sarit"/>
    <x v="1"/>
    <x v="14"/>
  </r>
  <r>
    <s v="Sumeet, Sumit"/>
    <x v="0"/>
    <x v="14"/>
  </r>
  <r>
    <s v="Akhil"/>
    <x v="0"/>
    <x v="10"/>
  </r>
  <r>
    <s v="Dilber"/>
    <x v="1"/>
    <x v="8"/>
  </r>
  <r>
    <s v="Mekhala"/>
    <x v="1"/>
    <x v="1"/>
  </r>
  <r>
    <s v="Tapomay"/>
    <x v="0"/>
    <x v="13"/>
  </r>
  <r>
    <s v="Harekrishna"/>
    <x v="0"/>
    <x v="1"/>
  </r>
  <r>
    <s v="Avani"/>
    <x v="1"/>
    <x v="3"/>
  </r>
  <r>
    <s v="Atal"/>
    <x v="0"/>
    <x v="10"/>
  </r>
  <r>
    <s v="Sumedha"/>
    <x v="1"/>
    <x v="1"/>
  </r>
  <r>
    <s v="Shalin"/>
    <x v="1"/>
    <x v="7"/>
  </r>
  <r>
    <s v="Nehal"/>
    <x v="1"/>
    <x v="10"/>
  </r>
  <r>
    <s v="Sati"/>
    <x v="1"/>
    <x v="3"/>
  </r>
  <r>
    <s v="Sananda"/>
    <x v="1"/>
    <x v="1"/>
  </r>
  <r>
    <s v="Ikshu"/>
    <x v="1"/>
    <x v="6"/>
  </r>
  <r>
    <s v="Kush"/>
    <x v="0"/>
    <x v="0"/>
  </r>
  <r>
    <s v="Keyuri"/>
    <x v="1"/>
    <x v="3"/>
  </r>
  <r>
    <s v="Chaitanya"/>
    <x v="1"/>
    <x v="1"/>
  </r>
  <r>
    <s v="Kunshi"/>
    <x v="1"/>
    <x v="3"/>
  </r>
  <r>
    <s v="Parnik"/>
    <x v="1"/>
    <x v="4"/>
  </r>
  <r>
    <s v="Shrinath"/>
    <x v="0"/>
    <x v="0"/>
  </r>
  <r>
    <s v="Javesh"/>
    <x v="0"/>
    <x v="0"/>
  </r>
  <r>
    <s v="Kalpana"/>
    <x v="1"/>
    <x v="1"/>
  </r>
  <r>
    <s v="Zayd"/>
    <x v="0"/>
    <x v="5"/>
  </r>
  <r>
    <s v="Sawan"/>
    <x v="0"/>
    <x v="7"/>
  </r>
  <r>
    <s v="Ikshitha"/>
    <x v="1"/>
    <x v="1"/>
  </r>
  <r>
    <s v="Husnain"/>
    <x v="0"/>
    <x v="7"/>
  </r>
  <r>
    <s v="Qayyam"/>
    <x v="0"/>
    <x v="11"/>
  </r>
  <r>
    <s v="Aghat"/>
    <x v="0"/>
    <x v="14"/>
  </r>
  <r>
    <s v="Aaratrika"/>
    <x v="1"/>
    <x v="1"/>
  </r>
  <r>
    <s v="Amari"/>
    <x v="1"/>
    <x v="3"/>
  </r>
  <r>
    <s v="Namrata"/>
    <x v="1"/>
    <x v="1"/>
  </r>
  <r>
    <s v="Vyomaang"/>
    <x v="0"/>
    <x v="18"/>
  </r>
  <r>
    <s v="Shubhankar"/>
    <x v="0"/>
    <x v="8"/>
  </r>
  <r>
    <s v="Hemadri"/>
    <x v="0"/>
    <x v="3"/>
  </r>
  <r>
    <s v="Rupak"/>
    <x v="0"/>
    <x v="4"/>
  </r>
  <r>
    <s v="Chandramukhi"/>
    <x v="1"/>
    <x v="3"/>
  </r>
  <r>
    <s v="Sadhya"/>
    <x v="1"/>
    <x v="1"/>
  </r>
  <r>
    <s v="Meera"/>
    <x v="1"/>
    <x v="1"/>
  </r>
  <r>
    <s v="Maaran"/>
    <x v="0"/>
    <x v="7"/>
  </r>
  <r>
    <s v="Chandrani"/>
    <x v="1"/>
    <x v="3"/>
  </r>
  <r>
    <s v="Jairaj"/>
    <x v="0"/>
    <x v="12"/>
  </r>
  <r>
    <s v="Nagendra"/>
    <x v="0"/>
    <x v="1"/>
  </r>
  <r>
    <s v="Satyaki"/>
    <x v="0"/>
    <x v="3"/>
  </r>
  <r>
    <s v="Gopi, Gopika"/>
    <x v="1"/>
    <x v="1"/>
  </r>
  <r>
    <s v="Acalesvara"/>
    <x v="0"/>
    <x v="1"/>
  </r>
  <r>
    <s v="Akshit"/>
    <x v="0"/>
    <x v="14"/>
  </r>
  <r>
    <s v="Aadarshini"/>
    <x v="1"/>
    <x v="3"/>
  </r>
  <r>
    <s v="Trinetra"/>
    <x v="1"/>
    <x v="1"/>
  </r>
  <r>
    <s v="Iravati"/>
    <x v="1"/>
    <x v="3"/>
  </r>
  <r>
    <s v="Agnikumara"/>
    <x v="0"/>
    <x v="1"/>
  </r>
  <r>
    <s v="Shreyas"/>
    <x v="0"/>
    <x v="9"/>
  </r>
  <r>
    <s v="Dhairyash"/>
    <x v="0"/>
    <x v="0"/>
  </r>
  <r>
    <s v="Jacob"/>
    <x v="0"/>
    <x v="2"/>
  </r>
  <r>
    <s v="Shakyasinha"/>
    <x v="0"/>
    <x v="1"/>
  </r>
  <r>
    <s v="Chanasya"/>
    <x v="1"/>
    <x v="1"/>
  </r>
  <r>
    <s v="Mananya"/>
    <x v="1"/>
    <x v="1"/>
  </r>
  <r>
    <s v="Deepali"/>
    <x v="1"/>
    <x v="3"/>
  </r>
  <r>
    <s v="Nyneishia"/>
    <x v="1"/>
    <x v="1"/>
  </r>
  <r>
    <s v="Amrusha"/>
    <x v="1"/>
    <x v="1"/>
  </r>
  <r>
    <s v="Pakhi"/>
    <x v="1"/>
    <x v="3"/>
  </r>
  <r>
    <s v="Jahan"/>
    <x v="0"/>
    <x v="7"/>
  </r>
  <r>
    <s v="Kaviraj"/>
    <x v="0"/>
    <x v="12"/>
  </r>
  <r>
    <s v="Achyut"/>
    <x v="0"/>
    <x v="14"/>
  </r>
  <r>
    <s v="Dishen"/>
    <x v="0"/>
    <x v="7"/>
  </r>
  <r>
    <s v="Fadi"/>
    <x v="0"/>
    <x v="3"/>
  </r>
  <r>
    <s v="Sakina"/>
    <x v="1"/>
    <x v="1"/>
  </r>
  <r>
    <s v="Palanikumar"/>
    <x v="0"/>
    <x v="8"/>
  </r>
  <r>
    <s v="Izna"/>
    <x v="1"/>
    <x v="1"/>
  </r>
  <r>
    <s v="Romila"/>
    <x v="1"/>
    <x v="1"/>
  </r>
  <r>
    <s v="Sachet"/>
    <x v="0"/>
    <x v="14"/>
  </r>
  <r>
    <s v="Yamini"/>
    <x v="1"/>
    <x v="3"/>
  </r>
  <r>
    <s v="Saleem"/>
    <x v="0"/>
    <x v="11"/>
  </r>
  <r>
    <s v="Omanand"/>
    <x v="0"/>
    <x v="5"/>
  </r>
  <r>
    <s v="Ramila"/>
    <x v="1"/>
    <x v="1"/>
  </r>
  <r>
    <s v="Aabharana"/>
    <x v="1"/>
    <x v="1"/>
  </r>
  <r>
    <s v="Kaustav"/>
    <x v="0"/>
    <x v="15"/>
  </r>
  <r>
    <s v="Bhayanashini"/>
    <x v="1"/>
    <x v="3"/>
  </r>
  <r>
    <s v="Varuna"/>
    <x v="1"/>
    <x v="1"/>
  </r>
  <r>
    <s v="Tuhinsurra"/>
    <x v="0"/>
    <x v="1"/>
  </r>
  <r>
    <s v="Harita"/>
    <x v="1"/>
    <x v="1"/>
  </r>
  <r>
    <s v="Sundaravel"/>
    <x v="0"/>
    <x v="10"/>
  </r>
  <r>
    <s v="Nimita"/>
    <x v="1"/>
    <x v="1"/>
  </r>
  <r>
    <s v="Keemaya"/>
    <x v="1"/>
    <x v="1"/>
  </r>
  <r>
    <s v="Meenakshi"/>
    <x v="1"/>
    <x v="3"/>
  </r>
  <r>
    <s v="Bhagavathi"/>
    <x v="1"/>
    <x v="3"/>
  </r>
  <r>
    <s v="Punthali"/>
    <x v="1"/>
    <x v="3"/>
  </r>
  <r>
    <s v="Treya"/>
    <x v="1"/>
    <x v="1"/>
  </r>
  <r>
    <s v="Vyomdev"/>
    <x v="0"/>
    <x v="15"/>
  </r>
  <r>
    <s v="Minnoli"/>
    <x v="1"/>
    <x v="3"/>
  </r>
  <r>
    <s v="Netravati"/>
    <x v="1"/>
    <x v="3"/>
  </r>
  <r>
    <s v="Asit, Ashit"/>
    <x v="0"/>
    <x v="14"/>
  </r>
  <r>
    <s v="Ganitha"/>
    <x v="1"/>
    <x v="1"/>
  </r>
  <r>
    <s v="Priyamvada"/>
    <x v="1"/>
    <x v="1"/>
  </r>
  <r>
    <s v="Mohak"/>
    <x v="0"/>
    <x v="4"/>
  </r>
  <r>
    <s v="Sivanta"/>
    <x v="0"/>
    <x v="1"/>
  </r>
  <r>
    <s v="Rajeev"/>
    <x v="0"/>
    <x v="15"/>
  </r>
  <r>
    <s v="Banhi"/>
    <x v="1"/>
    <x v="3"/>
  </r>
  <r>
    <s v="Abhirathi"/>
    <x v="1"/>
    <x v="3"/>
  </r>
  <r>
    <s v="Hari"/>
    <x v="0"/>
    <x v="3"/>
  </r>
  <r>
    <s v="Sumanta"/>
    <x v="0"/>
    <x v="1"/>
  </r>
  <r>
    <s v="Paandu"/>
    <x v="0"/>
    <x v="6"/>
  </r>
  <r>
    <s v="Kalapini"/>
    <x v="1"/>
    <x v="3"/>
  </r>
  <r>
    <s v="Mitra"/>
    <x v="0"/>
    <x v="1"/>
  </r>
  <r>
    <s v="Saujanya"/>
    <x v="1"/>
    <x v="1"/>
  </r>
  <r>
    <s v="Palak"/>
    <x v="1"/>
    <x v="4"/>
  </r>
  <r>
    <s v="Rajalakshmi"/>
    <x v="1"/>
    <x v="3"/>
  </r>
  <r>
    <s v="Devnarayan"/>
    <x v="0"/>
    <x v="7"/>
  </r>
  <r>
    <s v="Urja"/>
    <x v="1"/>
    <x v="1"/>
  </r>
  <r>
    <s v="Ishanika"/>
    <x v="1"/>
    <x v="1"/>
  </r>
  <r>
    <s v="Paranjay"/>
    <x v="0"/>
    <x v="13"/>
  </r>
  <r>
    <s v="Ilamurugu"/>
    <x v="0"/>
    <x v="6"/>
  </r>
  <r>
    <s v="Denise"/>
    <x v="0"/>
    <x v="20"/>
  </r>
  <r>
    <s v="Manaka"/>
    <x v="1"/>
    <x v="1"/>
  </r>
  <r>
    <s v="Arivunambi"/>
    <x v="0"/>
    <x v="3"/>
  </r>
  <r>
    <s v="Parnal"/>
    <x v="1"/>
    <x v="10"/>
  </r>
  <r>
    <s v="Meghashyam"/>
    <x v="0"/>
    <x v="11"/>
  </r>
  <r>
    <s v="Udantika"/>
    <x v="1"/>
    <x v="1"/>
  </r>
  <r>
    <s v="Tamasa"/>
    <x v="1"/>
    <x v="1"/>
  </r>
  <r>
    <s v="Saanjh"/>
    <x v="1"/>
    <x v="0"/>
  </r>
  <r>
    <s v="Lav, Luv"/>
    <x v="0"/>
    <x v="15"/>
  </r>
  <r>
    <s v="Vrinda"/>
    <x v="1"/>
    <x v="1"/>
  </r>
  <r>
    <s v="Abdul-Jabaar"/>
    <x v="0"/>
    <x v="8"/>
  </r>
  <r>
    <s v="Unnat"/>
    <x v="0"/>
    <x v="14"/>
  </r>
  <r>
    <s v="Bharat"/>
    <x v="0"/>
    <x v="14"/>
  </r>
  <r>
    <s v="Rijuta"/>
    <x v="1"/>
    <x v="1"/>
  </r>
  <r>
    <s v="Yogendra"/>
    <x v="0"/>
    <x v="1"/>
  </r>
  <r>
    <s v="Giridhar"/>
    <x v="0"/>
    <x v="8"/>
  </r>
  <r>
    <s v="Kajal"/>
    <x v="1"/>
    <x v="10"/>
  </r>
  <r>
    <s v="Adwaita"/>
    <x v="0"/>
    <x v="1"/>
  </r>
  <r>
    <s v="Induja"/>
    <x v="1"/>
    <x v="1"/>
  </r>
  <r>
    <s v="Sutanuka"/>
    <x v="1"/>
    <x v="1"/>
  </r>
  <r>
    <s v="Jaigath"/>
    <x v="0"/>
    <x v="0"/>
  </r>
  <r>
    <s v="Ekantha"/>
    <x v="1"/>
    <x v="1"/>
  </r>
  <r>
    <s v="Raviprabha"/>
    <x v="1"/>
    <x v="1"/>
  </r>
  <r>
    <s v="Indradutt"/>
    <x v="0"/>
    <x v="14"/>
  </r>
  <r>
    <s v="Mahati"/>
    <x v="1"/>
    <x v="3"/>
  </r>
  <r>
    <s v="Manisila"/>
    <x v="1"/>
    <x v="1"/>
  </r>
  <r>
    <s v="Dakshina"/>
    <x v="0"/>
    <x v="1"/>
  </r>
  <r>
    <s v="Madhup"/>
    <x v="0"/>
    <x v="17"/>
  </r>
  <r>
    <s v="Lajja"/>
    <x v="1"/>
    <x v="1"/>
  </r>
  <r>
    <s v="Kanak"/>
    <x v="0"/>
    <x v="4"/>
  </r>
  <r>
    <s v="Chellam"/>
    <x v="1"/>
    <x v="11"/>
  </r>
  <r>
    <s v="Shrigauri"/>
    <x v="1"/>
    <x v="3"/>
  </r>
  <r>
    <s v="Maahir"/>
    <x v="0"/>
    <x v="8"/>
  </r>
  <r>
    <s v="Dayanita"/>
    <x v="1"/>
    <x v="1"/>
  </r>
  <r>
    <s v="Suren"/>
    <x v="0"/>
    <x v="7"/>
  </r>
  <r>
    <s v="Tamra"/>
    <x v="0"/>
    <x v="1"/>
  </r>
  <r>
    <s v="Ajaat"/>
    <x v="0"/>
    <x v="14"/>
  </r>
  <r>
    <s v="Mangesh"/>
    <x v="0"/>
    <x v="0"/>
  </r>
  <r>
    <s v="Patala"/>
    <x v="1"/>
    <x v="1"/>
  </r>
  <r>
    <s v="Rwiju"/>
    <x v="0"/>
    <x v="6"/>
  </r>
  <r>
    <s v="Neela"/>
    <x v="1"/>
    <x v="1"/>
  </r>
  <r>
    <s v="Shyamala"/>
    <x v="1"/>
    <x v="1"/>
  </r>
  <r>
    <s v="Ira"/>
    <x v="1"/>
    <x v="1"/>
  </r>
  <r>
    <s v="Ushakanta"/>
    <x v="0"/>
    <x v="1"/>
  </r>
  <r>
    <s v="Rina"/>
    <x v="1"/>
    <x v="1"/>
  </r>
  <r>
    <s v="Habib"/>
    <x v="0"/>
    <x v="2"/>
  </r>
  <r>
    <s v="Sravanthi"/>
    <x v="1"/>
    <x v="3"/>
  </r>
  <r>
    <s v="Laabh"/>
    <x v="0"/>
    <x v="0"/>
  </r>
  <r>
    <s v="Pratibha"/>
    <x v="1"/>
    <x v="1"/>
  </r>
  <r>
    <s v="Sohail"/>
    <x v="0"/>
    <x v="10"/>
  </r>
  <r>
    <s v="Bahubali"/>
    <x v="0"/>
    <x v="3"/>
  </r>
  <r>
    <s v="Abhinatha"/>
    <x v="0"/>
    <x v="1"/>
  </r>
  <r>
    <s v="Manayi"/>
    <x v="1"/>
    <x v="3"/>
  </r>
  <r>
    <s v="Indrajeet"/>
    <x v="0"/>
    <x v="14"/>
  </r>
  <r>
    <s v="Hemani"/>
    <x v="1"/>
    <x v="3"/>
  </r>
  <r>
    <s v="Kamini"/>
    <x v="1"/>
    <x v="3"/>
  </r>
  <r>
    <s v="Abhidhya"/>
    <x v="1"/>
    <x v="1"/>
  </r>
  <r>
    <s v="Ahilya"/>
    <x v="1"/>
    <x v="1"/>
  </r>
  <r>
    <s v="Nedumaan"/>
    <x v="0"/>
    <x v="7"/>
  </r>
  <r>
    <s v="Suhrid"/>
    <x v="0"/>
    <x v="5"/>
  </r>
  <r>
    <s v="Jeemutbahan"/>
    <x v="0"/>
    <x v="7"/>
  </r>
  <r>
    <s v="Sushama"/>
    <x v="1"/>
    <x v="1"/>
  </r>
  <r>
    <s v="Bhumi"/>
    <x v="0"/>
    <x v="3"/>
  </r>
  <r>
    <s v="Geeta"/>
    <x v="1"/>
    <x v="1"/>
  </r>
  <r>
    <s v="Basabi"/>
    <x v="1"/>
    <x v="3"/>
  </r>
  <r>
    <s v="Deviprasad"/>
    <x v="0"/>
    <x v="5"/>
  </r>
  <r>
    <s v="Oojam"/>
    <x v="0"/>
    <x v="11"/>
  </r>
  <r>
    <s v="Bashir"/>
    <x v="0"/>
    <x v="8"/>
  </r>
  <r>
    <s v="Hassan"/>
    <x v="0"/>
    <x v="7"/>
  </r>
  <r>
    <s v="Harsh; Haarsha"/>
    <x v="0"/>
    <x v="1"/>
  </r>
  <r>
    <s v="Rajesh"/>
    <x v="0"/>
    <x v="0"/>
  </r>
  <r>
    <s v="Ranjiv"/>
    <x v="0"/>
    <x v="15"/>
  </r>
  <r>
    <s v="Shakti"/>
    <x v="0"/>
    <x v="3"/>
  </r>
  <r>
    <s v="Sulakshana"/>
    <x v="1"/>
    <x v="1"/>
  </r>
  <r>
    <s v="Vighnesh, Vignesh"/>
    <x v="0"/>
    <x v="0"/>
  </r>
  <r>
    <s v="Udayasooriyan"/>
    <x v="0"/>
    <x v="7"/>
  </r>
  <r>
    <s v="Jeevitha"/>
    <x v="1"/>
    <x v="1"/>
  </r>
  <r>
    <s v="Ariktha"/>
    <x v="1"/>
    <x v="1"/>
  </r>
  <r>
    <s v="Mandarmalika"/>
    <x v="1"/>
    <x v="1"/>
  </r>
  <r>
    <s v="Jhoomer"/>
    <x v="0"/>
    <x v="8"/>
  </r>
  <r>
    <s v="Ihit"/>
    <x v="0"/>
    <x v="14"/>
  </r>
  <r>
    <s v="Manoritha"/>
    <x v="1"/>
    <x v="1"/>
  </r>
  <r>
    <s v="Vidula"/>
    <x v="1"/>
    <x v="1"/>
  </r>
  <r>
    <s v="Bhaskar"/>
    <x v="0"/>
    <x v="8"/>
  </r>
  <r>
    <s v="Bhanuja"/>
    <x v="1"/>
    <x v="1"/>
  </r>
  <r>
    <s v="Madhuparna"/>
    <x v="1"/>
    <x v="1"/>
  </r>
  <r>
    <s v="Nirmitha"/>
    <x v="1"/>
    <x v="1"/>
  </r>
  <r>
    <s v="Dayada"/>
    <x v="0"/>
    <x v="1"/>
  </r>
  <r>
    <s v="Eshita"/>
    <x v="1"/>
    <x v="1"/>
  </r>
  <r>
    <s v="Aastha"/>
    <x v="1"/>
    <x v="1"/>
  </r>
  <r>
    <s v="Heramba"/>
    <x v="0"/>
    <x v="1"/>
  </r>
  <r>
    <s v="Karabi"/>
    <x v="1"/>
    <x v="3"/>
  </r>
  <r>
    <s v="Pralay"/>
    <x v="0"/>
    <x v="13"/>
  </r>
  <r>
    <s v="Virabhadra"/>
    <x v="0"/>
    <x v="1"/>
  </r>
  <r>
    <s v="Kaushik"/>
    <x v="0"/>
    <x v="4"/>
  </r>
  <r>
    <s v="Suryakanti"/>
    <x v="1"/>
    <x v="3"/>
  </r>
  <r>
    <s v="Samita"/>
    <x v="1"/>
    <x v="1"/>
  </r>
  <r>
    <s v="Dandapaani"/>
    <x v="0"/>
    <x v="3"/>
  </r>
  <r>
    <s v="Shaurav"/>
    <x v="0"/>
    <x v="15"/>
  </r>
  <r>
    <s v="Jhilmil"/>
    <x v="1"/>
    <x v="10"/>
  </r>
  <r>
    <s v="Prabhati"/>
    <x v="1"/>
    <x v="3"/>
  </r>
  <r>
    <s v="Anirvan"/>
    <x v="0"/>
    <x v="7"/>
  </r>
  <r>
    <s v="Radha"/>
    <x v="1"/>
    <x v="1"/>
  </r>
  <r>
    <s v="Ravindra Svarup"/>
    <x v="0"/>
    <x v="17"/>
  </r>
  <r>
    <s v="Mrinal"/>
    <x v="1"/>
    <x v="10"/>
  </r>
  <r>
    <s v="Iraja"/>
    <x v="1"/>
    <x v="1"/>
  </r>
  <r>
    <s v="Vikas"/>
    <x v="0"/>
    <x v="9"/>
  </r>
  <r>
    <s v="Vardhana"/>
    <x v="0"/>
    <x v="1"/>
  </r>
  <r>
    <s v="Vallabhesvara"/>
    <x v="0"/>
    <x v="1"/>
  </r>
  <r>
    <s v="Sudeepta"/>
    <x v="1"/>
    <x v="1"/>
  </r>
  <r>
    <s v="Sandananda"/>
    <x v="0"/>
    <x v="1"/>
  </r>
  <r>
    <s v="Mukta"/>
    <x v="1"/>
    <x v="1"/>
  </r>
  <r>
    <s v="Chiman"/>
    <x v="0"/>
    <x v="7"/>
  </r>
  <r>
    <s v="Guru"/>
    <x v="0"/>
    <x v="6"/>
  </r>
  <r>
    <s v="Zarir"/>
    <x v="0"/>
    <x v="8"/>
  </r>
  <r>
    <s v="Geet"/>
    <x v="0"/>
    <x v="14"/>
  </r>
  <r>
    <s v="Suraj"/>
    <x v="0"/>
    <x v="12"/>
  </r>
  <r>
    <s v="Rasesh"/>
    <x v="0"/>
    <x v="0"/>
  </r>
  <r>
    <s v="Rustom"/>
    <x v="0"/>
    <x v="11"/>
  </r>
  <r>
    <s v="Tanya"/>
    <x v="1"/>
    <x v="1"/>
  </r>
  <r>
    <s v="Baldev"/>
    <x v="0"/>
    <x v="15"/>
  </r>
  <r>
    <s v="Tribhuvaneshwari"/>
    <x v="1"/>
    <x v="3"/>
  </r>
  <r>
    <s v="Stuti"/>
    <x v="1"/>
    <x v="3"/>
  </r>
  <r>
    <s v="Tarjani"/>
    <x v="1"/>
    <x v="3"/>
  </r>
  <r>
    <s v="Abdul-Ghafoor"/>
    <x v="0"/>
    <x v="8"/>
  </r>
  <r>
    <s v="Shankar"/>
    <x v="0"/>
    <x v="8"/>
  </r>
  <r>
    <s v="Elilarasu"/>
    <x v="0"/>
    <x v="6"/>
  </r>
  <r>
    <s v="Kaliranjan"/>
    <x v="0"/>
    <x v="7"/>
  </r>
  <r>
    <s v="Pratap"/>
    <x v="0"/>
    <x v="17"/>
  </r>
  <r>
    <s v="Rajanigandha"/>
    <x v="1"/>
    <x v="1"/>
  </r>
  <r>
    <s v="Doyel"/>
    <x v="1"/>
    <x v="10"/>
  </r>
  <r>
    <s v="Dharmendu"/>
    <x v="0"/>
    <x v="6"/>
  </r>
  <r>
    <s v="Guna"/>
    <x v="1"/>
    <x v="1"/>
  </r>
  <r>
    <s v="Dhvanya"/>
    <x v="0"/>
    <x v="1"/>
  </r>
  <r>
    <s v="Suchira"/>
    <x v="1"/>
    <x v="1"/>
  </r>
  <r>
    <s v="Aruni"/>
    <x v="0"/>
    <x v="3"/>
  </r>
  <r>
    <s v="Bratati"/>
    <x v="1"/>
    <x v="3"/>
  </r>
  <r>
    <s v="Daiwik"/>
    <x v="0"/>
    <x v="4"/>
  </r>
  <r>
    <s v="Keshori, Ketaki"/>
    <x v="1"/>
    <x v="3"/>
  </r>
  <r>
    <s v="Purala"/>
    <x v="1"/>
    <x v="1"/>
  </r>
  <r>
    <s v="Deependu"/>
    <x v="0"/>
    <x v="6"/>
  </r>
  <r>
    <s v="Jwalia"/>
    <x v="0"/>
    <x v="1"/>
  </r>
  <r>
    <s v="Lydia"/>
    <x v="1"/>
    <x v="1"/>
  </r>
  <r>
    <s v="Makur"/>
    <x v="0"/>
    <x v="8"/>
  </r>
  <r>
    <s v="Gulfam"/>
    <x v="0"/>
    <x v="11"/>
  </r>
  <r>
    <s v="Kadambari"/>
    <x v="1"/>
    <x v="3"/>
  </r>
  <r>
    <s v="Sumitra"/>
    <x v="1"/>
    <x v="1"/>
  </r>
  <r>
    <s v="Murari"/>
    <x v="0"/>
    <x v="3"/>
  </r>
  <r>
    <s v="Shorashi"/>
    <x v="1"/>
    <x v="3"/>
  </r>
  <r>
    <s v="Kruti"/>
    <x v="1"/>
    <x v="3"/>
  </r>
  <r>
    <s v="Bandhananashini"/>
    <x v="1"/>
    <x v="3"/>
  </r>
  <r>
    <s v="Katyayani"/>
    <x v="1"/>
    <x v="3"/>
  </r>
  <r>
    <s v="Himaghna"/>
    <x v="0"/>
    <x v="1"/>
  </r>
  <r>
    <s v="Abhyudita"/>
    <x v="0"/>
    <x v="1"/>
  </r>
  <r>
    <s v="Supriti"/>
    <x v="1"/>
    <x v="3"/>
  </r>
  <r>
    <s v="Savitashri"/>
    <x v="1"/>
    <x v="3"/>
  </r>
  <r>
    <s v="Utsav"/>
    <x v="0"/>
    <x v="15"/>
  </r>
  <r>
    <s v="Tufan"/>
    <x v="0"/>
    <x v="7"/>
  </r>
  <r>
    <s v="Deeptikana"/>
    <x v="1"/>
    <x v="1"/>
  </r>
  <r>
    <s v="Chanda"/>
    <x v="1"/>
    <x v="1"/>
  </r>
  <r>
    <s v="Sadhan"/>
    <x v="0"/>
    <x v="7"/>
  </r>
  <r>
    <s v="Datta"/>
    <x v="0"/>
    <x v="1"/>
  </r>
  <r>
    <s v="Mihika"/>
    <x v="1"/>
    <x v="1"/>
  </r>
  <r>
    <s v="Sugita"/>
    <x v="1"/>
    <x v="1"/>
  </r>
  <r>
    <s v="Rushil"/>
    <x v="0"/>
    <x v="10"/>
  </r>
  <r>
    <s v="Snehal"/>
    <x v="1"/>
    <x v="10"/>
  </r>
  <r>
    <s v="Satish"/>
    <x v="0"/>
    <x v="0"/>
  </r>
  <r>
    <s v="Sendhil"/>
    <x v="0"/>
    <x v="10"/>
  </r>
  <r>
    <s v="Somnath"/>
    <x v="0"/>
    <x v="0"/>
  </r>
  <r>
    <s v="Bhanu"/>
    <x v="0"/>
    <x v="6"/>
  </r>
  <r>
    <s v="Mehrunissa"/>
    <x v="1"/>
    <x v="1"/>
  </r>
  <r>
    <s v="Hindola"/>
    <x v="1"/>
    <x v="1"/>
  </r>
  <r>
    <s v="Taarank"/>
    <x v="0"/>
    <x v="4"/>
  </r>
  <r>
    <s v="Devya"/>
    <x v="1"/>
    <x v="1"/>
  </r>
  <r>
    <s v="Subhang"/>
    <x v="0"/>
    <x v="18"/>
  </r>
  <r>
    <s v="Gaganasindhu"/>
    <x v="1"/>
    <x v="6"/>
  </r>
  <r>
    <s v="Amanda"/>
    <x v="0"/>
    <x v="1"/>
  </r>
  <r>
    <s v="Tripurasundari"/>
    <x v="1"/>
    <x v="3"/>
  </r>
  <r>
    <s v="Tridib"/>
    <x v="0"/>
    <x v="2"/>
  </r>
  <r>
    <s v="Lekh"/>
    <x v="0"/>
    <x v="0"/>
  </r>
  <r>
    <s v="Paramesh"/>
    <x v="0"/>
    <x v="0"/>
  </r>
  <r>
    <s v="Varana"/>
    <x v="1"/>
    <x v="1"/>
  </r>
  <r>
    <s v="Shankari"/>
    <x v="1"/>
    <x v="3"/>
  </r>
  <r>
    <s v="Jui"/>
    <x v="1"/>
    <x v="3"/>
  </r>
  <r>
    <s v="Vandana"/>
    <x v="1"/>
    <x v="1"/>
  </r>
  <r>
    <s v="Aaliya"/>
    <x v="1"/>
    <x v="1"/>
  </r>
  <r>
    <s v="Hastin"/>
    <x v="0"/>
    <x v="7"/>
  </r>
  <r>
    <s v="Ranga"/>
    <x v="0"/>
    <x v="1"/>
  </r>
  <r>
    <s v="Sagar"/>
    <x v="0"/>
    <x v="8"/>
  </r>
  <r>
    <s v="Chitrasen"/>
    <x v="0"/>
    <x v="7"/>
  </r>
  <r>
    <s v="Tapasi"/>
    <x v="1"/>
    <x v="3"/>
  </r>
  <r>
    <s v="Siya"/>
    <x v="1"/>
    <x v="1"/>
  </r>
  <r>
    <s v="Faiz"/>
    <x v="0"/>
    <x v="19"/>
  </r>
  <r>
    <s v="Ori"/>
    <x v="0"/>
    <x v="3"/>
  </r>
  <r>
    <s v="Hasrat"/>
    <x v="1"/>
    <x v="14"/>
  </r>
  <r>
    <s v="Greeshma"/>
    <x v="1"/>
    <x v="1"/>
  </r>
  <r>
    <s v="Latika"/>
    <x v="1"/>
    <x v="1"/>
  </r>
  <r>
    <s v="Tarani"/>
    <x v="1"/>
    <x v="3"/>
  </r>
  <r>
    <s v="Mahabala"/>
    <x v="0"/>
    <x v="1"/>
  </r>
  <r>
    <s v="Daha"/>
    <x v="0"/>
    <x v="1"/>
  </r>
  <r>
    <s v="Prajesh"/>
    <x v="0"/>
    <x v="0"/>
  </r>
  <r>
    <s v="Thulasi"/>
    <x v="1"/>
    <x v="3"/>
  </r>
  <r>
    <s v="Champakavathi"/>
    <x v="1"/>
    <x v="3"/>
  </r>
  <r>
    <s v="Ipsa"/>
    <x v="1"/>
    <x v="1"/>
  </r>
  <r>
    <s v="Abhilash"/>
    <x v="0"/>
    <x v="0"/>
  </r>
  <r>
    <s v="Kalpa"/>
    <x v="0"/>
    <x v="1"/>
  </r>
  <r>
    <s v="Chadna"/>
    <x v="1"/>
    <x v="1"/>
  </r>
  <r>
    <s v="Vatsal"/>
    <x v="0"/>
    <x v="10"/>
  </r>
  <r>
    <s v="Omarjeet"/>
    <x v="0"/>
    <x v="14"/>
  </r>
  <r>
    <s v="Sudhamay"/>
    <x v="0"/>
    <x v="13"/>
  </r>
  <r>
    <s v="Shakambari"/>
    <x v="1"/>
    <x v="3"/>
  </r>
  <r>
    <s v="Shirish"/>
    <x v="0"/>
    <x v="0"/>
  </r>
  <r>
    <s v="Udita"/>
    <x v="1"/>
    <x v="1"/>
  </r>
  <r>
    <s v="Ihina"/>
    <x v="1"/>
    <x v="1"/>
  </r>
  <r>
    <s v="Hiral"/>
    <x v="1"/>
    <x v="10"/>
  </r>
  <r>
    <s v="Dakshina"/>
    <x v="1"/>
    <x v="1"/>
  </r>
  <r>
    <s v="Nigam"/>
    <x v="0"/>
    <x v="11"/>
  </r>
  <r>
    <s v="Mandar"/>
    <x v="0"/>
    <x v="8"/>
  </r>
  <r>
    <s v="Sevita"/>
    <x v="1"/>
    <x v="1"/>
  </r>
  <r>
    <s v="Hemlata"/>
    <x v="1"/>
    <x v="1"/>
  </r>
  <r>
    <s v="Pari"/>
    <x v="0"/>
    <x v="3"/>
  </r>
  <r>
    <s v="Isar"/>
    <x v="0"/>
    <x v="8"/>
  </r>
  <r>
    <s v="Kundan"/>
    <x v="0"/>
    <x v="7"/>
  </r>
  <r>
    <s v="Manibhushan"/>
    <x v="0"/>
    <x v="7"/>
  </r>
  <r>
    <s v="Anadi"/>
    <x v="0"/>
    <x v="3"/>
  </r>
  <r>
    <s v="Laghuvi"/>
    <x v="1"/>
    <x v="3"/>
  </r>
  <r>
    <s v="Ahsan"/>
    <x v="0"/>
    <x v="7"/>
  </r>
  <r>
    <s v="Saloni"/>
    <x v="1"/>
    <x v="3"/>
  </r>
  <r>
    <s v="Shaila"/>
    <x v="1"/>
    <x v="1"/>
  </r>
  <r>
    <s v="Cheliyan"/>
    <x v="0"/>
    <x v="7"/>
  </r>
  <r>
    <s v="Khemprakash"/>
    <x v="0"/>
    <x v="0"/>
  </r>
  <r>
    <s v="Makshi"/>
    <x v="1"/>
    <x v="3"/>
  </r>
  <r>
    <s v="Riya"/>
    <x v="1"/>
    <x v="1"/>
  </r>
  <r>
    <s v="Sabrang"/>
    <x v="0"/>
    <x v="18"/>
  </r>
  <r>
    <s v="Madhushri"/>
    <x v="1"/>
    <x v="3"/>
  </r>
  <r>
    <s v="Akshay"/>
    <x v="0"/>
    <x v="13"/>
  </r>
  <r>
    <s v="Vishwambhar"/>
    <x v="0"/>
    <x v="8"/>
  </r>
  <r>
    <s v="Suhina"/>
    <x v="1"/>
    <x v="1"/>
  </r>
  <r>
    <s v="Ajanta"/>
    <x v="1"/>
    <x v="1"/>
  </r>
  <r>
    <s v="Asita"/>
    <x v="1"/>
    <x v="1"/>
  </r>
  <r>
    <s v="Danta"/>
    <x v="0"/>
    <x v="1"/>
  </r>
  <r>
    <s v="Shabnum"/>
    <x v="1"/>
    <x v="11"/>
  </r>
  <r>
    <s v="Mithi"/>
    <x v="1"/>
    <x v="3"/>
  </r>
  <r>
    <s v="Kanan"/>
    <x v="1"/>
    <x v="7"/>
  </r>
  <r>
    <s v="Manas"/>
    <x v="0"/>
    <x v="9"/>
  </r>
  <r>
    <s v="Shukti"/>
    <x v="1"/>
    <x v="3"/>
  </r>
  <r>
    <s v="Anuttam"/>
    <x v="0"/>
    <x v="11"/>
  </r>
  <r>
    <s v="Ananga, Anang"/>
    <x v="0"/>
    <x v="18"/>
  </r>
  <r>
    <s v="Krandasi"/>
    <x v="1"/>
    <x v="3"/>
  </r>
  <r>
    <s v="Arumugan"/>
    <x v="0"/>
    <x v="7"/>
  </r>
  <r>
    <s v="Nipun"/>
    <x v="0"/>
    <x v="7"/>
  </r>
  <r>
    <s v="Abjit"/>
    <x v="0"/>
    <x v="14"/>
  </r>
  <r>
    <s v="Abdul-Azeez"/>
    <x v="0"/>
    <x v="19"/>
  </r>
  <r>
    <s v="Shekhar"/>
    <x v="0"/>
    <x v="8"/>
  </r>
  <r>
    <s v="Shaheena"/>
    <x v="1"/>
    <x v="1"/>
  </r>
  <r>
    <s v="Nimai"/>
    <x v="0"/>
    <x v="3"/>
  </r>
  <r>
    <s v="Ganika"/>
    <x v="1"/>
    <x v="1"/>
  </r>
  <r>
    <s v="Kumud"/>
    <x v="1"/>
    <x v="5"/>
  </r>
  <r>
    <s v="Ganga, Gangotri"/>
    <x v="1"/>
    <x v="3"/>
  </r>
  <r>
    <s v="Namuchi"/>
    <x v="1"/>
    <x v="3"/>
  </r>
  <r>
    <s v="Sinsapa"/>
    <x v="1"/>
    <x v="1"/>
  </r>
  <r>
    <s v="Eelampirai"/>
    <x v="1"/>
    <x v="3"/>
  </r>
  <r>
    <s v="Ravi"/>
    <x v="0"/>
    <x v="3"/>
  </r>
  <r>
    <s v="Utsavi"/>
    <x v="1"/>
    <x v="3"/>
  </r>
  <r>
    <s v="Mahith"/>
    <x v="0"/>
    <x v="0"/>
  </r>
  <r>
    <s v="Prateep"/>
    <x v="0"/>
    <x v="17"/>
  </r>
  <r>
    <s v="Dayakar"/>
    <x v="0"/>
    <x v="8"/>
  </r>
  <r>
    <s v="Sahil"/>
    <x v="0"/>
    <x v="10"/>
  </r>
  <r>
    <s v="Shiv"/>
    <x v="0"/>
    <x v="15"/>
  </r>
  <r>
    <s v="Prateet"/>
    <x v="0"/>
    <x v="14"/>
  </r>
  <r>
    <s v="Harshini"/>
    <x v="1"/>
    <x v="3"/>
  </r>
  <r>
    <s v="Ekaling"/>
    <x v="0"/>
    <x v="18"/>
  </r>
  <r>
    <s v="Shatrughna, Shatrughan"/>
    <x v="0"/>
    <x v="7"/>
  </r>
  <r>
    <s v="Jatan"/>
    <x v="0"/>
    <x v="7"/>
  </r>
  <r>
    <s v="Soman"/>
    <x v="0"/>
    <x v="7"/>
  </r>
  <r>
    <s v="Sinha"/>
    <x v="0"/>
    <x v="1"/>
  </r>
  <r>
    <s v="Phoolan"/>
    <x v="1"/>
    <x v="7"/>
  </r>
  <r>
    <s v="Rajarshi, Rajrishi"/>
    <x v="0"/>
    <x v="3"/>
  </r>
  <r>
    <s v="Sanyog"/>
    <x v="0"/>
    <x v="18"/>
  </r>
  <r>
    <s v="Bharani"/>
    <x v="1"/>
    <x v="3"/>
  </r>
  <r>
    <s v="Ziya"/>
    <x v="0"/>
    <x v="1"/>
  </r>
  <r>
    <s v="Kahini"/>
    <x v="1"/>
    <x v="3"/>
  </r>
  <r>
    <s v="Jaigopal"/>
    <x v="0"/>
    <x v="10"/>
  </r>
  <r>
    <s v="Lohita"/>
    <x v="1"/>
    <x v="1"/>
  </r>
  <r>
    <s v="Desiha"/>
    <x v="1"/>
    <x v="1"/>
  </r>
  <r>
    <s v="Bahulika"/>
    <x v="1"/>
    <x v="1"/>
  </r>
  <r>
    <s v="Tamali"/>
    <x v="1"/>
    <x v="3"/>
  </r>
  <r>
    <s v="Janya"/>
    <x v="0"/>
    <x v="1"/>
  </r>
  <r>
    <s v="Kishmish"/>
    <x v="1"/>
    <x v="0"/>
  </r>
  <r>
    <s v="Saroja"/>
    <x v="1"/>
    <x v="1"/>
  </r>
  <r>
    <s v="Sutra"/>
    <x v="1"/>
    <x v="1"/>
  </r>
  <r>
    <s v="Elilarasan"/>
    <x v="0"/>
    <x v="7"/>
  </r>
  <r>
    <s v="Samarjit"/>
    <x v="0"/>
    <x v="14"/>
  </r>
  <r>
    <s v="Madhu"/>
    <x v="1"/>
    <x v="6"/>
  </r>
  <r>
    <s v="Zarna"/>
    <x v="1"/>
    <x v="1"/>
  </r>
  <r>
    <s v="Iraiyavan"/>
    <x v="0"/>
    <x v="7"/>
  </r>
  <r>
    <s v="Radheshyam"/>
    <x v="0"/>
    <x v="11"/>
  </r>
  <r>
    <s v="Raakhi"/>
    <x v="1"/>
    <x v="3"/>
  </r>
  <r>
    <s v="Neelesh"/>
    <x v="0"/>
    <x v="0"/>
  </r>
  <r>
    <s v="Kanhaiya"/>
    <x v="0"/>
    <x v="1"/>
  </r>
  <r>
    <s v="Mukut"/>
    <x v="0"/>
    <x v="14"/>
  </r>
  <r>
    <s v="Shrilata"/>
    <x v="1"/>
    <x v="1"/>
  </r>
  <r>
    <s v="Balakrishna"/>
    <x v="0"/>
    <x v="1"/>
  </r>
  <r>
    <s v="Neeladri"/>
    <x v="0"/>
    <x v="3"/>
  </r>
  <r>
    <s v="Shwetika"/>
    <x v="1"/>
    <x v="1"/>
  </r>
  <r>
    <s v="Naval"/>
    <x v="0"/>
    <x v="10"/>
  </r>
  <r>
    <s v="Ashraf"/>
    <x v="0"/>
    <x v="22"/>
  </r>
  <r>
    <s v="Nikhilesh"/>
    <x v="0"/>
    <x v="0"/>
  </r>
  <r>
    <s v="Dhanvi"/>
    <x v="1"/>
    <x v="3"/>
  </r>
  <r>
    <s v="Noshi"/>
    <x v="1"/>
    <x v="3"/>
  </r>
  <r>
    <s v="Leela"/>
    <x v="1"/>
    <x v="1"/>
  </r>
  <r>
    <s v="Jowaki"/>
    <x v="1"/>
    <x v="3"/>
  </r>
  <r>
    <s v="Udayan"/>
    <x v="0"/>
    <x v="7"/>
  </r>
  <r>
    <s v="Yuval"/>
    <x v="0"/>
    <x v="10"/>
  </r>
  <r>
    <s v="Viresh"/>
    <x v="0"/>
    <x v="0"/>
  </r>
  <r>
    <s v="Kanan"/>
    <x v="0"/>
    <x v="7"/>
  </r>
  <r>
    <s v="Pundarik"/>
    <x v="0"/>
    <x v="4"/>
  </r>
  <r>
    <s v="Azhar"/>
    <x v="0"/>
    <x v="8"/>
  </r>
  <r>
    <s v="Nedumaran"/>
    <x v="0"/>
    <x v="7"/>
  </r>
  <r>
    <s v="Latikara"/>
    <x v="1"/>
    <x v="1"/>
  </r>
  <r>
    <s v="Aninditha"/>
    <x v="1"/>
    <x v="1"/>
  </r>
  <r>
    <s v="Lavali"/>
    <x v="1"/>
    <x v="3"/>
  </r>
  <r>
    <s v="Sudhakar"/>
    <x v="0"/>
    <x v="8"/>
  </r>
  <r>
    <s v="Swarnika"/>
    <x v="1"/>
    <x v="1"/>
  </r>
  <r>
    <s v="Gunalakshmi"/>
    <x v="1"/>
    <x v="3"/>
  </r>
  <r>
    <s v="Rajit"/>
    <x v="0"/>
    <x v="14"/>
  </r>
  <r>
    <s v="Anupama"/>
    <x v="1"/>
    <x v="1"/>
  </r>
  <r>
    <s v="Bindu"/>
    <x v="1"/>
    <x v="6"/>
  </r>
  <r>
    <s v="Prabhakar"/>
    <x v="0"/>
    <x v="8"/>
  </r>
  <r>
    <s v="Aafreen"/>
    <x v="0"/>
    <x v="7"/>
  </r>
  <r>
    <s v="Avni"/>
    <x v="1"/>
    <x v="3"/>
  </r>
  <r>
    <s v="Sajni, Sajani"/>
    <x v="1"/>
    <x v="3"/>
  </r>
  <r>
    <s v="Surina"/>
    <x v="1"/>
    <x v="1"/>
  </r>
  <r>
    <s v="Maniram"/>
    <x v="0"/>
    <x v="11"/>
  </r>
  <r>
    <s v="Kunti"/>
    <x v="1"/>
    <x v="3"/>
  </r>
  <r>
    <s v="Shrikrishna"/>
    <x v="0"/>
    <x v="1"/>
  </r>
  <r>
    <s v="Sachika"/>
    <x v="1"/>
    <x v="1"/>
  </r>
  <r>
    <s v="Amir"/>
    <x v="0"/>
    <x v="8"/>
  </r>
  <r>
    <s v="Ekaja"/>
    <x v="1"/>
    <x v="1"/>
  </r>
  <r>
    <s v="Omesh"/>
    <x v="0"/>
    <x v="0"/>
  </r>
  <r>
    <s v="Harendra"/>
    <x v="0"/>
    <x v="1"/>
  </r>
  <r>
    <s v="Sarvadaman"/>
    <x v="0"/>
    <x v="7"/>
  </r>
  <r>
    <s v="Suvarna"/>
    <x v="1"/>
    <x v="1"/>
  </r>
  <r>
    <s v="Maari"/>
    <x v="0"/>
    <x v="3"/>
  </r>
  <r>
    <s v="Banbihari"/>
    <x v="0"/>
    <x v="3"/>
  </r>
  <r>
    <s v="Vijay"/>
    <x v="0"/>
    <x v="13"/>
  </r>
  <r>
    <s v="Ranganath"/>
    <x v="0"/>
    <x v="0"/>
  </r>
  <r>
    <s v="Tvesa"/>
    <x v="1"/>
    <x v="1"/>
  </r>
  <r>
    <s v="Meher"/>
    <x v="1"/>
    <x v="8"/>
  </r>
  <r>
    <s v="Gyandev"/>
    <x v="0"/>
    <x v="15"/>
  </r>
  <r>
    <s v="Randhir"/>
    <x v="0"/>
    <x v="8"/>
  </r>
  <r>
    <s v="Sanwariya"/>
    <x v="0"/>
    <x v="1"/>
  </r>
  <r>
    <s v="Pranavi"/>
    <x v="1"/>
    <x v="3"/>
  </r>
  <r>
    <s v="Gurveer"/>
    <x v="0"/>
    <x v="8"/>
  </r>
  <r>
    <s v="Sikata"/>
    <x v="1"/>
    <x v="1"/>
  </r>
  <r>
    <s v="Dandak"/>
    <x v="0"/>
    <x v="4"/>
  </r>
  <r>
    <s v="Malaya"/>
    <x v="1"/>
    <x v="1"/>
  </r>
  <r>
    <s v="Lajwanti"/>
    <x v="1"/>
    <x v="3"/>
  </r>
  <r>
    <s v="Jaidayal"/>
    <x v="0"/>
    <x v="10"/>
  </r>
  <r>
    <s v="Elilvendan"/>
    <x v="0"/>
    <x v="7"/>
  </r>
  <r>
    <s v="Ajinkya"/>
    <x v="0"/>
    <x v="1"/>
  </r>
  <r>
    <s v="Kavini"/>
    <x v="1"/>
    <x v="3"/>
  </r>
  <r>
    <s v="Rishi"/>
    <x v="0"/>
    <x v="3"/>
  </r>
  <r>
    <s v="Satyendra"/>
    <x v="0"/>
    <x v="1"/>
  </r>
  <r>
    <s v="Tanmaya"/>
    <x v="1"/>
    <x v="1"/>
  </r>
  <r>
    <s v="Faarooq"/>
    <x v="0"/>
    <x v="21"/>
  </r>
  <r>
    <s v="Aparijita"/>
    <x v="1"/>
    <x v="1"/>
  </r>
  <r>
    <s v="Foolmala"/>
    <x v="1"/>
    <x v="1"/>
  </r>
  <r>
    <s v="Padmalochana"/>
    <x v="1"/>
    <x v="1"/>
  </r>
  <r>
    <s v="Smarajit"/>
    <x v="0"/>
    <x v="14"/>
  </r>
  <r>
    <s v="Ihitha"/>
    <x v="1"/>
    <x v="1"/>
  </r>
  <r>
    <s v="Vilokan"/>
    <x v="0"/>
    <x v="7"/>
  </r>
  <r>
    <s v="Abdul-Jaleel"/>
    <x v="0"/>
    <x v="10"/>
  </r>
  <r>
    <s v="Taanusiya"/>
    <x v="1"/>
    <x v="1"/>
  </r>
  <r>
    <s v="Vamana"/>
    <x v="0"/>
    <x v="1"/>
  </r>
  <r>
    <s v="Farida"/>
    <x v="1"/>
    <x v="1"/>
  </r>
  <r>
    <s v="Samskara"/>
    <x v="1"/>
    <x v="1"/>
  </r>
  <r>
    <s v="Shishupal"/>
    <x v="0"/>
    <x v="10"/>
  </r>
  <r>
    <s v="Haadiya"/>
    <x v="0"/>
    <x v="1"/>
  </r>
  <r>
    <s v="Sahitha"/>
    <x v="1"/>
    <x v="1"/>
  </r>
  <r>
    <s v="Yaalmani"/>
    <x v="0"/>
    <x v="3"/>
  </r>
  <r>
    <s v="Shirshirchandra"/>
    <x v="0"/>
    <x v="1"/>
  </r>
  <r>
    <s v="Ganendra"/>
    <x v="0"/>
    <x v="1"/>
  </r>
  <r>
    <s v="Sanabhi"/>
    <x v="0"/>
    <x v="3"/>
  </r>
  <r>
    <s v="Manika"/>
    <x v="1"/>
    <x v="1"/>
  </r>
  <r>
    <s v="Sankari"/>
    <x v="1"/>
    <x v="3"/>
  </r>
  <r>
    <s v="Sanjukta"/>
    <x v="1"/>
    <x v="1"/>
  </r>
  <r>
    <s v="Chintya"/>
    <x v="0"/>
    <x v="1"/>
  </r>
  <r>
    <s v="Kapardini"/>
    <x v="1"/>
    <x v="3"/>
  </r>
  <r>
    <s v="Pivari"/>
    <x v="1"/>
    <x v="3"/>
  </r>
  <r>
    <s v="Mohal"/>
    <x v="0"/>
    <x v="10"/>
  </r>
  <r>
    <s v="Varun"/>
    <x v="0"/>
    <x v="7"/>
  </r>
  <r>
    <s v="Jayanta"/>
    <x v="0"/>
    <x v="1"/>
  </r>
  <r>
    <s v="Pratiti"/>
    <x v="1"/>
    <x v="3"/>
  </r>
  <r>
    <s v="Satyasheel"/>
    <x v="0"/>
    <x v="10"/>
  </r>
  <r>
    <s v="Falguni, Phalguni"/>
    <x v="0"/>
    <x v="3"/>
  </r>
  <r>
    <s v="Bakula"/>
    <x v="1"/>
    <x v="1"/>
  </r>
  <r>
    <s v="Gaura"/>
    <x v="1"/>
    <x v="1"/>
  </r>
  <r>
    <s v="Imaran"/>
    <x v="0"/>
    <x v="7"/>
  </r>
  <r>
    <s v="Dinapati"/>
    <x v="0"/>
    <x v="3"/>
  </r>
  <r>
    <s v="Laavanya"/>
    <x v="0"/>
    <x v="1"/>
  </r>
  <r>
    <s v="Kandan"/>
    <x v="0"/>
    <x v="7"/>
  </r>
  <r>
    <s v="Utsa"/>
    <x v="1"/>
    <x v="1"/>
  </r>
  <r>
    <s v="Eka"/>
    <x v="0"/>
    <x v="1"/>
  </r>
  <r>
    <s v="Upala"/>
    <x v="1"/>
    <x v="1"/>
  </r>
  <r>
    <s v="Tapati"/>
    <x v="1"/>
    <x v="3"/>
  </r>
  <r>
    <s v="Sayam"/>
    <x v="0"/>
    <x v="11"/>
  </r>
  <r>
    <s v="Mahasweta"/>
    <x v="1"/>
    <x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0">
  <r>
    <x v="0"/>
    <x v="0"/>
  </r>
  <r>
    <x v="1"/>
    <x v="1"/>
  </r>
  <r>
    <x v="0"/>
    <x v="2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4"/>
  </r>
  <r>
    <x v="0"/>
    <x v="5"/>
  </r>
  <r>
    <x v="1"/>
    <x v="3"/>
  </r>
  <r>
    <x v="1"/>
    <x v="1"/>
  </r>
  <r>
    <x v="0"/>
    <x v="6"/>
  </r>
  <r>
    <x v="1"/>
    <x v="3"/>
  </r>
  <r>
    <x v="1"/>
    <x v="7"/>
  </r>
  <r>
    <x v="0"/>
    <x v="8"/>
  </r>
  <r>
    <x v="0"/>
    <x v="9"/>
  </r>
  <r>
    <x v="1"/>
    <x v="3"/>
  </r>
  <r>
    <x v="1"/>
    <x v="1"/>
  </r>
  <r>
    <x v="1"/>
    <x v="3"/>
  </r>
  <r>
    <x v="0"/>
    <x v="10"/>
  </r>
  <r>
    <x v="0"/>
    <x v="1"/>
  </r>
  <r>
    <x v="1"/>
    <x v="1"/>
  </r>
  <r>
    <x v="1"/>
    <x v="10"/>
  </r>
  <r>
    <x v="1"/>
    <x v="1"/>
  </r>
  <r>
    <x v="1"/>
    <x v="3"/>
  </r>
  <r>
    <x v="0"/>
    <x v="11"/>
  </r>
  <r>
    <x v="0"/>
    <x v="3"/>
  </r>
  <r>
    <x v="0"/>
    <x v="7"/>
  </r>
  <r>
    <x v="0"/>
    <x v="6"/>
  </r>
  <r>
    <x v="1"/>
    <x v="3"/>
  </r>
  <r>
    <x v="0"/>
    <x v="0"/>
  </r>
  <r>
    <x v="0"/>
    <x v="8"/>
  </r>
  <r>
    <x v="0"/>
    <x v="7"/>
  </r>
  <r>
    <x v="0"/>
    <x v="7"/>
  </r>
  <r>
    <x v="0"/>
    <x v="1"/>
  </r>
  <r>
    <x v="1"/>
    <x v="1"/>
  </r>
  <r>
    <x v="1"/>
    <x v="3"/>
  </r>
  <r>
    <x v="0"/>
    <x v="6"/>
  </r>
  <r>
    <x v="0"/>
    <x v="0"/>
  </r>
  <r>
    <x v="0"/>
    <x v="12"/>
  </r>
  <r>
    <x v="0"/>
    <x v="13"/>
  </r>
  <r>
    <x v="1"/>
    <x v="1"/>
  </r>
  <r>
    <x v="1"/>
    <x v="1"/>
  </r>
  <r>
    <x v="0"/>
    <x v="14"/>
  </r>
  <r>
    <x v="0"/>
    <x v="10"/>
  </r>
  <r>
    <x v="1"/>
    <x v="3"/>
  </r>
  <r>
    <x v="1"/>
    <x v="3"/>
  </r>
  <r>
    <x v="1"/>
    <x v="3"/>
  </r>
  <r>
    <x v="0"/>
    <x v="1"/>
  </r>
  <r>
    <x v="0"/>
    <x v="8"/>
  </r>
  <r>
    <x v="1"/>
    <x v="1"/>
  </r>
  <r>
    <x v="0"/>
    <x v="8"/>
  </r>
  <r>
    <x v="0"/>
    <x v="13"/>
  </r>
  <r>
    <x v="1"/>
    <x v="1"/>
  </r>
  <r>
    <x v="1"/>
    <x v="6"/>
  </r>
  <r>
    <x v="0"/>
    <x v="8"/>
  </r>
  <r>
    <x v="1"/>
    <x v="3"/>
  </r>
  <r>
    <x v="0"/>
    <x v="1"/>
  </r>
  <r>
    <x v="0"/>
    <x v="10"/>
  </r>
  <r>
    <x v="0"/>
    <x v="15"/>
  </r>
  <r>
    <x v="0"/>
    <x v="7"/>
  </r>
  <r>
    <x v="1"/>
    <x v="1"/>
  </r>
  <r>
    <x v="0"/>
    <x v="7"/>
  </r>
  <r>
    <x v="0"/>
    <x v="3"/>
  </r>
  <r>
    <x v="0"/>
    <x v="0"/>
  </r>
  <r>
    <x v="1"/>
    <x v="3"/>
  </r>
  <r>
    <x v="1"/>
    <x v="1"/>
  </r>
  <r>
    <x v="0"/>
    <x v="10"/>
  </r>
  <r>
    <x v="0"/>
    <x v="8"/>
  </r>
  <r>
    <x v="0"/>
    <x v="7"/>
  </r>
  <r>
    <x v="1"/>
    <x v="1"/>
  </r>
  <r>
    <x v="0"/>
    <x v="1"/>
  </r>
  <r>
    <x v="0"/>
    <x v="4"/>
  </r>
  <r>
    <x v="0"/>
    <x v="14"/>
  </r>
  <r>
    <x v="1"/>
    <x v="1"/>
  </r>
  <r>
    <x v="0"/>
    <x v="8"/>
  </r>
  <r>
    <x v="0"/>
    <x v="6"/>
  </r>
  <r>
    <x v="1"/>
    <x v="1"/>
  </r>
  <r>
    <x v="1"/>
    <x v="1"/>
  </r>
  <r>
    <x v="1"/>
    <x v="1"/>
  </r>
  <r>
    <x v="1"/>
    <x v="16"/>
  </r>
  <r>
    <x v="1"/>
    <x v="1"/>
  </r>
  <r>
    <x v="1"/>
    <x v="1"/>
  </r>
  <r>
    <x v="1"/>
    <x v="0"/>
  </r>
  <r>
    <x v="0"/>
    <x v="0"/>
  </r>
  <r>
    <x v="0"/>
    <x v="1"/>
  </r>
  <r>
    <x v="0"/>
    <x v="5"/>
  </r>
  <r>
    <x v="1"/>
    <x v="6"/>
  </r>
  <r>
    <x v="0"/>
    <x v="3"/>
  </r>
  <r>
    <x v="1"/>
    <x v="3"/>
  </r>
  <r>
    <x v="0"/>
    <x v="11"/>
  </r>
  <r>
    <x v="1"/>
    <x v="11"/>
  </r>
  <r>
    <x v="0"/>
    <x v="1"/>
  </r>
  <r>
    <x v="0"/>
    <x v="6"/>
  </r>
  <r>
    <x v="1"/>
    <x v="1"/>
  </r>
  <r>
    <x v="0"/>
    <x v="1"/>
  </r>
  <r>
    <x v="1"/>
    <x v="1"/>
  </r>
  <r>
    <x v="1"/>
    <x v="3"/>
  </r>
  <r>
    <x v="1"/>
    <x v="1"/>
  </r>
  <r>
    <x v="1"/>
    <x v="3"/>
  </r>
  <r>
    <x v="1"/>
    <x v="3"/>
  </r>
  <r>
    <x v="0"/>
    <x v="4"/>
  </r>
  <r>
    <x v="1"/>
    <x v="7"/>
  </r>
  <r>
    <x v="0"/>
    <x v="0"/>
  </r>
  <r>
    <x v="1"/>
    <x v="3"/>
  </r>
  <r>
    <x v="1"/>
    <x v="1"/>
  </r>
  <r>
    <x v="1"/>
    <x v="1"/>
  </r>
  <r>
    <x v="1"/>
    <x v="1"/>
  </r>
  <r>
    <x v="1"/>
    <x v="1"/>
  </r>
  <r>
    <x v="0"/>
    <x v="0"/>
  </r>
  <r>
    <x v="1"/>
    <x v="3"/>
  </r>
  <r>
    <x v="1"/>
    <x v="3"/>
  </r>
  <r>
    <x v="0"/>
    <x v="1"/>
  </r>
  <r>
    <x v="1"/>
    <x v="10"/>
  </r>
  <r>
    <x v="0"/>
    <x v="7"/>
  </r>
  <r>
    <x v="0"/>
    <x v="4"/>
  </r>
  <r>
    <x v="1"/>
    <x v="1"/>
  </r>
  <r>
    <x v="1"/>
    <x v="1"/>
  </r>
  <r>
    <x v="1"/>
    <x v="3"/>
  </r>
  <r>
    <x v="0"/>
    <x v="15"/>
  </r>
  <r>
    <x v="1"/>
    <x v="16"/>
  </r>
  <r>
    <x v="1"/>
    <x v="3"/>
  </r>
  <r>
    <x v="0"/>
    <x v="0"/>
  </r>
  <r>
    <x v="0"/>
    <x v="7"/>
  </r>
  <r>
    <x v="0"/>
    <x v="7"/>
  </r>
  <r>
    <x v="1"/>
    <x v="3"/>
  </r>
  <r>
    <x v="0"/>
    <x v="1"/>
  </r>
  <r>
    <x v="0"/>
    <x v="0"/>
  </r>
  <r>
    <x v="1"/>
    <x v="1"/>
  </r>
  <r>
    <x v="0"/>
    <x v="0"/>
  </r>
  <r>
    <x v="1"/>
    <x v="1"/>
  </r>
  <r>
    <x v="0"/>
    <x v="7"/>
  </r>
  <r>
    <x v="1"/>
    <x v="3"/>
  </r>
  <r>
    <x v="0"/>
    <x v="8"/>
  </r>
  <r>
    <x v="1"/>
    <x v="1"/>
  </r>
  <r>
    <x v="1"/>
    <x v="3"/>
  </r>
  <r>
    <x v="1"/>
    <x v="2"/>
  </r>
  <r>
    <x v="1"/>
    <x v="1"/>
  </r>
  <r>
    <x v="1"/>
    <x v="3"/>
  </r>
  <r>
    <x v="1"/>
    <x v="3"/>
  </r>
  <r>
    <x v="0"/>
    <x v="12"/>
  </r>
  <r>
    <x v="1"/>
    <x v="3"/>
  </r>
  <r>
    <x v="0"/>
    <x v="1"/>
  </r>
  <r>
    <x v="1"/>
    <x v="1"/>
  </r>
  <r>
    <x v="1"/>
    <x v="1"/>
  </r>
  <r>
    <x v="0"/>
    <x v="1"/>
  </r>
  <r>
    <x v="1"/>
    <x v="3"/>
  </r>
  <r>
    <x v="0"/>
    <x v="1"/>
  </r>
  <r>
    <x v="1"/>
    <x v="1"/>
  </r>
  <r>
    <x v="0"/>
    <x v="8"/>
  </r>
  <r>
    <x v="0"/>
    <x v="8"/>
  </r>
  <r>
    <x v="0"/>
    <x v="17"/>
  </r>
  <r>
    <x v="0"/>
    <x v="13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8"/>
  </r>
  <r>
    <x v="1"/>
    <x v="3"/>
  </r>
  <r>
    <x v="1"/>
    <x v="10"/>
  </r>
  <r>
    <x v="1"/>
    <x v="1"/>
  </r>
  <r>
    <x v="1"/>
    <x v="1"/>
  </r>
  <r>
    <x v="1"/>
    <x v="3"/>
  </r>
  <r>
    <x v="1"/>
    <x v="7"/>
  </r>
  <r>
    <x v="1"/>
    <x v="3"/>
  </r>
  <r>
    <x v="1"/>
    <x v="3"/>
  </r>
  <r>
    <x v="1"/>
    <x v="1"/>
  </r>
  <r>
    <x v="0"/>
    <x v="3"/>
  </r>
  <r>
    <x v="1"/>
    <x v="1"/>
  </r>
  <r>
    <x v="1"/>
    <x v="1"/>
  </r>
  <r>
    <x v="1"/>
    <x v="1"/>
  </r>
  <r>
    <x v="0"/>
    <x v="8"/>
  </r>
  <r>
    <x v="1"/>
    <x v="1"/>
  </r>
  <r>
    <x v="0"/>
    <x v="1"/>
  </r>
  <r>
    <x v="1"/>
    <x v="1"/>
  </r>
  <r>
    <x v="1"/>
    <x v="1"/>
  </r>
  <r>
    <x v="1"/>
    <x v="3"/>
  </r>
  <r>
    <x v="0"/>
    <x v="7"/>
  </r>
  <r>
    <x v="0"/>
    <x v="14"/>
  </r>
  <r>
    <x v="0"/>
    <x v="1"/>
  </r>
  <r>
    <x v="0"/>
    <x v="1"/>
  </r>
  <r>
    <x v="0"/>
    <x v="3"/>
  </r>
  <r>
    <x v="0"/>
    <x v="18"/>
  </r>
  <r>
    <x v="0"/>
    <x v="4"/>
  </r>
  <r>
    <x v="1"/>
    <x v="1"/>
  </r>
  <r>
    <x v="0"/>
    <x v="1"/>
  </r>
  <r>
    <x v="0"/>
    <x v="0"/>
  </r>
  <r>
    <x v="0"/>
    <x v="1"/>
  </r>
  <r>
    <x v="1"/>
    <x v="19"/>
  </r>
  <r>
    <x v="1"/>
    <x v="3"/>
  </r>
  <r>
    <x v="1"/>
    <x v="1"/>
  </r>
  <r>
    <x v="0"/>
    <x v="14"/>
  </r>
  <r>
    <x v="1"/>
    <x v="3"/>
  </r>
  <r>
    <x v="0"/>
    <x v="7"/>
  </r>
  <r>
    <x v="0"/>
    <x v="18"/>
  </r>
  <r>
    <x v="0"/>
    <x v="1"/>
  </r>
  <r>
    <x v="1"/>
    <x v="1"/>
  </r>
  <r>
    <x v="0"/>
    <x v="5"/>
  </r>
  <r>
    <x v="0"/>
    <x v="12"/>
  </r>
  <r>
    <x v="0"/>
    <x v="14"/>
  </r>
  <r>
    <x v="0"/>
    <x v="14"/>
  </r>
  <r>
    <x v="1"/>
    <x v="1"/>
  </r>
  <r>
    <x v="0"/>
    <x v="7"/>
  </r>
  <r>
    <x v="1"/>
    <x v="3"/>
  </r>
  <r>
    <x v="0"/>
    <x v="7"/>
  </r>
  <r>
    <x v="0"/>
    <x v="8"/>
  </r>
  <r>
    <x v="0"/>
    <x v="1"/>
  </r>
  <r>
    <x v="1"/>
    <x v="1"/>
  </r>
  <r>
    <x v="1"/>
    <x v="1"/>
  </r>
  <r>
    <x v="0"/>
    <x v="6"/>
  </r>
  <r>
    <x v="1"/>
    <x v="1"/>
  </r>
  <r>
    <x v="1"/>
    <x v="1"/>
  </r>
  <r>
    <x v="0"/>
    <x v="7"/>
  </r>
  <r>
    <x v="0"/>
    <x v="10"/>
  </r>
  <r>
    <x v="0"/>
    <x v="0"/>
  </r>
  <r>
    <x v="0"/>
    <x v="11"/>
  </r>
  <r>
    <x v="0"/>
    <x v="0"/>
  </r>
  <r>
    <x v="0"/>
    <x v="7"/>
  </r>
  <r>
    <x v="0"/>
    <x v="0"/>
  </r>
  <r>
    <x v="0"/>
    <x v="3"/>
  </r>
  <r>
    <x v="1"/>
    <x v="1"/>
  </r>
  <r>
    <x v="0"/>
    <x v="6"/>
  </r>
  <r>
    <x v="0"/>
    <x v="0"/>
  </r>
  <r>
    <x v="0"/>
    <x v="20"/>
  </r>
  <r>
    <x v="1"/>
    <x v="1"/>
  </r>
  <r>
    <x v="1"/>
    <x v="3"/>
  </r>
  <r>
    <x v="1"/>
    <x v="1"/>
  </r>
  <r>
    <x v="1"/>
    <x v="3"/>
  </r>
  <r>
    <x v="0"/>
    <x v="13"/>
  </r>
  <r>
    <x v="0"/>
    <x v="0"/>
  </r>
  <r>
    <x v="1"/>
    <x v="1"/>
  </r>
  <r>
    <x v="1"/>
    <x v="1"/>
  </r>
  <r>
    <x v="0"/>
    <x v="10"/>
  </r>
  <r>
    <x v="0"/>
    <x v="14"/>
  </r>
  <r>
    <x v="0"/>
    <x v="7"/>
  </r>
  <r>
    <x v="0"/>
    <x v="18"/>
  </r>
  <r>
    <x v="1"/>
    <x v="1"/>
  </r>
  <r>
    <x v="0"/>
    <x v="14"/>
  </r>
  <r>
    <x v="0"/>
    <x v="0"/>
  </r>
  <r>
    <x v="1"/>
    <x v="1"/>
  </r>
  <r>
    <x v="1"/>
    <x v="3"/>
  </r>
  <r>
    <x v="0"/>
    <x v="10"/>
  </r>
  <r>
    <x v="0"/>
    <x v="14"/>
  </r>
  <r>
    <x v="1"/>
    <x v="3"/>
  </r>
  <r>
    <x v="1"/>
    <x v="1"/>
  </r>
  <r>
    <x v="1"/>
    <x v="3"/>
  </r>
  <r>
    <x v="0"/>
    <x v="11"/>
  </r>
  <r>
    <x v="0"/>
    <x v="5"/>
  </r>
  <r>
    <x v="1"/>
    <x v="3"/>
  </r>
  <r>
    <x v="0"/>
    <x v="7"/>
  </r>
  <r>
    <x v="0"/>
    <x v="1"/>
  </r>
  <r>
    <x v="0"/>
    <x v="3"/>
  </r>
  <r>
    <x v="0"/>
    <x v="7"/>
  </r>
  <r>
    <x v="1"/>
    <x v="3"/>
  </r>
  <r>
    <x v="0"/>
    <x v="7"/>
  </r>
  <r>
    <x v="1"/>
    <x v="3"/>
  </r>
  <r>
    <x v="0"/>
    <x v="5"/>
  </r>
  <r>
    <x v="1"/>
    <x v="1"/>
  </r>
  <r>
    <x v="0"/>
    <x v="14"/>
  </r>
  <r>
    <x v="1"/>
    <x v="1"/>
  </r>
  <r>
    <x v="1"/>
    <x v="1"/>
  </r>
  <r>
    <x v="0"/>
    <x v="4"/>
  </r>
  <r>
    <x v="0"/>
    <x v="13"/>
  </r>
  <r>
    <x v="1"/>
    <x v="20"/>
  </r>
  <r>
    <x v="1"/>
    <x v="1"/>
  </r>
  <r>
    <x v="1"/>
    <x v="2"/>
  </r>
  <r>
    <x v="0"/>
    <x v="12"/>
  </r>
  <r>
    <x v="1"/>
    <x v="3"/>
  </r>
  <r>
    <x v="1"/>
    <x v="1"/>
  </r>
  <r>
    <x v="1"/>
    <x v="1"/>
  </r>
  <r>
    <x v="1"/>
    <x v="3"/>
  </r>
  <r>
    <x v="0"/>
    <x v="2"/>
  </r>
  <r>
    <x v="0"/>
    <x v="1"/>
  </r>
  <r>
    <x v="0"/>
    <x v="16"/>
  </r>
  <r>
    <x v="1"/>
    <x v="3"/>
  </r>
  <r>
    <x v="1"/>
    <x v="1"/>
  </r>
  <r>
    <x v="1"/>
    <x v="1"/>
  </r>
  <r>
    <x v="0"/>
    <x v="7"/>
  </r>
  <r>
    <x v="1"/>
    <x v="1"/>
  </r>
  <r>
    <x v="0"/>
    <x v="4"/>
  </r>
  <r>
    <x v="0"/>
    <x v="15"/>
  </r>
  <r>
    <x v="1"/>
    <x v="6"/>
  </r>
  <r>
    <x v="0"/>
    <x v="0"/>
  </r>
  <r>
    <x v="0"/>
    <x v="1"/>
  </r>
  <r>
    <x v="0"/>
    <x v="4"/>
  </r>
  <r>
    <x v="0"/>
    <x v="8"/>
  </r>
  <r>
    <x v="1"/>
    <x v="1"/>
  </r>
  <r>
    <x v="1"/>
    <x v="3"/>
  </r>
  <r>
    <x v="1"/>
    <x v="3"/>
  </r>
  <r>
    <x v="0"/>
    <x v="1"/>
  </r>
  <r>
    <x v="1"/>
    <x v="3"/>
  </r>
  <r>
    <x v="1"/>
    <x v="7"/>
  </r>
  <r>
    <x v="1"/>
    <x v="1"/>
  </r>
  <r>
    <x v="1"/>
    <x v="1"/>
  </r>
  <r>
    <x v="0"/>
    <x v="7"/>
  </r>
  <r>
    <x v="1"/>
    <x v="3"/>
  </r>
  <r>
    <x v="1"/>
    <x v="3"/>
  </r>
  <r>
    <x v="0"/>
    <x v="10"/>
  </r>
  <r>
    <x v="1"/>
    <x v="3"/>
  </r>
  <r>
    <x v="1"/>
    <x v="1"/>
  </r>
  <r>
    <x v="0"/>
    <x v="17"/>
  </r>
  <r>
    <x v="1"/>
    <x v="1"/>
  </r>
  <r>
    <x v="0"/>
    <x v="1"/>
  </r>
  <r>
    <x v="0"/>
    <x v="11"/>
  </r>
  <r>
    <x v="0"/>
    <x v="1"/>
  </r>
  <r>
    <x v="0"/>
    <x v="10"/>
  </r>
  <r>
    <x v="0"/>
    <x v="7"/>
  </r>
  <r>
    <x v="1"/>
    <x v="10"/>
  </r>
  <r>
    <x v="0"/>
    <x v="1"/>
  </r>
  <r>
    <x v="0"/>
    <x v="10"/>
  </r>
  <r>
    <x v="0"/>
    <x v="1"/>
  </r>
  <r>
    <x v="1"/>
    <x v="1"/>
  </r>
  <r>
    <x v="0"/>
    <x v="0"/>
  </r>
  <r>
    <x v="0"/>
    <x v="1"/>
  </r>
  <r>
    <x v="0"/>
    <x v="7"/>
  </r>
  <r>
    <x v="0"/>
    <x v="7"/>
  </r>
  <r>
    <x v="0"/>
    <x v="11"/>
  </r>
  <r>
    <x v="0"/>
    <x v="3"/>
  </r>
  <r>
    <x v="1"/>
    <x v="1"/>
  </r>
  <r>
    <x v="0"/>
    <x v="5"/>
  </r>
  <r>
    <x v="1"/>
    <x v="3"/>
  </r>
  <r>
    <x v="0"/>
    <x v="3"/>
  </r>
  <r>
    <x v="0"/>
    <x v="10"/>
  </r>
  <r>
    <x v="1"/>
    <x v="1"/>
  </r>
  <r>
    <x v="0"/>
    <x v="7"/>
  </r>
  <r>
    <x v="0"/>
    <x v="3"/>
  </r>
  <r>
    <x v="1"/>
    <x v="1"/>
  </r>
  <r>
    <x v="0"/>
    <x v="10"/>
  </r>
  <r>
    <x v="1"/>
    <x v="1"/>
  </r>
  <r>
    <x v="0"/>
    <x v="11"/>
  </r>
  <r>
    <x v="0"/>
    <x v="18"/>
  </r>
  <r>
    <x v="0"/>
    <x v="0"/>
  </r>
  <r>
    <x v="1"/>
    <x v="20"/>
  </r>
  <r>
    <x v="1"/>
    <x v="1"/>
  </r>
  <r>
    <x v="1"/>
    <x v="10"/>
  </r>
  <r>
    <x v="0"/>
    <x v="21"/>
  </r>
  <r>
    <x v="0"/>
    <x v="5"/>
  </r>
  <r>
    <x v="0"/>
    <x v="6"/>
  </r>
  <r>
    <x v="0"/>
    <x v="4"/>
  </r>
  <r>
    <x v="1"/>
    <x v="1"/>
  </r>
  <r>
    <x v="0"/>
    <x v="5"/>
  </r>
  <r>
    <x v="0"/>
    <x v="7"/>
  </r>
  <r>
    <x v="1"/>
    <x v="1"/>
  </r>
  <r>
    <x v="0"/>
    <x v="10"/>
  </r>
  <r>
    <x v="0"/>
    <x v="1"/>
  </r>
  <r>
    <x v="1"/>
    <x v="1"/>
  </r>
  <r>
    <x v="0"/>
    <x v="12"/>
  </r>
  <r>
    <x v="0"/>
    <x v="7"/>
  </r>
  <r>
    <x v="1"/>
    <x v="3"/>
  </r>
  <r>
    <x v="1"/>
    <x v="1"/>
  </r>
  <r>
    <x v="0"/>
    <x v="5"/>
  </r>
  <r>
    <x v="1"/>
    <x v="1"/>
  </r>
  <r>
    <x v="1"/>
    <x v="3"/>
  </r>
  <r>
    <x v="1"/>
    <x v="3"/>
  </r>
  <r>
    <x v="0"/>
    <x v="0"/>
  </r>
  <r>
    <x v="1"/>
    <x v="3"/>
  </r>
  <r>
    <x v="1"/>
    <x v="1"/>
  </r>
  <r>
    <x v="1"/>
    <x v="1"/>
  </r>
  <r>
    <x v="0"/>
    <x v="0"/>
  </r>
  <r>
    <x v="1"/>
    <x v="6"/>
  </r>
  <r>
    <x v="0"/>
    <x v="1"/>
  </r>
  <r>
    <x v="0"/>
    <x v="1"/>
  </r>
  <r>
    <x v="0"/>
    <x v="7"/>
  </r>
  <r>
    <x v="0"/>
    <x v="1"/>
  </r>
  <r>
    <x v="0"/>
    <x v="7"/>
  </r>
  <r>
    <x v="0"/>
    <x v="7"/>
  </r>
  <r>
    <x v="0"/>
    <x v="0"/>
  </r>
  <r>
    <x v="1"/>
    <x v="3"/>
  </r>
  <r>
    <x v="1"/>
    <x v="12"/>
  </r>
  <r>
    <x v="1"/>
    <x v="1"/>
  </r>
  <r>
    <x v="0"/>
    <x v="1"/>
  </r>
  <r>
    <x v="1"/>
    <x v="8"/>
  </r>
  <r>
    <x v="0"/>
    <x v="6"/>
  </r>
  <r>
    <x v="0"/>
    <x v="7"/>
  </r>
  <r>
    <x v="0"/>
    <x v="8"/>
  </r>
  <r>
    <x v="1"/>
    <x v="3"/>
  </r>
  <r>
    <x v="1"/>
    <x v="14"/>
  </r>
  <r>
    <x v="0"/>
    <x v="14"/>
  </r>
  <r>
    <x v="0"/>
    <x v="10"/>
  </r>
  <r>
    <x v="1"/>
    <x v="8"/>
  </r>
  <r>
    <x v="1"/>
    <x v="1"/>
  </r>
  <r>
    <x v="0"/>
    <x v="13"/>
  </r>
  <r>
    <x v="0"/>
    <x v="1"/>
  </r>
  <r>
    <x v="1"/>
    <x v="3"/>
  </r>
  <r>
    <x v="0"/>
    <x v="10"/>
  </r>
  <r>
    <x v="1"/>
    <x v="1"/>
  </r>
  <r>
    <x v="1"/>
    <x v="7"/>
  </r>
  <r>
    <x v="1"/>
    <x v="10"/>
  </r>
  <r>
    <x v="1"/>
    <x v="3"/>
  </r>
  <r>
    <x v="1"/>
    <x v="1"/>
  </r>
  <r>
    <x v="1"/>
    <x v="6"/>
  </r>
  <r>
    <x v="0"/>
    <x v="0"/>
  </r>
  <r>
    <x v="1"/>
    <x v="3"/>
  </r>
  <r>
    <x v="1"/>
    <x v="1"/>
  </r>
  <r>
    <x v="1"/>
    <x v="3"/>
  </r>
  <r>
    <x v="1"/>
    <x v="4"/>
  </r>
  <r>
    <x v="0"/>
    <x v="0"/>
  </r>
  <r>
    <x v="0"/>
    <x v="0"/>
  </r>
  <r>
    <x v="1"/>
    <x v="1"/>
  </r>
  <r>
    <x v="0"/>
    <x v="5"/>
  </r>
  <r>
    <x v="0"/>
    <x v="7"/>
  </r>
  <r>
    <x v="1"/>
    <x v="1"/>
  </r>
  <r>
    <x v="0"/>
    <x v="7"/>
  </r>
  <r>
    <x v="0"/>
    <x v="11"/>
  </r>
  <r>
    <x v="0"/>
    <x v="14"/>
  </r>
  <r>
    <x v="1"/>
    <x v="1"/>
  </r>
  <r>
    <x v="1"/>
    <x v="3"/>
  </r>
  <r>
    <x v="1"/>
    <x v="1"/>
  </r>
  <r>
    <x v="0"/>
    <x v="18"/>
  </r>
  <r>
    <x v="0"/>
    <x v="8"/>
  </r>
  <r>
    <x v="0"/>
    <x v="3"/>
  </r>
  <r>
    <x v="0"/>
    <x v="4"/>
  </r>
  <r>
    <x v="1"/>
    <x v="3"/>
  </r>
  <r>
    <x v="1"/>
    <x v="1"/>
  </r>
  <r>
    <x v="1"/>
    <x v="1"/>
  </r>
  <r>
    <x v="0"/>
    <x v="7"/>
  </r>
  <r>
    <x v="1"/>
    <x v="3"/>
  </r>
  <r>
    <x v="0"/>
    <x v="12"/>
  </r>
  <r>
    <x v="0"/>
    <x v="1"/>
  </r>
  <r>
    <x v="0"/>
    <x v="3"/>
  </r>
  <r>
    <x v="1"/>
    <x v="1"/>
  </r>
  <r>
    <x v="0"/>
    <x v="1"/>
  </r>
  <r>
    <x v="0"/>
    <x v="14"/>
  </r>
  <r>
    <x v="1"/>
    <x v="3"/>
  </r>
  <r>
    <x v="1"/>
    <x v="1"/>
  </r>
  <r>
    <x v="1"/>
    <x v="3"/>
  </r>
  <r>
    <x v="0"/>
    <x v="1"/>
  </r>
  <r>
    <x v="0"/>
    <x v="9"/>
  </r>
  <r>
    <x v="0"/>
    <x v="0"/>
  </r>
  <r>
    <x v="0"/>
    <x v="2"/>
  </r>
  <r>
    <x v="0"/>
    <x v="1"/>
  </r>
  <r>
    <x v="1"/>
    <x v="1"/>
  </r>
  <r>
    <x v="1"/>
    <x v="1"/>
  </r>
  <r>
    <x v="1"/>
    <x v="3"/>
  </r>
  <r>
    <x v="1"/>
    <x v="1"/>
  </r>
  <r>
    <x v="1"/>
    <x v="1"/>
  </r>
  <r>
    <x v="1"/>
    <x v="3"/>
  </r>
  <r>
    <x v="0"/>
    <x v="7"/>
  </r>
  <r>
    <x v="0"/>
    <x v="12"/>
  </r>
  <r>
    <x v="0"/>
    <x v="14"/>
  </r>
  <r>
    <x v="0"/>
    <x v="7"/>
  </r>
  <r>
    <x v="0"/>
    <x v="3"/>
  </r>
  <r>
    <x v="1"/>
    <x v="1"/>
  </r>
  <r>
    <x v="0"/>
    <x v="8"/>
  </r>
  <r>
    <x v="1"/>
    <x v="1"/>
  </r>
  <r>
    <x v="1"/>
    <x v="1"/>
  </r>
  <r>
    <x v="0"/>
    <x v="14"/>
  </r>
  <r>
    <x v="1"/>
    <x v="3"/>
  </r>
  <r>
    <x v="0"/>
    <x v="11"/>
  </r>
  <r>
    <x v="0"/>
    <x v="5"/>
  </r>
  <r>
    <x v="1"/>
    <x v="1"/>
  </r>
  <r>
    <x v="1"/>
    <x v="1"/>
  </r>
  <r>
    <x v="0"/>
    <x v="15"/>
  </r>
  <r>
    <x v="1"/>
    <x v="3"/>
  </r>
  <r>
    <x v="1"/>
    <x v="1"/>
  </r>
  <r>
    <x v="0"/>
    <x v="1"/>
  </r>
  <r>
    <x v="1"/>
    <x v="1"/>
  </r>
  <r>
    <x v="0"/>
    <x v="10"/>
  </r>
  <r>
    <x v="1"/>
    <x v="1"/>
  </r>
  <r>
    <x v="1"/>
    <x v="1"/>
  </r>
  <r>
    <x v="1"/>
    <x v="3"/>
  </r>
  <r>
    <x v="1"/>
    <x v="3"/>
  </r>
  <r>
    <x v="1"/>
    <x v="3"/>
  </r>
  <r>
    <x v="1"/>
    <x v="1"/>
  </r>
  <r>
    <x v="0"/>
    <x v="15"/>
  </r>
  <r>
    <x v="1"/>
    <x v="3"/>
  </r>
  <r>
    <x v="1"/>
    <x v="3"/>
  </r>
  <r>
    <x v="0"/>
    <x v="14"/>
  </r>
  <r>
    <x v="1"/>
    <x v="1"/>
  </r>
  <r>
    <x v="1"/>
    <x v="1"/>
  </r>
  <r>
    <x v="0"/>
    <x v="4"/>
  </r>
  <r>
    <x v="0"/>
    <x v="1"/>
  </r>
  <r>
    <x v="0"/>
    <x v="15"/>
  </r>
  <r>
    <x v="1"/>
    <x v="3"/>
  </r>
  <r>
    <x v="1"/>
    <x v="3"/>
  </r>
  <r>
    <x v="0"/>
    <x v="3"/>
  </r>
  <r>
    <x v="0"/>
    <x v="1"/>
  </r>
  <r>
    <x v="0"/>
    <x v="6"/>
  </r>
  <r>
    <x v="1"/>
    <x v="3"/>
  </r>
  <r>
    <x v="0"/>
    <x v="1"/>
  </r>
  <r>
    <x v="1"/>
    <x v="1"/>
  </r>
  <r>
    <x v="1"/>
    <x v="4"/>
  </r>
  <r>
    <x v="1"/>
    <x v="3"/>
  </r>
  <r>
    <x v="0"/>
    <x v="7"/>
  </r>
  <r>
    <x v="1"/>
    <x v="1"/>
  </r>
  <r>
    <x v="1"/>
    <x v="1"/>
  </r>
  <r>
    <x v="0"/>
    <x v="13"/>
  </r>
  <r>
    <x v="0"/>
    <x v="6"/>
  </r>
  <r>
    <x v="0"/>
    <x v="20"/>
  </r>
  <r>
    <x v="1"/>
    <x v="1"/>
  </r>
  <r>
    <x v="0"/>
    <x v="3"/>
  </r>
  <r>
    <x v="1"/>
    <x v="10"/>
  </r>
  <r>
    <x v="0"/>
    <x v="11"/>
  </r>
  <r>
    <x v="1"/>
    <x v="1"/>
  </r>
  <r>
    <x v="1"/>
    <x v="1"/>
  </r>
  <r>
    <x v="1"/>
    <x v="0"/>
  </r>
  <r>
    <x v="0"/>
    <x v="15"/>
  </r>
  <r>
    <x v="1"/>
    <x v="1"/>
  </r>
  <r>
    <x v="0"/>
    <x v="8"/>
  </r>
  <r>
    <x v="0"/>
    <x v="14"/>
  </r>
  <r>
    <x v="0"/>
    <x v="14"/>
  </r>
  <r>
    <x v="1"/>
    <x v="1"/>
  </r>
  <r>
    <x v="0"/>
    <x v="1"/>
  </r>
  <r>
    <x v="0"/>
    <x v="8"/>
  </r>
  <r>
    <x v="1"/>
    <x v="1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4"/>
  </r>
  <r>
    <x v="1"/>
    <x v="3"/>
  </r>
  <r>
    <x v="1"/>
    <x v="1"/>
  </r>
  <r>
    <x v="0"/>
    <x v="1"/>
  </r>
  <r>
    <x v="0"/>
    <x v="17"/>
  </r>
  <r>
    <x v="1"/>
    <x v="1"/>
  </r>
  <r>
    <x v="0"/>
    <x v="4"/>
  </r>
  <r>
    <x v="1"/>
    <x v="11"/>
  </r>
  <r>
    <x v="1"/>
    <x v="3"/>
  </r>
  <r>
    <x v="0"/>
    <x v="8"/>
  </r>
  <r>
    <x v="1"/>
    <x v="1"/>
  </r>
  <r>
    <x v="0"/>
    <x v="7"/>
  </r>
  <r>
    <x v="0"/>
    <x v="1"/>
  </r>
  <r>
    <x v="0"/>
    <x v="14"/>
  </r>
  <r>
    <x v="0"/>
    <x v="0"/>
  </r>
  <r>
    <x v="1"/>
    <x v="1"/>
  </r>
  <r>
    <x v="0"/>
    <x v="6"/>
  </r>
  <r>
    <x v="1"/>
    <x v="1"/>
  </r>
  <r>
    <x v="1"/>
    <x v="1"/>
  </r>
  <r>
    <x v="1"/>
    <x v="1"/>
  </r>
  <r>
    <x v="0"/>
    <x v="1"/>
  </r>
  <r>
    <x v="1"/>
    <x v="1"/>
  </r>
  <r>
    <x v="0"/>
    <x v="2"/>
  </r>
  <r>
    <x v="1"/>
    <x v="3"/>
  </r>
  <r>
    <x v="0"/>
    <x v="0"/>
  </r>
  <r>
    <x v="1"/>
    <x v="1"/>
  </r>
  <r>
    <x v="0"/>
    <x v="10"/>
  </r>
  <r>
    <x v="0"/>
    <x v="3"/>
  </r>
  <r>
    <x v="0"/>
    <x v="1"/>
  </r>
  <r>
    <x v="1"/>
    <x v="3"/>
  </r>
  <r>
    <x v="0"/>
    <x v="14"/>
  </r>
  <r>
    <x v="1"/>
    <x v="3"/>
  </r>
  <r>
    <x v="1"/>
    <x v="3"/>
  </r>
  <r>
    <x v="1"/>
    <x v="1"/>
  </r>
  <r>
    <x v="1"/>
    <x v="1"/>
  </r>
  <r>
    <x v="0"/>
    <x v="7"/>
  </r>
  <r>
    <x v="0"/>
    <x v="5"/>
  </r>
  <r>
    <x v="0"/>
    <x v="7"/>
  </r>
  <r>
    <x v="1"/>
    <x v="1"/>
  </r>
  <r>
    <x v="0"/>
    <x v="3"/>
  </r>
  <r>
    <x v="1"/>
    <x v="1"/>
  </r>
  <r>
    <x v="1"/>
    <x v="3"/>
  </r>
  <r>
    <x v="0"/>
    <x v="5"/>
  </r>
  <r>
    <x v="0"/>
    <x v="11"/>
  </r>
  <r>
    <x v="0"/>
    <x v="8"/>
  </r>
  <r>
    <x v="0"/>
    <x v="7"/>
  </r>
  <r>
    <x v="0"/>
    <x v="1"/>
  </r>
  <r>
    <x v="0"/>
    <x v="0"/>
  </r>
  <r>
    <x v="0"/>
    <x v="15"/>
  </r>
  <r>
    <x v="0"/>
    <x v="3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0"/>
    <x v="8"/>
  </r>
  <r>
    <x v="0"/>
    <x v="14"/>
  </r>
  <r>
    <x v="1"/>
    <x v="1"/>
  </r>
  <r>
    <x v="1"/>
    <x v="1"/>
  </r>
  <r>
    <x v="0"/>
    <x v="8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3"/>
  </r>
  <r>
    <x v="0"/>
    <x v="13"/>
  </r>
  <r>
    <x v="0"/>
    <x v="1"/>
  </r>
  <r>
    <x v="0"/>
    <x v="4"/>
  </r>
  <r>
    <x v="1"/>
    <x v="3"/>
  </r>
  <r>
    <x v="1"/>
    <x v="1"/>
  </r>
  <r>
    <x v="0"/>
    <x v="3"/>
  </r>
  <r>
    <x v="0"/>
    <x v="15"/>
  </r>
  <r>
    <x v="1"/>
    <x v="10"/>
  </r>
  <r>
    <x v="1"/>
    <x v="3"/>
  </r>
  <r>
    <x v="0"/>
    <x v="7"/>
  </r>
  <r>
    <x v="1"/>
    <x v="1"/>
  </r>
  <r>
    <x v="0"/>
    <x v="17"/>
  </r>
  <r>
    <x v="1"/>
    <x v="10"/>
  </r>
  <r>
    <x v="1"/>
    <x v="1"/>
  </r>
  <r>
    <x v="0"/>
    <x v="9"/>
  </r>
  <r>
    <x v="0"/>
    <x v="1"/>
  </r>
  <r>
    <x v="0"/>
    <x v="1"/>
  </r>
  <r>
    <x v="1"/>
    <x v="1"/>
  </r>
  <r>
    <x v="0"/>
    <x v="1"/>
  </r>
  <r>
    <x v="1"/>
    <x v="1"/>
  </r>
  <r>
    <x v="0"/>
    <x v="7"/>
  </r>
  <r>
    <x v="0"/>
    <x v="6"/>
  </r>
  <r>
    <x v="0"/>
    <x v="8"/>
  </r>
  <r>
    <x v="0"/>
    <x v="14"/>
  </r>
  <r>
    <x v="0"/>
    <x v="12"/>
  </r>
  <r>
    <x v="0"/>
    <x v="0"/>
  </r>
  <r>
    <x v="0"/>
    <x v="11"/>
  </r>
  <r>
    <x v="1"/>
    <x v="1"/>
  </r>
  <r>
    <x v="0"/>
    <x v="15"/>
  </r>
  <r>
    <x v="1"/>
    <x v="3"/>
  </r>
  <r>
    <x v="1"/>
    <x v="3"/>
  </r>
  <r>
    <x v="1"/>
    <x v="3"/>
  </r>
  <r>
    <x v="0"/>
    <x v="8"/>
  </r>
  <r>
    <x v="0"/>
    <x v="8"/>
  </r>
  <r>
    <x v="0"/>
    <x v="6"/>
  </r>
  <r>
    <x v="0"/>
    <x v="7"/>
  </r>
  <r>
    <x v="0"/>
    <x v="17"/>
  </r>
  <r>
    <x v="1"/>
    <x v="1"/>
  </r>
  <r>
    <x v="1"/>
    <x v="10"/>
  </r>
  <r>
    <x v="0"/>
    <x v="6"/>
  </r>
  <r>
    <x v="1"/>
    <x v="1"/>
  </r>
  <r>
    <x v="0"/>
    <x v="1"/>
  </r>
  <r>
    <x v="1"/>
    <x v="1"/>
  </r>
  <r>
    <x v="0"/>
    <x v="3"/>
  </r>
  <r>
    <x v="1"/>
    <x v="3"/>
  </r>
  <r>
    <x v="0"/>
    <x v="4"/>
  </r>
  <r>
    <x v="1"/>
    <x v="3"/>
  </r>
  <r>
    <x v="1"/>
    <x v="1"/>
  </r>
  <r>
    <x v="0"/>
    <x v="6"/>
  </r>
  <r>
    <x v="0"/>
    <x v="1"/>
  </r>
  <r>
    <x v="1"/>
    <x v="1"/>
  </r>
  <r>
    <x v="0"/>
    <x v="8"/>
  </r>
  <r>
    <x v="0"/>
    <x v="11"/>
  </r>
  <r>
    <x v="1"/>
    <x v="3"/>
  </r>
  <r>
    <x v="1"/>
    <x v="1"/>
  </r>
  <r>
    <x v="0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1"/>
    <x v="3"/>
  </r>
  <r>
    <x v="1"/>
    <x v="3"/>
  </r>
  <r>
    <x v="0"/>
    <x v="15"/>
  </r>
  <r>
    <x v="0"/>
    <x v="7"/>
  </r>
  <r>
    <x v="1"/>
    <x v="1"/>
  </r>
  <r>
    <x v="1"/>
    <x v="1"/>
  </r>
  <r>
    <x v="0"/>
    <x v="7"/>
  </r>
  <r>
    <x v="0"/>
    <x v="1"/>
  </r>
  <r>
    <x v="1"/>
    <x v="1"/>
  </r>
  <r>
    <x v="1"/>
    <x v="1"/>
  </r>
  <r>
    <x v="0"/>
    <x v="10"/>
  </r>
  <r>
    <x v="1"/>
    <x v="10"/>
  </r>
  <r>
    <x v="0"/>
    <x v="0"/>
  </r>
  <r>
    <x v="0"/>
    <x v="10"/>
  </r>
  <r>
    <x v="0"/>
    <x v="0"/>
  </r>
  <r>
    <x v="0"/>
    <x v="6"/>
  </r>
  <r>
    <x v="1"/>
    <x v="1"/>
  </r>
  <r>
    <x v="1"/>
    <x v="1"/>
  </r>
  <r>
    <x v="0"/>
    <x v="4"/>
  </r>
  <r>
    <x v="1"/>
    <x v="1"/>
  </r>
  <r>
    <x v="0"/>
    <x v="18"/>
  </r>
  <r>
    <x v="1"/>
    <x v="6"/>
  </r>
  <r>
    <x v="0"/>
    <x v="1"/>
  </r>
  <r>
    <x v="1"/>
    <x v="3"/>
  </r>
  <r>
    <x v="0"/>
    <x v="2"/>
  </r>
  <r>
    <x v="0"/>
    <x v="0"/>
  </r>
  <r>
    <x v="0"/>
    <x v="0"/>
  </r>
  <r>
    <x v="1"/>
    <x v="1"/>
  </r>
  <r>
    <x v="1"/>
    <x v="3"/>
  </r>
  <r>
    <x v="1"/>
    <x v="3"/>
  </r>
  <r>
    <x v="1"/>
    <x v="1"/>
  </r>
  <r>
    <x v="1"/>
    <x v="1"/>
  </r>
  <r>
    <x v="0"/>
    <x v="7"/>
  </r>
  <r>
    <x v="0"/>
    <x v="1"/>
  </r>
  <r>
    <x v="0"/>
    <x v="8"/>
  </r>
  <r>
    <x v="0"/>
    <x v="7"/>
  </r>
  <r>
    <x v="1"/>
    <x v="3"/>
  </r>
  <r>
    <x v="1"/>
    <x v="1"/>
  </r>
  <r>
    <x v="0"/>
    <x v="19"/>
  </r>
  <r>
    <x v="0"/>
    <x v="3"/>
  </r>
  <r>
    <x v="1"/>
    <x v="14"/>
  </r>
  <r>
    <x v="1"/>
    <x v="1"/>
  </r>
  <r>
    <x v="1"/>
    <x v="1"/>
  </r>
  <r>
    <x v="1"/>
    <x v="3"/>
  </r>
  <r>
    <x v="0"/>
    <x v="1"/>
  </r>
  <r>
    <x v="0"/>
    <x v="1"/>
  </r>
  <r>
    <x v="0"/>
    <x v="0"/>
  </r>
  <r>
    <x v="1"/>
    <x v="3"/>
  </r>
  <r>
    <x v="1"/>
    <x v="3"/>
  </r>
  <r>
    <x v="1"/>
    <x v="1"/>
  </r>
  <r>
    <x v="0"/>
    <x v="0"/>
  </r>
  <r>
    <x v="0"/>
    <x v="1"/>
  </r>
  <r>
    <x v="1"/>
    <x v="1"/>
  </r>
  <r>
    <x v="0"/>
    <x v="10"/>
  </r>
  <r>
    <x v="0"/>
    <x v="14"/>
  </r>
  <r>
    <x v="0"/>
    <x v="13"/>
  </r>
  <r>
    <x v="1"/>
    <x v="3"/>
  </r>
  <r>
    <x v="0"/>
    <x v="0"/>
  </r>
  <r>
    <x v="1"/>
    <x v="1"/>
  </r>
  <r>
    <x v="1"/>
    <x v="1"/>
  </r>
  <r>
    <x v="1"/>
    <x v="10"/>
  </r>
  <r>
    <x v="1"/>
    <x v="1"/>
  </r>
  <r>
    <x v="0"/>
    <x v="11"/>
  </r>
  <r>
    <x v="0"/>
    <x v="8"/>
  </r>
  <r>
    <x v="1"/>
    <x v="1"/>
  </r>
  <r>
    <x v="1"/>
    <x v="1"/>
  </r>
  <r>
    <x v="0"/>
    <x v="3"/>
  </r>
  <r>
    <x v="0"/>
    <x v="8"/>
  </r>
  <r>
    <x v="0"/>
    <x v="7"/>
  </r>
  <r>
    <x v="0"/>
    <x v="7"/>
  </r>
  <r>
    <x v="0"/>
    <x v="3"/>
  </r>
  <r>
    <x v="1"/>
    <x v="3"/>
  </r>
  <r>
    <x v="0"/>
    <x v="7"/>
  </r>
  <r>
    <x v="1"/>
    <x v="3"/>
  </r>
  <r>
    <x v="1"/>
    <x v="1"/>
  </r>
  <r>
    <x v="0"/>
    <x v="7"/>
  </r>
  <r>
    <x v="0"/>
    <x v="0"/>
  </r>
  <r>
    <x v="1"/>
    <x v="3"/>
  </r>
  <r>
    <x v="1"/>
    <x v="1"/>
  </r>
  <r>
    <x v="0"/>
    <x v="18"/>
  </r>
  <r>
    <x v="1"/>
    <x v="3"/>
  </r>
  <r>
    <x v="0"/>
    <x v="13"/>
  </r>
  <r>
    <x v="0"/>
    <x v="8"/>
  </r>
  <r>
    <x v="1"/>
    <x v="1"/>
  </r>
  <r>
    <x v="1"/>
    <x v="1"/>
  </r>
  <r>
    <x v="1"/>
    <x v="1"/>
  </r>
  <r>
    <x v="0"/>
    <x v="1"/>
  </r>
  <r>
    <x v="1"/>
    <x v="11"/>
  </r>
  <r>
    <x v="1"/>
    <x v="3"/>
  </r>
  <r>
    <x v="1"/>
    <x v="7"/>
  </r>
  <r>
    <x v="0"/>
    <x v="9"/>
  </r>
  <r>
    <x v="1"/>
    <x v="3"/>
  </r>
  <r>
    <x v="0"/>
    <x v="11"/>
  </r>
  <r>
    <x v="0"/>
    <x v="18"/>
  </r>
  <r>
    <x v="1"/>
    <x v="3"/>
  </r>
  <r>
    <x v="0"/>
    <x v="7"/>
  </r>
  <r>
    <x v="0"/>
    <x v="7"/>
  </r>
  <r>
    <x v="0"/>
    <x v="14"/>
  </r>
  <r>
    <x v="0"/>
    <x v="19"/>
  </r>
  <r>
    <x v="0"/>
    <x v="8"/>
  </r>
  <r>
    <x v="1"/>
    <x v="1"/>
  </r>
  <r>
    <x v="0"/>
    <x v="3"/>
  </r>
  <r>
    <x v="1"/>
    <x v="1"/>
  </r>
  <r>
    <x v="1"/>
    <x v="5"/>
  </r>
  <r>
    <x v="1"/>
    <x v="3"/>
  </r>
  <r>
    <x v="1"/>
    <x v="3"/>
  </r>
  <r>
    <x v="1"/>
    <x v="1"/>
  </r>
  <r>
    <x v="1"/>
    <x v="3"/>
  </r>
  <r>
    <x v="0"/>
    <x v="3"/>
  </r>
  <r>
    <x v="1"/>
    <x v="3"/>
  </r>
  <r>
    <x v="0"/>
    <x v="0"/>
  </r>
  <r>
    <x v="0"/>
    <x v="17"/>
  </r>
  <r>
    <x v="0"/>
    <x v="8"/>
  </r>
  <r>
    <x v="0"/>
    <x v="10"/>
  </r>
  <r>
    <x v="0"/>
    <x v="15"/>
  </r>
  <r>
    <x v="0"/>
    <x v="14"/>
  </r>
  <r>
    <x v="1"/>
    <x v="3"/>
  </r>
  <r>
    <x v="0"/>
    <x v="18"/>
  </r>
  <r>
    <x v="0"/>
    <x v="7"/>
  </r>
  <r>
    <x v="0"/>
    <x v="7"/>
  </r>
  <r>
    <x v="0"/>
    <x v="7"/>
  </r>
  <r>
    <x v="0"/>
    <x v="1"/>
  </r>
  <r>
    <x v="1"/>
    <x v="7"/>
  </r>
  <r>
    <x v="0"/>
    <x v="3"/>
  </r>
  <r>
    <x v="0"/>
    <x v="18"/>
  </r>
  <r>
    <x v="1"/>
    <x v="3"/>
  </r>
  <r>
    <x v="0"/>
    <x v="1"/>
  </r>
  <r>
    <x v="1"/>
    <x v="3"/>
  </r>
  <r>
    <x v="0"/>
    <x v="10"/>
  </r>
  <r>
    <x v="1"/>
    <x v="1"/>
  </r>
  <r>
    <x v="1"/>
    <x v="1"/>
  </r>
  <r>
    <x v="1"/>
    <x v="1"/>
  </r>
  <r>
    <x v="1"/>
    <x v="3"/>
  </r>
  <r>
    <x v="0"/>
    <x v="1"/>
  </r>
  <r>
    <x v="1"/>
    <x v="0"/>
  </r>
  <r>
    <x v="1"/>
    <x v="1"/>
  </r>
  <r>
    <x v="1"/>
    <x v="1"/>
  </r>
  <r>
    <x v="0"/>
    <x v="7"/>
  </r>
  <r>
    <x v="0"/>
    <x v="14"/>
  </r>
  <r>
    <x v="1"/>
    <x v="6"/>
  </r>
  <r>
    <x v="1"/>
    <x v="1"/>
  </r>
  <r>
    <x v="0"/>
    <x v="7"/>
  </r>
  <r>
    <x v="0"/>
    <x v="11"/>
  </r>
  <r>
    <x v="1"/>
    <x v="3"/>
  </r>
  <r>
    <x v="0"/>
    <x v="0"/>
  </r>
  <r>
    <x v="0"/>
    <x v="1"/>
  </r>
  <r>
    <x v="0"/>
    <x v="14"/>
  </r>
  <r>
    <x v="1"/>
    <x v="1"/>
  </r>
  <r>
    <x v="0"/>
    <x v="1"/>
  </r>
  <r>
    <x v="0"/>
    <x v="3"/>
  </r>
  <r>
    <x v="1"/>
    <x v="1"/>
  </r>
  <r>
    <x v="0"/>
    <x v="10"/>
  </r>
  <r>
    <x v="0"/>
    <x v="22"/>
  </r>
  <r>
    <x v="0"/>
    <x v="0"/>
  </r>
  <r>
    <x v="1"/>
    <x v="3"/>
  </r>
  <r>
    <x v="1"/>
    <x v="3"/>
  </r>
  <r>
    <x v="1"/>
    <x v="1"/>
  </r>
  <r>
    <x v="1"/>
    <x v="3"/>
  </r>
  <r>
    <x v="0"/>
    <x v="7"/>
  </r>
  <r>
    <x v="0"/>
    <x v="10"/>
  </r>
  <r>
    <x v="0"/>
    <x v="0"/>
  </r>
  <r>
    <x v="0"/>
    <x v="7"/>
  </r>
  <r>
    <x v="0"/>
    <x v="4"/>
  </r>
  <r>
    <x v="0"/>
    <x v="8"/>
  </r>
  <r>
    <x v="0"/>
    <x v="7"/>
  </r>
  <r>
    <x v="1"/>
    <x v="1"/>
  </r>
  <r>
    <x v="1"/>
    <x v="1"/>
  </r>
  <r>
    <x v="1"/>
    <x v="3"/>
  </r>
  <r>
    <x v="0"/>
    <x v="8"/>
  </r>
  <r>
    <x v="1"/>
    <x v="1"/>
  </r>
  <r>
    <x v="1"/>
    <x v="3"/>
  </r>
  <r>
    <x v="0"/>
    <x v="14"/>
  </r>
  <r>
    <x v="1"/>
    <x v="1"/>
  </r>
  <r>
    <x v="1"/>
    <x v="6"/>
  </r>
  <r>
    <x v="0"/>
    <x v="8"/>
  </r>
  <r>
    <x v="0"/>
    <x v="7"/>
  </r>
  <r>
    <x v="1"/>
    <x v="3"/>
  </r>
  <r>
    <x v="1"/>
    <x v="3"/>
  </r>
  <r>
    <x v="1"/>
    <x v="1"/>
  </r>
  <r>
    <x v="0"/>
    <x v="11"/>
  </r>
  <r>
    <x v="1"/>
    <x v="3"/>
  </r>
  <r>
    <x v="0"/>
    <x v="1"/>
  </r>
  <r>
    <x v="1"/>
    <x v="1"/>
  </r>
  <r>
    <x v="0"/>
    <x v="8"/>
  </r>
  <r>
    <x v="1"/>
    <x v="1"/>
  </r>
  <r>
    <x v="0"/>
    <x v="0"/>
  </r>
  <r>
    <x v="0"/>
    <x v="1"/>
  </r>
  <r>
    <x v="0"/>
    <x v="7"/>
  </r>
  <r>
    <x v="1"/>
    <x v="1"/>
  </r>
  <r>
    <x v="0"/>
    <x v="3"/>
  </r>
  <r>
    <x v="0"/>
    <x v="3"/>
  </r>
  <r>
    <x v="0"/>
    <x v="13"/>
  </r>
  <r>
    <x v="0"/>
    <x v="0"/>
  </r>
  <r>
    <x v="1"/>
    <x v="1"/>
  </r>
  <r>
    <x v="1"/>
    <x v="8"/>
  </r>
  <r>
    <x v="0"/>
    <x v="15"/>
  </r>
  <r>
    <x v="0"/>
    <x v="8"/>
  </r>
  <r>
    <x v="0"/>
    <x v="1"/>
  </r>
  <r>
    <x v="1"/>
    <x v="3"/>
  </r>
  <r>
    <x v="0"/>
    <x v="8"/>
  </r>
  <r>
    <x v="1"/>
    <x v="1"/>
  </r>
  <r>
    <x v="0"/>
    <x v="4"/>
  </r>
  <r>
    <x v="1"/>
    <x v="1"/>
  </r>
  <r>
    <x v="1"/>
    <x v="3"/>
  </r>
  <r>
    <x v="0"/>
    <x v="10"/>
  </r>
  <r>
    <x v="0"/>
    <x v="7"/>
  </r>
  <r>
    <x v="0"/>
    <x v="1"/>
  </r>
  <r>
    <x v="1"/>
    <x v="3"/>
  </r>
  <r>
    <x v="0"/>
    <x v="3"/>
  </r>
  <r>
    <x v="0"/>
    <x v="1"/>
  </r>
  <r>
    <x v="1"/>
    <x v="1"/>
  </r>
  <r>
    <x v="0"/>
    <x v="21"/>
  </r>
  <r>
    <x v="1"/>
    <x v="1"/>
  </r>
  <r>
    <x v="1"/>
    <x v="1"/>
  </r>
  <r>
    <x v="1"/>
    <x v="1"/>
  </r>
  <r>
    <x v="0"/>
    <x v="14"/>
  </r>
  <r>
    <x v="1"/>
    <x v="1"/>
  </r>
  <r>
    <x v="0"/>
    <x v="7"/>
  </r>
  <r>
    <x v="0"/>
    <x v="10"/>
  </r>
  <r>
    <x v="1"/>
    <x v="1"/>
  </r>
  <r>
    <x v="0"/>
    <x v="1"/>
  </r>
  <r>
    <x v="1"/>
    <x v="1"/>
  </r>
  <r>
    <x v="1"/>
    <x v="1"/>
  </r>
  <r>
    <x v="0"/>
    <x v="10"/>
  </r>
  <r>
    <x v="0"/>
    <x v="1"/>
  </r>
  <r>
    <x v="1"/>
    <x v="1"/>
  </r>
  <r>
    <x v="0"/>
    <x v="3"/>
  </r>
  <r>
    <x v="0"/>
    <x v="1"/>
  </r>
  <r>
    <x v="0"/>
    <x v="1"/>
  </r>
  <r>
    <x v="0"/>
    <x v="3"/>
  </r>
  <r>
    <x v="1"/>
    <x v="1"/>
  </r>
  <r>
    <x v="1"/>
    <x v="3"/>
  </r>
  <r>
    <x v="1"/>
    <x v="1"/>
  </r>
  <r>
    <x v="0"/>
    <x v="1"/>
  </r>
  <r>
    <x v="1"/>
    <x v="3"/>
  </r>
  <r>
    <x v="1"/>
    <x v="3"/>
  </r>
  <r>
    <x v="0"/>
    <x v="10"/>
  </r>
  <r>
    <x v="0"/>
    <x v="7"/>
  </r>
  <r>
    <x v="0"/>
    <x v="1"/>
  </r>
  <r>
    <x v="1"/>
    <x v="3"/>
  </r>
  <r>
    <x v="0"/>
    <x v="10"/>
  </r>
  <r>
    <x v="0"/>
    <x v="3"/>
  </r>
  <r>
    <x v="1"/>
    <x v="1"/>
  </r>
  <r>
    <x v="1"/>
    <x v="1"/>
  </r>
  <r>
    <x v="0"/>
    <x v="7"/>
  </r>
  <r>
    <x v="0"/>
    <x v="3"/>
  </r>
  <r>
    <x v="0"/>
    <x v="1"/>
  </r>
  <r>
    <x v="0"/>
    <x v="7"/>
  </r>
  <r>
    <x v="1"/>
    <x v="1"/>
  </r>
  <r>
    <x v="0"/>
    <x v="1"/>
  </r>
  <r>
    <x v="1"/>
    <x v="1"/>
  </r>
  <r>
    <x v="1"/>
    <x v="3"/>
  </r>
  <r>
    <x v="0"/>
    <x v="1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7"/>
  </r>
  <r>
    <x v="0"/>
    <x v="0"/>
  </r>
  <r>
    <x v="1"/>
    <x v="1"/>
  </r>
  <r>
    <x v="0"/>
    <x v="7"/>
  </r>
  <r>
    <x v="0"/>
    <x v="0"/>
  </r>
  <r>
    <x v="1"/>
    <x v="8"/>
  </r>
  <r>
    <x v="1"/>
    <x v="1"/>
  </r>
  <r>
    <x v="0"/>
    <x v="1"/>
  </r>
  <r>
    <x v="0"/>
    <x v="14"/>
  </r>
  <r>
    <x v="1"/>
    <x v="3"/>
  </r>
  <r>
    <x v="1"/>
    <x v="1"/>
  </r>
  <r>
    <x v="0"/>
    <x v="1"/>
  </r>
  <r>
    <x v="0"/>
    <x v="9"/>
  </r>
  <r>
    <x v="0"/>
    <x v="15"/>
  </r>
  <r>
    <x v="1"/>
    <x v="3"/>
  </r>
  <r>
    <x v="0"/>
    <x v="8"/>
  </r>
  <r>
    <x v="1"/>
    <x v="10"/>
  </r>
  <r>
    <x v="0"/>
    <x v="11"/>
  </r>
  <r>
    <x v="0"/>
    <x v="14"/>
  </r>
  <r>
    <x v="0"/>
    <x v="9"/>
  </r>
  <r>
    <x v="1"/>
    <x v="3"/>
  </r>
  <r>
    <x v="0"/>
    <x v="0"/>
  </r>
  <r>
    <x v="0"/>
    <x v="11"/>
  </r>
  <r>
    <x v="0"/>
    <x v="1"/>
  </r>
  <r>
    <x v="0"/>
    <x v="0"/>
  </r>
  <r>
    <x v="1"/>
    <x v="3"/>
  </r>
  <r>
    <x v="0"/>
    <x v="7"/>
  </r>
  <r>
    <x v="0"/>
    <x v="14"/>
  </r>
  <r>
    <x v="1"/>
    <x v="1"/>
  </r>
  <r>
    <x v="0"/>
    <x v="1"/>
  </r>
  <r>
    <x v="0"/>
    <x v="7"/>
  </r>
  <r>
    <x v="1"/>
    <x v="3"/>
  </r>
  <r>
    <x v="1"/>
    <x v="1"/>
  </r>
  <r>
    <x v="0"/>
    <x v="3"/>
  </r>
  <r>
    <x v="1"/>
    <x v="3"/>
  </r>
  <r>
    <x v="0"/>
    <x v="1"/>
  </r>
  <r>
    <x v="0"/>
    <x v="0"/>
  </r>
  <r>
    <x v="0"/>
    <x v="7"/>
  </r>
  <r>
    <x v="1"/>
    <x v="1"/>
  </r>
  <r>
    <x v="0"/>
    <x v="3"/>
  </r>
  <r>
    <x v="1"/>
    <x v="3"/>
  </r>
  <r>
    <x v="0"/>
    <x v="19"/>
  </r>
  <r>
    <x v="1"/>
    <x v="3"/>
  </r>
  <r>
    <x v="0"/>
    <x v="1"/>
  </r>
  <r>
    <x v="1"/>
    <x v="1"/>
  </r>
  <r>
    <x v="1"/>
    <x v="3"/>
  </r>
  <r>
    <x v="0"/>
    <x v="11"/>
  </r>
  <r>
    <x v="0"/>
    <x v="1"/>
  </r>
  <r>
    <x v="1"/>
    <x v="1"/>
  </r>
  <r>
    <x v="0"/>
    <x v="0"/>
  </r>
  <r>
    <x v="0"/>
    <x v="7"/>
  </r>
  <r>
    <x v="0"/>
    <x v="12"/>
  </r>
  <r>
    <x v="1"/>
    <x v="1"/>
  </r>
  <r>
    <x v="0"/>
    <x v="0"/>
  </r>
  <r>
    <x v="1"/>
    <x v="10"/>
  </r>
  <r>
    <x v="1"/>
    <x v="3"/>
  </r>
  <r>
    <x v="1"/>
    <x v="1"/>
  </r>
  <r>
    <x v="1"/>
    <x v="3"/>
  </r>
  <r>
    <x v="0"/>
    <x v="3"/>
  </r>
  <r>
    <x v="0"/>
    <x v="7"/>
  </r>
  <r>
    <x v="0"/>
    <x v="8"/>
  </r>
  <r>
    <x v="0"/>
    <x v="0"/>
  </r>
  <r>
    <x v="0"/>
    <x v="1"/>
  </r>
  <r>
    <x v="1"/>
    <x v="1"/>
  </r>
  <r>
    <x v="1"/>
    <x v="3"/>
  </r>
  <r>
    <x v="1"/>
    <x v="1"/>
  </r>
  <r>
    <x v="0"/>
    <x v="0"/>
  </r>
  <r>
    <x v="0"/>
    <x v="10"/>
  </r>
  <r>
    <x v="0"/>
    <x v="7"/>
  </r>
  <r>
    <x v="0"/>
    <x v="13"/>
  </r>
  <r>
    <x v="1"/>
    <x v="3"/>
  </r>
  <r>
    <x v="0"/>
    <x v="12"/>
  </r>
  <r>
    <x v="1"/>
    <x v="3"/>
  </r>
  <r>
    <x v="1"/>
    <x v="1"/>
  </r>
  <r>
    <x v="1"/>
    <x v="1"/>
  </r>
  <r>
    <x v="0"/>
    <x v="8"/>
  </r>
  <r>
    <x v="0"/>
    <x v="3"/>
  </r>
  <r>
    <x v="0"/>
    <x v="11"/>
  </r>
  <r>
    <x v="0"/>
    <x v="10"/>
  </r>
  <r>
    <x v="0"/>
    <x v="0"/>
  </r>
  <r>
    <x v="1"/>
    <x v="6"/>
  </r>
  <r>
    <x v="0"/>
    <x v="1"/>
  </r>
  <r>
    <x v="1"/>
    <x v="3"/>
  </r>
  <r>
    <x v="0"/>
    <x v="8"/>
  </r>
  <r>
    <x v="0"/>
    <x v="1"/>
  </r>
  <r>
    <x v="0"/>
    <x v="1"/>
  </r>
  <r>
    <x v="1"/>
    <x v="1"/>
  </r>
  <r>
    <x v="1"/>
    <x v="1"/>
  </r>
  <r>
    <x v="0"/>
    <x v="11"/>
  </r>
  <r>
    <x v="1"/>
    <x v="3"/>
  </r>
  <r>
    <x v="1"/>
    <x v="1"/>
  </r>
  <r>
    <x v="1"/>
    <x v="1"/>
  </r>
  <r>
    <x v="0"/>
    <x v="5"/>
  </r>
  <r>
    <x v="0"/>
    <x v="15"/>
  </r>
  <r>
    <x v="1"/>
    <x v="3"/>
  </r>
  <r>
    <x v="1"/>
    <x v="1"/>
  </r>
  <r>
    <x v="0"/>
    <x v="0"/>
  </r>
  <r>
    <x v="1"/>
    <x v="1"/>
  </r>
  <r>
    <x v="1"/>
    <x v="1"/>
  </r>
  <r>
    <x v="1"/>
    <x v="1"/>
  </r>
  <r>
    <x v="0"/>
    <x v="7"/>
  </r>
  <r>
    <x v="0"/>
    <x v="7"/>
  </r>
  <r>
    <x v="1"/>
    <x v="9"/>
  </r>
  <r>
    <x v="0"/>
    <x v="7"/>
  </r>
  <r>
    <x v="0"/>
    <x v="10"/>
  </r>
  <r>
    <x v="0"/>
    <x v="0"/>
  </r>
  <r>
    <x v="0"/>
    <x v="9"/>
  </r>
  <r>
    <x v="1"/>
    <x v="1"/>
  </r>
  <r>
    <x v="0"/>
    <x v="8"/>
  </r>
  <r>
    <x v="0"/>
    <x v="5"/>
  </r>
  <r>
    <x v="1"/>
    <x v="1"/>
  </r>
  <r>
    <x v="0"/>
    <x v="8"/>
  </r>
  <r>
    <x v="0"/>
    <x v="3"/>
  </r>
  <r>
    <x v="0"/>
    <x v="8"/>
  </r>
  <r>
    <x v="1"/>
    <x v="1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0"/>
    <x v="10"/>
  </r>
  <r>
    <x v="0"/>
    <x v="7"/>
  </r>
  <r>
    <x v="1"/>
    <x v="3"/>
  </r>
  <r>
    <x v="1"/>
    <x v="1"/>
  </r>
  <r>
    <x v="1"/>
    <x v="1"/>
  </r>
  <r>
    <x v="1"/>
    <x v="1"/>
  </r>
  <r>
    <x v="1"/>
    <x v="3"/>
  </r>
  <r>
    <x v="0"/>
    <x v="7"/>
  </r>
  <r>
    <x v="1"/>
    <x v="1"/>
  </r>
  <r>
    <x v="0"/>
    <x v="5"/>
  </r>
  <r>
    <x v="0"/>
    <x v="17"/>
  </r>
  <r>
    <x v="0"/>
    <x v="7"/>
  </r>
  <r>
    <x v="0"/>
    <x v="18"/>
  </r>
  <r>
    <x v="1"/>
    <x v="1"/>
  </r>
  <r>
    <x v="0"/>
    <x v="6"/>
  </r>
  <r>
    <x v="1"/>
    <x v="1"/>
  </r>
  <r>
    <x v="1"/>
    <x v="1"/>
  </r>
  <r>
    <x v="0"/>
    <x v="14"/>
  </r>
  <r>
    <x v="0"/>
    <x v="7"/>
  </r>
  <r>
    <x v="0"/>
    <x v="14"/>
  </r>
  <r>
    <x v="1"/>
    <x v="1"/>
  </r>
  <r>
    <x v="0"/>
    <x v="1"/>
  </r>
  <r>
    <x v="1"/>
    <x v="1"/>
  </r>
  <r>
    <x v="0"/>
    <x v="4"/>
  </r>
  <r>
    <x v="1"/>
    <x v="11"/>
  </r>
  <r>
    <x v="0"/>
    <x v="8"/>
  </r>
  <r>
    <x v="0"/>
    <x v="0"/>
  </r>
  <r>
    <x v="0"/>
    <x v="1"/>
  </r>
  <r>
    <x v="0"/>
    <x v="7"/>
  </r>
  <r>
    <x v="0"/>
    <x v="5"/>
  </r>
  <r>
    <x v="0"/>
    <x v="7"/>
  </r>
  <r>
    <x v="0"/>
    <x v="12"/>
  </r>
  <r>
    <x v="0"/>
    <x v="8"/>
  </r>
  <r>
    <x v="1"/>
    <x v="3"/>
  </r>
  <r>
    <x v="0"/>
    <x v="16"/>
  </r>
  <r>
    <x v="1"/>
    <x v="3"/>
  </r>
  <r>
    <x v="0"/>
    <x v="3"/>
  </r>
  <r>
    <x v="0"/>
    <x v="2"/>
  </r>
  <r>
    <x v="0"/>
    <x v="1"/>
  </r>
  <r>
    <x v="1"/>
    <x v="1"/>
  </r>
  <r>
    <x v="1"/>
    <x v="1"/>
  </r>
  <r>
    <x v="0"/>
    <x v="0"/>
  </r>
  <r>
    <x v="1"/>
    <x v="3"/>
  </r>
  <r>
    <x v="1"/>
    <x v="1"/>
  </r>
  <r>
    <x v="0"/>
    <x v="1"/>
  </r>
  <r>
    <x v="1"/>
    <x v="1"/>
  </r>
  <r>
    <x v="1"/>
    <x v="1"/>
  </r>
  <r>
    <x v="0"/>
    <x v="14"/>
  </r>
  <r>
    <x v="0"/>
    <x v="5"/>
  </r>
  <r>
    <x v="0"/>
    <x v="6"/>
  </r>
  <r>
    <x v="0"/>
    <x v="15"/>
  </r>
  <r>
    <x v="0"/>
    <x v="0"/>
  </r>
  <r>
    <x v="0"/>
    <x v="18"/>
  </r>
  <r>
    <x v="1"/>
    <x v="3"/>
  </r>
  <r>
    <x v="1"/>
    <x v="3"/>
  </r>
  <r>
    <x v="0"/>
    <x v="1"/>
  </r>
  <r>
    <x v="0"/>
    <x v="8"/>
  </r>
  <r>
    <x v="0"/>
    <x v="15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0"/>
    <x v="14"/>
  </r>
  <r>
    <x v="1"/>
    <x v="1"/>
  </r>
  <r>
    <x v="1"/>
    <x v="20"/>
  </r>
  <r>
    <x v="0"/>
    <x v="8"/>
  </r>
  <r>
    <x v="0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8"/>
  </r>
  <r>
    <x v="1"/>
    <x v="1"/>
  </r>
  <r>
    <x v="1"/>
    <x v="17"/>
  </r>
  <r>
    <x v="1"/>
    <x v="3"/>
  </r>
  <r>
    <x v="1"/>
    <x v="8"/>
  </r>
  <r>
    <x v="0"/>
    <x v="8"/>
  </r>
  <r>
    <x v="0"/>
    <x v="11"/>
  </r>
  <r>
    <x v="0"/>
    <x v="15"/>
  </r>
  <r>
    <x v="1"/>
    <x v="1"/>
  </r>
  <r>
    <x v="1"/>
    <x v="3"/>
  </r>
  <r>
    <x v="1"/>
    <x v="1"/>
  </r>
  <r>
    <x v="1"/>
    <x v="1"/>
  </r>
  <r>
    <x v="1"/>
    <x v="3"/>
  </r>
  <r>
    <x v="1"/>
    <x v="7"/>
  </r>
  <r>
    <x v="0"/>
    <x v="17"/>
  </r>
  <r>
    <x v="1"/>
    <x v="1"/>
  </r>
  <r>
    <x v="1"/>
    <x v="1"/>
  </r>
  <r>
    <x v="0"/>
    <x v="9"/>
  </r>
  <r>
    <x v="1"/>
    <x v="3"/>
  </r>
  <r>
    <x v="1"/>
    <x v="3"/>
  </r>
  <r>
    <x v="1"/>
    <x v="3"/>
  </r>
  <r>
    <x v="0"/>
    <x v="0"/>
  </r>
  <r>
    <x v="1"/>
    <x v="1"/>
  </r>
  <r>
    <x v="1"/>
    <x v="3"/>
  </r>
  <r>
    <x v="0"/>
    <x v="12"/>
  </r>
  <r>
    <x v="1"/>
    <x v="3"/>
  </r>
  <r>
    <x v="0"/>
    <x v="3"/>
  </r>
  <r>
    <x v="1"/>
    <x v="3"/>
  </r>
  <r>
    <x v="0"/>
    <x v="14"/>
  </r>
  <r>
    <x v="1"/>
    <x v="1"/>
  </r>
  <r>
    <x v="0"/>
    <x v="5"/>
  </r>
  <r>
    <x v="1"/>
    <x v="1"/>
  </r>
  <r>
    <x v="1"/>
    <x v="1"/>
  </r>
  <r>
    <x v="1"/>
    <x v="10"/>
  </r>
  <r>
    <x v="1"/>
    <x v="14"/>
  </r>
  <r>
    <x v="0"/>
    <x v="0"/>
  </r>
  <r>
    <x v="0"/>
    <x v="1"/>
  </r>
  <r>
    <x v="1"/>
    <x v="1"/>
  </r>
  <r>
    <x v="1"/>
    <x v="1"/>
  </r>
  <r>
    <x v="0"/>
    <x v="22"/>
  </r>
  <r>
    <x v="0"/>
    <x v="12"/>
  </r>
  <r>
    <x v="0"/>
    <x v="13"/>
  </r>
  <r>
    <x v="1"/>
    <x v="3"/>
  </r>
  <r>
    <x v="0"/>
    <x v="7"/>
  </r>
  <r>
    <x v="0"/>
    <x v="1"/>
  </r>
  <r>
    <x v="1"/>
    <x v="1"/>
  </r>
  <r>
    <x v="0"/>
    <x v="8"/>
  </r>
  <r>
    <x v="1"/>
    <x v="3"/>
  </r>
  <r>
    <x v="1"/>
    <x v="1"/>
  </r>
  <r>
    <x v="1"/>
    <x v="1"/>
  </r>
  <r>
    <x v="0"/>
    <x v="13"/>
  </r>
  <r>
    <x v="1"/>
    <x v="1"/>
  </r>
  <r>
    <x v="0"/>
    <x v="7"/>
  </r>
  <r>
    <x v="1"/>
    <x v="20"/>
  </r>
  <r>
    <x v="1"/>
    <x v="1"/>
  </r>
  <r>
    <x v="1"/>
    <x v="3"/>
  </r>
  <r>
    <x v="1"/>
    <x v="1"/>
  </r>
  <r>
    <x v="0"/>
    <x v="3"/>
  </r>
  <r>
    <x v="1"/>
    <x v="3"/>
  </r>
  <r>
    <x v="0"/>
    <x v="1"/>
  </r>
  <r>
    <x v="0"/>
    <x v="3"/>
  </r>
  <r>
    <x v="1"/>
    <x v="1"/>
  </r>
  <r>
    <x v="1"/>
    <x v="3"/>
  </r>
  <r>
    <x v="0"/>
    <x v="3"/>
  </r>
  <r>
    <x v="1"/>
    <x v="1"/>
  </r>
  <r>
    <x v="1"/>
    <x v="1"/>
  </r>
  <r>
    <x v="1"/>
    <x v="10"/>
  </r>
  <r>
    <x v="1"/>
    <x v="1"/>
  </r>
  <r>
    <x v="1"/>
    <x v="1"/>
  </r>
  <r>
    <x v="0"/>
    <x v="14"/>
  </r>
  <r>
    <x v="1"/>
    <x v="8"/>
  </r>
  <r>
    <x v="0"/>
    <x v="15"/>
  </r>
  <r>
    <x v="0"/>
    <x v="0"/>
  </r>
  <r>
    <x v="1"/>
    <x v="3"/>
  </r>
  <r>
    <x v="0"/>
    <x v="8"/>
  </r>
  <r>
    <x v="1"/>
    <x v="1"/>
  </r>
  <r>
    <x v="0"/>
    <x v="10"/>
  </r>
  <r>
    <x v="0"/>
    <x v="9"/>
  </r>
  <r>
    <x v="1"/>
    <x v="3"/>
  </r>
  <r>
    <x v="0"/>
    <x v="7"/>
  </r>
  <r>
    <x v="1"/>
    <x v="1"/>
  </r>
  <r>
    <x v="0"/>
    <x v="10"/>
  </r>
  <r>
    <x v="0"/>
    <x v="15"/>
  </r>
  <r>
    <x v="0"/>
    <x v="3"/>
  </r>
  <r>
    <x v="0"/>
    <x v="17"/>
  </r>
  <r>
    <x v="1"/>
    <x v="3"/>
  </r>
  <r>
    <x v="0"/>
    <x v="3"/>
  </r>
  <r>
    <x v="1"/>
    <x v="3"/>
  </r>
  <r>
    <x v="1"/>
    <x v="3"/>
  </r>
  <r>
    <x v="0"/>
    <x v="14"/>
  </r>
  <r>
    <x v="1"/>
    <x v="3"/>
  </r>
  <r>
    <x v="0"/>
    <x v="9"/>
  </r>
  <r>
    <x v="1"/>
    <x v="3"/>
  </r>
  <r>
    <x v="0"/>
    <x v="8"/>
  </r>
  <r>
    <x v="1"/>
    <x v="3"/>
  </r>
  <r>
    <x v="0"/>
    <x v="20"/>
  </r>
  <r>
    <x v="1"/>
    <x v="10"/>
  </r>
  <r>
    <x v="1"/>
    <x v="3"/>
  </r>
  <r>
    <x v="1"/>
    <x v="1"/>
  </r>
  <r>
    <x v="0"/>
    <x v="14"/>
  </r>
  <r>
    <x v="1"/>
    <x v="10"/>
  </r>
  <r>
    <x v="1"/>
    <x v="3"/>
  </r>
  <r>
    <x v="0"/>
    <x v="12"/>
  </r>
  <r>
    <x v="1"/>
    <x v="3"/>
  </r>
  <r>
    <x v="1"/>
    <x v="3"/>
  </r>
  <r>
    <x v="1"/>
    <x v="1"/>
  </r>
  <r>
    <x v="0"/>
    <x v="14"/>
  </r>
  <r>
    <x v="0"/>
    <x v="8"/>
  </r>
  <r>
    <x v="1"/>
    <x v="3"/>
  </r>
  <r>
    <x v="0"/>
    <x v="4"/>
  </r>
  <r>
    <x v="1"/>
    <x v="1"/>
  </r>
  <r>
    <x v="1"/>
    <x v="3"/>
  </r>
  <r>
    <x v="0"/>
    <x v="1"/>
  </r>
  <r>
    <x v="1"/>
    <x v="3"/>
  </r>
  <r>
    <x v="0"/>
    <x v="17"/>
  </r>
  <r>
    <x v="0"/>
    <x v="20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1"/>
    <x v="3"/>
  </r>
  <r>
    <x v="1"/>
    <x v="3"/>
  </r>
  <r>
    <x v="0"/>
    <x v="14"/>
  </r>
  <r>
    <x v="0"/>
    <x v="0"/>
  </r>
  <r>
    <x v="0"/>
    <x v="7"/>
  </r>
  <r>
    <x v="0"/>
    <x v="7"/>
  </r>
  <r>
    <x v="0"/>
    <x v="1"/>
  </r>
  <r>
    <x v="0"/>
    <x v="0"/>
  </r>
  <r>
    <x v="0"/>
    <x v="1"/>
  </r>
  <r>
    <x v="0"/>
    <x v="1"/>
  </r>
  <r>
    <x v="1"/>
    <x v="3"/>
  </r>
  <r>
    <x v="1"/>
    <x v="1"/>
  </r>
  <r>
    <x v="1"/>
    <x v="3"/>
  </r>
  <r>
    <x v="0"/>
    <x v="1"/>
  </r>
  <r>
    <x v="0"/>
    <x v="14"/>
  </r>
  <r>
    <x v="1"/>
    <x v="1"/>
  </r>
  <r>
    <x v="0"/>
    <x v="3"/>
  </r>
  <r>
    <x v="0"/>
    <x v="4"/>
  </r>
  <r>
    <x v="0"/>
    <x v="3"/>
  </r>
  <r>
    <x v="1"/>
    <x v="3"/>
  </r>
  <r>
    <x v="0"/>
    <x v="8"/>
  </r>
  <r>
    <x v="0"/>
    <x v="19"/>
  </r>
  <r>
    <x v="1"/>
    <x v="3"/>
  </r>
  <r>
    <x v="0"/>
    <x v="8"/>
  </r>
  <r>
    <x v="0"/>
    <x v="3"/>
  </r>
  <r>
    <x v="0"/>
    <x v="6"/>
  </r>
  <r>
    <x v="1"/>
    <x v="1"/>
  </r>
  <r>
    <x v="1"/>
    <x v="1"/>
  </r>
  <r>
    <x v="0"/>
    <x v="13"/>
  </r>
  <r>
    <x v="0"/>
    <x v="7"/>
  </r>
  <r>
    <x v="1"/>
    <x v="3"/>
  </r>
  <r>
    <x v="0"/>
    <x v="10"/>
  </r>
  <r>
    <x v="0"/>
    <x v="8"/>
  </r>
  <r>
    <x v="1"/>
    <x v="3"/>
  </r>
  <r>
    <x v="0"/>
    <x v="0"/>
  </r>
  <r>
    <x v="0"/>
    <x v="1"/>
  </r>
  <r>
    <x v="1"/>
    <x v="1"/>
  </r>
  <r>
    <x v="1"/>
    <x v="1"/>
  </r>
  <r>
    <x v="1"/>
    <x v="10"/>
  </r>
  <r>
    <x v="0"/>
    <x v="5"/>
  </r>
  <r>
    <x v="0"/>
    <x v="7"/>
  </r>
  <r>
    <x v="1"/>
    <x v="1"/>
  </r>
  <r>
    <x v="0"/>
    <x v="9"/>
  </r>
  <r>
    <x v="0"/>
    <x v="5"/>
  </r>
  <r>
    <x v="0"/>
    <x v="1"/>
  </r>
  <r>
    <x v="0"/>
    <x v="14"/>
  </r>
  <r>
    <x v="0"/>
    <x v="7"/>
  </r>
  <r>
    <x v="0"/>
    <x v="4"/>
  </r>
  <r>
    <x v="1"/>
    <x v="1"/>
  </r>
  <r>
    <x v="0"/>
    <x v="3"/>
  </r>
  <r>
    <x v="1"/>
    <x v="1"/>
  </r>
  <r>
    <x v="0"/>
    <x v="0"/>
  </r>
  <r>
    <x v="1"/>
    <x v="1"/>
  </r>
  <r>
    <x v="0"/>
    <x v="11"/>
  </r>
  <r>
    <x v="0"/>
    <x v="0"/>
  </r>
  <r>
    <x v="0"/>
    <x v="8"/>
  </r>
  <r>
    <x v="0"/>
    <x v="7"/>
  </r>
  <r>
    <x v="1"/>
    <x v="7"/>
  </r>
  <r>
    <x v="1"/>
    <x v="1"/>
  </r>
  <r>
    <x v="0"/>
    <x v="14"/>
  </r>
  <r>
    <x v="1"/>
    <x v="1"/>
  </r>
  <r>
    <x v="0"/>
    <x v="10"/>
  </r>
  <r>
    <x v="0"/>
    <x v="6"/>
  </r>
  <r>
    <x v="0"/>
    <x v="7"/>
  </r>
  <r>
    <x v="0"/>
    <x v="1"/>
  </r>
  <r>
    <x v="0"/>
    <x v="8"/>
  </r>
  <r>
    <x v="1"/>
    <x v="1"/>
  </r>
  <r>
    <x v="0"/>
    <x v="7"/>
  </r>
  <r>
    <x v="1"/>
    <x v="3"/>
  </r>
  <r>
    <x v="1"/>
    <x v="3"/>
  </r>
  <r>
    <x v="1"/>
    <x v="9"/>
  </r>
  <r>
    <x v="1"/>
    <x v="3"/>
  </r>
  <r>
    <x v="0"/>
    <x v="13"/>
  </r>
  <r>
    <x v="1"/>
    <x v="3"/>
  </r>
  <r>
    <x v="0"/>
    <x v="1"/>
  </r>
  <r>
    <x v="0"/>
    <x v="0"/>
  </r>
  <r>
    <x v="0"/>
    <x v="0"/>
  </r>
  <r>
    <x v="1"/>
    <x v="3"/>
  </r>
  <r>
    <x v="1"/>
    <x v="1"/>
  </r>
  <r>
    <x v="1"/>
    <x v="3"/>
  </r>
  <r>
    <x v="1"/>
    <x v="1"/>
  </r>
  <r>
    <x v="1"/>
    <x v="1"/>
  </r>
  <r>
    <x v="0"/>
    <x v="8"/>
  </r>
  <r>
    <x v="0"/>
    <x v="7"/>
  </r>
  <r>
    <x v="0"/>
    <x v="7"/>
  </r>
  <r>
    <x v="0"/>
    <x v="7"/>
  </r>
  <r>
    <x v="0"/>
    <x v="1"/>
  </r>
  <r>
    <x v="1"/>
    <x v="1"/>
  </r>
  <r>
    <x v="0"/>
    <x v="4"/>
  </r>
  <r>
    <x v="0"/>
    <x v="12"/>
  </r>
  <r>
    <x v="0"/>
    <x v="12"/>
  </r>
  <r>
    <x v="1"/>
    <x v="8"/>
  </r>
  <r>
    <x v="0"/>
    <x v="1"/>
  </r>
  <r>
    <x v="0"/>
    <x v="0"/>
  </r>
  <r>
    <x v="0"/>
    <x v="11"/>
  </r>
  <r>
    <x v="0"/>
    <x v="7"/>
  </r>
  <r>
    <x v="0"/>
    <x v="9"/>
  </r>
  <r>
    <x v="0"/>
    <x v="11"/>
  </r>
  <r>
    <x v="1"/>
    <x v="3"/>
  </r>
  <r>
    <x v="0"/>
    <x v="1"/>
  </r>
  <r>
    <x v="1"/>
    <x v="1"/>
  </r>
  <r>
    <x v="1"/>
    <x v="3"/>
  </r>
  <r>
    <x v="0"/>
    <x v="3"/>
  </r>
  <r>
    <x v="1"/>
    <x v="1"/>
  </r>
  <r>
    <x v="0"/>
    <x v="0"/>
  </r>
  <r>
    <x v="1"/>
    <x v="1"/>
  </r>
  <r>
    <x v="0"/>
    <x v="7"/>
  </r>
  <r>
    <x v="1"/>
    <x v="1"/>
  </r>
  <r>
    <x v="0"/>
    <x v="12"/>
  </r>
  <r>
    <x v="0"/>
    <x v="0"/>
  </r>
  <r>
    <x v="1"/>
    <x v="1"/>
  </r>
  <r>
    <x v="0"/>
    <x v="1"/>
  </r>
  <r>
    <x v="1"/>
    <x v="13"/>
  </r>
  <r>
    <x v="0"/>
    <x v="6"/>
  </r>
  <r>
    <x v="1"/>
    <x v="3"/>
  </r>
  <r>
    <x v="0"/>
    <x v="7"/>
  </r>
  <r>
    <x v="0"/>
    <x v="3"/>
  </r>
  <r>
    <x v="1"/>
    <x v="3"/>
  </r>
  <r>
    <x v="0"/>
    <x v="8"/>
  </r>
  <r>
    <x v="0"/>
    <x v="3"/>
  </r>
  <r>
    <x v="1"/>
    <x v="1"/>
  </r>
  <r>
    <x v="0"/>
    <x v="6"/>
  </r>
  <r>
    <x v="0"/>
    <x v="1"/>
  </r>
  <r>
    <x v="1"/>
    <x v="1"/>
  </r>
  <r>
    <x v="1"/>
    <x v="1"/>
  </r>
  <r>
    <x v="1"/>
    <x v="1"/>
  </r>
  <r>
    <x v="0"/>
    <x v="7"/>
  </r>
  <r>
    <x v="0"/>
    <x v="14"/>
  </r>
  <r>
    <x v="0"/>
    <x v="14"/>
  </r>
  <r>
    <x v="0"/>
    <x v="1"/>
  </r>
  <r>
    <x v="1"/>
    <x v="3"/>
  </r>
  <r>
    <x v="0"/>
    <x v="5"/>
  </r>
  <r>
    <x v="0"/>
    <x v="1"/>
  </r>
  <r>
    <x v="0"/>
    <x v="17"/>
  </r>
  <r>
    <x v="1"/>
    <x v="1"/>
  </r>
  <r>
    <x v="0"/>
    <x v="3"/>
  </r>
  <r>
    <x v="0"/>
    <x v="7"/>
  </r>
  <r>
    <x v="1"/>
    <x v="1"/>
  </r>
  <r>
    <x v="0"/>
    <x v="10"/>
  </r>
  <r>
    <x v="1"/>
    <x v="1"/>
  </r>
  <r>
    <x v="0"/>
    <x v="10"/>
  </r>
  <r>
    <x v="1"/>
    <x v="1"/>
  </r>
  <r>
    <x v="1"/>
    <x v="3"/>
  </r>
  <r>
    <x v="1"/>
    <x v="7"/>
  </r>
  <r>
    <x v="0"/>
    <x v="0"/>
  </r>
  <r>
    <x v="1"/>
    <x v="1"/>
  </r>
  <r>
    <x v="0"/>
    <x v="7"/>
  </r>
  <r>
    <x v="1"/>
    <x v="1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1"/>
  </r>
  <r>
    <x v="1"/>
    <x v="3"/>
  </r>
  <r>
    <x v="0"/>
    <x v="3"/>
  </r>
  <r>
    <x v="0"/>
    <x v="1"/>
  </r>
  <r>
    <x v="1"/>
    <x v="6"/>
  </r>
  <r>
    <x v="1"/>
    <x v="1"/>
  </r>
  <r>
    <x v="1"/>
    <x v="1"/>
  </r>
  <r>
    <x v="0"/>
    <x v="11"/>
  </r>
  <r>
    <x v="0"/>
    <x v="8"/>
  </r>
  <r>
    <x v="1"/>
    <x v="1"/>
  </r>
  <r>
    <x v="1"/>
    <x v="1"/>
  </r>
  <r>
    <x v="1"/>
    <x v="1"/>
  </r>
  <r>
    <x v="1"/>
    <x v="1"/>
  </r>
  <r>
    <x v="0"/>
    <x v="6"/>
  </r>
  <r>
    <x v="1"/>
    <x v="1"/>
  </r>
  <r>
    <x v="1"/>
    <x v="1"/>
  </r>
  <r>
    <x v="1"/>
    <x v="1"/>
  </r>
  <r>
    <x v="0"/>
    <x v="7"/>
  </r>
  <r>
    <x v="0"/>
    <x v="1"/>
  </r>
  <r>
    <x v="0"/>
    <x v="4"/>
  </r>
  <r>
    <x v="0"/>
    <x v="10"/>
  </r>
  <r>
    <x v="1"/>
    <x v="1"/>
  </r>
  <r>
    <x v="0"/>
    <x v="8"/>
  </r>
  <r>
    <x v="0"/>
    <x v="0"/>
  </r>
  <r>
    <x v="0"/>
    <x v="0"/>
  </r>
  <r>
    <x v="1"/>
    <x v="1"/>
  </r>
  <r>
    <x v="0"/>
    <x v="1"/>
  </r>
  <r>
    <x v="0"/>
    <x v="9"/>
  </r>
  <r>
    <x v="0"/>
    <x v="8"/>
  </r>
  <r>
    <x v="1"/>
    <x v="3"/>
  </r>
  <r>
    <x v="0"/>
    <x v="11"/>
  </r>
  <r>
    <x v="1"/>
    <x v="3"/>
  </r>
  <r>
    <x v="1"/>
    <x v="1"/>
  </r>
  <r>
    <x v="0"/>
    <x v="8"/>
  </r>
  <r>
    <x v="0"/>
    <x v="7"/>
  </r>
  <r>
    <x v="1"/>
    <x v="20"/>
  </r>
  <r>
    <x v="0"/>
    <x v="1"/>
  </r>
  <r>
    <x v="1"/>
    <x v="1"/>
  </r>
  <r>
    <x v="0"/>
    <x v="3"/>
  </r>
  <r>
    <x v="1"/>
    <x v="10"/>
  </r>
  <r>
    <x v="0"/>
    <x v="0"/>
  </r>
  <r>
    <x v="0"/>
    <x v="8"/>
  </r>
  <r>
    <x v="0"/>
    <x v="0"/>
  </r>
  <r>
    <x v="1"/>
    <x v="3"/>
  </r>
  <r>
    <x v="1"/>
    <x v="1"/>
  </r>
  <r>
    <x v="1"/>
    <x v="1"/>
  </r>
  <r>
    <x v="0"/>
    <x v="7"/>
  </r>
  <r>
    <x v="1"/>
    <x v="1"/>
  </r>
  <r>
    <x v="1"/>
    <x v="1"/>
  </r>
  <r>
    <x v="1"/>
    <x v="4"/>
  </r>
  <r>
    <x v="0"/>
    <x v="14"/>
  </r>
  <r>
    <x v="1"/>
    <x v="1"/>
  </r>
  <r>
    <x v="0"/>
    <x v="7"/>
  </r>
  <r>
    <x v="1"/>
    <x v="1"/>
  </r>
  <r>
    <x v="1"/>
    <x v="1"/>
  </r>
  <r>
    <x v="0"/>
    <x v="8"/>
  </r>
  <r>
    <x v="1"/>
    <x v="1"/>
  </r>
  <r>
    <x v="1"/>
    <x v="1"/>
  </r>
  <r>
    <x v="0"/>
    <x v="1"/>
  </r>
  <r>
    <x v="0"/>
    <x v="7"/>
  </r>
  <r>
    <x v="0"/>
    <x v="7"/>
  </r>
  <r>
    <x v="0"/>
    <x v="1"/>
  </r>
  <r>
    <x v="0"/>
    <x v="7"/>
  </r>
  <r>
    <x v="0"/>
    <x v="7"/>
  </r>
  <r>
    <x v="1"/>
    <x v="3"/>
  </r>
  <r>
    <x v="0"/>
    <x v="7"/>
  </r>
  <r>
    <x v="0"/>
    <x v="7"/>
  </r>
  <r>
    <x v="1"/>
    <x v="3"/>
  </r>
  <r>
    <x v="1"/>
    <x v="1"/>
  </r>
  <r>
    <x v="0"/>
    <x v="0"/>
  </r>
  <r>
    <x v="0"/>
    <x v="11"/>
  </r>
  <r>
    <x v="0"/>
    <x v="10"/>
  </r>
  <r>
    <x v="0"/>
    <x v="3"/>
  </r>
  <r>
    <x v="1"/>
    <x v="3"/>
  </r>
  <r>
    <x v="0"/>
    <x v="7"/>
  </r>
  <r>
    <x v="0"/>
    <x v="9"/>
  </r>
  <r>
    <x v="0"/>
    <x v="10"/>
  </r>
  <r>
    <x v="0"/>
    <x v="7"/>
  </r>
  <r>
    <x v="1"/>
    <x v="1"/>
  </r>
  <r>
    <x v="0"/>
    <x v="10"/>
  </r>
  <r>
    <x v="0"/>
    <x v="11"/>
  </r>
  <r>
    <x v="0"/>
    <x v="1"/>
  </r>
  <r>
    <x v="1"/>
    <x v="1"/>
  </r>
  <r>
    <x v="0"/>
    <x v="1"/>
  </r>
  <r>
    <x v="1"/>
    <x v="1"/>
  </r>
  <r>
    <x v="0"/>
    <x v="4"/>
  </r>
  <r>
    <x v="1"/>
    <x v="1"/>
  </r>
  <r>
    <x v="1"/>
    <x v="3"/>
  </r>
  <r>
    <x v="1"/>
    <x v="1"/>
  </r>
  <r>
    <x v="0"/>
    <x v="0"/>
  </r>
  <r>
    <x v="0"/>
    <x v="11"/>
  </r>
  <r>
    <x v="0"/>
    <x v="1"/>
  </r>
  <r>
    <x v="0"/>
    <x v="4"/>
  </r>
  <r>
    <x v="1"/>
    <x v="1"/>
  </r>
  <r>
    <x v="1"/>
    <x v="3"/>
  </r>
  <r>
    <x v="0"/>
    <x v="6"/>
  </r>
  <r>
    <x v="0"/>
    <x v="18"/>
  </r>
  <r>
    <x v="0"/>
    <x v="8"/>
  </r>
  <r>
    <x v="1"/>
    <x v="1"/>
  </r>
  <r>
    <x v="1"/>
    <x v="3"/>
  </r>
  <r>
    <x v="0"/>
    <x v="3"/>
  </r>
  <r>
    <x v="0"/>
    <x v="14"/>
  </r>
  <r>
    <x v="1"/>
    <x v="1"/>
  </r>
  <r>
    <x v="0"/>
    <x v="10"/>
  </r>
  <r>
    <x v="0"/>
    <x v="7"/>
  </r>
  <r>
    <x v="1"/>
    <x v="1"/>
  </r>
  <r>
    <x v="1"/>
    <x v="1"/>
  </r>
  <r>
    <x v="0"/>
    <x v="2"/>
  </r>
  <r>
    <x v="1"/>
    <x v="1"/>
  </r>
  <r>
    <x v="1"/>
    <x v="1"/>
  </r>
  <r>
    <x v="0"/>
    <x v="0"/>
  </r>
  <r>
    <x v="1"/>
    <x v="3"/>
  </r>
  <r>
    <x v="0"/>
    <x v="1"/>
  </r>
  <r>
    <x v="0"/>
    <x v="4"/>
  </r>
  <r>
    <x v="0"/>
    <x v="2"/>
  </r>
  <r>
    <x v="1"/>
    <x v="10"/>
  </r>
  <r>
    <x v="0"/>
    <x v="7"/>
  </r>
  <r>
    <x v="1"/>
    <x v="1"/>
  </r>
  <r>
    <x v="0"/>
    <x v="12"/>
  </r>
  <r>
    <x v="0"/>
    <x v="10"/>
  </r>
  <r>
    <x v="1"/>
    <x v="3"/>
  </r>
  <r>
    <x v="0"/>
    <x v="6"/>
  </r>
  <r>
    <x v="0"/>
    <x v="0"/>
  </r>
  <r>
    <x v="1"/>
    <x v="3"/>
  </r>
  <r>
    <x v="1"/>
    <x v="1"/>
  </r>
  <r>
    <x v="0"/>
    <x v="1"/>
  </r>
  <r>
    <x v="1"/>
    <x v="1"/>
  </r>
  <r>
    <x v="0"/>
    <x v="3"/>
  </r>
  <r>
    <x v="0"/>
    <x v="14"/>
  </r>
  <r>
    <x v="1"/>
    <x v="1"/>
  </r>
  <r>
    <x v="0"/>
    <x v="0"/>
  </r>
  <r>
    <x v="0"/>
    <x v="8"/>
  </r>
  <r>
    <x v="0"/>
    <x v="7"/>
  </r>
  <r>
    <x v="1"/>
    <x v="1"/>
  </r>
  <r>
    <x v="0"/>
    <x v="0"/>
  </r>
  <r>
    <x v="1"/>
    <x v="1"/>
  </r>
  <r>
    <x v="1"/>
    <x v="3"/>
  </r>
  <r>
    <x v="0"/>
    <x v="1"/>
  </r>
  <r>
    <x v="1"/>
    <x v="3"/>
  </r>
  <r>
    <x v="1"/>
    <x v="3"/>
  </r>
  <r>
    <x v="0"/>
    <x v="4"/>
  </r>
  <r>
    <x v="1"/>
    <x v="1"/>
  </r>
  <r>
    <x v="1"/>
    <x v="3"/>
  </r>
  <r>
    <x v="0"/>
    <x v="21"/>
  </r>
  <r>
    <x v="0"/>
    <x v="0"/>
  </r>
  <r>
    <x v="1"/>
    <x v="1"/>
  </r>
  <r>
    <x v="1"/>
    <x v="1"/>
  </r>
  <r>
    <x v="0"/>
    <x v="10"/>
  </r>
  <r>
    <x v="0"/>
    <x v="3"/>
  </r>
  <r>
    <x v="0"/>
    <x v="8"/>
  </r>
  <r>
    <x v="1"/>
    <x v="1"/>
  </r>
  <r>
    <x v="0"/>
    <x v="15"/>
  </r>
  <r>
    <x v="0"/>
    <x v="10"/>
  </r>
  <r>
    <x v="0"/>
    <x v="14"/>
  </r>
  <r>
    <x v="0"/>
    <x v="7"/>
  </r>
  <r>
    <x v="0"/>
    <x v="8"/>
  </r>
  <r>
    <x v="0"/>
    <x v="6"/>
  </r>
  <r>
    <x v="0"/>
    <x v="10"/>
  </r>
  <r>
    <x v="1"/>
    <x v="8"/>
  </r>
  <r>
    <x v="0"/>
    <x v="10"/>
  </r>
  <r>
    <x v="1"/>
    <x v="3"/>
  </r>
  <r>
    <x v="0"/>
    <x v="8"/>
  </r>
  <r>
    <x v="1"/>
    <x v="3"/>
  </r>
  <r>
    <x v="0"/>
    <x v="3"/>
  </r>
  <r>
    <x v="1"/>
    <x v="3"/>
  </r>
  <r>
    <x v="1"/>
    <x v="3"/>
  </r>
  <r>
    <x v="0"/>
    <x v="5"/>
  </r>
  <r>
    <x v="0"/>
    <x v="4"/>
  </r>
  <r>
    <x v="0"/>
    <x v="14"/>
  </r>
  <r>
    <x v="0"/>
    <x v="1"/>
  </r>
  <r>
    <x v="1"/>
    <x v="1"/>
  </r>
  <r>
    <x v="1"/>
    <x v="3"/>
  </r>
  <r>
    <x v="0"/>
    <x v="7"/>
  </r>
  <r>
    <x v="1"/>
    <x v="3"/>
  </r>
  <r>
    <x v="0"/>
    <x v="1"/>
  </r>
  <r>
    <x v="0"/>
    <x v="7"/>
  </r>
  <r>
    <x v="0"/>
    <x v="7"/>
  </r>
  <r>
    <x v="0"/>
    <x v="7"/>
  </r>
  <r>
    <x v="0"/>
    <x v="0"/>
  </r>
  <r>
    <x v="1"/>
    <x v="1"/>
  </r>
  <r>
    <x v="1"/>
    <x v="3"/>
  </r>
  <r>
    <x v="0"/>
    <x v="8"/>
  </r>
  <r>
    <x v="0"/>
    <x v="7"/>
  </r>
  <r>
    <x v="0"/>
    <x v="10"/>
  </r>
  <r>
    <x v="1"/>
    <x v="1"/>
  </r>
  <r>
    <x v="0"/>
    <x v="7"/>
  </r>
  <r>
    <x v="1"/>
    <x v="1"/>
  </r>
  <r>
    <x v="1"/>
    <x v="3"/>
  </r>
  <r>
    <x v="1"/>
    <x v="1"/>
  </r>
  <r>
    <x v="0"/>
    <x v="1"/>
  </r>
  <r>
    <x v="0"/>
    <x v="1"/>
  </r>
  <r>
    <x v="0"/>
    <x v="10"/>
  </r>
  <r>
    <x v="0"/>
    <x v="7"/>
  </r>
  <r>
    <x v="1"/>
    <x v="1"/>
  </r>
  <r>
    <x v="1"/>
    <x v="1"/>
  </r>
  <r>
    <x v="1"/>
    <x v="11"/>
  </r>
  <r>
    <x v="1"/>
    <x v="3"/>
  </r>
  <r>
    <x v="0"/>
    <x v="10"/>
  </r>
  <r>
    <x v="0"/>
    <x v="12"/>
  </r>
  <r>
    <x v="0"/>
    <x v="7"/>
  </r>
  <r>
    <x v="1"/>
    <x v="1"/>
  </r>
  <r>
    <x v="0"/>
    <x v="17"/>
  </r>
  <r>
    <x v="0"/>
    <x v="1"/>
  </r>
  <r>
    <x v="0"/>
    <x v="7"/>
  </r>
  <r>
    <x v="1"/>
    <x v="1"/>
  </r>
  <r>
    <x v="1"/>
    <x v="1"/>
  </r>
  <r>
    <x v="0"/>
    <x v="7"/>
  </r>
  <r>
    <x v="1"/>
    <x v="3"/>
  </r>
  <r>
    <x v="0"/>
    <x v="15"/>
  </r>
  <r>
    <x v="1"/>
    <x v="3"/>
  </r>
  <r>
    <x v="0"/>
    <x v="5"/>
  </r>
  <r>
    <x v="0"/>
    <x v="12"/>
  </r>
  <r>
    <x v="0"/>
    <x v="14"/>
  </r>
  <r>
    <x v="1"/>
    <x v="1"/>
  </r>
  <r>
    <x v="1"/>
    <x v="1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0"/>
  </r>
  <r>
    <x v="1"/>
    <x v="1"/>
  </r>
  <r>
    <x v="0"/>
    <x v="13"/>
  </r>
  <r>
    <x v="0"/>
    <x v="14"/>
  </r>
  <r>
    <x v="0"/>
    <x v="1"/>
  </r>
  <r>
    <x v="1"/>
    <x v="3"/>
  </r>
  <r>
    <x v="1"/>
    <x v="3"/>
  </r>
  <r>
    <x v="1"/>
    <x v="3"/>
  </r>
  <r>
    <x v="0"/>
    <x v="18"/>
  </r>
  <r>
    <x v="0"/>
    <x v="2"/>
  </r>
  <r>
    <x v="0"/>
    <x v="9"/>
  </r>
  <r>
    <x v="1"/>
    <x v="3"/>
  </r>
  <r>
    <x v="1"/>
    <x v="1"/>
  </r>
  <r>
    <x v="0"/>
    <x v="8"/>
  </r>
  <r>
    <x v="1"/>
    <x v="3"/>
  </r>
  <r>
    <x v="0"/>
    <x v="0"/>
  </r>
  <r>
    <x v="0"/>
    <x v="10"/>
  </r>
  <r>
    <x v="0"/>
    <x v="4"/>
  </r>
  <r>
    <x v="1"/>
    <x v="1"/>
  </r>
  <r>
    <x v="1"/>
    <x v="20"/>
  </r>
  <r>
    <x v="0"/>
    <x v="14"/>
  </r>
  <r>
    <x v="0"/>
    <x v="8"/>
  </r>
  <r>
    <x v="1"/>
    <x v="1"/>
  </r>
  <r>
    <x v="1"/>
    <x v="3"/>
  </r>
  <r>
    <x v="1"/>
    <x v="1"/>
  </r>
  <r>
    <x v="0"/>
    <x v="15"/>
  </r>
  <r>
    <x v="1"/>
    <x v="1"/>
  </r>
  <r>
    <x v="0"/>
    <x v="5"/>
  </r>
  <r>
    <x v="1"/>
    <x v="1"/>
  </r>
  <r>
    <x v="0"/>
    <x v="0"/>
  </r>
  <r>
    <x v="1"/>
    <x v="3"/>
  </r>
  <r>
    <x v="1"/>
    <x v="10"/>
  </r>
  <r>
    <x v="0"/>
    <x v="11"/>
  </r>
  <r>
    <x v="0"/>
    <x v="1"/>
  </r>
  <r>
    <x v="0"/>
    <x v="0"/>
  </r>
  <r>
    <x v="1"/>
    <x v="1"/>
  </r>
  <r>
    <x v="1"/>
    <x v="10"/>
  </r>
  <r>
    <x v="1"/>
    <x v="3"/>
  </r>
  <r>
    <x v="0"/>
    <x v="1"/>
  </r>
  <r>
    <x v="0"/>
    <x v="1"/>
  </r>
  <r>
    <x v="0"/>
    <x v="1"/>
  </r>
  <r>
    <x v="0"/>
    <x v="19"/>
  </r>
  <r>
    <x v="1"/>
    <x v="1"/>
  </r>
  <r>
    <x v="0"/>
    <x v="6"/>
  </r>
  <r>
    <x v="0"/>
    <x v="8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8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1"/>
    <x v="1"/>
  </r>
  <r>
    <x v="0"/>
    <x v="14"/>
  </r>
  <r>
    <x v="0"/>
    <x v="14"/>
  </r>
  <r>
    <x v="0"/>
    <x v="14"/>
  </r>
  <r>
    <x v="0"/>
    <x v="7"/>
  </r>
  <r>
    <x v="1"/>
    <x v="3"/>
  </r>
  <r>
    <x v="0"/>
    <x v="10"/>
  </r>
  <r>
    <x v="0"/>
    <x v="1"/>
  </r>
  <r>
    <x v="1"/>
    <x v="3"/>
  </r>
  <r>
    <x v="0"/>
    <x v="6"/>
  </r>
  <r>
    <x v="0"/>
    <x v="7"/>
  </r>
  <r>
    <x v="0"/>
    <x v="0"/>
  </r>
  <r>
    <x v="1"/>
    <x v="1"/>
  </r>
  <r>
    <x v="0"/>
    <x v="16"/>
  </r>
  <r>
    <x v="0"/>
    <x v="7"/>
  </r>
  <r>
    <x v="1"/>
    <x v="1"/>
  </r>
  <r>
    <x v="0"/>
    <x v="1"/>
  </r>
  <r>
    <x v="0"/>
    <x v="0"/>
  </r>
  <r>
    <x v="0"/>
    <x v="14"/>
  </r>
  <r>
    <x v="0"/>
    <x v="7"/>
  </r>
  <r>
    <x v="0"/>
    <x v="14"/>
  </r>
  <r>
    <x v="0"/>
    <x v="1"/>
  </r>
  <r>
    <x v="1"/>
    <x v="1"/>
  </r>
  <r>
    <x v="0"/>
    <x v="11"/>
  </r>
  <r>
    <x v="1"/>
    <x v="1"/>
  </r>
  <r>
    <x v="1"/>
    <x v="4"/>
  </r>
  <r>
    <x v="1"/>
    <x v="1"/>
  </r>
  <r>
    <x v="1"/>
    <x v="14"/>
  </r>
  <r>
    <x v="0"/>
    <x v="9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0"/>
    <x v="4"/>
  </r>
  <r>
    <x v="1"/>
    <x v="1"/>
  </r>
  <r>
    <x v="1"/>
    <x v="1"/>
  </r>
  <r>
    <x v="0"/>
    <x v="1"/>
  </r>
  <r>
    <x v="0"/>
    <x v="7"/>
  </r>
  <r>
    <x v="0"/>
    <x v="3"/>
  </r>
  <r>
    <x v="0"/>
    <x v="6"/>
  </r>
  <r>
    <x v="1"/>
    <x v="1"/>
  </r>
  <r>
    <x v="1"/>
    <x v="1"/>
  </r>
  <r>
    <x v="0"/>
    <x v="20"/>
  </r>
  <r>
    <x v="1"/>
    <x v="1"/>
  </r>
  <r>
    <x v="0"/>
    <x v="7"/>
  </r>
  <r>
    <x v="1"/>
    <x v="1"/>
  </r>
  <r>
    <x v="1"/>
    <x v="1"/>
  </r>
  <r>
    <x v="0"/>
    <x v="6"/>
  </r>
  <r>
    <x v="0"/>
    <x v="6"/>
  </r>
  <r>
    <x v="1"/>
    <x v="1"/>
  </r>
  <r>
    <x v="1"/>
    <x v="1"/>
  </r>
  <r>
    <x v="1"/>
    <x v="3"/>
  </r>
  <r>
    <x v="1"/>
    <x v="3"/>
  </r>
  <r>
    <x v="0"/>
    <x v="5"/>
  </r>
  <r>
    <x v="0"/>
    <x v="0"/>
  </r>
  <r>
    <x v="0"/>
    <x v="12"/>
  </r>
  <r>
    <x v="0"/>
    <x v="7"/>
  </r>
  <r>
    <x v="0"/>
    <x v="8"/>
  </r>
  <r>
    <x v="1"/>
    <x v="3"/>
  </r>
  <r>
    <x v="0"/>
    <x v="7"/>
  </r>
  <r>
    <x v="0"/>
    <x v="12"/>
  </r>
  <r>
    <x v="1"/>
    <x v="1"/>
  </r>
  <r>
    <x v="0"/>
    <x v="1"/>
  </r>
  <r>
    <x v="0"/>
    <x v="1"/>
  </r>
  <r>
    <x v="0"/>
    <x v="14"/>
  </r>
  <r>
    <x v="0"/>
    <x v="15"/>
  </r>
  <r>
    <x v="0"/>
    <x v="7"/>
  </r>
  <r>
    <x v="0"/>
    <x v="10"/>
  </r>
  <r>
    <x v="1"/>
    <x v="10"/>
  </r>
  <r>
    <x v="0"/>
    <x v="1"/>
  </r>
  <r>
    <x v="0"/>
    <x v="0"/>
  </r>
  <r>
    <x v="1"/>
    <x v="1"/>
  </r>
  <r>
    <x v="1"/>
    <x v="3"/>
  </r>
  <r>
    <x v="0"/>
    <x v="0"/>
  </r>
  <r>
    <x v="0"/>
    <x v="8"/>
  </r>
  <r>
    <x v="0"/>
    <x v="0"/>
  </r>
  <r>
    <x v="1"/>
    <x v="14"/>
  </r>
  <r>
    <x v="0"/>
    <x v="0"/>
  </r>
  <r>
    <x v="0"/>
    <x v="7"/>
  </r>
  <r>
    <x v="1"/>
    <x v="1"/>
  </r>
  <r>
    <x v="1"/>
    <x v="3"/>
  </r>
  <r>
    <x v="0"/>
    <x v="7"/>
  </r>
  <r>
    <x v="0"/>
    <x v="0"/>
  </r>
  <r>
    <x v="0"/>
    <x v="4"/>
  </r>
  <r>
    <x v="1"/>
    <x v="1"/>
  </r>
  <r>
    <x v="0"/>
    <x v="8"/>
  </r>
  <r>
    <x v="1"/>
    <x v="3"/>
  </r>
  <r>
    <x v="0"/>
    <x v="9"/>
  </r>
  <r>
    <x v="1"/>
    <x v="1"/>
  </r>
  <r>
    <x v="1"/>
    <x v="9"/>
  </r>
  <r>
    <x v="1"/>
    <x v="1"/>
  </r>
  <r>
    <x v="0"/>
    <x v="8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1"/>
    <x v="3"/>
  </r>
  <r>
    <x v="0"/>
    <x v="0"/>
  </r>
  <r>
    <x v="0"/>
    <x v="6"/>
  </r>
  <r>
    <x v="0"/>
    <x v="9"/>
  </r>
  <r>
    <x v="1"/>
    <x v="1"/>
  </r>
  <r>
    <x v="1"/>
    <x v="10"/>
  </r>
  <r>
    <x v="1"/>
    <x v="3"/>
  </r>
  <r>
    <x v="0"/>
    <x v="1"/>
  </r>
  <r>
    <x v="0"/>
    <x v="10"/>
  </r>
  <r>
    <x v="0"/>
    <x v="1"/>
  </r>
  <r>
    <x v="0"/>
    <x v="4"/>
  </r>
  <r>
    <x v="1"/>
    <x v="1"/>
  </r>
  <r>
    <x v="0"/>
    <x v="0"/>
  </r>
  <r>
    <x v="1"/>
    <x v="1"/>
  </r>
  <r>
    <x v="1"/>
    <x v="3"/>
  </r>
  <r>
    <x v="0"/>
    <x v="4"/>
  </r>
  <r>
    <x v="1"/>
    <x v="3"/>
  </r>
  <r>
    <x v="0"/>
    <x v="17"/>
  </r>
  <r>
    <x v="1"/>
    <x v="3"/>
  </r>
  <r>
    <x v="0"/>
    <x v="1"/>
  </r>
  <r>
    <x v="0"/>
    <x v="1"/>
  </r>
  <r>
    <x v="0"/>
    <x v="14"/>
  </r>
  <r>
    <x v="0"/>
    <x v="7"/>
  </r>
  <r>
    <x v="1"/>
    <x v="3"/>
  </r>
  <r>
    <x v="0"/>
    <x v="10"/>
  </r>
  <r>
    <x v="0"/>
    <x v="3"/>
  </r>
  <r>
    <x v="1"/>
    <x v="1"/>
  </r>
  <r>
    <x v="0"/>
    <x v="4"/>
  </r>
  <r>
    <x v="1"/>
    <x v="0"/>
  </r>
  <r>
    <x v="0"/>
    <x v="14"/>
  </r>
  <r>
    <x v="1"/>
    <x v="1"/>
  </r>
  <r>
    <x v="0"/>
    <x v="7"/>
  </r>
  <r>
    <x v="1"/>
    <x v="3"/>
  </r>
  <r>
    <x v="1"/>
    <x v="3"/>
  </r>
  <r>
    <x v="0"/>
    <x v="1"/>
  </r>
  <r>
    <x v="0"/>
    <x v="3"/>
  </r>
  <r>
    <x v="0"/>
    <x v="7"/>
  </r>
  <r>
    <x v="1"/>
    <x v="3"/>
  </r>
  <r>
    <x v="1"/>
    <x v="3"/>
  </r>
  <r>
    <x v="0"/>
    <x v="9"/>
  </r>
  <r>
    <x v="0"/>
    <x v="0"/>
  </r>
  <r>
    <x v="0"/>
    <x v="5"/>
  </r>
  <r>
    <x v="1"/>
    <x v="10"/>
  </r>
  <r>
    <x v="1"/>
    <x v="3"/>
  </r>
  <r>
    <x v="1"/>
    <x v="1"/>
  </r>
  <r>
    <x v="0"/>
    <x v="1"/>
  </r>
  <r>
    <x v="0"/>
    <x v="19"/>
  </r>
  <r>
    <x v="1"/>
    <x v="1"/>
  </r>
  <r>
    <x v="1"/>
    <x v="1"/>
  </r>
  <r>
    <x v="1"/>
    <x v="3"/>
  </r>
  <r>
    <x v="1"/>
    <x v="3"/>
  </r>
  <r>
    <x v="1"/>
    <x v="1"/>
  </r>
  <r>
    <x v="1"/>
    <x v="1"/>
  </r>
  <r>
    <x v="0"/>
    <x v="3"/>
  </r>
  <r>
    <x v="1"/>
    <x v="1"/>
  </r>
  <r>
    <x v="1"/>
    <x v="1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1"/>
    <x v="3"/>
  </r>
  <r>
    <x v="0"/>
    <x v="1"/>
  </r>
  <r>
    <x v="1"/>
    <x v="10"/>
  </r>
  <r>
    <x v="0"/>
    <x v="4"/>
  </r>
  <r>
    <x v="1"/>
    <x v="11"/>
  </r>
  <r>
    <x v="0"/>
    <x v="0"/>
  </r>
  <r>
    <x v="0"/>
    <x v="7"/>
  </r>
  <r>
    <x v="0"/>
    <x v="21"/>
  </r>
  <r>
    <x v="0"/>
    <x v="9"/>
  </r>
  <r>
    <x v="0"/>
    <x v="7"/>
  </r>
  <r>
    <x v="1"/>
    <x v="1"/>
  </r>
  <r>
    <x v="0"/>
    <x v="7"/>
  </r>
  <r>
    <x v="1"/>
    <x v="1"/>
  </r>
  <r>
    <x v="1"/>
    <x v="3"/>
  </r>
  <r>
    <x v="0"/>
    <x v="10"/>
  </r>
  <r>
    <x v="0"/>
    <x v="1"/>
  </r>
  <r>
    <x v="0"/>
    <x v="7"/>
  </r>
  <r>
    <x v="1"/>
    <x v="1"/>
  </r>
  <r>
    <x v="1"/>
    <x v="3"/>
  </r>
  <r>
    <x v="1"/>
    <x v="3"/>
  </r>
  <r>
    <x v="0"/>
    <x v="11"/>
  </r>
  <r>
    <x v="1"/>
    <x v="3"/>
  </r>
  <r>
    <x v="0"/>
    <x v="0"/>
  </r>
  <r>
    <x v="0"/>
    <x v="8"/>
  </r>
  <r>
    <x v="1"/>
    <x v="3"/>
  </r>
  <r>
    <x v="1"/>
    <x v="20"/>
  </r>
  <r>
    <x v="0"/>
    <x v="11"/>
  </r>
  <r>
    <x v="0"/>
    <x v="1"/>
  </r>
  <r>
    <x v="1"/>
    <x v="1"/>
  </r>
  <r>
    <x v="0"/>
    <x v="9"/>
  </r>
  <r>
    <x v="0"/>
    <x v="1"/>
  </r>
  <r>
    <x v="1"/>
    <x v="1"/>
  </r>
  <r>
    <x v="1"/>
    <x v="1"/>
  </r>
  <r>
    <x v="0"/>
    <x v="0"/>
  </r>
  <r>
    <x v="0"/>
    <x v="4"/>
  </r>
  <r>
    <x v="0"/>
    <x v="1"/>
  </r>
  <r>
    <x v="0"/>
    <x v="1"/>
  </r>
  <r>
    <x v="1"/>
    <x v="3"/>
  </r>
  <r>
    <x v="0"/>
    <x v="1"/>
  </r>
  <r>
    <x v="1"/>
    <x v="1"/>
  </r>
  <r>
    <x v="1"/>
    <x v="3"/>
  </r>
  <r>
    <x v="1"/>
    <x v="1"/>
  </r>
  <r>
    <x v="0"/>
    <x v="7"/>
  </r>
  <r>
    <x v="1"/>
    <x v="1"/>
  </r>
  <r>
    <x v="1"/>
    <x v="1"/>
  </r>
  <r>
    <x v="0"/>
    <x v="11"/>
  </r>
  <r>
    <x v="1"/>
    <x v="3"/>
  </r>
  <r>
    <x v="1"/>
    <x v="1"/>
  </r>
  <r>
    <x v="0"/>
    <x v="1"/>
  </r>
  <r>
    <x v="0"/>
    <x v="8"/>
  </r>
  <r>
    <x v="1"/>
    <x v="3"/>
  </r>
  <r>
    <x v="0"/>
    <x v="4"/>
  </r>
  <r>
    <x v="1"/>
    <x v="1"/>
  </r>
  <r>
    <x v="1"/>
    <x v="3"/>
  </r>
  <r>
    <x v="0"/>
    <x v="5"/>
  </r>
  <r>
    <x v="1"/>
    <x v="3"/>
  </r>
  <r>
    <x v="1"/>
    <x v="1"/>
  </r>
  <r>
    <x v="0"/>
    <x v="4"/>
  </r>
  <r>
    <x v="0"/>
    <x v="8"/>
  </r>
  <r>
    <x v="0"/>
    <x v="1"/>
  </r>
  <r>
    <x v="0"/>
    <x v="5"/>
  </r>
  <r>
    <x v="1"/>
    <x v="3"/>
  </r>
  <r>
    <x v="1"/>
    <x v="1"/>
  </r>
  <r>
    <x v="0"/>
    <x v="5"/>
  </r>
  <r>
    <x v="0"/>
    <x v="8"/>
  </r>
  <r>
    <x v="1"/>
    <x v="3"/>
  </r>
  <r>
    <x v="0"/>
    <x v="11"/>
  </r>
  <r>
    <x v="1"/>
    <x v="3"/>
  </r>
  <r>
    <x v="0"/>
    <x v="8"/>
  </r>
  <r>
    <x v="1"/>
    <x v="1"/>
  </r>
  <r>
    <x v="0"/>
    <x v="1"/>
  </r>
  <r>
    <x v="1"/>
    <x v="1"/>
  </r>
  <r>
    <x v="0"/>
    <x v="13"/>
  </r>
  <r>
    <x v="0"/>
    <x v="7"/>
  </r>
  <r>
    <x v="1"/>
    <x v="3"/>
  </r>
  <r>
    <x v="0"/>
    <x v="3"/>
  </r>
  <r>
    <x v="0"/>
    <x v="0"/>
  </r>
  <r>
    <x v="0"/>
    <x v="3"/>
  </r>
  <r>
    <x v="0"/>
    <x v="11"/>
  </r>
  <r>
    <x v="1"/>
    <x v="3"/>
  </r>
  <r>
    <x v="1"/>
    <x v="1"/>
  </r>
  <r>
    <x v="1"/>
    <x v="22"/>
  </r>
  <r>
    <x v="0"/>
    <x v="6"/>
  </r>
  <r>
    <x v="1"/>
    <x v="1"/>
  </r>
  <r>
    <x v="1"/>
    <x v="1"/>
  </r>
  <r>
    <x v="0"/>
    <x v="15"/>
  </r>
  <r>
    <x v="0"/>
    <x v="3"/>
  </r>
  <r>
    <x v="1"/>
    <x v="1"/>
  </r>
  <r>
    <x v="0"/>
    <x v="1"/>
  </r>
  <r>
    <x v="0"/>
    <x v="7"/>
  </r>
  <r>
    <x v="0"/>
    <x v="9"/>
  </r>
  <r>
    <x v="1"/>
    <x v="1"/>
  </r>
  <r>
    <x v="1"/>
    <x v="1"/>
  </r>
  <r>
    <x v="1"/>
    <x v="1"/>
  </r>
  <r>
    <x v="0"/>
    <x v="14"/>
  </r>
  <r>
    <x v="1"/>
    <x v="1"/>
  </r>
  <r>
    <x v="0"/>
    <x v="11"/>
  </r>
  <r>
    <x v="1"/>
    <x v="1"/>
  </r>
  <r>
    <x v="1"/>
    <x v="3"/>
  </r>
  <r>
    <x v="1"/>
    <x v="1"/>
  </r>
  <r>
    <x v="0"/>
    <x v="8"/>
  </r>
  <r>
    <x v="1"/>
    <x v="1"/>
  </r>
  <r>
    <x v="0"/>
    <x v="1"/>
  </r>
  <r>
    <x v="0"/>
    <x v="1"/>
  </r>
  <r>
    <x v="0"/>
    <x v="15"/>
  </r>
  <r>
    <x v="0"/>
    <x v="7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1"/>
    <x v="3"/>
  </r>
  <r>
    <x v="0"/>
    <x v="8"/>
  </r>
  <r>
    <x v="0"/>
    <x v="10"/>
  </r>
  <r>
    <x v="0"/>
    <x v="14"/>
  </r>
  <r>
    <x v="1"/>
    <x v="7"/>
  </r>
  <r>
    <x v="1"/>
    <x v="3"/>
  </r>
  <r>
    <x v="1"/>
    <x v="3"/>
  </r>
  <r>
    <x v="0"/>
    <x v="7"/>
  </r>
  <r>
    <x v="0"/>
    <x v="14"/>
  </r>
  <r>
    <x v="1"/>
    <x v="1"/>
  </r>
  <r>
    <x v="0"/>
    <x v="14"/>
  </r>
  <r>
    <x v="0"/>
    <x v="1"/>
  </r>
  <r>
    <x v="1"/>
    <x v="1"/>
  </r>
  <r>
    <x v="0"/>
    <x v="7"/>
  </r>
  <r>
    <x v="0"/>
    <x v="8"/>
  </r>
  <r>
    <x v="0"/>
    <x v="7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0"/>
    <x v="1"/>
  </r>
  <r>
    <x v="1"/>
    <x v="7"/>
  </r>
  <r>
    <x v="1"/>
    <x v="3"/>
  </r>
  <r>
    <x v="0"/>
    <x v="1"/>
  </r>
  <r>
    <x v="1"/>
    <x v="3"/>
  </r>
  <r>
    <x v="0"/>
    <x v="6"/>
  </r>
  <r>
    <x v="1"/>
    <x v="11"/>
  </r>
  <r>
    <x v="1"/>
    <x v="13"/>
  </r>
  <r>
    <x v="1"/>
    <x v="1"/>
  </r>
  <r>
    <x v="0"/>
    <x v="7"/>
  </r>
  <r>
    <x v="1"/>
    <x v="1"/>
  </r>
  <r>
    <x v="1"/>
    <x v="1"/>
  </r>
  <r>
    <x v="0"/>
    <x v="7"/>
  </r>
  <r>
    <x v="0"/>
    <x v="12"/>
  </r>
  <r>
    <x v="0"/>
    <x v="7"/>
  </r>
  <r>
    <x v="1"/>
    <x v="1"/>
  </r>
  <r>
    <x v="0"/>
    <x v="0"/>
  </r>
  <r>
    <x v="0"/>
    <x v="15"/>
  </r>
  <r>
    <x v="0"/>
    <x v="8"/>
  </r>
  <r>
    <x v="0"/>
    <x v="7"/>
  </r>
  <r>
    <x v="1"/>
    <x v="3"/>
  </r>
  <r>
    <x v="1"/>
    <x v="3"/>
  </r>
  <r>
    <x v="1"/>
    <x v="1"/>
  </r>
  <r>
    <x v="1"/>
    <x v="1"/>
  </r>
  <r>
    <x v="1"/>
    <x v="1"/>
  </r>
  <r>
    <x v="0"/>
    <x v="1"/>
  </r>
  <r>
    <x v="1"/>
    <x v="3"/>
  </r>
  <r>
    <x v="0"/>
    <x v="13"/>
  </r>
  <r>
    <x v="0"/>
    <x v="8"/>
  </r>
  <r>
    <x v="0"/>
    <x v="7"/>
  </r>
  <r>
    <x v="1"/>
    <x v="1"/>
  </r>
  <r>
    <x v="0"/>
    <x v="0"/>
  </r>
  <r>
    <x v="0"/>
    <x v="7"/>
  </r>
  <r>
    <x v="0"/>
    <x v="6"/>
  </r>
  <r>
    <x v="0"/>
    <x v="4"/>
  </r>
  <r>
    <x v="1"/>
    <x v="7"/>
  </r>
  <r>
    <x v="0"/>
    <x v="0"/>
  </r>
  <r>
    <x v="0"/>
    <x v="8"/>
  </r>
  <r>
    <x v="1"/>
    <x v="1"/>
  </r>
  <r>
    <x v="1"/>
    <x v="1"/>
  </r>
  <r>
    <x v="0"/>
    <x v="3"/>
  </r>
  <r>
    <x v="1"/>
    <x v="1"/>
  </r>
  <r>
    <x v="1"/>
    <x v="1"/>
  </r>
  <r>
    <x v="0"/>
    <x v="7"/>
  </r>
  <r>
    <x v="1"/>
    <x v="1"/>
  </r>
  <r>
    <x v="0"/>
    <x v="12"/>
  </r>
  <r>
    <x v="1"/>
    <x v="3"/>
  </r>
  <r>
    <x v="0"/>
    <x v="1"/>
  </r>
  <r>
    <x v="1"/>
    <x v="1"/>
  </r>
  <r>
    <x v="1"/>
    <x v="7"/>
  </r>
  <r>
    <x v="1"/>
    <x v="3"/>
  </r>
  <r>
    <x v="0"/>
    <x v="5"/>
  </r>
  <r>
    <x v="0"/>
    <x v="9"/>
  </r>
  <r>
    <x v="1"/>
    <x v="3"/>
  </r>
  <r>
    <x v="1"/>
    <x v="1"/>
  </r>
  <r>
    <x v="0"/>
    <x v="8"/>
  </r>
  <r>
    <x v="0"/>
    <x v="0"/>
  </r>
  <r>
    <x v="1"/>
    <x v="1"/>
  </r>
  <r>
    <x v="0"/>
    <x v="7"/>
  </r>
  <r>
    <x v="0"/>
    <x v="14"/>
  </r>
  <r>
    <x v="1"/>
    <x v="3"/>
  </r>
  <r>
    <x v="0"/>
    <x v="10"/>
  </r>
  <r>
    <x v="0"/>
    <x v="10"/>
  </r>
  <r>
    <x v="1"/>
    <x v="3"/>
  </r>
  <r>
    <x v="0"/>
    <x v="4"/>
  </r>
  <r>
    <x v="1"/>
    <x v="3"/>
  </r>
  <r>
    <x v="1"/>
    <x v="1"/>
  </r>
  <r>
    <x v="0"/>
    <x v="12"/>
  </r>
  <r>
    <x v="1"/>
    <x v="1"/>
  </r>
  <r>
    <x v="1"/>
    <x v="3"/>
  </r>
  <r>
    <x v="0"/>
    <x v="3"/>
  </r>
  <r>
    <x v="0"/>
    <x v="7"/>
  </r>
  <r>
    <x v="1"/>
    <x v="1"/>
  </r>
  <r>
    <x v="0"/>
    <x v="8"/>
  </r>
  <r>
    <x v="0"/>
    <x v="1"/>
  </r>
  <r>
    <x v="1"/>
    <x v="3"/>
  </r>
  <r>
    <x v="0"/>
    <x v="1"/>
  </r>
  <r>
    <x v="1"/>
    <x v="0"/>
  </r>
  <r>
    <x v="0"/>
    <x v="1"/>
  </r>
  <r>
    <x v="0"/>
    <x v="7"/>
  </r>
  <r>
    <x v="0"/>
    <x v="5"/>
  </r>
  <r>
    <x v="0"/>
    <x v="7"/>
  </r>
  <r>
    <x v="0"/>
    <x v="9"/>
  </r>
  <r>
    <x v="1"/>
    <x v="3"/>
  </r>
  <r>
    <x v="0"/>
    <x v="7"/>
  </r>
  <r>
    <x v="0"/>
    <x v="7"/>
  </r>
  <r>
    <x v="0"/>
    <x v="1"/>
  </r>
  <r>
    <x v="1"/>
    <x v="10"/>
  </r>
  <r>
    <x v="0"/>
    <x v="11"/>
  </r>
  <r>
    <x v="1"/>
    <x v="1"/>
  </r>
  <r>
    <x v="1"/>
    <x v="10"/>
  </r>
  <r>
    <x v="1"/>
    <x v="1"/>
  </r>
  <r>
    <x v="0"/>
    <x v="1"/>
  </r>
  <r>
    <x v="0"/>
    <x v="2"/>
  </r>
  <r>
    <x v="0"/>
    <x v="17"/>
  </r>
  <r>
    <x v="0"/>
    <x v="3"/>
  </r>
  <r>
    <x v="1"/>
    <x v="1"/>
  </r>
  <r>
    <x v="1"/>
    <x v="1"/>
  </r>
  <r>
    <x v="0"/>
    <x v="0"/>
  </r>
  <r>
    <x v="0"/>
    <x v="0"/>
  </r>
  <r>
    <x v="0"/>
    <x v="14"/>
  </r>
  <r>
    <x v="1"/>
    <x v="3"/>
  </r>
  <r>
    <x v="0"/>
    <x v="8"/>
  </r>
  <r>
    <x v="1"/>
    <x v="1"/>
  </r>
  <r>
    <x v="0"/>
    <x v="8"/>
  </r>
  <r>
    <x v="1"/>
    <x v="1"/>
  </r>
  <r>
    <x v="0"/>
    <x v="8"/>
  </r>
  <r>
    <x v="0"/>
    <x v="4"/>
  </r>
  <r>
    <x v="0"/>
    <x v="10"/>
  </r>
  <r>
    <x v="1"/>
    <x v="1"/>
  </r>
  <r>
    <x v="0"/>
    <x v="7"/>
  </r>
  <r>
    <x v="0"/>
    <x v="1"/>
  </r>
  <r>
    <x v="0"/>
    <x v="11"/>
  </r>
  <r>
    <x v="1"/>
    <x v="1"/>
  </r>
  <r>
    <x v="0"/>
    <x v="8"/>
  </r>
  <r>
    <x v="0"/>
    <x v="20"/>
  </r>
  <r>
    <x v="0"/>
    <x v="1"/>
  </r>
  <r>
    <x v="1"/>
    <x v="1"/>
  </r>
  <r>
    <x v="1"/>
    <x v="1"/>
  </r>
  <r>
    <x v="0"/>
    <x v="5"/>
  </r>
  <r>
    <x v="1"/>
    <x v="3"/>
  </r>
  <r>
    <x v="0"/>
    <x v="5"/>
  </r>
  <r>
    <x v="0"/>
    <x v="3"/>
  </r>
  <r>
    <x v="0"/>
    <x v="1"/>
  </r>
  <r>
    <x v="1"/>
    <x v="1"/>
  </r>
  <r>
    <x v="0"/>
    <x v="20"/>
  </r>
  <r>
    <x v="1"/>
    <x v="20"/>
  </r>
  <r>
    <x v="0"/>
    <x v="9"/>
  </r>
  <r>
    <x v="1"/>
    <x v="3"/>
  </r>
  <r>
    <x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BA023-3A90-4B05-8A76-82E088F0CAC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8" firstHeaderRow="1" firstDataRow="2" firstDataCol="1"/>
  <pivotFields count="26">
    <pivotField showAll="0"/>
    <pivotField axis="axisCol" dataField="1" showAll="0">
      <items count="4">
        <item x="1"/>
        <item x="0"/>
        <item x="2"/>
        <item t="default"/>
      </items>
    </pivotField>
    <pivotField axis="axisRow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h="1"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showDataAs="percentOfRow" baseField="2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94352C-E3F6-4684-9AEF-91A6F9A8FCE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8" firstHeaderRow="1" firstDataRow="2" firstDataCol="1"/>
  <pivotFields count="26">
    <pivotField showAll="0"/>
    <pivotField axis="axisCol" showAll="0">
      <items count="4">
        <item x="1"/>
        <item x="0"/>
        <item h="1" x="2"/>
        <item t="default"/>
      </items>
    </pivotField>
    <pivotField axis="axisRow" dataField="1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LastLetter" fld="2" subtotal="count" showDataAs="percentOfRow" baseField="2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91867-AA28-4B3C-BE51-3AB5880A9379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28" firstHeaderRow="1" firstDataRow="2" firstDataCol="1"/>
  <pivotFields count="26">
    <pivotField showAll="0"/>
    <pivotField axis="axisCol" dataField="1" showAll="0">
      <items count="4">
        <item x="1"/>
        <item x="0"/>
        <item h="1" x="2"/>
        <item t="default"/>
      </items>
    </pivotField>
    <pivotField axis="axisRow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Gender" fld="1" subtotal="count" showDataAs="percentOfCol" baseField="1" baseItem="0" numFmtId="10"/>
  </dataFields>
  <formats count="7">
    <format dxfId="13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12">
      <pivotArea field="1" type="button" dataOnly="0" labelOnly="1" outline="0" axis="axisCol" fieldPosition="0"/>
    </format>
    <format dxfId="11">
      <pivotArea dataOnly="0" labelOnly="1" fieldPosition="0">
        <references count="1">
          <reference field="1" count="1">
            <x v="0"/>
          </reference>
        </references>
      </pivotArea>
    </format>
    <format dxfId="10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1" count="1">
            <x v="1"/>
          </reference>
        </references>
      </pivotArea>
    </format>
    <format dxfId="7">
      <pivotArea grandCol="1"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33141E-07F9-4100-B554-DDA32C1762A9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5:O9" firstHeaderRow="1" firstDataRow="2" firstDataCol="1"/>
  <pivotFields count="8"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58F39-06C4-40B0-91E1-A95F1010820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8" firstHeaderRow="1" firstDataRow="2" firstDataCol="1"/>
  <pivotFields count="2">
    <pivotField axis="axisCol" dataField="1" showAll="0">
      <items count="4">
        <item x="1"/>
        <item x="0"/>
        <item h="1" x="2"/>
        <item t="default"/>
      </items>
    </pivotField>
    <pivotField axis="axisRow" showAll="0">
      <items count="25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x="23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Gender" fld="0" subtotal="count" showDataAs="percentOfCol" baseField="1" baseItem="0" numFmtId="10"/>
  </dataFields>
  <formats count="7">
    <format dxfId="6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5">
      <pivotArea field="0" type="button" dataOnly="0" labelOnly="1" outline="0" axis="axisCol" fieldPosition="0"/>
    </format>
    <format dxfId="4">
      <pivotArea dataOnly="0" labelOnly="1" fieldPosition="0">
        <references count="1">
          <reference field="0" count="1">
            <x v="0"/>
          </reference>
        </references>
      </pivotArea>
    </format>
    <format dxfId="3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0" count="1">
            <x v="1"/>
          </reference>
        </references>
      </pivotArea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FB0CC-F186-4810-AB48-7BF1A931E35A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P7" firstHeaderRow="1" firstDataRow="2" firstDataCol="1"/>
  <pivotFields count="7"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6C2F-BF2D-415F-9211-FF439ABA8CD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P6" firstHeaderRow="1" firstDataRow="2" firstDataCol="1"/>
  <pivotFields count="7"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>
      <items count="23">
        <item x="7"/>
        <item x="13"/>
        <item x="8"/>
        <item x="17"/>
        <item x="12"/>
        <item x="18"/>
        <item x="15"/>
        <item x="11"/>
        <item x="1"/>
        <item x="4"/>
        <item x="3"/>
        <item x="16"/>
        <item x="2"/>
        <item x="19"/>
        <item x="10"/>
        <item x="9"/>
        <item x="6"/>
        <item x="20"/>
        <item x="14"/>
        <item x="0"/>
        <item x="5"/>
        <item x="21"/>
        <item t="default"/>
      </items>
    </pivotField>
    <pivotField showAll="0">
      <items count="23">
        <item x="5"/>
        <item x="0"/>
        <item x="14"/>
        <item x="20"/>
        <item x="6"/>
        <item x="9"/>
        <item x="10"/>
        <item x="19"/>
        <item x="2"/>
        <item x="16"/>
        <item x="3"/>
        <item x="4"/>
        <item x="1"/>
        <item x="11"/>
        <item x="15"/>
        <item x="18"/>
        <item x="12"/>
        <item x="17"/>
        <item x="8"/>
        <item x="13"/>
        <item x="7"/>
        <item x="2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mparison" fld="6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3" cacheId="14" applyNumberFormats="0" applyBorderFormats="0" applyFontFormats="0" applyPatternFormats="0" applyAlignmentFormats="0" applyWidthHeightFormats="0" dataCaption="" updatedVersion="8" compact="0" compactData="0">
  <location ref="A1:D26" firstHeaderRow="1" firstDataRow="2" firstDataCol="1"/>
  <pivotFields count="3">
    <pivotField compact="0" outline="0" showAll="0" includeNewItemsInFilter="1"/>
    <pivotField name="Gender" axis="axisCol" compact="0" outline="0" multipleItemSelectionAllowed="1" showAll="0" sortType="ascending">
      <items count="3">
        <item x="1"/>
        <item x="0"/>
        <item t="default"/>
      </items>
    </pivotField>
    <pivotField name="LastLetter" axis="axisRow" compact="0" outline="0" multipleItemSelectionAllowed="1" showAll="0" sortType="ascending">
      <items count="24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" cacheId="19" applyNumberFormats="0" applyBorderFormats="0" applyFontFormats="0" applyPatternFormats="0" applyAlignmentFormats="0" applyWidthHeightFormats="0" dataCaption="" updatedVersion="8" compact="0" compactData="0">
  <location ref="A1:D26" firstHeaderRow="1" firstDataRow="2" firstDataCol="1"/>
  <pivotFields count="2">
    <pivotField name="Gender" axis="axisCol" dataField="1" compact="0" outline="0" multipleItemSelectionAllowed="1" showAll="0" sortType="ascending">
      <items count="3">
        <item x="1"/>
        <item x="0"/>
        <item t="default"/>
      </items>
    </pivotField>
    <pivotField name="LastLetter" axis="axisRow" compact="0" outline="0" multipleItemSelectionAllowed="1" showAll="0" sortType="ascending">
      <items count="24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A of Gender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02AB6-A906-4BBC-9FF2-BF958006DA4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2:O7" firstHeaderRow="1" firstDataRow="2" firstDataCol="1"/>
  <pivotFields count="5"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Gend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5968-1B67-473F-89A8-1382CD1E72B4}">
  <dimension ref="A3:D28"/>
  <sheetViews>
    <sheetView topLeftCell="A4" workbookViewId="0">
      <selection activeCell="D3" sqref="D3"/>
    </sheetView>
  </sheetViews>
  <sheetFormatPr defaultRowHeight="14.4"/>
  <cols>
    <col min="1" max="1" width="15" bestFit="1" customWidth="1"/>
    <col min="2" max="2" width="15.5546875" bestFit="1" customWidth="1"/>
    <col min="3" max="3" width="8" bestFit="1" customWidth="1"/>
    <col min="4" max="5" width="10.77734375" bestFit="1" customWidth="1"/>
  </cols>
  <sheetData>
    <row r="3" spans="1:4">
      <c r="A3" s="23" t="s">
        <v>3008</v>
      </c>
      <c r="B3" s="23" t="s">
        <v>3006</v>
      </c>
    </row>
    <row r="4" spans="1:4">
      <c r="A4" s="23" t="s">
        <v>3007</v>
      </c>
      <c r="B4" t="s">
        <v>6</v>
      </c>
      <c r="C4" t="s">
        <v>4</v>
      </c>
      <c r="D4" t="s">
        <v>2975</v>
      </c>
    </row>
    <row r="5" spans="1:4">
      <c r="A5" s="24" t="s">
        <v>2976</v>
      </c>
      <c r="B5" s="6">
        <v>0.73152478952291866</v>
      </c>
      <c r="C5" s="6">
        <v>0.26847521047708139</v>
      </c>
      <c r="D5" s="6">
        <v>1</v>
      </c>
    </row>
    <row r="6" spans="1:4">
      <c r="A6" s="24" t="s">
        <v>2977</v>
      </c>
      <c r="B6" s="6">
        <v>0.15789473684210525</v>
      </c>
      <c r="C6" s="6">
        <v>0.84210526315789469</v>
      </c>
      <c r="D6" s="6">
        <v>1</v>
      </c>
    </row>
    <row r="7" spans="1:4">
      <c r="A7" s="24" t="s">
        <v>2978</v>
      </c>
      <c r="B7" s="6">
        <v>5.0847457627118647E-2</v>
      </c>
      <c r="C7" s="6">
        <v>0.94915254237288138</v>
      </c>
      <c r="D7" s="6">
        <v>1</v>
      </c>
    </row>
    <row r="8" spans="1:4">
      <c r="A8" s="24" t="s">
        <v>2979</v>
      </c>
      <c r="B8" s="6">
        <v>0.47619047619047616</v>
      </c>
      <c r="C8" s="6">
        <v>0.52380952380952384</v>
      </c>
      <c r="D8" s="6">
        <v>1</v>
      </c>
    </row>
    <row r="9" spans="1:4">
      <c r="A9" s="24" t="s">
        <v>2980</v>
      </c>
      <c r="B9" s="6">
        <v>0.33333333333333331</v>
      </c>
      <c r="C9" s="6">
        <v>0.66666666666666663</v>
      </c>
      <c r="D9" s="6">
        <v>1</v>
      </c>
    </row>
    <row r="10" spans="1:4">
      <c r="A10" s="24" t="s">
        <v>2981</v>
      </c>
      <c r="B10" s="6">
        <v>5.2631578947368418E-2</v>
      </c>
      <c r="C10" s="6">
        <v>0.94736842105263153</v>
      </c>
      <c r="D10" s="6">
        <v>1</v>
      </c>
    </row>
    <row r="11" spans="1:4">
      <c r="A11" s="24" t="s">
        <v>2982</v>
      </c>
      <c r="B11" s="6">
        <v>3.7234042553191488E-2</v>
      </c>
      <c r="C11" s="6">
        <v>0.96276595744680848</v>
      </c>
      <c r="D11" s="6">
        <v>1</v>
      </c>
    </row>
    <row r="12" spans="1:4">
      <c r="A12" s="24" t="s">
        <v>2983</v>
      </c>
      <c r="B12" s="6">
        <v>0.82037996545768566</v>
      </c>
      <c r="C12" s="6">
        <v>0.17962003454231434</v>
      </c>
      <c r="D12" s="6">
        <v>1</v>
      </c>
    </row>
    <row r="13" spans="1:4">
      <c r="A13" s="24" t="s">
        <v>2984</v>
      </c>
      <c r="B13" s="6">
        <v>2.6315789473684209E-2</v>
      </c>
      <c r="C13" s="6">
        <v>0.97368421052631582</v>
      </c>
      <c r="D13" s="6">
        <v>1</v>
      </c>
    </row>
    <row r="14" spans="1:4">
      <c r="A14" s="24" t="s">
        <v>2985</v>
      </c>
      <c r="B14" s="6">
        <v>6.25E-2</v>
      </c>
      <c r="C14" s="6">
        <v>0.9375</v>
      </c>
      <c r="D14" s="6">
        <v>1</v>
      </c>
    </row>
    <row r="15" spans="1:4">
      <c r="A15" s="24" t="s">
        <v>2986</v>
      </c>
      <c r="B15" s="6">
        <v>0.28260869565217389</v>
      </c>
      <c r="C15" s="6">
        <v>0.71739130434782605</v>
      </c>
      <c r="D15" s="6">
        <v>1</v>
      </c>
    </row>
    <row r="16" spans="1:4">
      <c r="A16" s="24" t="s">
        <v>2987</v>
      </c>
      <c r="B16" s="6">
        <v>0.171875</v>
      </c>
      <c r="C16" s="6">
        <v>0.828125</v>
      </c>
      <c r="D16" s="6">
        <v>1</v>
      </c>
    </row>
    <row r="17" spans="1:4">
      <c r="A17" s="24" t="s">
        <v>2988</v>
      </c>
      <c r="B17" s="6">
        <v>6.5384615384615388E-2</v>
      </c>
      <c r="C17" s="6">
        <v>0.93461538461538463</v>
      </c>
      <c r="D17" s="6">
        <v>1</v>
      </c>
    </row>
    <row r="18" spans="1:4">
      <c r="A18" s="24" t="s">
        <v>2989</v>
      </c>
      <c r="B18" s="6">
        <v>0.33333333333333331</v>
      </c>
      <c r="C18" s="6">
        <v>0.66666666666666663</v>
      </c>
      <c r="D18" s="6">
        <v>1</v>
      </c>
    </row>
    <row r="19" spans="1:4">
      <c r="A19" s="24" t="s">
        <v>2990</v>
      </c>
      <c r="B19" s="6">
        <v>4.7619047619047616E-2</v>
      </c>
      <c r="C19" s="6">
        <v>0.95238095238095233</v>
      </c>
      <c r="D19" s="6">
        <v>1</v>
      </c>
    </row>
    <row r="20" spans="1:4">
      <c r="A20" s="24" t="s">
        <v>2991</v>
      </c>
      <c r="B20" s="6">
        <v>0</v>
      </c>
      <c r="C20" s="6">
        <v>1</v>
      </c>
      <c r="D20" s="6">
        <v>1</v>
      </c>
    </row>
    <row r="21" spans="1:4">
      <c r="A21" s="24" t="s">
        <v>2992</v>
      </c>
      <c r="B21" s="6">
        <v>0.06</v>
      </c>
      <c r="C21" s="6">
        <v>0.94</v>
      </c>
      <c r="D21" s="6">
        <v>1</v>
      </c>
    </row>
    <row r="22" spans="1:4">
      <c r="A22" s="24" t="s">
        <v>2993</v>
      </c>
      <c r="B22" s="6">
        <v>0.10810810810810811</v>
      </c>
      <c r="C22" s="6">
        <v>0.89189189189189189</v>
      </c>
      <c r="D22" s="6">
        <v>1</v>
      </c>
    </row>
    <row r="23" spans="1:4">
      <c r="A23" s="24" t="s">
        <v>2994</v>
      </c>
      <c r="B23" s="6">
        <v>8.6538461538461536E-2</v>
      </c>
      <c r="C23" s="6">
        <v>0.91346153846153844</v>
      </c>
      <c r="D23" s="6">
        <v>1</v>
      </c>
    </row>
    <row r="24" spans="1:4">
      <c r="A24" s="24" t="s">
        <v>2995</v>
      </c>
      <c r="B24" s="6">
        <v>0.15492957746478872</v>
      </c>
      <c r="C24" s="6">
        <v>0.84507042253521125</v>
      </c>
      <c r="D24" s="6">
        <v>1</v>
      </c>
    </row>
    <row r="25" spans="1:4">
      <c r="A25" s="24" t="s">
        <v>2996</v>
      </c>
      <c r="B25" s="6">
        <v>0</v>
      </c>
      <c r="C25" s="6">
        <v>1</v>
      </c>
      <c r="D25" s="6">
        <v>1</v>
      </c>
    </row>
    <row r="26" spans="1:4">
      <c r="A26" s="24" t="s">
        <v>2997</v>
      </c>
      <c r="B26" s="6">
        <v>5.5555555555555552E-2</v>
      </c>
      <c r="C26" s="6">
        <v>0.94444444444444442</v>
      </c>
      <c r="D26" s="6">
        <v>1</v>
      </c>
    </row>
    <row r="27" spans="1:4">
      <c r="A27" s="24" t="s">
        <v>2998</v>
      </c>
      <c r="B27" s="6">
        <v>0.18181818181818182</v>
      </c>
      <c r="C27" s="6">
        <v>0.81818181818181823</v>
      </c>
      <c r="D27" s="6">
        <v>1</v>
      </c>
    </row>
    <row r="28" spans="1:4">
      <c r="A28" s="24" t="s">
        <v>2975</v>
      </c>
      <c r="B28" s="6">
        <v>0.46451182939020325</v>
      </c>
      <c r="C28" s="6">
        <v>0.5354881706097967</v>
      </c>
      <c r="D28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DBC4-9976-4406-B532-77423B00413C}">
  <dimension ref="A1:E6"/>
  <sheetViews>
    <sheetView workbookViewId="0">
      <selection activeCell="F1" sqref="F1"/>
    </sheetView>
  </sheetViews>
  <sheetFormatPr defaultColWidth="14.44140625" defaultRowHeight="15" customHeight="1"/>
  <sheetData>
    <row r="1" spans="1:5" ht="14.4">
      <c r="A1" s="25" t="s">
        <v>3000</v>
      </c>
      <c r="B1" s="25" t="s">
        <v>2</v>
      </c>
      <c r="C1" s="25" t="s">
        <v>3001</v>
      </c>
      <c r="D1" s="25" t="s">
        <v>3002</v>
      </c>
      <c r="E1" s="25" t="s">
        <v>3009</v>
      </c>
    </row>
    <row r="2" spans="1:5" ht="17.399999999999999">
      <c r="A2" s="3" t="s">
        <v>3003</v>
      </c>
      <c r="B2" s="1" t="s">
        <v>2976</v>
      </c>
      <c r="C2" s="27">
        <f>VLOOKUP(B2,pivottrain!A:C,3,FALSE)</f>
        <v>0.26847521047708139</v>
      </c>
      <c r="D2" s="27">
        <f>VLOOKUP(B2,pivottrain!A:C,2,FALSE)</f>
        <v>0.73152478952291866</v>
      </c>
      <c r="E2" t="str">
        <f>IF(D2&gt;C2,"FEMALE","MALE")</f>
        <v>FEMALE</v>
      </c>
    </row>
    <row r="3" spans="1:5" ht="17.399999999999999">
      <c r="A3" s="3" t="s">
        <v>3004</v>
      </c>
      <c r="B3" s="1" t="s">
        <v>2988</v>
      </c>
      <c r="C3" s="27">
        <f>VLOOKUP(B3,pivottrain!A:C,3,FALSE)</f>
        <v>0.93461538461538463</v>
      </c>
      <c r="D3" s="27">
        <f>VLOOKUP(B3,pivottrain!A:C,2,FALSE)</f>
        <v>6.5384615384615388E-2</v>
      </c>
      <c r="E3" t="str">
        <f t="shared" ref="E3:E5" si="0">IF(D3&gt;C3,"FEMALE","MALE")</f>
        <v>MALE</v>
      </c>
    </row>
    <row r="4" spans="1:5" ht="17.399999999999999">
      <c r="A4" s="3" t="s">
        <v>3005</v>
      </c>
      <c r="B4" s="1" t="s">
        <v>2976</v>
      </c>
      <c r="C4" s="27">
        <f>VLOOKUP(B4,pivottrain!A:C,3,FALSE)</f>
        <v>0.26847521047708139</v>
      </c>
      <c r="D4" s="27">
        <f>VLOOKUP(B4,pivottrain!A:C,2,FALSE)</f>
        <v>0.73152478952291866</v>
      </c>
      <c r="E4" t="str">
        <f t="shared" si="0"/>
        <v>FEMALE</v>
      </c>
    </row>
    <row r="5" spans="1:5" ht="17.399999999999999">
      <c r="A5" s="3" t="s">
        <v>2823</v>
      </c>
      <c r="B5" s="1" t="s">
        <v>2983</v>
      </c>
      <c r="C5" s="27">
        <f>VLOOKUP(B5,pivottrain!A:C,3,FALSE)</f>
        <v>0.17962003454231434</v>
      </c>
      <c r="D5" s="27">
        <f>VLOOKUP(B5,pivottrain!A:C,2,FALSE)</f>
        <v>0.82037996545768566</v>
      </c>
      <c r="E5" t="str">
        <f t="shared" si="0"/>
        <v>FEMALE</v>
      </c>
    </row>
    <row r="6" spans="1:5" ht="17.399999999999999">
      <c r="A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0E65-2425-4F01-9395-B1DB2D46C3CD}">
  <dimension ref="A3:D28"/>
  <sheetViews>
    <sheetView topLeftCell="A4" workbookViewId="0">
      <selection activeCell="N4" sqref="N4"/>
    </sheetView>
  </sheetViews>
  <sheetFormatPr defaultRowHeight="14.4"/>
  <cols>
    <col min="1" max="1" width="17.21875" bestFit="1" customWidth="1"/>
    <col min="2" max="2" width="15.5546875" bestFit="1" customWidth="1"/>
    <col min="3" max="3" width="8" bestFit="1" customWidth="1"/>
    <col min="4" max="5" width="10.77734375" bestFit="1" customWidth="1"/>
  </cols>
  <sheetData>
    <row r="3" spans="1:4">
      <c r="A3" s="23" t="s">
        <v>3010</v>
      </c>
      <c r="B3" s="23" t="s">
        <v>3006</v>
      </c>
    </row>
    <row r="4" spans="1:4">
      <c r="A4" s="23" t="s">
        <v>3007</v>
      </c>
      <c r="B4" t="s">
        <v>6</v>
      </c>
      <c r="C4" t="s">
        <v>4</v>
      </c>
      <c r="D4" t="s">
        <v>2975</v>
      </c>
    </row>
    <row r="5" spans="1:4">
      <c r="A5" s="24" t="s">
        <v>2976</v>
      </c>
      <c r="B5" s="6">
        <v>0.73152478952291866</v>
      </c>
      <c r="C5" s="6">
        <v>0.26847521047708139</v>
      </c>
      <c r="D5" s="6">
        <v>1</v>
      </c>
    </row>
    <row r="6" spans="1:4">
      <c r="A6" s="24" t="s">
        <v>2977</v>
      </c>
      <c r="B6" s="6">
        <v>0.15789473684210525</v>
      </c>
      <c r="C6" s="6">
        <v>0.84210526315789469</v>
      </c>
      <c r="D6" s="6">
        <v>1</v>
      </c>
    </row>
    <row r="7" spans="1:4">
      <c r="A7" s="24" t="s">
        <v>2978</v>
      </c>
      <c r="B7" s="6">
        <v>5.0847457627118647E-2</v>
      </c>
      <c r="C7" s="6">
        <v>0.94915254237288138</v>
      </c>
      <c r="D7" s="6">
        <v>1</v>
      </c>
    </row>
    <row r="8" spans="1:4">
      <c r="A8" s="24" t="s">
        <v>2979</v>
      </c>
      <c r="B8" s="6">
        <v>0.47619047619047616</v>
      </c>
      <c r="C8" s="6">
        <v>0.52380952380952384</v>
      </c>
      <c r="D8" s="6">
        <v>1</v>
      </c>
    </row>
    <row r="9" spans="1:4">
      <c r="A9" s="24" t="s">
        <v>2980</v>
      </c>
      <c r="B9" s="6">
        <v>0.33333333333333331</v>
      </c>
      <c r="C9" s="6">
        <v>0.66666666666666663</v>
      </c>
      <c r="D9" s="6">
        <v>1</v>
      </c>
    </row>
    <row r="10" spans="1:4">
      <c r="A10" s="24" t="s">
        <v>2981</v>
      </c>
      <c r="B10" s="6">
        <v>5.2631578947368418E-2</v>
      </c>
      <c r="C10" s="6">
        <v>0.94736842105263153</v>
      </c>
      <c r="D10" s="6">
        <v>1</v>
      </c>
    </row>
    <row r="11" spans="1:4">
      <c r="A11" s="24" t="s">
        <v>2982</v>
      </c>
      <c r="B11" s="6">
        <v>3.7234042553191488E-2</v>
      </c>
      <c r="C11" s="6">
        <v>0.96276595744680848</v>
      </c>
      <c r="D11" s="6">
        <v>1</v>
      </c>
    </row>
    <row r="12" spans="1:4">
      <c r="A12" s="24" t="s">
        <v>2983</v>
      </c>
      <c r="B12" s="6">
        <v>0.82037996545768566</v>
      </c>
      <c r="C12" s="6">
        <v>0.17962003454231434</v>
      </c>
      <c r="D12" s="6">
        <v>1</v>
      </c>
    </row>
    <row r="13" spans="1:4">
      <c r="A13" s="24" t="s">
        <v>2984</v>
      </c>
      <c r="B13" s="6">
        <v>2.6315789473684209E-2</v>
      </c>
      <c r="C13" s="6">
        <v>0.97368421052631582</v>
      </c>
      <c r="D13" s="6">
        <v>1</v>
      </c>
    </row>
    <row r="14" spans="1:4">
      <c r="A14" s="24" t="s">
        <v>2985</v>
      </c>
      <c r="B14" s="6">
        <v>6.25E-2</v>
      </c>
      <c r="C14" s="6">
        <v>0.9375</v>
      </c>
      <c r="D14" s="6">
        <v>1</v>
      </c>
    </row>
    <row r="15" spans="1:4">
      <c r="A15" s="24" t="s">
        <v>2986</v>
      </c>
      <c r="B15" s="6">
        <v>0.28260869565217389</v>
      </c>
      <c r="C15" s="6">
        <v>0.71739130434782605</v>
      </c>
      <c r="D15" s="6">
        <v>1</v>
      </c>
    </row>
    <row r="16" spans="1:4">
      <c r="A16" s="24" t="s">
        <v>2987</v>
      </c>
      <c r="B16" s="6">
        <v>0.171875</v>
      </c>
      <c r="C16" s="6">
        <v>0.828125</v>
      </c>
      <c r="D16" s="6">
        <v>1</v>
      </c>
    </row>
    <row r="17" spans="1:4">
      <c r="A17" s="24" t="s">
        <v>2988</v>
      </c>
      <c r="B17" s="6">
        <v>6.5384615384615388E-2</v>
      </c>
      <c r="C17" s="6">
        <v>0.93461538461538463</v>
      </c>
      <c r="D17" s="6">
        <v>1</v>
      </c>
    </row>
    <row r="18" spans="1:4">
      <c r="A18" s="24" t="s">
        <v>2989</v>
      </c>
      <c r="B18" s="6">
        <v>0.33333333333333331</v>
      </c>
      <c r="C18" s="6">
        <v>0.66666666666666663</v>
      </c>
      <c r="D18" s="6">
        <v>1</v>
      </c>
    </row>
    <row r="19" spans="1:4">
      <c r="A19" s="24" t="s">
        <v>2990</v>
      </c>
      <c r="B19" s="6">
        <v>4.7619047619047616E-2</v>
      </c>
      <c r="C19" s="6">
        <v>0.95238095238095233</v>
      </c>
      <c r="D19" s="6">
        <v>1</v>
      </c>
    </row>
    <row r="20" spans="1:4">
      <c r="A20" s="24" t="s">
        <v>2991</v>
      </c>
      <c r="B20" s="6">
        <v>0</v>
      </c>
      <c r="C20" s="6">
        <v>1</v>
      </c>
      <c r="D20" s="6">
        <v>1</v>
      </c>
    </row>
    <row r="21" spans="1:4">
      <c r="A21" s="24" t="s">
        <v>2992</v>
      </c>
      <c r="B21" s="6">
        <v>0.06</v>
      </c>
      <c r="C21" s="6">
        <v>0.94</v>
      </c>
      <c r="D21" s="6">
        <v>1</v>
      </c>
    </row>
    <row r="22" spans="1:4">
      <c r="A22" s="24" t="s">
        <v>2993</v>
      </c>
      <c r="B22" s="6">
        <v>0.10810810810810811</v>
      </c>
      <c r="C22" s="6">
        <v>0.89189189189189189</v>
      </c>
      <c r="D22" s="6">
        <v>1</v>
      </c>
    </row>
    <row r="23" spans="1:4">
      <c r="A23" s="24" t="s">
        <v>2994</v>
      </c>
      <c r="B23" s="6">
        <v>8.6538461538461536E-2</v>
      </c>
      <c r="C23" s="6">
        <v>0.91346153846153844</v>
      </c>
      <c r="D23" s="6">
        <v>1</v>
      </c>
    </row>
    <row r="24" spans="1:4">
      <c r="A24" s="24" t="s">
        <v>2995</v>
      </c>
      <c r="B24" s="6">
        <v>0.15492957746478872</v>
      </c>
      <c r="C24" s="6">
        <v>0.84507042253521125</v>
      </c>
      <c r="D24" s="6">
        <v>1</v>
      </c>
    </row>
    <row r="25" spans="1:4">
      <c r="A25" s="24" t="s">
        <v>2996</v>
      </c>
      <c r="B25" s="6">
        <v>0</v>
      </c>
      <c r="C25" s="6">
        <v>1</v>
      </c>
      <c r="D25" s="6">
        <v>1</v>
      </c>
    </row>
    <row r="26" spans="1:4">
      <c r="A26" s="24" t="s">
        <v>2997</v>
      </c>
      <c r="B26" s="6">
        <v>5.5555555555555552E-2</v>
      </c>
      <c r="C26" s="6">
        <v>0.94444444444444442</v>
      </c>
      <c r="D26" s="6">
        <v>1</v>
      </c>
    </row>
    <row r="27" spans="1:4">
      <c r="A27" s="24" t="s">
        <v>2998</v>
      </c>
      <c r="B27" s="6">
        <v>0.18181818181818182</v>
      </c>
      <c r="C27" s="6">
        <v>0.81818181818181823</v>
      </c>
      <c r="D27" s="6">
        <v>1</v>
      </c>
    </row>
    <row r="28" spans="1:4">
      <c r="A28" s="24" t="s">
        <v>2975</v>
      </c>
      <c r="B28" s="6">
        <v>0.46451182939020325</v>
      </c>
      <c r="C28" s="6">
        <v>0.5354881706097967</v>
      </c>
      <c r="D28" s="6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36F6-1F2F-4DB2-86C6-91C37610993F}">
  <dimension ref="A3:D29"/>
  <sheetViews>
    <sheetView topLeftCell="A4" workbookViewId="0">
      <selection activeCell="E28" sqref="E28"/>
    </sheetView>
  </sheetViews>
  <sheetFormatPr defaultRowHeight="14.4"/>
  <cols>
    <col min="1" max="1" width="15" bestFit="1" customWidth="1"/>
    <col min="2" max="2" width="15.5546875" style="37" bestFit="1" customWidth="1"/>
    <col min="3" max="3" width="5.21875" style="37" bestFit="1" customWidth="1"/>
    <col min="4" max="4" width="10.77734375" style="37" bestFit="1" customWidth="1"/>
    <col min="5" max="5" width="10.77734375" bestFit="1" customWidth="1"/>
    <col min="6" max="6" width="6" bestFit="1" customWidth="1"/>
    <col min="7" max="7" width="6.77734375" bestFit="1" customWidth="1"/>
    <col min="8" max="8" width="7" bestFit="1" customWidth="1"/>
    <col min="9" max="9" width="6" bestFit="1" customWidth="1"/>
    <col min="10" max="10" width="6.77734375" bestFit="1" customWidth="1"/>
    <col min="11" max="11" width="7" bestFit="1" customWidth="1"/>
    <col min="12" max="12" width="6" bestFit="1" customWidth="1"/>
    <col min="13" max="13" width="6.6640625" bestFit="1" customWidth="1"/>
    <col min="14" max="14" width="7" bestFit="1" customWidth="1"/>
    <col min="15" max="15" width="6" bestFit="1" customWidth="1"/>
    <col min="16" max="16" width="6.33203125" bestFit="1" customWidth="1"/>
    <col min="17" max="17" width="7" bestFit="1" customWidth="1"/>
    <col min="18" max="18" width="6" bestFit="1" customWidth="1"/>
    <col min="19" max="19" width="6.6640625" bestFit="1" customWidth="1"/>
    <col min="20" max="20" width="7" bestFit="1" customWidth="1"/>
    <col min="21" max="21" width="6" bestFit="1" customWidth="1"/>
    <col min="22" max="22" width="6.77734375" bestFit="1" customWidth="1"/>
    <col min="23" max="23" width="7" bestFit="1" customWidth="1"/>
    <col min="24" max="24" width="6" bestFit="1" customWidth="1"/>
    <col min="25" max="26" width="7" bestFit="1" customWidth="1"/>
    <col min="27" max="27" width="6" bestFit="1" customWidth="1"/>
    <col min="28" max="28" width="6.21875" bestFit="1" customWidth="1"/>
    <col min="29" max="29" width="7" bestFit="1" customWidth="1"/>
    <col min="30" max="30" width="6" bestFit="1" customWidth="1"/>
    <col min="31" max="31" width="6.6640625" bestFit="1" customWidth="1"/>
    <col min="32" max="32" width="7" bestFit="1" customWidth="1"/>
    <col min="33" max="33" width="6" bestFit="1" customWidth="1"/>
    <col min="34" max="34" width="6.109375" bestFit="1" customWidth="1"/>
    <col min="35" max="35" width="7" bestFit="1" customWidth="1"/>
    <col min="36" max="36" width="6" bestFit="1" customWidth="1"/>
    <col min="37" max="37" width="7.33203125" bestFit="1" customWidth="1"/>
    <col min="38" max="38" width="7" bestFit="1" customWidth="1"/>
    <col min="39" max="39" width="6" bestFit="1" customWidth="1"/>
    <col min="40" max="40" width="6.77734375" bestFit="1" customWidth="1"/>
    <col min="41" max="41" width="7" bestFit="1" customWidth="1"/>
    <col min="42" max="42" width="6" bestFit="1" customWidth="1"/>
    <col min="43" max="43" width="6.77734375" bestFit="1" customWidth="1"/>
    <col min="44" max="44" width="7" bestFit="1" customWidth="1"/>
    <col min="45" max="45" width="6" bestFit="1" customWidth="1"/>
    <col min="46" max="46" width="6.77734375" bestFit="1" customWidth="1"/>
    <col min="47" max="47" width="6" bestFit="1" customWidth="1"/>
    <col min="48" max="48" width="6.77734375" bestFit="1" customWidth="1"/>
    <col min="49" max="49" width="7" bestFit="1" customWidth="1"/>
    <col min="50" max="50" width="6" bestFit="1" customWidth="1"/>
    <col min="51" max="51" width="6.33203125" bestFit="1" customWidth="1"/>
    <col min="52" max="52" width="7" bestFit="1" customWidth="1"/>
    <col min="53" max="53" width="6" bestFit="1" customWidth="1"/>
    <col min="54" max="54" width="6.44140625" bestFit="1" customWidth="1"/>
    <col min="55" max="55" width="7" bestFit="1" customWidth="1"/>
    <col min="56" max="56" width="6" bestFit="1" customWidth="1"/>
    <col min="57" max="57" width="6.33203125" bestFit="1" customWidth="1"/>
    <col min="58" max="58" width="7" bestFit="1" customWidth="1"/>
    <col min="59" max="59" width="6" bestFit="1" customWidth="1"/>
    <col min="60" max="60" width="6.77734375" bestFit="1" customWidth="1"/>
    <col min="61" max="61" width="6" bestFit="1" customWidth="1"/>
    <col min="62" max="62" width="6.6640625" bestFit="1" customWidth="1"/>
    <col min="63" max="63" width="7" bestFit="1" customWidth="1"/>
    <col min="64" max="64" width="6" bestFit="1" customWidth="1"/>
    <col min="65" max="65" width="6.6640625" bestFit="1" customWidth="1"/>
    <col min="66" max="66" width="7" bestFit="1" customWidth="1"/>
    <col min="67" max="67" width="6" bestFit="1" customWidth="1"/>
    <col min="68" max="68" width="6.44140625" bestFit="1" customWidth="1"/>
    <col min="69" max="69" width="9" bestFit="1" customWidth="1"/>
    <col min="70" max="70" width="11.6640625" bestFit="1" customWidth="1"/>
    <col min="71" max="71" width="10.77734375" bestFit="1" customWidth="1"/>
  </cols>
  <sheetData>
    <row r="3" spans="1:4">
      <c r="A3" s="23" t="s">
        <v>3008</v>
      </c>
      <c r="B3" s="36" t="s">
        <v>3006</v>
      </c>
    </row>
    <row r="4" spans="1:4">
      <c r="A4" s="23" t="s">
        <v>3007</v>
      </c>
      <c r="B4" s="37" t="s">
        <v>6</v>
      </c>
      <c r="C4" s="37" t="s">
        <v>4</v>
      </c>
      <c r="D4" t="s">
        <v>2975</v>
      </c>
    </row>
    <row r="5" spans="1:4">
      <c r="A5" s="24" t="s">
        <v>2976</v>
      </c>
      <c r="B5" s="37">
        <v>0.56097560975609762</v>
      </c>
      <c r="C5" s="37">
        <v>0.17859365276913503</v>
      </c>
      <c r="D5" s="37">
        <v>0.35621459513495501</v>
      </c>
    </row>
    <row r="6" spans="1:4">
      <c r="A6" s="24" t="s">
        <v>2977</v>
      </c>
      <c r="B6" s="37">
        <v>2.152080344332855E-3</v>
      </c>
      <c r="C6" s="37">
        <v>9.9564405724953328E-3</v>
      </c>
      <c r="D6" s="37">
        <v>6.3312229256914359E-3</v>
      </c>
    </row>
    <row r="7" spans="1:4">
      <c r="A7" s="24" t="s">
        <v>2978</v>
      </c>
      <c r="B7" s="37">
        <v>2.152080344332855E-3</v>
      </c>
      <c r="C7" s="37">
        <v>3.4847542003733668E-2</v>
      </c>
      <c r="D7" s="37">
        <v>1.9660113295568143E-2</v>
      </c>
    </row>
    <row r="8" spans="1:4">
      <c r="A8" s="24" t="s">
        <v>2979</v>
      </c>
      <c r="B8" s="37">
        <v>7.1736011477761836E-3</v>
      </c>
      <c r="C8" s="37">
        <v>6.8450528935905417E-3</v>
      </c>
      <c r="D8" s="37">
        <v>6.9976674441852718E-3</v>
      </c>
    </row>
    <row r="9" spans="1:4">
      <c r="A9" s="24" t="s">
        <v>2980</v>
      </c>
      <c r="B9" s="37">
        <v>7.173601147776184E-4</v>
      </c>
      <c r="C9" s="37">
        <v>1.2445550715619166E-3</v>
      </c>
      <c r="D9" s="37">
        <v>9.9966677774075306E-4</v>
      </c>
    </row>
    <row r="10" spans="1:4">
      <c r="A10" s="24" t="s">
        <v>2981</v>
      </c>
      <c r="B10" s="37">
        <v>7.173601147776184E-4</v>
      </c>
      <c r="C10" s="37">
        <v>1.120099564405725E-2</v>
      </c>
      <c r="D10" s="37">
        <v>6.3312229256914359E-3</v>
      </c>
    </row>
    <row r="11" spans="1:4">
      <c r="A11" s="24" t="s">
        <v>2982</v>
      </c>
      <c r="B11" s="37">
        <v>5.0215208034433282E-3</v>
      </c>
      <c r="C11" s="37">
        <v>0.11263223397635345</v>
      </c>
      <c r="D11" s="37">
        <v>6.2645784738420529E-2</v>
      </c>
    </row>
    <row r="12" spans="1:4">
      <c r="A12" s="24" t="s">
        <v>2983</v>
      </c>
      <c r="B12" s="37">
        <v>0.34074605451936874</v>
      </c>
      <c r="C12" s="37">
        <v>6.4716863721219667E-2</v>
      </c>
      <c r="D12" s="37">
        <v>0.19293568810396536</v>
      </c>
    </row>
    <row r="13" spans="1:4">
      <c r="A13" s="24" t="s">
        <v>2984</v>
      </c>
      <c r="B13" s="37">
        <v>7.173601147776184E-4</v>
      </c>
      <c r="C13" s="37">
        <v>2.3024268823895456E-2</v>
      </c>
      <c r="D13" s="37">
        <v>1.2662445851382872E-2</v>
      </c>
    </row>
    <row r="14" spans="1:4">
      <c r="A14" s="24" t="s">
        <v>2985</v>
      </c>
      <c r="B14" s="37">
        <v>2.8694404591104736E-3</v>
      </c>
      <c r="C14" s="37">
        <v>3.7336652146857496E-2</v>
      </c>
      <c r="D14" s="37">
        <v>2.1326224591802733E-2</v>
      </c>
    </row>
    <row r="15" spans="1:4">
      <c r="A15" s="24" t="s">
        <v>2986</v>
      </c>
      <c r="B15" s="37">
        <v>2.7977044476327116E-2</v>
      </c>
      <c r="C15" s="37">
        <v>6.1605476042314873E-2</v>
      </c>
      <c r="D15" s="37">
        <v>4.598467177607464E-2</v>
      </c>
    </row>
    <row r="16" spans="1:4">
      <c r="A16" s="24" t="s">
        <v>2987</v>
      </c>
      <c r="B16" s="37">
        <v>7.8909612625538018E-3</v>
      </c>
      <c r="C16" s="37">
        <v>3.2980709396390792E-2</v>
      </c>
      <c r="D16" s="37">
        <v>2.1326224591802733E-2</v>
      </c>
    </row>
    <row r="17" spans="1:4">
      <c r="A17" s="24" t="s">
        <v>2988</v>
      </c>
      <c r="B17" s="37">
        <v>1.2195121951219513E-2</v>
      </c>
      <c r="C17" s="37">
        <v>0.15121344119477287</v>
      </c>
      <c r="D17" s="37">
        <v>8.6637787404198599E-2</v>
      </c>
    </row>
    <row r="18" spans="1:4">
      <c r="A18" s="24" t="s">
        <v>2989</v>
      </c>
      <c r="B18" s="37">
        <v>1.4347202295552368E-3</v>
      </c>
      <c r="C18" s="37">
        <v>2.4891101431238332E-3</v>
      </c>
      <c r="D18" s="37">
        <v>1.9993335554815061E-3</v>
      </c>
    </row>
    <row r="19" spans="1:4">
      <c r="A19" s="24" t="s">
        <v>2990</v>
      </c>
      <c r="B19" s="37">
        <v>7.173601147776184E-4</v>
      </c>
      <c r="C19" s="37">
        <v>1.2445550715619166E-2</v>
      </c>
      <c r="D19" s="37">
        <v>6.9976674441852718E-3</v>
      </c>
    </row>
    <row r="20" spans="1:4">
      <c r="A20" s="24" t="s">
        <v>2991</v>
      </c>
      <c r="B20" s="37">
        <v>0</v>
      </c>
      <c r="C20" s="37">
        <v>3.1113876789047915E-3</v>
      </c>
      <c r="D20" s="37">
        <v>1.6661112962345886E-3</v>
      </c>
    </row>
    <row r="21" spans="1:4">
      <c r="A21" s="24" t="s">
        <v>2992</v>
      </c>
      <c r="B21" s="37">
        <v>6.4562410329985654E-3</v>
      </c>
      <c r="C21" s="37">
        <v>8.7741132545115119E-2</v>
      </c>
      <c r="D21" s="37">
        <v>4.9983338887037654E-2</v>
      </c>
    </row>
    <row r="22" spans="1:4">
      <c r="A22" s="24" t="s">
        <v>2993</v>
      </c>
      <c r="B22" s="37">
        <v>2.8694404591104736E-3</v>
      </c>
      <c r="C22" s="37">
        <v>2.0535158680771624E-2</v>
      </c>
      <c r="D22" s="37">
        <v>1.2329223592135955E-2</v>
      </c>
    </row>
    <row r="23" spans="1:4">
      <c r="A23" s="24" t="s">
        <v>2994</v>
      </c>
      <c r="B23" s="37">
        <v>6.4562410329985654E-3</v>
      </c>
      <c r="C23" s="37">
        <v>5.9116365899191038E-2</v>
      </c>
      <c r="D23" s="37">
        <v>3.4655114961679438E-2</v>
      </c>
    </row>
    <row r="24" spans="1:4">
      <c r="A24" s="24" t="s">
        <v>2995</v>
      </c>
      <c r="B24" s="37">
        <v>7.8909612625538018E-3</v>
      </c>
      <c r="C24" s="37">
        <v>3.7336652146857496E-2</v>
      </c>
      <c r="D24" s="37">
        <v>2.3658780406531157E-2</v>
      </c>
    </row>
    <row r="25" spans="1:4">
      <c r="A25" s="24" t="s">
        <v>2996</v>
      </c>
      <c r="B25" s="37">
        <v>0</v>
      </c>
      <c r="C25" s="37">
        <v>2.4268823895457373E-2</v>
      </c>
      <c r="D25" s="37">
        <v>1.299566811062979E-2</v>
      </c>
    </row>
    <row r="26" spans="1:4">
      <c r="A26" s="24" t="s">
        <v>2997</v>
      </c>
      <c r="B26" s="37">
        <v>1.4347202295552368E-3</v>
      </c>
      <c r="C26" s="37">
        <v>2.1157436216552583E-2</v>
      </c>
      <c r="D26" s="37">
        <v>1.1996001332889037E-2</v>
      </c>
    </row>
    <row r="27" spans="1:4">
      <c r="A27" s="24" t="s">
        <v>2998</v>
      </c>
      <c r="B27" s="37">
        <v>1.4347202295552368E-3</v>
      </c>
      <c r="C27" s="37">
        <v>5.6004978220286251E-3</v>
      </c>
      <c r="D27" s="37">
        <v>3.6654448517160947E-3</v>
      </c>
    </row>
    <row r="28" spans="1:4">
      <c r="A28" s="24" t="s">
        <v>2975</v>
      </c>
      <c r="B28" s="37">
        <v>1</v>
      </c>
      <c r="C28" s="37">
        <v>1</v>
      </c>
      <c r="D28" s="37">
        <v>1</v>
      </c>
    </row>
    <row r="29" spans="1:4">
      <c r="B29"/>
      <c r="C2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2"/>
  <sheetViews>
    <sheetView topLeftCell="B1" workbookViewId="0">
      <selection activeCell="Q10" sqref="Q10"/>
    </sheetView>
  </sheetViews>
  <sheetFormatPr defaultColWidth="14.44140625" defaultRowHeight="15" customHeight="1"/>
  <cols>
    <col min="1" max="3" width="8.6640625" customWidth="1"/>
    <col min="4" max="4" width="10.109375" customWidth="1"/>
    <col min="5" max="5" width="11.109375" customWidth="1"/>
    <col min="6" max="6" width="8.6640625" customWidth="1"/>
    <col min="7" max="7" width="10.33203125" customWidth="1"/>
    <col min="8" max="8" width="10.6640625" customWidth="1"/>
    <col min="9" max="9" width="10.88671875" customWidth="1"/>
    <col min="10" max="11" width="8.6640625" customWidth="1"/>
    <col min="12" max="12" width="23.88671875" customWidth="1"/>
    <col min="13" max="13" width="15.5546875" bestFit="1" customWidth="1"/>
    <col min="14" max="14" width="5.88671875" bestFit="1" customWidth="1"/>
    <col min="15" max="16" width="10.77734375" bestFit="1" customWidth="1"/>
    <col min="17" max="17" width="27.88671875" customWidth="1"/>
    <col min="18" max="26" width="8.6640625" customWidth="1"/>
  </cols>
  <sheetData>
    <row r="1" spans="1:26" ht="14.25" customHeight="1">
      <c r="A1" s="25" t="s">
        <v>3000</v>
      </c>
      <c r="B1" s="25" t="s">
        <v>1</v>
      </c>
      <c r="C1" s="25" t="s">
        <v>2</v>
      </c>
      <c r="D1" s="25" t="s">
        <v>3023</v>
      </c>
      <c r="E1" s="25" t="s">
        <v>3024</v>
      </c>
      <c r="F1" s="25" t="s">
        <v>3025</v>
      </c>
      <c r="G1" s="25" t="s">
        <v>3026</v>
      </c>
      <c r="H1" s="25" t="s">
        <v>3027</v>
      </c>
      <c r="I1" s="25" t="s">
        <v>3048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ht="14.25" customHeight="1">
      <c r="A2" s="1" t="s">
        <v>3</v>
      </c>
      <c r="B2" s="1" t="s">
        <v>4</v>
      </c>
      <c r="C2" s="1" t="str">
        <f t="shared" ref="C2:C256" si="0">RIGHT(A2)</f>
        <v>h</v>
      </c>
      <c r="D2">
        <f>VLOOKUP(C2,'Naive Bayes'!A:D,3,0)</f>
        <v>0.11263223397635345</v>
      </c>
      <c r="E2">
        <f>VLOOKUP(C2,'Naive Bayes'!A:D,2,0)</f>
        <v>5.0215208034433282E-3</v>
      </c>
      <c r="F2">
        <f>D2*GETPIVOTDATA("Gender",'Naive Bayes'!$A$3,"Gender","Male","LastLetter","a")</f>
        <v>2.0115402085384843E-2</v>
      </c>
      <c r="G2">
        <f>E2*GETPIVOTDATA("Gender",'Naive Bayes'!$A$3,"Gender","Female","LastLetter","a")</f>
        <v>2.8169506946145503E-3</v>
      </c>
      <c r="H2" t="str">
        <f>IF(G2&gt;F2,"Female","Male")</f>
        <v>Male</v>
      </c>
      <c r="I2">
        <f>IF(H2=B2,1,0)</f>
        <v>1</v>
      </c>
    </row>
    <row r="3" spans="1:26" ht="14.25" customHeight="1">
      <c r="A3" s="1" t="s">
        <v>5</v>
      </c>
      <c r="B3" s="1" t="s">
        <v>6</v>
      </c>
      <c r="C3" s="1" t="str">
        <f t="shared" si="0"/>
        <v>a</v>
      </c>
      <c r="D3">
        <f>VLOOKUP(C3,'Naive Bayes'!A:D,3,0)</f>
        <v>0.17859365276913503</v>
      </c>
      <c r="E3">
        <f>VLOOKUP(C3,'Naive Bayes'!A:D,2,0)</f>
        <v>0.56097560975609762</v>
      </c>
      <c r="F3">
        <f>D3*GETPIVOTDATA("Gender",'Naive Bayes'!$A$3,"Gender","Male","LastLetter","a")</f>
        <v>3.1895692809422373E-2</v>
      </c>
      <c r="G3">
        <f>E3*GETPIVOTDATA("Gender",'Naive Bayes'!$A$3,"Gender","Female","LastLetter","a")</f>
        <v>0.31469363474122553</v>
      </c>
      <c r="H3" t="str">
        <f t="shared" ref="H3:H66" si="1">IF(G3&gt;F3,"Female","Male")</f>
        <v>Female</v>
      </c>
      <c r="I3">
        <f t="shared" ref="I3:I66" si="2">IF(H3=B3,1,0)</f>
        <v>1</v>
      </c>
    </row>
    <row r="4" spans="1:26" ht="14.25" customHeight="1">
      <c r="A4" s="1" t="s">
        <v>7</v>
      </c>
      <c r="B4" s="1" t="s">
        <v>4</v>
      </c>
      <c r="C4" s="1" t="str">
        <f t="shared" si="0"/>
        <v>b</v>
      </c>
      <c r="D4">
        <f>VLOOKUP(C4,'Naive Bayes'!A:D,3,0)</f>
        <v>9.9564405724953328E-3</v>
      </c>
      <c r="E4">
        <f>VLOOKUP(C4,'Naive Bayes'!A:D,2,0)</f>
        <v>2.152080344332855E-3</v>
      </c>
      <c r="F4">
        <f>D4*GETPIVOTDATA("Gender",'Naive Bayes'!$A$3,"Gender","Male","LastLetter","a")</f>
        <v>1.7781570904207595E-3</v>
      </c>
      <c r="G4">
        <f>E4*GETPIVOTDATA("Gender",'Naive Bayes'!$A$3,"Gender","Female","LastLetter","a")</f>
        <v>1.2072645834062359E-3</v>
      </c>
      <c r="H4" t="str">
        <f t="shared" si="1"/>
        <v>Male</v>
      </c>
      <c r="I4">
        <f t="shared" si="2"/>
        <v>1</v>
      </c>
    </row>
    <row r="5" spans="1:26" ht="14.25" customHeight="1">
      <c r="A5" s="1" t="s">
        <v>8</v>
      </c>
      <c r="B5" s="1" t="s">
        <v>6</v>
      </c>
      <c r="C5" s="1" t="str">
        <f t="shared" si="0"/>
        <v>a</v>
      </c>
      <c r="D5">
        <f>VLOOKUP(C5,'Naive Bayes'!A:D,3,0)</f>
        <v>0.17859365276913503</v>
      </c>
      <c r="E5">
        <f>VLOOKUP(C5,'Naive Bayes'!A:D,2,0)</f>
        <v>0.56097560975609762</v>
      </c>
      <c r="F5">
        <f>D5*GETPIVOTDATA("Gender",'Naive Bayes'!$A$3,"Gender","Male","LastLetter","a")</f>
        <v>3.1895692809422373E-2</v>
      </c>
      <c r="G5">
        <f>E5*GETPIVOTDATA("Gender",'Naive Bayes'!$A$3,"Gender","Female","LastLetter","a")</f>
        <v>0.31469363474122553</v>
      </c>
      <c r="H5" t="str">
        <f t="shared" si="1"/>
        <v>Female</v>
      </c>
      <c r="I5">
        <f t="shared" si="2"/>
        <v>1</v>
      </c>
      <c r="L5" s="23" t="s">
        <v>3008</v>
      </c>
      <c r="M5" s="23" t="s">
        <v>3006</v>
      </c>
      <c r="Q5" s="25" t="s">
        <v>3046</v>
      </c>
      <c r="R5">
        <f>COUNTIF(I:I,1)</f>
        <v>1693</v>
      </c>
    </row>
    <row r="6" spans="1:26" ht="14.25" customHeight="1">
      <c r="A6" s="1" t="s">
        <v>9</v>
      </c>
      <c r="B6" s="1" t="s">
        <v>6</v>
      </c>
      <c r="C6" s="1" t="str">
        <f t="shared" si="0"/>
        <v>i</v>
      </c>
      <c r="D6">
        <f>VLOOKUP(C6,'Naive Bayes'!A:D,3,0)</f>
        <v>6.4716863721219667E-2</v>
      </c>
      <c r="E6">
        <f>VLOOKUP(C6,'Naive Bayes'!A:D,2,0)</f>
        <v>0.34074605451936874</v>
      </c>
      <c r="F6">
        <f>D6*GETPIVOTDATA("Gender",'Naive Bayes'!$A$3,"Gender","Male","LastLetter","a")</f>
        <v>1.1558021087734937E-2</v>
      </c>
      <c r="G6">
        <f>E6*GETPIVOTDATA("Gender",'Naive Bayes'!$A$3,"Gender","Female","LastLetter","a")</f>
        <v>0.19115022570598736</v>
      </c>
      <c r="H6" t="str">
        <f t="shared" si="1"/>
        <v>Female</v>
      </c>
      <c r="I6">
        <f t="shared" si="2"/>
        <v>1</v>
      </c>
      <c r="L6" s="23" t="s">
        <v>3007</v>
      </c>
      <c r="M6" t="s">
        <v>3028</v>
      </c>
      <c r="N6" t="s">
        <v>3029</v>
      </c>
      <c r="O6" t="s">
        <v>2975</v>
      </c>
      <c r="Q6" s="25" t="s">
        <v>3047</v>
      </c>
      <c r="R6">
        <v>2100</v>
      </c>
    </row>
    <row r="7" spans="1:26" ht="14.25" customHeight="1">
      <c r="A7" s="1" t="s">
        <v>10</v>
      </c>
      <c r="B7" s="1" t="s">
        <v>6</v>
      </c>
      <c r="C7" s="1" t="str">
        <f t="shared" si="0"/>
        <v>a</v>
      </c>
      <c r="D7">
        <f>VLOOKUP(C7,'Naive Bayes'!A:D,3,0)</f>
        <v>0.17859365276913503</v>
      </c>
      <c r="E7">
        <f>VLOOKUP(C7,'Naive Bayes'!A:D,2,0)</f>
        <v>0.56097560975609762</v>
      </c>
      <c r="F7">
        <f>D7*GETPIVOTDATA("Gender",'Naive Bayes'!$A$3,"Gender","Male","LastLetter","a")</f>
        <v>3.1895692809422373E-2</v>
      </c>
      <c r="G7">
        <f>E7*GETPIVOTDATA("Gender",'Naive Bayes'!$A$3,"Gender","Female","LastLetter","a")</f>
        <v>0.31469363474122553</v>
      </c>
      <c r="H7" t="str">
        <f t="shared" si="1"/>
        <v>Female</v>
      </c>
      <c r="I7">
        <f t="shared" si="2"/>
        <v>1</v>
      </c>
      <c r="L7" s="24" t="s">
        <v>6</v>
      </c>
      <c r="M7">
        <v>923</v>
      </c>
      <c r="N7">
        <v>64</v>
      </c>
      <c r="O7">
        <v>987</v>
      </c>
    </row>
    <row r="8" spans="1:26" ht="14.25" customHeight="1">
      <c r="A8" s="1" t="s">
        <v>11</v>
      </c>
      <c r="B8" s="1" t="s">
        <v>6</v>
      </c>
      <c r="C8" s="1" t="str">
        <f t="shared" si="0"/>
        <v>i</v>
      </c>
      <c r="D8">
        <f>VLOOKUP(C8,'Naive Bayes'!A:D,3,0)</f>
        <v>6.4716863721219667E-2</v>
      </c>
      <c r="E8">
        <f>VLOOKUP(C8,'Naive Bayes'!A:D,2,0)</f>
        <v>0.34074605451936874</v>
      </c>
      <c r="F8">
        <f>D8*GETPIVOTDATA("Gender",'Naive Bayes'!$A$3,"Gender","Male","LastLetter","a")</f>
        <v>1.1558021087734937E-2</v>
      </c>
      <c r="G8">
        <f>E8*GETPIVOTDATA("Gender",'Naive Bayes'!$A$3,"Gender","Female","LastLetter","a")</f>
        <v>0.19115022570598736</v>
      </c>
      <c r="H8" t="str">
        <f t="shared" si="1"/>
        <v>Female</v>
      </c>
      <c r="I8">
        <f t="shared" si="2"/>
        <v>1</v>
      </c>
      <c r="L8" s="24" t="s">
        <v>4</v>
      </c>
      <c r="M8">
        <v>343</v>
      </c>
      <c r="N8">
        <v>770</v>
      </c>
      <c r="O8">
        <v>1113</v>
      </c>
      <c r="Q8" s="25" t="s">
        <v>3049</v>
      </c>
      <c r="R8" s="27">
        <f>R5/R6</f>
        <v>0.80619047619047624</v>
      </c>
    </row>
    <row r="9" spans="1:26" ht="14.25" customHeight="1">
      <c r="A9" s="1" t="s">
        <v>12</v>
      </c>
      <c r="B9" s="1" t="s">
        <v>4</v>
      </c>
      <c r="C9" s="1" t="str">
        <f t="shared" si="0"/>
        <v>a</v>
      </c>
      <c r="D9">
        <f>VLOOKUP(C9,'Naive Bayes'!A:D,3,0)</f>
        <v>0.17859365276913503</v>
      </c>
      <c r="E9">
        <f>VLOOKUP(C9,'Naive Bayes'!A:D,2,0)</f>
        <v>0.56097560975609762</v>
      </c>
      <c r="F9">
        <f>D9*GETPIVOTDATA("Gender",'Naive Bayes'!$A$3,"Gender","Male","LastLetter","a")</f>
        <v>3.1895692809422373E-2</v>
      </c>
      <c r="G9">
        <f>E9*GETPIVOTDATA("Gender",'Naive Bayes'!$A$3,"Gender","Female","LastLetter","a")</f>
        <v>0.31469363474122553</v>
      </c>
      <c r="H9" t="str">
        <f t="shared" si="1"/>
        <v>Female</v>
      </c>
      <c r="I9">
        <f t="shared" si="2"/>
        <v>0</v>
      </c>
      <c r="L9" s="24" t="s">
        <v>2975</v>
      </c>
      <c r="M9">
        <v>1266</v>
      </c>
      <c r="N9">
        <v>834</v>
      </c>
      <c r="O9">
        <v>2100</v>
      </c>
    </row>
    <row r="10" spans="1:26" ht="14.25" customHeight="1">
      <c r="A10" s="1" t="s">
        <v>13</v>
      </c>
      <c r="B10" s="1" t="s">
        <v>6</v>
      </c>
      <c r="C10" s="1" t="str">
        <f t="shared" si="0"/>
        <v>a</v>
      </c>
      <c r="D10">
        <f>VLOOKUP(C10,'Naive Bayes'!A:D,3,0)</f>
        <v>0.17859365276913503</v>
      </c>
      <c r="E10">
        <f>VLOOKUP(C10,'Naive Bayes'!A:D,2,0)</f>
        <v>0.56097560975609762</v>
      </c>
      <c r="F10">
        <f>D10*GETPIVOTDATA("Gender",'Naive Bayes'!$A$3,"Gender","Male","LastLetter","a")</f>
        <v>3.1895692809422373E-2</v>
      </c>
      <c r="G10">
        <f>E10*GETPIVOTDATA("Gender",'Naive Bayes'!$A$3,"Gender","Female","LastLetter","a")</f>
        <v>0.31469363474122553</v>
      </c>
      <c r="H10" t="str">
        <f t="shared" si="1"/>
        <v>Female</v>
      </c>
      <c r="I10">
        <f t="shared" si="2"/>
        <v>1</v>
      </c>
    </row>
    <row r="11" spans="1:26" ht="14.25" customHeight="1">
      <c r="A11" s="1" t="s">
        <v>14</v>
      </c>
      <c r="B11" s="1" t="s">
        <v>4</v>
      </c>
      <c r="C11" s="1" t="str">
        <f t="shared" si="0"/>
        <v>k</v>
      </c>
      <c r="D11">
        <f>VLOOKUP(C11,'Naive Bayes'!A:D,3,0)</f>
        <v>3.7336652146857496E-2</v>
      </c>
      <c r="E11">
        <f>VLOOKUP(C11,'Naive Bayes'!A:D,2,0)</f>
        <v>2.8694404591104736E-3</v>
      </c>
      <c r="F11">
        <f>D11*GETPIVOTDATA("Gender",'Naive Bayes'!$A$3,"Gender","Male","LastLetter","a")</f>
        <v>6.6680890890778478E-3</v>
      </c>
      <c r="G11">
        <f>E11*GETPIVOTDATA("Gender",'Naive Bayes'!$A$3,"Gender","Female","LastLetter","a")</f>
        <v>1.6096861112083146E-3</v>
      </c>
      <c r="H11" t="str">
        <f t="shared" si="1"/>
        <v>Male</v>
      </c>
      <c r="I11">
        <f t="shared" si="2"/>
        <v>1</v>
      </c>
    </row>
    <row r="12" spans="1:26" ht="14.25" customHeight="1">
      <c r="A12" s="1" t="s">
        <v>15</v>
      </c>
      <c r="B12" s="1" t="s">
        <v>4</v>
      </c>
      <c r="C12" s="1" t="str">
        <f t="shared" si="0"/>
        <v>d</v>
      </c>
      <c r="D12">
        <f>VLOOKUP(C12,'Naive Bayes'!A:D,3,0)</f>
        <v>3.4847542003733668E-2</v>
      </c>
      <c r="E12">
        <f>VLOOKUP(C12,'Naive Bayes'!A:D,2,0)</f>
        <v>2.152080344332855E-3</v>
      </c>
      <c r="F12">
        <f>D12*GETPIVOTDATA("Gender",'Naive Bayes'!$A$3,"Gender","Male","LastLetter","a")</f>
        <v>6.2235498164726587E-3</v>
      </c>
      <c r="G12">
        <f>E12*GETPIVOTDATA("Gender",'Naive Bayes'!$A$3,"Gender","Female","LastLetter","a")</f>
        <v>1.2072645834062359E-3</v>
      </c>
      <c r="H12" t="str">
        <f t="shared" si="1"/>
        <v>Male</v>
      </c>
      <c r="I12">
        <f t="shared" si="2"/>
        <v>1</v>
      </c>
      <c r="L12" s="28" t="s">
        <v>3016</v>
      </c>
      <c r="M12" s="27">
        <f>923/1266</f>
        <v>0.7290679304897314</v>
      </c>
    </row>
    <row r="13" spans="1:26" ht="14.25" customHeight="1">
      <c r="A13" s="1" t="s">
        <v>16</v>
      </c>
      <c r="B13" s="1" t="s">
        <v>6</v>
      </c>
      <c r="C13" s="1" t="str">
        <f t="shared" si="0"/>
        <v>i</v>
      </c>
      <c r="D13">
        <f>VLOOKUP(C13,'Naive Bayes'!A:D,3,0)</f>
        <v>6.4716863721219667E-2</v>
      </c>
      <c r="E13">
        <f>VLOOKUP(C13,'Naive Bayes'!A:D,2,0)</f>
        <v>0.34074605451936874</v>
      </c>
      <c r="F13">
        <f>D13*GETPIVOTDATA("Gender",'Naive Bayes'!$A$3,"Gender","Male","LastLetter","a")</f>
        <v>1.1558021087734937E-2</v>
      </c>
      <c r="G13">
        <f>E13*GETPIVOTDATA("Gender",'Naive Bayes'!$A$3,"Gender","Female","LastLetter","a")</f>
        <v>0.19115022570598736</v>
      </c>
      <c r="H13" t="str">
        <f t="shared" si="1"/>
        <v>Female</v>
      </c>
      <c r="I13">
        <f t="shared" si="2"/>
        <v>1</v>
      </c>
      <c r="L13" s="25" t="s">
        <v>3017</v>
      </c>
      <c r="M13" s="27">
        <f>923/987</f>
        <v>0.93515704154002022</v>
      </c>
    </row>
    <row r="14" spans="1:26" ht="14.25" customHeight="1">
      <c r="A14" s="1" t="s">
        <v>17</v>
      </c>
      <c r="B14" s="1" t="s">
        <v>6</v>
      </c>
      <c r="C14" s="1" t="str">
        <f t="shared" si="0"/>
        <v>a</v>
      </c>
      <c r="D14">
        <f>VLOOKUP(C14,'Naive Bayes'!A:D,3,0)</f>
        <v>0.17859365276913503</v>
      </c>
      <c r="E14">
        <f>VLOOKUP(C14,'Naive Bayes'!A:D,2,0)</f>
        <v>0.56097560975609762</v>
      </c>
      <c r="F14">
        <f>D14*GETPIVOTDATA("Gender",'Naive Bayes'!$A$3,"Gender","Male","LastLetter","a")</f>
        <v>3.1895692809422373E-2</v>
      </c>
      <c r="G14">
        <f>E14*GETPIVOTDATA("Gender",'Naive Bayes'!$A$3,"Gender","Female","LastLetter","a")</f>
        <v>0.31469363474122553</v>
      </c>
      <c r="H14" t="str">
        <f t="shared" si="1"/>
        <v>Female</v>
      </c>
      <c r="I14">
        <f t="shared" si="2"/>
        <v>1</v>
      </c>
    </row>
    <row r="15" spans="1:26" ht="14.25" customHeight="1">
      <c r="A15" s="1" t="s">
        <v>18</v>
      </c>
      <c r="B15" s="1" t="s">
        <v>4</v>
      </c>
      <c r="C15" s="1" t="str">
        <f t="shared" si="0"/>
        <v>u</v>
      </c>
      <c r="D15">
        <f>VLOOKUP(C15,'Naive Bayes'!A:D,3,0)</f>
        <v>3.7336652146857496E-2</v>
      </c>
      <c r="E15">
        <f>VLOOKUP(C15,'Naive Bayes'!A:D,2,0)</f>
        <v>7.8909612625538018E-3</v>
      </c>
      <c r="F15">
        <f>D15*GETPIVOTDATA("Gender",'Naive Bayes'!$A$3,"Gender","Male","LastLetter","a")</f>
        <v>6.6680890890778478E-3</v>
      </c>
      <c r="G15">
        <f>E15*GETPIVOTDATA("Gender",'Naive Bayes'!$A$3,"Gender","Female","LastLetter","a")</f>
        <v>4.4266368058228645E-3</v>
      </c>
      <c r="H15" t="str">
        <f t="shared" si="1"/>
        <v>Male</v>
      </c>
      <c r="I15">
        <f t="shared" si="2"/>
        <v>1</v>
      </c>
      <c r="L15" s="25" t="s">
        <v>3018</v>
      </c>
      <c r="M15" s="38">
        <f>2*M12*M13/(M12+M13)</f>
        <v>0.81935197514425195</v>
      </c>
    </row>
    <row r="16" spans="1:26" ht="14.25" customHeight="1">
      <c r="A16" s="1" t="s">
        <v>19</v>
      </c>
      <c r="B16" s="1" t="s">
        <v>6</v>
      </c>
      <c r="C16" s="1" t="str">
        <f t="shared" si="0"/>
        <v>i</v>
      </c>
      <c r="D16">
        <f>VLOOKUP(C16,'Naive Bayes'!A:D,3,0)</f>
        <v>6.4716863721219667E-2</v>
      </c>
      <c r="E16">
        <f>VLOOKUP(C16,'Naive Bayes'!A:D,2,0)</f>
        <v>0.34074605451936874</v>
      </c>
      <c r="F16">
        <f>D16*GETPIVOTDATA("Gender",'Naive Bayes'!$A$3,"Gender","Male","LastLetter","a")</f>
        <v>1.1558021087734937E-2</v>
      </c>
      <c r="G16">
        <f>E16*GETPIVOTDATA("Gender",'Naive Bayes'!$A$3,"Gender","Female","LastLetter","a")</f>
        <v>0.19115022570598736</v>
      </c>
      <c r="H16" t="str">
        <f t="shared" si="1"/>
        <v>Female</v>
      </c>
      <c r="I16">
        <f t="shared" si="2"/>
        <v>1</v>
      </c>
    </row>
    <row r="17" spans="1:13" ht="14.25" customHeight="1">
      <c r="A17" s="1" t="s">
        <v>20</v>
      </c>
      <c r="B17" s="1" t="s">
        <v>6</v>
      </c>
      <c r="C17" s="1" t="str">
        <f t="shared" si="0"/>
        <v>n</v>
      </c>
      <c r="D17">
        <f>VLOOKUP(C17,'Naive Bayes'!A:D,3,0)</f>
        <v>0.15121344119477287</v>
      </c>
      <c r="E17">
        <f>VLOOKUP(C17,'Naive Bayes'!A:D,2,0)</f>
        <v>1.2195121951219513E-2</v>
      </c>
      <c r="F17">
        <f>D17*GETPIVOTDATA("Gender",'Naive Bayes'!$A$3,"Gender","Male","LastLetter","a")</f>
        <v>2.7005760810765285E-2</v>
      </c>
      <c r="G17">
        <f>E17*GETPIVOTDATA("Gender",'Naive Bayes'!$A$3,"Gender","Female","LastLetter","a")</f>
        <v>6.8411659726353366E-3</v>
      </c>
      <c r="H17" t="str">
        <f t="shared" si="1"/>
        <v>Male</v>
      </c>
      <c r="I17">
        <f t="shared" si="2"/>
        <v>0</v>
      </c>
      <c r="L17" s="25" t="s">
        <v>3030</v>
      </c>
      <c r="M17" s="27">
        <f>770/834</f>
        <v>0.9232613908872902</v>
      </c>
    </row>
    <row r="18" spans="1:13" ht="14.25" customHeight="1">
      <c r="A18" s="1" t="s">
        <v>21</v>
      </c>
      <c r="B18" s="1" t="s">
        <v>4</v>
      </c>
      <c r="C18" s="1" t="str">
        <f t="shared" si="0"/>
        <v>r</v>
      </c>
      <c r="D18">
        <f>VLOOKUP(C18,'Naive Bayes'!A:D,3,0)</f>
        <v>8.7741132545115119E-2</v>
      </c>
      <c r="E18">
        <f>VLOOKUP(C18,'Naive Bayes'!A:D,2,0)</f>
        <v>6.4562410329985654E-3</v>
      </c>
      <c r="F18">
        <f>D18*GETPIVOTDATA("Gender",'Naive Bayes'!$A$3,"Gender","Male","LastLetter","a")</f>
        <v>1.5670009359332941E-2</v>
      </c>
      <c r="G18">
        <f>E18*GETPIVOTDATA("Gender",'Naive Bayes'!$A$3,"Gender","Female","LastLetter","a")</f>
        <v>3.6217937502187078E-3</v>
      </c>
      <c r="H18" t="str">
        <f t="shared" si="1"/>
        <v>Male</v>
      </c>
      <c r="I18">
        <f t="shared" si="2"/>
        <v>1</v>
      </c>
      <c r="L18" s="25" t="s">
        <v>3031</v>
      </c>
      <c r="M18" s="38">
        <f>770/1113</f>
        <v>0.69182389937106914</v>
      </c>
    </row>
    <row r="19" spans="1:13" ht="14.25" customHeight="1">
      <c r="A19" s="1" t="s">
        <v>22</v>
      </c>
      <c r="B19" s="1" t="s">
        <v>4</v>
      </c>
      <c r="C19" s="1" t="str">
        <f t="shared" si="0"/>
        <v>s</v>
      </c>
      <c r="D19">
        <f>VLOOKUP(C19,'Naive Bayes'!A:D,3,0)</f>
        <v>2.0535158680771624E-2</v>
      </c>
      <c r="E19">
        <f>VLOOKUP(C19,'Naive Bayes'!A:D,2,0)</f>
        <v>2.8694404591104736E-3</v>
      </c>
      <c r="F19">
        <f>D19*GETPIVOTDATA("Gender",'Naive Bayes'!$A$3,"Gender","Male","LastLetter","a")</f>
        <v>3.6674489989928162E-3</v>
      </c>
      <c r="G19">
        <f>E19*GETPIVOTDATA("Gender",'Naive Bayes'!$A$3,"Gender","Female","LastLetter","a")</f>
        <v>1.6096861112083146E-3</v>
      </c>
      <c r="H19" t="str">
        <f t="shared" si="1"/>
        <v>Male</v>
      </c>
      <c r="I19">
        <f t="shared" si="2"/>
        <v>1</v>
      </c>
    </row>
    <row r="20" spans="1:13" ht="14.25" customHeight="1">
      <c r="A20" s="1" t="s">
        <v>23</v>
      </c>
      <c r="B20" s="1" t="s">
        <v>6</v>
      </c>
      <c r="C20" s="1" t="str">
        <f t="shared" si="0"/>
        <v>i</v>
      </c>
      <c r="D20">
        <f>VLOOKUP(C20,'Naive Bayes'!A:D,3,0)</f>
        <v>6.4716863721219667E-2</v>
      </c>
      <c r="E20">
        <f>VLOOKUP(C20,'Naive Bayes'!A:D,2,0)</f>
        <v>0.34074605451936874</v>
      </c>
      <c r="F20">
        <f>D20*GETPIVOTDATA("Gender",'Naive Bayes'!$A$3,"Gender","Male","LastLetter","a")</f>
        <v>1.1558021087734937E-2</v>
      </c>
      <c r="G20">
        <f>E20*GETPIVOTDATA("Gender",'Naive Bayes'!$A$3,"Gender","Female","LastLetter","a")</f>
        <v>0.19115022570598736</v>
      </c>
      <c r="H20" t="str">
        <f t="shared" si="1"/>
        <v>Female</v>
      </c>
      <c r="I20">
        <f t="shared" si="2"/>
        <v>1</v>
      </c>
      <c r="L20" s="25" t="s">
        <v>3032</v>
      </c>
      <c r="M20" s="27">
        <f>2*M17*M18/(M17+M18)</f>
        <v>0.79096045197740117</v>
      </c>
    </row>
    <row r="21" spans="1:13" ht="14.25" customHeight="1">
      <c r="A21" s="1" t="s">
        <v>24</v>
      </c>
      <c r="B21" s="1" t="s">
        <v>6</v>
      </c>
      <c r="C21" s="1" t="str">
        <f t="shared" si="0"/>
        <v>a</v>
      </c>
      <c r="D21">
        <f>VLOOKUP(C21,'Naive Bayes'!A:D,3,0)</f>
        <v>0.17859365276913503</v>
      </c>
      <c r="E21">
        <f>VLOOKUP(C21,'Naive Bayes'!A:D,2,0)</f>
        <v>0.56097560975609762</v>
      </c>
      <c r="F21">
        <f>D21*GETPIVOTDATA("Gender",'Naive Bayes'!$A$3,"Gender","Male","LastLetter","a")</f>
        <v>3.1895692809422373E-2</v>
      </c>
      <c r="G21">
        <f>E21*GETPIVOTDATA("Gender",'Naive Bayes'!$A$3,"Gender","Female","LastLetter","a")</f>
        <v>0.31469363474122553</v>
      </c>
      <c r="H21" t="str">
        <f t="shared" si="1"/>
        <v>Female</v>
      </c>
      <c r="I21">
        <f t="shared" si="2"/>
        <v>1</v>
      </c>
    </row>
    <row r="22" spans="1:13" ht="14.25" customHeight="1">
      <c r="A22" s="1" t="s">
        <v>25</v>
      </c>
      <c r="B22" s="1" t="s">
        <v>6</v>
      </c>
      <c r="C22" s="1" t="str">
        <f t="shared" si="0"/>
        <v>i</v>
      </c>
      <c r="D22">
        <f>VLOOKUP(C22,'Naive Bayes'!A:D,3,0)</f>
        <v>6.4716863721219667E-2</v>
      </c>
      <c r="E22">
        <f>VLOOKUP(C22,'Naive Bayes'!A:D,2,0)</f>
        <v>0.34074605451936874</v>
      </c>
      <c r="F22">
        <f>D22*GETPIVOTDATA("Gender",'Naive Bayes'!$A$3,"Gender","Male","LastLetter","a")</f>
        <v>1.1558021087734937E-2</v>
      </c>
      <c r="G22">
        <f>E22*GETPIVOTDATA("Gender",'Naive Bayes'!$A$3,"Gender","Female","LastLetter","a")</f>
        <v>0.19115022570598736</v>
      </c>
      <c r="H22" t="str">
        <f t="shared" si="1"/>
        <v>Female</v>
      </c>
      <c r="I22">
        <f t="shared" si="2"/>
        <v>1</v>
      </c>
      <c r="L22" s="25" t="s">
        <v>3033</v>
      </c>
      <c r="M22" s="27">
        <f>(M15+M20)/2</f>
        <v>0.80515621356082656</v>
      </c>
    </row>
    <row r="23" spans="1:13" ht="14.25" customHeight="1">
      <c r="A23" s="1" t="s">
        <v>26</v>
      </c>
      <c r="B23" s="1" t="s">
        <v>4</v>
      </c>
      <c r="C23" s="1" t="str">
        <f t="shared" si="0"/>
        <v>l</v>
      </c>
      <c r="D23">
        <f>VLOOKUP(C23,'Naive Bayes'!A:D,3,0)</f>
        <v>6.1605476042314873E-2</v>
      </c>
      <c r="E23">
        <f>VLOOKUP(C23,'Naive Bayes'!A:D,2,0)</f>
        <v>2.7977044476327116E-2</v>
      </c>
      <c r="F23">
        <f>D23*GETPIVOTDATA("Gender",'Naive Bayes'!$A$3,"Gender","Male","LastLetter","a")</f>
        <v>1.1002346996978449E-2</v>
      </c>
      <c r="G23">
        <f>E23*GETPIVOTDATA("Gender",'Naive Bayes'!$A$3,"Gender","Female","LastLetter","a")</f>
        <v>1.5694439584281066E-2</v>
      </c>
      <c r="H23" t="str">
        <f t="shared" si="1"/>
        <v>Female</v>
      </c>
      <c r="I23">
        <f t="shared" si="2"/>
        <v>0</v>
      </c>
    </row>
    <row r="24" spans="1:13" ht="14.25" customHeight="1">
      <c r="A24" s="1" t="s">
        <v>27</v>
      </c>
      <c r="B24" s="1" t="s">
        <v>4</v>
      </c>
      <c r="C24" s="1" t="str">
        <f t="shared" si="0"/>
        <v>a</v>
      </c>
      <c r="D24">
        <f>VLOOKUP(C24,'Naive Bayes'!A:D,3,0)</f>
        <v>0.17859365276913503</v>
      </c>
      <c r="E24">
        <f>VLOOKUP(C24,'Naive Bayes'!A:D,2,0)</f>
        <v>0.56097560975609762</v>
      </c>
      <c r="F24">
        <f>D24*GETPIVOTDATA("Gender",'Naive Bayes'!$A$3,"Gender","Male","LastLetter","a")</f>
        <v>3.1895692809422373E-2</v>
      </c>
      <c r="G24">
        <f>E24*GETPIVOTDATA("Gender",'Naive Bayes'!$A$3,"Gender","Female","LastLetter","a")</f>
        <v>0.31469363474122553</v>
      </c>
      <c r="H24" t="str">
        <f t="shared" si="1"/>
        <v>Female</v>
      </c>
      <c r="I24">
        <f t="shared" si="2"/>
        <v>0</v>
      </c>
      <c r="L24" s="25" t="s">
        <v>3034</v>
      </c>
      <c r="M24" s="39">
        <f>GETPIVOTDATA("Gender",$L$5,"Gender","Female")/GETPIVOTDATA("Gender",$L$5)</f>
        <v>0.47</v>
      </c>
    </row>
    <row r="25" spans="1:13" ht="14.25" customHeight="1">
      <c r="A25" s="1" t="s">
        <v>28</v>
      </c>
      <c r="B25" s="1" t="s">
        <v>6</v>
      </c>
      <c r="C25" s="1" t="str">
        <f t="shared" si="0"/>
        <v>a</v>
      </c>
      <c r="D25">
        <f>VLOOKUP(C25,'Naive Bayes'!A:D,3,0)</f>
        <v>0.17859365276913503</v>
      </c>
      <c r="E25">
        <f>VLOOKUP(C25,'Naive Bayes'!A:D,2,0)</f>
        <v>0.56097560975609762</v>
      </c>
      <c r="F25">
        <f>D25*GETPIVOTDATA("Gender",'Naive Bayes'!$A$3,"Gender","Male","LastLetter","a")</f>
        <v>3.1895692809422373E-2</v>
      </c>
      <c r="G25">
        <f>E25*GETPIVOTDATA("Gender",'Naive Bayes'!$A$3,"Gender","Female","LastLetter","a")</f>
        <v>0.31469363474122553</v>
      </c>
      <c r="H25" t="str">
        <f t="shared" si="1"/>
        <v>Female</v>
      </c>
      <c r="I25">
        <f t="shared" si="2"/>
        <v>1</v>
      </c>
      <c r="L25" s="25" t="s">
        <v>3035</v>
      </c>
      <c r="M25" s="39">
        <f>GETPIVOTDATA("Gender",$L$5,"Gender","Male")/GETPIVOTDATA("Gender",$L$5)</f>
        <v>0.53</v>
      </c>
    </row>
    <row r="26" spans="1:13" ht="14.25" customHeight="1">
      <c r="A26" s="1" t="s">
        <v>29</v>
      </c>
      <c r="B26" s="1" t="s">
        <v>6</v>
      </c>
      <c r="C26" s="1" t="str">
        <f t="shared" si="0"/>
        <v>l</v>
      </c>
      <c r="D26">
        <f>VLOOKUP(C26,'Naive Bayes'!A:D,3,0)</f>
        <v>6.1605476042314873E-2</v>
      </c>
      <c r="E26">
        <f>VLOOKUP(C26,'Naive Bayes'!A:D,2,0)</f>
        <v>2.7977044476327116E-2</v>
      </c>
      <c r="F26">
        <f>D26*GETPIVOTDATA("Gender",'Naive Bayes'!$A$3,"Gender","Male","LastLetter","a")</f>
        <v>1.1002346996978449E-2</v>
      </c>
      <c r="G26">
        <f>E26*GETPIVOTDATA("Gender",'Naive Bayes'!$A$3,"Gender","Female","LastLetter","a")</f>
        <v>1.5694439584281066E-2</v>
      </c>
      <c r="H26" t="str">
        <f t="shared" si="1"/>
        <v>Female</v>
      </c>
      <c r="I26">
        <f t="shared" si="2"/>
        <v>1</v>
      </c>
    </row>
    <row r="27" spans="1:13" ht="14.25" customHeight="1">
      <c r="A27" s="1" t="s">
        <v>30</v>
      </c>
      <c r="B27" s="1" t="s">
        <v>6</v>
      </c>
      <c r="C27" s="1" t="str">
        <f t="shared" si="0"/>
        <v>a</v>
      </c>
      <c r="D27">
        <f>VLOOKUP(C27,'Naive Bayes'!A:D,3,0)</f>
        <v>0.17859365276913503</v>
      </c>
      <c r="E27">
        <f>VLOOKUP(C27,'Naive Bayes'!A:D,2,0)</f>
        <v>0.56097560975609762</v>
      </c>
      <c r="F27">
        <f>D27*GETPIVOTDATA("Gender",'Naive Bayes'!$A$3,"Gender","Male","LastLetter","a")</f>
        <v>3.1895692809422373E-2</v>
      </c>
      <c r="G27">
        <f>E27*GETPIVOTDATA("Gender",'Naive Bayes'!$A$3,"Gender","Female","LastLetter","a")</f>
        <v>0.31469363474122553</v>
      </c>
      <c r="H27" t="str">
        <f t="shared" si="1"/>
        <v>Female</v>
      </c>
      <c r="I27">
        <f t="shared" si="2"/>
        <v>1</v>
      </c>
      <c r="L27" s="25" t="s">
        <v>3036</v>
      </c>
      <c r="M27" s="27">
        <f>M24*M15+M25*M20</f>
        <v>0.8043044678658211</v>
      </c>
    </row>
    <row r="28" spans="1:13" ht="14.25" customHeight="1">
      <c r="A28" s="1" t="s">
        <v>31</v>
      </c>
      <c r="B28" s="1" t="s">
        <v>6</v>
      </c>
      <c r="C28" s="1" t="str">
        <f t="shared" si="0"/>
        <v>i</v>
      </c>
      <c r="D28">
        <f>VLOOKUP(C28,'Naive Bayes'!A:D,3,0)</f>
        <v>6.4716863721219667E-2</v>
      </c>
      <c r="E28">
        <f>VLOOKUP(C28,'Naive Bayes'!A:D,2,0)</f>
        <v>0.34074605451936874</v>
      </c>
      <c r="F28">
        <f>D28*GETPIVOTDATA("Gender",'Naive Bayes'!$A$3,"Gender","Male","LastLetter","a")</f>
        <v>1.1558021087734937E-2</v>
      </c>
      <c r="G28">
        <f>E28*GETPIVOTDATA("Gender",'Naive Bayes'!$A$3,"Gender","Female","LastLetter","a")</f>
        <v>0.19115022570598736</v>
      </c>
      <c r="H28" t="str">
        <f t="shared" si="1"/>
        <v>Female</v>
      </c>
      <c r="I28">
        <f t="shared" si="2"/>
        <v>1</v>
      </c>
    </row>
    <row r="29" spans="1:13" ht="14.25" customHeight="1">
      <c r="A29" s="1" t="s">
        <v>32</v>
      </c>
      <c r="B29" s="1" t="s">
        <v>4</v>
      </c>
      <c r="C29" s="1" t="str">
        <f t="shared" si="0"/>
        <v>m</v>
      </c>
      <c r="D29">
        <f>VLOOKUP(C29,'Naive Bayes'!A:D,3,0)</f>
        <v>3.2980709396390792E-2</v>
      </c>
      <c r="E29">
        <f>VLOOKUP(C29,'Naive Bayes'!A:D,2,0)</f>
        <v>7.8909612625538018E-3</v>
      </c>
      <c r="F29">
        <f>D29*GETPIVOTDATA("Gender",'Naive Bayes'!$A$3,"Gender","Male","LastLetter","a")</f>
        <v>5.8901453620187659E-3</v>
      </c>
      <c r="G29">
        <f>E29*GETPIVOTDATA("Gender",'Naive Bayes'!$A$3,"Gender","Female","LastLetter","a")</f>
        <v>4.4266368058228645E-3</v>
      </c>
      <c r="H29" t="str">
        <f t="shared" si="1"/>
        <v>Male</v>
      </c>
      <c r="I29">
        <f t="shared" si="2"/>
        <v>1</v>
      </c>
    </row>
    <row r="30" spans="1:13" ht="14.25" customHeight="1">
      <c r="A30" s="1" t="s">
        <v>33</v>
      </c>
      <c r="B30" s="1" t="s">
        <v>4</v>
      </c>
      <c r="C30" s="1" t="str">
        <f t="shared" si="0"/>
        <v>i</v>
      </c>
      <c r="D30">
        <f>VLOOKUP(C30,'Naive Bayes'!A:D,3,0)</f>
        <v>6.4716863721219667E-2</v>
      </c>
      <c r="E30">
        <f>VLOOKUP(C30,'Naive Bayes'!A:D,2,0)</f>
        <v>0.34074605451936874</v>
      </c>
      <c r="F30">
        <f>D30*GETPIVOTDATA("Gender",'Naive Bayes'!$A$3,"Gender","Male","LastLetter","a")</f>
        <v>1.1558021087734937E-2</v>
      </c>
      <c r="G30">
        <f>E30*GETPIVOTDATA("Gender",'Naive Bayes'!$A$3,"Gender","Female","LastLetter","a")</f>
        <v>0.19115022570598736</v>
      </c>
      <c r="H30" t="str">
        <f t="shared" si="1"/>
        <v>Female</v>
      </c>
      <c r="I30">
        <f t="shared" si="2"/>
        <v>0</v>
      </c>
    </row>
    <row r="31" spans="1:13" ht="14.25" customHeight="1">
      <c r="A31" s="1" t="s">
        <v>34</v>
      </c>
      <c r="B31" s="1" t="s">
        <v>4</v>
      </c>
      <c r="C31" s="1" t="str">
        <f t="shared" si="0"/>
        <v>n</v>
      </c>
      <c r="D31">
        <f>VLOOKUP(C31,'Naive Bayes'!A:D,3,0)</f>
        <v>0.15121344119477287</v>
      </c>
      <c r="E31">
        <f>VLOOKUP(C31,'Naive Bayes'!A:D,2,0)</f>
        <v>1.2195121951219513E-2</v>
      </c>
      <c r="F31">
        <f>D31*GETPIVOTDATA("Gender",'Naive Bayes'!$A$3,"Gender","Male","LastLetter","a")</f>
        <v>2.7005760810765285E-2</v>
      </c>
      <c r="G31">
        <f>E31*GETPIVOTDATA("Gender",'Naive Bayes'!$A$3,"Gender","Female","LastLetter","a")</f>
        <v>6.8411659726353366E-3</v>
      </c>
      <c r="H31" t="str">
        <f t="shared" si="1"/>
        <v>Male</v>
      </c>
      <c r="I31">
        <f t="shared" si="2"/>
        <v>1</v>
      </c>
    </row>
    <row r="32" spans="1:13" ht="14.25" customHeight="1">
      <c r="A32" s="1" t="s">
        <v>35</v>
      </c>
      <c r="B32" s="1" t="s">
        <v>4</v>
      </c>
      <c r="C32" s="1" t="str">
        <f t="shared" si="0"/>
        <v>u</v>
      </c>
      <c r="D32">
        <f>VLOOKUP(C32,'Naive Bayes'!A:D,3,0)</f>
        <v>3.7336652146857496E-2</v>
      </c>
      <c r="E32">
        <f>VLOOKUP(C32,'Naive Bayes'!A:D,2,0)</f>
        <v>7.8909612625538018E-3</v>
      </c>
      <c r="F32">
        <f>D32*GETPIVOTDATA("Gender",'Naive Bayes'!$A$3,"Gender","Male","LastLetter","a")</f>
        <v>6.6680890890778478E-3</v>
      </c>
      <c r="G32">
        <f>E32*GETPIVOTDATA("Gender",'Naive Bayes'!$A$3,"Gender","Female","LastLetter","a")</f>
        <v>4.4266368058228645E-3</v>
      </c>
      <c r="H32" t="str">
        <f t="shared" si="1"/>
        <v>Male</v>
      </c>
      <c r="I32">
        <f t="shared" si="2"/>
        <v>1</v>
      </c>
    </row>
    <row r="33" spans="1:9" ht="14.25" customHeight="1">
      <c r="A33" s="1" t="s">
        <v>36</v>
      </c>
      <c r="B33" s="1" t="s">
        <v>6</v>
      </c>
      <c r="C33" s="1" t="str">
        <f t="shared" si="0"/>
        <v>i</v>
      </c>
      <c r="D33">
        <f>VLOOKUP(C33,'Naive Bayes'!A:D,3,0)</f>
        <v>6.4716863721219667E-2</v>
      </c>
      <c r="E33">
        <f>VLOOKUP(C33,'Naive Bayes'!A:D,2,0)</f>
        <v>0.34074605451936874</v>
      </c>
      <c r="F33">
        <f>D33*GETPIVOTDATA("Gender",'Naive Bayes'!$A$3,"Gender","Male","LastLetter","a")</f>
        <v>1.1558021087734937E-2</v>
      </c>
      <c r="G33">
        <f>E33*GETPIVOTDATA("Gender",'Naive Bayes'!$A$3,"Gender","Female","LastLetter","a")</f>
        <v>0.19115022570598736</v>
      </c>
      <c r="H33" t="str">
        <f t="shared" si="1"/>
        <v>Female</v>
      </c>
      <c r="I33">
        <f t="shared" si="2"/>
        <v>1</v>
      </c>
    </row>
    <row r="34" spans="1:9" ht="14.25" customHeight="1">
      <c r="A34" s="1" t="s">
        <v>37</v>
      </c>
      <c r="B34" s="1" t="s">
        <v>4</v>
      </c>
      <c r="C34" s="1" t="str">
        <f t="shared" si="0"/>
        <v>h</v>
      </c>
      <c r="D34">
        <f>VLOOKUP(C34,'Naive Bayes'!A:D,3,0)</f>
        <v>0.11263223397635345</v>
      </c>
      <c r="E34">
        <f>VLOOKUP(C34,'Naive Bayes'!A:D,2,0)</f>
        <v>5.0215208034433282E-3</v>
      </c>
      <c r="F34">
        <f>D34*GETPIVOTDATA("Gender",'Naive Bayes'!$A$3,"Gender","Male","LastLetter","a")</f>
        <v>2.0115402085384843E-2</v>
      </c>
      <c r="G34">
        <f>E34*GETPIVOTDATA("Gender",'Naive Bayes'!$A$3,"Gender","Female","LastLetter","a")</f>
        <v>2.8169506946145503E-3</v>
      </c>
      <c r="H34" t="str">
        <f t="shared" si="1"/>
        <v>Male</v>
      </c>
      <c r="I34">
        <f t="shared" si="2"/>
        <v>1</v>
      </c>
    </row>
    <row r="35" spans="1:9" ht="14.25" customHeight="1">
      <c r="A35" s="1" t="s">
        <v>38</v>
      </c>
      <c r="B35" s="1" t="s">
        <v>4</v>
      </c>
      <c r="C35" s="1" t="str">
        <f t="shared" si="0"/>
        <v>r</v>
      </c>
      <c r="D35">
        <f>VLOOKUP(C35,'Naive Bayes'!A:D,3,0)</f>
        <v>8.7741132545115119E-2</v>
      </c>
      <c r="E35">
        <f>VLOOKUP(C35,'Naive Bayes'!A:D,2,0)</f>
        <v>6.4562410329985654E-3</v>
      </c>
      <c r="F35">
        <f>D35*GETPIVOTDATA("Gender",'Naive Bayes'!$A$3,"Gender","Male","LastLetter","a")</f>
        <v>1.5670009359332941E-2</v>
      </c>
      <c r="G35">
        <f>E35*GETPIVOTDATA("Gender",'Naive Bayes'!$A$3,"Gender","Female","LastLetter","a")</f>
        <v>3.6217937502187078E-3</v>
      </c>
      <c r="H35" t="str">
        <f t="shared" si="1"/>
        <v>Male</v>
      </c>
      <c r="I35">
        <f t="shared" si="2"/>
        <v>1</v>
      </c>
    </row>
    <row r="36" spans="1:9" ht="14.25" customHeight="1">
      <c r="A36" s="1" t="s">
        <v>39</v>
      </c>
      <c r="B36" s="1" t="s">
        <v>4</v>
      </c>
      <c r="C36" s="1" t="str">
        <f t="shared" si="0"/>
        <v>n</v>
      </c>
      <c r="D36">
        <f>VLOOKUP(C36,'Naive Bayes'!A:D,3,0)</f>
        <v>0.15121344119477287</v>
      </c>
      <c r="E36">
        <f>VLOOKUP(C36,'Naive Bayes'!A:D,2,0)</f>
        <v>1.2195121951219513E-2</v>
      </c>
      <c r="F36">
        <f>D36*GETPIVOTDATA("Gender",'Naive Bayes'!$A$3,"Gender","Male","LastLetter","a")</f>
        <v>2.7005760810765285E-2</v>
      </c>
      <c r="G36">
        <f>E36*GETPIVOTDATA("Gender",'Naive Bayes'!$A$3,"Gender","Female","LastLetter","a")</f>
        <v>6.8411659726353366E-3</v>
      </c>
      <c r="H36" t="str">
        <f t="shared" si="1"/>
        <v>Male</v>
      </c>
      <c r="I36">
        <f t="shared" si="2"/>
        <v>1</v>
      </c>
    </row>
    <row r="37" spans="1:9" ht="14.25" customHeight="1">
      <c r="A37" s="1" t="s">
        <v>40</v>
      </c>
      <c r="B37" s="1" t="s">
        <v>4</v>
      </c>
      <c r="C37" s="1" t="str">
        <f t="shared" si="0"/>
        <v>n</v>
      </c>
      <c r="D37">
        <f>VLOOKUP(C37,'Naive Bayes'!A:D,3,0)</f>
        <v>0.15121344119477287</v>
      </c>
      <c r="E37">
        <f>VLOOKUP(C37,'Naive Bayes'!A:D,2,0)</f>
        <v>1.2195121951219513E-2</v>
      </c>
      <c r="F37">
        <f>D37*GETPIVOTDATA("Gender",'Naive Bayes'!$A$3,"Gender","Male","LastLetter","a")</f>
        <v>2.7005760810765285E-2</v>
      </c>
      <c r="G37">
        <f>E37*GETPIVOTDATA("Gender",'Naive Bayes'!$A$3,"Gender","Female","LastLetter","a")</f>
        <v>6.8411659726353366E-3</v>
      </c>
      <c r="H37" t="str">
        <f t="shared" si="1"/>
        <v>Male</v>
      </c>
      <c r="I37">
        <f t="shared" si="2"/>
        <v>1</v>
      </c>
    </row>
    <row r="38" spans="1:9" ht="14.25" customHeight="1">
      <c r="A38" s="1" t="s">
        <v>41</v>
      </c>
      <c r="B38" s="1" t="s">
        <v>4</v>
      </c>
      <c r="C38" s="1" t="str">
        <f t="shared" si="0"/>
        <v>a</v>
      </c>
      <c r="D38">
        <f>VLOOKUP(C38,'Naive Bayes'!A:D,3,0)</f>
        <v>0.17859365276913503</v>
      </c>
      <c r="E38">
        <f>VLOOKUP(C38,'Naive Bayes'!A:D,2,0)</f>
        <v>0.56097560975609762</v>
      </c>
      <c r="F38">
        <f>D38*GETPIVOTDATA("Gender",'Naive Bayes'!$A$3,"Gender","Male","LastLetter","a")</f>
        <v>3.1895692809422373E-2</v>
      </c>
      <c r="G38">
        <f>E38*GETPIVOTDATA("Gender",'Naive Bayes'!$A$3,"Gender","Female","LastLetter","a")</f>
        <v>0.31469363474122553</v>
      </c>
      <c r="H38" t="str">
        <f t="shared" si="1"/>
        <v>Female</v>
      </c>
      <c r="I38">
        <f t="shared" si="2"/>
        <v>0</v>
      </c>
    </row>
    <row r="39" spans="1:9" ht="14.25" customHeight="1">
      <c r="A39" s="1" t="s">
        <v>42</v>
      </c>
      <c r="B39" s="1" t="s">
        <v>6</v>
      </c>
      <c r="C39" s="1" t="str">
        <f t="shared" si="0"/>
        <v>a</v>
      </c>
      <c r="D39">
        <f>VLOOKUP(C39,'Naive Bayes'!A:D,3,0)</f>
        <v>0.17859365276913503</v>
      </c>
      <c r="E39">
        <f>VLOOKUP(C39,'Naive Bayes'!A:D,2,0)</f>
        <v>0.56097560975609762</v>
      </c>
      <c r="F39">
        <f>D39*GETPIVOTDATA("Gender",'Naive Bayes'!$A$3,"Gender","Male","LastLetter","a")</f>
        <v>3.1895692809422373E-2</v>
      </c>
      <c r="G39">
        <f>E39*GETPIVOTDATA("Gender",'Naive Bayes'!$A$3,"Gender","Female","LastLetter","a")</f>
        <v>0.31469363474122553</v>
      </c>
      <c r="H39" t="str">
        <f t="shared" si="1"/>
        <v>Female</v>
      </c>
      <c r="I39">
        <f t="shared" si="2"/>
        <v>1</v>
      </c>
    </row>
    <row r="40" spans="1:9" ht="14.25" customHeight="1">
      <c r="A40" s="1" t="s">
        <v>43</v>
      </c>
      <c r="B40" s="1" t="s">
        <v>6</v>
      </c>
      <c r="C40" s="1" t="str">
        <f t="shared" si="0"/>
        <v>i</v>
      </c>
      <c r="D40">
        <f>VLOOKUP(C40,'Naive Bayes'!A:D,3,0)</f>
        <v>6.4716863721219667E-2</v>
      </c>
      <c r="E40">
        <f>VLOOKUP(C40,'Naive Bayes'!A:D,2,0)</f>
        <v>0.34074605451936874</v>
      </c>
      <c r="F40">
        <f>D40*GETPIVOTDATA("Gender",'Naive Bayes'!$A$3,"Gender","Male","LastLetter","a")</f>
        <v>1.1558021087734937E-2</v>
      </c>
      <c r="G40">
        <f>E40*GETPIVOTDATA("Gender",'Naive Bayes'!$A$3,"Gender","Female","LastLetter","a")</f>
        <v>0.19115022570598736</v>
      </c>
      <c r="H40" t="str">
        <f t="shared" si="1"/>
        <v>Female</v>
      </c>
      <c r="I40">
        <f t="shared" si="2"/>
        <v>1</v>
      </c>
    </row>
    <row r="41" spans="1:9" ht="14.25" customHeight="1">
      <c r="A41" s="1" t="s">
        <v>44</v>
      </c>
      <c r="B41" s="1" t="s">
        <v>4</v>
      </c>
      <c r="C41" s="1" t="str">
        <f t="shared" si="0"/>
        <v>u</v>
      </c>
      <c r="D41">
        <f>VLOOKUP(C41,'Naive Bayes'!A:D,3,0)</f>
        <v>3.7336652146857496E-2</v>
      </c>
      <c r="E41">
        <f>VLOOKUP(C41,'Naive Bayes'!A:D,2,0)</f>
        <v>7.8909612625538018E-3</v>
      </c>
      <c r="F41">
        <f>D41*GETPIVOTDATA("Gender",'Naive Bayes'!$A$3,"Gender","Male","LastLetter","a")</f>
        <v>6.6680890890778478E-3</v>
      </c>
      <c r="G41">
        <f>E41*GETPIVOTDATA("Gender",'Naive Bayes'!$A$3,"Gender","Female","LastLetter","a")</f>
        <v>4.4266368058228645E-3</v>
      </c>
      <c r="H41" t="str">
        <f t="shared" si="1"/>
        <v>Male</v>
      </c>
      <c r="I41">
        <f t="shared" si="2"/>
        <v>1</v>
      </c>
    </row>
    <row r="42" spans="1:9" ht="14.25" customHeight="1">
      <c r="A42" s="1" t="s">
        <v>45</v>
      </c>
      <c r="B42" s="1" t="s">
        <v>4</v>
      </c>
      <c r="C42" s="1" t="str">
        <f t="shared" si="0"/>
        <v>h</v>
      </c>
      <c r="D42">
        <f>VLOOKUP(C42,'Naive Bayes'!A:D,3,0)</f>
        <v>0.11263223397635345</v>
      </c>
      <c r="E42">
        <f>VLOOKUP(C42,'Naive Bayes'!A:D,2,0)</f>
        <v>5.0215208034433282E-3</v>
      </c>
      <c r="F42">
        <f>D42*GETPIVOTDATA("Gender",'Naive Bayes'!$A$3,"Gender","Male","LastLetter","a")</f>
        <v>2.0115402085384843E-2</v>
      </c>
      <c r="G42">
        <f>E42*GETPIVOTDATA("Gender",'Naive Bayes'!$A$3,"Gender","Female","LastLetter","a")</f>
        <v>2.8169506946145503E-3</v>
      </c>
      <c r="H42" t="str">
        <f t="shared" si="1"/>
        <v>Male</v>
      </c>
      <c r="I42">
        <f t="shared" si="2"/>
        <v>1</v>
      </c>
    </row>
    <row r="43" spans="1:9" ht="14.25" customHeight="1">
      <c r="A43" s="1" t="s">
        <v>46</v>
      </c>
      <c r="B43" s="1" t="s">
        <v>4</v>
      </c>
      <c r="C43" s="1" t="str">
        <f t="shared" si="0"/>
        <v>j</v>
      </c>
      <c r="D43">
        <f>VLOOKUP(C43,'Naive Bayes'!A:D,3,0)</f>
        <v>2.3024268823895456E-2</v>
      </c>
      <c r="E43">
        <f>VLOOKUP(C43,'Naive Bayes'!A:D,2,0)</f>
        <v>7.173601147776184E-4</v>
      </c>
      <c r="F43">
        <f>D43*GETPIVOTDATA("Gender",'Naive Bayes'!$A$3,"Gender","Male","LastLetter","a")</f>
        <v>4.1119882715980058E-3</v>
      </c>
      <c r="G43">
        <f>E43*GETPIVOTDATA("Gender",'Naive Bayes'!$A$3,"Gender","Female","LastLetter","a")</f>
        <v>4.0242152780207866E-4</v>
      </c>
      <c r="H43" t="str">
        <f t="shared" si="1"/>
        <v>Male</v>
      </c>
      <c r="I43">
        <f t="shared" si="2"/>
        <v>1</v>
      </c>
    </row>
    <row r="44" spans="1:9" ht="14.25" customHeight="1">
      <c r="A44" s="1" t="s">
        <v>47</v>
      </c>
      <c r="B44" s="1" t="s">
        <v>4</v>
      </c>
      <c r="C44" s="1" t="str">
        <f t="shared" si="0"/>
        <v>y</v>
      </c>
      <c r="D44">
        <f>VLOOKUP(C44,'Naive Bayes'!A:D,3,0)</f>
        <v>2.1157436216552583E-2</v>
      </c>
      <c r="E44">
        <f>VLOOKUP(C44,'Naive Bayes'!A:D,2,0)</f>
        <v>1.4347202295552368E-3</v>
      </c>
      <c r="F44">
        <f>D44*GETPIVOTDATA("Gender",'Naive Bayes'!$A$3,"Gender","Male","LastLetter","a")</f>
        <v>3.7785838171441139E-3</v>
      </c>
      <c r="G44">
        <f>E44*GETPIVOTDATA("Gender",'Naive Bayes'!$A$3,"Gender","Female","LastLetter","a")</f>
        <v>8.0484305560415731E-4</v>
      </c>
      <c r="H44" t="str">
        <f t="shared" si="1"/>
        <v>Male</v>
      </c>
      <c r="I44">
        <f t="shared" si="2"/>
        <v>1</v>
      </c>
    </row>
    <row r="45" spans="1:9" ht="14.25" customHeight="1">
      <c r="A45" s="1" t="s">
        <v>48</v>
      </c>
      <c r="B45" s="1" t="s">
        <v>6</v>
      </c>
      <c r="C45" s="1" t="str">
        <f t="shared" si="0"/>
        <v>a</v>
      </c>
      <c r="D45">
        <f>VLOOKUP(C45,'Naive Bayes'!A:D,3,0)</f>
        <v>0.17859365276913503</v>
      </c>
      <c r="E45">
        <f>VLOOKUP(C45,'Naive Bayes'!A:D,2,0)</f>
        <v>0.56097560975609762</v>
      </c>
      <c r="F45">
        <f>D45*GETPIVOTDATA("Gender",'Naive Bayes'!$A$3,"Gender","Male","LastLetter","a")</f>
        <v>3.1895692809422373E-2</v>
      </c>
      <c r="G45">
        <f>E45*GETPIVOTDATA("Gender",'Naive Bayes'!$A$3,"Gender","Female","LastLetter","a")</f>
        <v>0.31469363474122553</v>
      </c>
      <c r="H45" t="str">
        <f t="shared" si="1"/>
        <v>Female</v>
      </c>
      <c r="I45">
        <f t="shared" si="2"/>
        <v>1</v>
      </c>
    </row>
    <row r="46" spans="1:9" ht="14.25" customHeight="1">
      <c r="A46" s="1" t="s">
        <v>49</v>
      </c>
      <c r="B46" s="1" t="s">
        <v>6</v>
      </c>
      <c r="C46" s="1" t="str">
        <f t="shared" si="0"/>
        <v>a</v>
      </c>
      <c r="D46">
        <f>VLOOKUP(C46,'Naive Bayes'!A:D,3,0)</f>
        <v>0.17859365276913503</v>
      </c>
      <c r="E46">
        <f>VLOOKUP(C46,'Naive Bayes'!A:D,2,0)</f>
        <v>0.56097560975609762</v>
      </c>
      <c r="F46">
        <f>D46*GETPIVOTDATA("Gender",'Naive Bayes'!$A$3,"Gender","Male","LastLetter","a")</f>
        <v>3.1895692809422373E-2</v>
      </c>
      <c r="G46">
        <f>E46*GETPIVOTDATA("Gender",'Naive Bayes'!$A$3,"Gender","Female","LastLetter","a")</f>
        <v>0.31469363474122553</v>
      </c>
      <c r="H46" t="str">
        <f t="shared" si="1"/>
        <v>Female</v>
      </c>
      <c r="I46">
        <f t="shared" si="2"/>
        <v>1</v>
      </c>
    </row>
    <row r="47" spans="1:9" ht="14.25" customHeight="1">
      <c r="A47" s="1" t="s">
        <v>50</v>
      </c>
      <c r="B47" s="1" t="s">
        <v>4</v>
      </c>
      <c r="C47" s="1" t="str">
        <f t="shared" si="0"/>
        <v>t</v>
      </c>
      <c r="D47">
        <f>VLOOKUP(C47,'Naive Bayes'!A:D,3,0)</f>
        <v>5.9116365899191038E-2</v>
      </c>
      <c r="E47">
        <f>VLOOKUP(C47,'Naive Bayes'!A:D,2,0)</f>
        <v>6.4562410329985654E-3</v>
      </c>
      <c r="F47">
        <f>D47*GETPIVOTDATA("Gender",'Naive Bayes'!$A$3,"Gender","Male","LastLetter","a")</f>
        <v>1.0557807724373258E-2</v>
      </c>
      <c r="G47">
        <f>E47*GETPIVOTDATA("Gender",'Naive Bayes'!$A$3,"Gender","Female","LastLetter","a")</f>
        <v>3.6217937502187078E-3</v>
      </c>
      <c r="H47" t="str">
        <f t="shared" si="1"/>
        <v>Male</v>
      </c>
      <c r="I47">
        <f t="shared" si="2"/>
        <v>1</v>
      </c>
    </row>
    <row r="48" spans="1:9" ht="14.25" customHeight="1">
      <c r="A48" s="1" t="s">
        <v>51</v>
      </c>
      <c r="B48" s="1" t="s">
        <v>4</v>
      </c>
      <c r="C48" s="1" t="str">
        <f t="shared" si="0"/>
        <v>l</v>
      </c>
      <c r="D48">
        <f>VLOOKUP(C48,'Naive Bayes'!A:D,3,0)</f>
        <v>6.1605476042314873E-2</v>
      </c>
      <c r="E48">
        <f>VLOOKUP(C48,'Naive Bayes'!A:D,2,0)</f>
        <v>2.7977044476327116E-2</v>
      </c>
      <c r="F48">
        <f>D48*GETPIVOTDATA("Gender",'Naive Bayes'!$A$3,"Gender","Male","LastLetter","a")</f>
        <v>1.1002346996978449E-2</v>
      </c>
      <c r="G48">
        <f>E48*GETPIVOTDATA("Gender",'Naive Bayes'!$A$3,"Gender","Female","LastLetter","a")</f>
        <v>1.5694439584281066E-2</v>
      </c>
      <c r="H48" t="str">
        <f t="shared" si="1"/>
        <v>Female</v>
      </c>
      <c r="I48">
        <f t="shared" si="2"/>
        <v>0</v>
      </c>
    </row>
    <row r="49" spans="1:9" ht="14.25" customHeight="1">
      <c r="A49" s="1" t="s">
        <v>52</v>
      </c>
      <c r="B49" s="1" t="s">
        <v>6</v>
      </c>
      <c r="C49" s="1" t="str">
        <f t="shared" si="0"/>
        <v>i</v>
      </c>
      <c r="D49">
        <f>VLOOKUP(C49,'Naive Bayes'!A:D,3,0)</f>
        <v>6.4716863721219667E-2</v>
      </c>
      <c r="E49">
        <f>VLOOKUP(C49,'Naive Bayes'!A:D,2,0)</f>
        <v>0.34074605451936874</v>
      </c>
      <c r="F49">
        <f>D49*GETPIVOTDATA("Gender",'Naive Bayes'!$A$3,"Gender","Male","LastLetter","a")</f>
        <v>1.1558021087734937E-2</v>
      </c>
      <c r="G49">
        <f>E49*GETPIVOTDATA("Gender",'Naive Bayes'!$A$3,"Gender","Female","LastLetter","a")</f>
        <v>0.19115022570598736</v>
      </c>
      <c r="H49" t="str">
        <f t="shared" si="1"/>
        <v>Female</v>
      </c>
      <c r="I49">
        <f t="shared" si="2"/>
        <v>1</v>
      </c>
    </row>
    <row r="50" spans="1:9" ht="14.25" customHeight="1">
      <c r="A50" s="1" t="s">
        <v>53</v>
      </c>
      <c r="B50" s="1" t="s">
        <v>6</v>
      </c>
      <c r="C50" s="1" t="str">
        <f t="shared" si="0"/>
        <v>i</v>
      </c>
      <c r="D50">
        <f>VLOOKUP(C50,'Naive Bayes'!A:D,3,0)</f>
        <v>6.4716863721219667E-2</v>
      </c>
      <c r="E50">
        <f>VLOOKUP(C50,'Naive Bayes'!A:D,2,0)</f>
        <v>0.34074605451936874</v>
      </c>
      <c r="F50">
        <f>D50*GETPIVOTDATA("Gender",'Naive Bayes'!$A$3,"Gender","Male","LastLetter","a")</f>
        <v>1.1558021087734937E-2</v>
      </c>
      <c r="G50">
        <f>E50*GETPIVOTDATA("Gender",'Naive Bayes'!$A$3,"Gender","Female","LastLetter","a")</f>
        <v>0.19115022570598736</v>
      </c>
      <c r="H50" t="str">
        <f t="shared" si="1"/>
        <v>Female</v>
      </c>
      <c r="I50">
        <f t="shared" si="2"/>
        <v>1</v>
      </c>
    </row>
    <row r="51" spans="1:9" ht="14.25" customHeight="1">
      <c r="A51" s="1" t="s">
        <v>54</v>
      </c>
      <c r="B51" s="1" t="s">
        <v>6</v>
      </c>
      <c r="C51" s="1" t="str">
        <f t="shared" si="0"/>
        <v>i</v>
      </c>
      <c r="D51">
        <f>VLOOKUP(C51,'Naive Bayes'!A:D,3,0)</f>
        <v>6.4716863721219667E-2</v>
      </c>
      <c r="E51">
        <f>VLOOKUP(C51,'Naive Bayes'!A:D,2,0)</f>
        <v>0.34074605451936874</v>
      </c>
      <c r="F51">
        <f>D51*GETPIVOTDATA("Gender",'Naive Bayes'!$A$3,"Gender","Male","LastLetter","a")</f>
        <v>1.1558021087734937E-2</v>
      </c>
      <c r="G51">
        <f>E51*GETPIVOTDATA("Gender",'Naive Bayes'!$A$3,"Gender","Female","LastLetter","a")</f>
        <v>0.19115022570598736</v>
      </c>
      <c r="H51" t="str">
        <f t="shared" si="1"/>
        <v>Female</v>
      </c>
      <c r="I51">
        <f t="shared" si="2"/>
        <v>1</v>
      </c>
    </row>
    <row r="52" spans="1:9" ht="14.25" customHeight="1">
      <c r="A52" s="1" t="s">
        <v>55</v>
      </c>
      <c r="B52" s="1" t="s">
        <v>4</v>
      </c>
      <c r="C52" s="1" t="str">
        <f t="shared" si="0"/>
        <v>a</v>
      </c>
      <c r="D52">
        <f>VLOOKUP(C52,'Naive Bayes'!A:D,3,0)</f>
        <v>0.17859365276913503</v>
      </c>
      <c r="E52">
        <f>VLOOKUP(C52,'Naive Bayes'!A:D,2,0)</f>
        <v>0.56097560975609762</v>
      </c>
      <c r="F52">
        <f>D52*GETPIVOTDATA("Gender",'Naive Bayes'!$A$3,"Gender","Male","LastLetter","a")</f>
        <v>3.1895692809422373E-2</v>
      </c>
      <c r="G52">
        <f>E52*GETPIVOTDATA("Gender",'Naive Bayes'!$A$3,"Gender","Female","LastLetter","a")</f>
        <v>0.31469363474122553</v>
      </c>
      <c r="H52" t="str">
        <f t="shared" si="1"/>
        <v>Female</v>
      </c>
      <c r="I52">
        <f t="shared" si="2"/>
        <v>0</v>
      </c>
    </row>
    <row r="53" spans="1:9" ht="14.25" customHeight="1">
      <c r="A53" s="1" t="s">
        <v>56</v>
      </c>
      <c r="B53" s="1" t="s">
        <v>4</v>
      </c>
      <c r="C53" s="1" t="str">
        <f t="shared" si="0"/>
        <v>r</v>
      </c>
      <c r="D53">
        <f>VLOOKUP(C53,'Naive Bayes'!A:D,3,0)</f>
        <v>8.7741132545115119E-2</v>
      </c>
      <c r="E53">
        <f>VLOOKUP(C53,'Naive Bayes'!A:D,2,0)</f>
        <v>6.4562410329985654E-3</v>
      </c>
      <c r="F53">
        <f>D53*GETPIVOTDATA("Gender",'Naive Bayes'!$A$3,"Gender","Male","LastLetter","a")</f>
        <v>1.5670009359332941E-2</v>
      </c>
      <c r="G53">
        <f>E53*GETPIVOTDATA("Gender",'Naive Bayes'!$A$3,"Gender","Female","LastLetter","a")</f>
        <v>3.6217937502187078E-3</v>
      </c>
      <c r="H53" t="str">
        <f t="shared" si="1"/>
        <v>Male</v>
      </c>
      <c r="I53">
        <f t="shared" si="2"/>
        <v>1</v>
      </c>
    </row>
    <row r="54" spans="1:9" ht="14.25" customHeight="1">
      <c r="A54" s="1" t="s">
        <v>57</v>
      </c>
      <c r="B54" s="1" t="s">
        <v>6</v>
      </c>
      <c r="C54" s="1" t="str">
        <f t="shared" si="0"/>
        <v>a</v>
      </c>
      <c r="D54">
        <f>VLOOKUP(C54,'Naive Bayes'!A:D,3,0)</f>
        <v>0.17859365276913503</v>
      </c>
      <c r="E54">
        <f>VLOOKUP(C54,'Naive Bayes'!A:D,2,0)</f>
        <v>0.56097560975609762</v>
      </c>
      <c r="F54">
        <f>D54*GETPIVOTDATA("Gender",'Naive Bayes'!$A$3,"Gender","Male","LastLetter","a")</f>
        <v>3.1895692809422373E-2</v>
      </c>
      <c r="G54">
        <f>E54*GETPIVOTDATA("Gender",'Naive Bayes'!$A$3,"Gender","Female","LastLetter","a")</f>
        <v>0.31469363474122553</v>
      </c>
      <c r="H54" t="str">
        <f t="shared" si="1"/>
        <v>Female</v>
      </c>
      <c r="I54">
        <f t="shared" si="2"/>
        <v>1</v>
      </c>
    </row>
    <row r="55" spans="1:9" ht="14.25" customHeight="1">
      <c r="A55" s="1" t="s">
        <v>58</v>
      </c>
      <c r="B55" s="1" t="s">
        <v>4</v>
      </c>
      <c r="C55" s="1" t="str">
        <f t="shared" si="0"/>
        <v>r</v>
      </c>
      <c r="D55">
        <f>VLOOKUP(C55,'Naive Bayes'!A:D,3,0)</f>
        <v>8.7741132545115119E-2</v>
      </c>
      <c r="E55">
        <f>VLOOKUP(C55,'Naive Bayes'!A:D,2,0)</f>
        <v>6.4562410329985654E-3</v>
      </c>
      <c r="F55">
        <f>D55*GETPIVOTDATA("Gender",'Naive Bayes'!$A$3,"Gender","Male","LastLetter","a")</f>
        <v>1.5670009359332941E-2</v>
      </c>
      <c r="G55">
        <f>E55*GETPIVOTDATA("Gender",'Naive Bayes'!$A$3,"Gender","Female","LastLetter","a")</f>
        <v>3.6217937502187078E-3</v>
      </c>
      <c r="H55" t="str">
        <f t="shared" si="1"/>
        <v>Male</v>
      </c>
      <c r="I55">
        <f t="shared" si="2"/>
        <v>1</v>
      </c>
    </row>
    <row r="56" spans="1:9" ht="14.25" customHeight="1">
      <c r="A56" s="1" t="s">
        <v>59</v>
      </c>
      <c r="B56" s="1" t="s">
        <v>4</v>
      </c>
      <c r="C56" s="1" t="str">
        <f t="shared" si="0"/>
        <v>y</v>
      </c>
      <c r="D56">
        <f>VLOOKUP(C56,'Naive Bayes'!A:D,3,0)</f>
        <v>2.1157436216552583E-2</v>
      </c>
      <c r="E56">
        <f>VLOOKUP(C56,'Naive Bayes'!A:D,2,0)</f>
        <v>1.4347202295552368E-3</v>
      </c>
      <c r="F56">
        <f>D56*GETPIVOTDATA("Gender",'Naive Bayes'!$A$3,"Gender","Male","LastLetter","a")</f>
        <v>3.7785838171441139E-3</v>
      </c>
      <c r="G56">
        <f>E56*GETPIVOTDATA("Gender",'Naive Bayes'!$A$3,"Gender","Female","LastLetter","a")</f>
        <v>8.0484305560415731E-4</v>
      </c>
      <c r="H56" t="str">
        <f t="shared" si="1"/>
        <v>Male</v>
      </c>
      <c r="I56">
        <f t="shared" si="2"/>
        <v>1</v>
      </c>
    </row>
    <row r="57" spans="1:9" ht="14.25" customHeight="1">
      <c r="A57" s="1" t="s">
        <v>60</v>
      </c>
      <c r="B57" s="1" t="s">
        <v>6</v>
      </c>
      <c r="C57" s="1" t="str">
        <f t="shared" si="0"/>
        <v>a</v>
      </c>
      <c r="D57">
        <f>VLOOKUP(C57,'Naive Bayes'!A:D,3,0)</f>
        <v>0.17859365276913503</v>
      </c>
      <c r="E57">
        <f>VLOOKUP(C57,'Naive Bayes'!A:D,2,0)</f>
        <v>0.56097560975609762</v>
      </c>
      <c r="F57">
        <f>D57*GETPIVOTDATA("Gender",'Naive Bayes'!$A$3,"Gender","Male","LastLetter","a")</f>
        <v>3.1895692809422373E-2</v>
      </c>
      <c r="G57">
        <f>E57*GETPIVOTDATA("Gender",'Naive Bayes'!$A$3,"Gender","Female","LastLetter","a")</f>
        <v>0.31469363474122553</v>
      </c>
      <c r="H57" t="str">
        <f t="shared" si="1"/>
        <v>Female</v>
      </c>
      <c r="I57">
        <f t="shared" si="2"/>
        <v>1</v>
      </c>
    </row>
    <row r="58" spans="1:9" ht="14.25" customHeight="1">
      <c r="A58" s="1" t="s">
        <v>61</v>
      </c>
      <c r="B58" s="1" t="s">
        <v>6</v>
      </c>
      <c r="C58" s="1" t="str">
        <f t="shared" si="0"/>
        <v>u</v>
      </c>
      <c r="D58">
        <f>VLOOKUP(C58,'Naive Bayes'!A:D,3,0)</f>
        <v>3.7336652146857496E-2</v>
      </c>
      <c r="E58">
        <f>VLOOKUP(C58,'Naive Bayes'!A:D,2,0)</f>
        <v>7.8909612625538018E-3</v>
      </c>
      <c r="F58">
        <f>D58*GETPIVOTDATA("Gender",'Naive Bayes'!$A$3,"Gender","Male","LastLetter","a")</f>
        <v>6.6680890890778478E-3</v>
      </c>
      <c r="G58">
        <f>E58*GETPIVOTDATA("Gender",'Naive Bayes'!$A$3,"Gender","Female","LastLetter","a")</f>
        <v>4.4266368058228645E-3</v>
      </c>
      <c r="H58" t="str">
        <f t="shared" si="1"/>
        <v>Male</v>
      </c>
      <c r="I58">
        <f t="shared" si="2"/>
        <v>0</v>
      </c>
    </row>
    <row r="59" spans="1:9" ht="14.25" customHeight="1">
      <c r="A59" s="1" t="s">
        <v>62</v>
      </c>
      <c r="B59" s="1" t="s">
        <v>4</v>
      </c>
      <c r="C59" s="1" t="str">
        <f t="shared" si="0"/>
        <v>r</v>
      </c>
      <c r="D59">
        <f>VLOOKUP(C59,'Naive Bayes'!A:D,3,0)</f>
        <v>8.7741132545115119E-2</v>
      </c>
      <c r="E59">
        <f>VLOOKUP(C59,'Naive Bayes'!A:D,2,0)</f>
        <v>6.4562410329985654E-3</v>
      </c>
      <c r="F59">
        <f>D59*GETPIVOTDATA("Gender",'Naive Bayes'!$A$3,"Gender","Male","LastLetter","a")</f>
        <v>1.5670009359332941E-2</v>
      </c>
      <c r="G59">
        <f>E59*GETPIVOTDATA("Gender",'Naive Bayes'!$A$3,"Gender","Female","LastLetter","a")</f>
        <v>3.6217937502187078E-3</v>
      </c>
      <c r="H59" t="str">
        <f t="shared" si="1"/>
        <v>Male</v>
      </c>
      <c r="I59">
        <f t="shared" si="2"/>
        <v>1</v>
      </c>
    </row>
    <row r="60" spans="1:9" ht="14.25" customHeight="1">
      <c r="A60" s="1" t="s">
        <v>63</v>
      </c>
      <c r="B60" s="1" t="s">
        <v>6</v>
      </c>
      <c r="C60" s="1" t="str">
        <f t="shared" si="0"/>
        <v>i</v>
      </c>
      <c r="D60">
        <f>VLOOKUP(C60,'Naive Bayes'!A:D,3,0)</f>
        <v>6.4716863721219667E-2</v>
      </c>
      <c r="E60">
        <f>VLOOKUP(C60,'Naive Bayes'!A:D,2,0)</f>
        <v>0.34074605451936874</v>
      </c>
      <c r="F60">
        <f>D60*GETPIVOTDATA("Gender",'Naive Bayes'!$A$3,"Gender","Male","LastLetter","a")</f>
        <v>1.1558021087734937E-2</v>
      </c>
      <c r="G60">
        <f>E60*GETPIVOTDATA("Gender",'Naive Bayes'!$A$3,"Gender","Female","LastLetter","a")</f>
        <v>0.19115022570598736</v>
      </c>
      <c r="H60" t="str">
        <f t="shared" si="1"/>
        <v>Female</v>
      </c>
      <c r="I60">
        <f t="shared" si="2"/>
        <v>1</v>
      </c>
    </row>
    <row r="61" spans="1:9" ht="14.25" customHeight="1">
      <c r="A61" s="1" t="s">
        <v>64</v>
      </c>
      <c r="B61" s="1" t="s">
        <v>4</v>
      </c>
      <c r="C61" s="1" t="str">
        <f t="shared" si="0"/>
        <v>a</v>
      </c>
      <c r="D61">
        <f>VLOOKUP(C61,'Naive Bayes'!A:D,3,0)</f>
        <v>0.17859365276913503</v>
      </c>
      <c r="E61">
        <f>VLOOKUP(C61,'Naive Bayes'!A:D,2,0)</f>
        <v>0.56097560975609762</v>
      </c>
      <c r="F61">
        <f>D61*GETPIVOTDATA("Gender",'Naive Bayes'!$A$3,"Gender","Male","LastLetter","a")</f>
        <v>3.1895692809422373E-2</v>
      </c>
      <c r="G61">
        <f>E61*GETPIVOTDATA("Gender",'Naive Bayes'!$A$3,"Gender","Female","LastLetter","a")</f>
        <v>0.31469363474122553</v>
      </c>
      <c r="H61" t="str">
        <f t="shared" si="1"/>
        <v>Female</v>
      </c>
      <c r="I61">
        <f t="shared" si="2"/>
        <v>0</v>
      </c>
    </row>
    <row r="62" spans="1:9" ht="14.25" customHeight="1">
      <c r="A62" s="1" t="s">
        <v>65</v>
      </c>
      <c r="B62" s="1" t="s">
        <v>4</v>
      </c>
      <c r="C62" s="1" t="str">
        <f t="shared" si="0"/>
        <v>l</v>
      </c>
      <c r="D62">
        <f>VLOOKUP(C62,'Naive Bayes'!A:D,3,0)</f>
        <v>6.1605476042314873E-2</v>
      </c>
      <c r="E62">
        <f>VLOOKUP(C62,'Naive Bayes'!A:D,2,0)</f>
        <v>2.7977044476327116E-2</v>
      </c>
      <c r="F62">
        <f>D62*GETPIVOTDATA("Gender",'Naive Bayes'!$A$3,"Gender","Male","LastLetter","a")</f>
        <v>1.1002346996978449E-2</v>
      </c>
      <c r="G62">
        <f>E62*GETPIVOTDATA("Gender",'Naive Bayes'!$A$3,"Gender","Female","LastLetter","a")</f>
        <v>1.5694439584281066E-2</v>
      </c>
      <c r="H62" t="str">
        <f t="shared" si="1"/>
        <v>Female</v>
      </c>
      <c r="I62">
        <f t="shared" si="2"/>
        <v>0</v>
      </c>
    </row>
    <row r="63" spans="1:9" ht="14.25" customHeight="1">
      <c r="A63" s="1" t="s">
        <v>66</v>
      </c>
      <c r="B63" s="1" t="s">
        <v>4</v>
      </c>
      <c r="C63" s="1" t="str">
        <f t="shared" si="0"/>
        <v>v</v>
      </c>
      <c r="D63">
        <f>VLOOKUP(C63,'Naive Bayes'!A:D,3,0)</f>
        <v>2.4268823895457373E-2</v>
      </c>
      <c r="E63">
        <f>VLOOKUP(C63,'Naive Bayes'!A:D,2,0)</f>
        <v>0</v>
      </c>
      <c r="F63">
        <f>D63*GETPIVOTDATA("Gender",'Naive Bayes'!$A$3,"Gender","Male","LastLetter","a")</f>
        <v>4.3342579079006013E-3</v>
      </c>
      <c r="G63">
        <f>E63*GETPIVOTDATA("Gender",'Naive Bayes'!$A$3,"Gender","Female","LastLetter","a")</f>
        <v>0</v>
      </c>
      <c r="H63" t="str">
        <f t="shared" si="1"/>
        <v>Male</v>
      </c>
      <c r="I63">
        <f t="shared" si="2"/>
        <v>1</v>
      </c>
    </row>
    <row r="64" spans="1:9" ht="14.25" customHeight="1">
      <c r="A64" s="1" t="s">
        <v>67</v>
      </c>
      <c r="B64" s="1" t="s">
        <v>4</v>
      </c>
      <c r="C64" s="1" t="str">
        <f t="shared" si="0"/>
        <v>n</v>
      </c>
      <c r="D64">
        <f>VLOOKUP(C64,'Naive Bayes'!A:D,3,0)</f>
        <v>0.15121344119477287</v>
      </c>
      <c r="E64">
        <f>VLOOKUP(C64,'Naive Bayes'!A:D,2,0)</f>
        <v>1.2195121951219513E-2</v>
      </c>
      <c r="F64">
        <f>D64*GETPIVOTDATA("Gender",'Naive Bayes'!$A$3,"Gender","Male","LastLetter","a")</f>
        <v>2.7005760810765285E-2</v>
      </c>
      <c r="G64">
        <f>E64*GETPIVOTDATA("Gender",'Naive Bayes'!$A$3,"Gender","Female","LastLetter","a")</f>
        <v>6.8411659726353366E-3</v>
      </c>
      <c r="H64" t="str">
        <f t="shared" si="1"/>
        <v>Male</v>
      </c>
      <c r="I64">
        <f t="shared" si="2"/>
        <v>1</v>
      </c>
    </row>
    <row r="65" spans="1:9" ht="14.25" customHeight="1">
      <c r="A65" s="1" t="s">
        <v>68</v>
      </c>
      <c r="B65" s="1" t="s">
        <v>6</v>
      </c>
      <c r="C65" s="1" t="str">
        <f t="shared" si="0"/>
        <v>a</v>
      </c>
      <c r="D65">
        <f>VLOOKUP(C65,'Naive Bayes'!A:D,3,0)</f>
        <v>0.17859365276913503</v>
      </c>
      <c r="E65">
        <f>VLOOKUP(C65,'Naive Bayes'!A:D,2,0)</f>
        <v>0.56097560975609762</v>
      </c>
      <c r="F65">
        <f>D65*GETPIVOTDATA("Gender",'Naive Bayes'!$A$3,"Gender","Male","LastLetter","a")</f>
        <v>3.1895692809422373E-2</v>
      </c>
      <c r="G65">
        <f>E65*GETPIVOTDATA("Gender",'Naive Bayes'!$A$3,"Gender","Female","LastLetter","a")</f>
        <v>0.31469363474122553</v>
      </c>
      <c r="H65" t="str">
        <f t="shared" si="1"/>
        <v>Female</v>
      </c>
      <c r="I65">
        <f t="shared" si="2"/>
        <v>1</v>
      </c>
    </row>
    <row r="66" spans="1:9" ht="14.25" customHeight="1">
      <c r="A66" s="1" t="s">
        <v>69</v>
      </c>
      <c r="B66" s="1" t="s">
        <v>4</v>
      </c>
      <c r="C66" s="1" t="str">
        <f t="shared" si="0"/>
        <v>n</v>
      </c>
      <c r="D66">
        <f>VLOOKUP(C66,'Naive Bayes'!A:D,3,0)</f>
        <v>0.15121344119477287</v>
      </c>
      <c r="E66">
        <f>VLOOKUP(C66,'Naive Bayes'!A:D,2,0)</f>
        <v>1.2195121951219513E-2</v>
      </c>
      <c r="F66">
        <f>D66*GETPIVOTDATA("Gender",'Naive Bayes'!$A$3,"Gender","Male","LastLetter","a")</f>
        <v>2.7005760810765285E-2</v>
      </c>
      <c r="G66">
        <f>E66*GETPIVOTDATA("Gender",'Naive Bayes'!$A$3,"Gender","Female","LastLetter","a")</f>
        <v>6.8411659726353366E-3</v>
      </c>
      <c r="H66" t="str">
        <f t="shared" si="1"/>
        <v>Male</v>
      </c>
      <c r="I66">
        <f t="shared" si="2"/>
        <v>1</v>
      </c>
    </row>
    <row r="67" spans="1:9" ht="14.25" customHeight="1">
      <c r="A67" s="1" t="s">
        <v>70</v>
      </c>
      <c r="B67" s="1" t="s">
        <v>4</v>
      </c>
      <c r="C67" s="1" t="str">
        <f t="shared" si="0"/>
        <v>i</v>
      </c>
      <c r="D67">
        <f>VLOOKUP(C67,'Naive Bayes'!A:D,3,0)</f>
        <v>6.4716863721219667E-2</v>
      </c>
      <c r="E67">
        <f>VLOOKUP(C67,'Naive Bayes'!A:D,2,0)</f>
        <v>0.34074605451936874</v>
      </c>
      <c r="F67">
        <f>D67*GETPIVOTDATA("Gender",'Naive Bayes'!$A$3,"Gender","Male","LastLetter","a")</f>
        <v>1.1558021087734937E-2</v>
      </c>
      <c r="G67">
        <f>E67*GETPIVOTDATA("Gender",'Naive Bayes'!$A$3,"Gender","Female","LastLetter","a")</f>
        <v>0.19115022570598736</v>
      </c>
      <c r="H67" t="str">
        <f t="shared" ref="H67:H130" si="3">IF(G67&gt;F67,"Female","Male")</f>
        <v>Female</v>
      </c>
      <c r="I67">
        <f t="shared" ref="I67:I130" si="4">IF(H67=B67,1,0)</f>
        <v>0</v>
      </c>
    </row>
    <row r="68" spans="1:9" ht="14.25" customHeight="1">
      <c r="A68" s="1" t="s">
        <v>71</v>
      </c>
      <c r="B68" s="1" t="s">
        <v>4</v>
      </c>
      <c r="C68" s="1" t="str">
        <f t="shared" si="0"/>
        <v>h</v>
      </c>
      <c r="D68">
        <f>VLOOKUP(C68,'Naive Bayes'!A:D,3,0)</f>
        <v>0.11263223397635345</v>
      </c>
      <c r="E68">
        <f>VLOOKUP(C68,'Naive Bayes'!A:D,2,0)</f>
        <v>5.0215208034433282E-3</v>
      </c>
      <c r="F68">
        <f>D68*GETPIVOTDATA("Gender",'Naive Bayes'!$A$3,"Gender","Male","LastLetter","a")</f>
        <v>2.0115402085384843E-2</v>
      </c>
      <c r="G68">
        <f>E68*GETPIVOTDATA("Gender",'Naive Bayes'!$A$3,"Gender","Female","LastLetter","a")</f>
        <v>2.8169506946145503E-3</v>
      </c>
      <c r="H68" t="str">
        <f t="shared" si="3"/>
        <v>Male</v>
      </c>
      <c r="I68">
        <f t="shared" si="4"/>
        <v>1</v>
      </c>
    </row>
    <row r="69" spans="1:9" ht="14.25" customHeight="1">
      <c r="A69" s="1" t="s">
        <v>72</v>
      </c>
      <c r="B69" s="1" t="s">
        <v>6</v>
      </c>
      <c r="C69" s="1" t="str">
        <f t="shared" si="0"/>
        <v>i</v>
      </c>
      <c r="D69">
        <f>VLOOKUP(C69,'Naive Bayes'!A:D,3,0)</f>
        <v>6.4716863721219667E-2</v>
      </c>
      <c r="E69">
        <f>VLOOKUP(C69,'Naive Bayes'!A:D,2,0)</f>
        <v>0.34074605451936874</v>
      </c>
      <c r="F69">
        <f>D69*GETPIVOTDATA("Gender",'Naive Bayes'!$A$3,"Gender","Male","LastLetter","a")</f>
        <v>1.1558021087734937E-2</v>
      </c>
      <c r="G69">
        <f>E69*GETPIVOTDATA("Gender",'Naive Bayes'!$A$3,"Gender","Female","LastLetter","a")</f>
        <v>0.19115022570598736</v>
      </c>
      <c r="H69" t="str">
        <f t="shared" si="3"/>
        <v>Female</v>
      </c>
      <c r="I69">
        <f t="shared" si="4"/>
        <v>1</v>
      </c>
    </row>
    <row r="70" spans="1:9" ht="14.25" customHeight="1">
      <c r="A70" s="1" t="s">
        <v>73</v>
      </c>
      <c r="B70" s="1" t="s">
        <v>6</v>
      </c>
      <c r="C70" s="1" t="str">
        <f t="shared" si="0"/>
        <v>a</v>
      </c>
      <c r="D70">
        <f>VLOOKUP(C70,'Naive Bayes'!A:D,3,0)</f>
        <v>0.17859365276913503</v>
      </c>
      <c r="E70">
        <f>VLOOKUP(C70,'Naive Bayes'!A:D,2,0)</f>
        <v>0.56097560975609762</v>
      </c>
      <c r="F70">
        <f>D70*GETPIVOTDATA("Gender",'Naive Bayes'!$A$3,"Gender","Male","LastLetter","a")</f>
        <v>3.1895692809422373E-2</v>
      </c>
      <c r="G70">
        <f>E70*GETPIVOTDATA("Gender",'Naive Bayes'!$A$3,"Gender","Female","LastLetter","a")</f>
        <v>0.31469363474122553</v>
      </c>
      <c r="H70" t="str">
        <f t="shared" si="3"/>
        <v>Female</v>
      </c>
      <c r="I70">
        <f t="shared" si="4"/>
        <v>1</v>
      </c>
    </row>
    <row r="71" spans="1:9" ht="14.25" customHeight="1">
      <c r="A71" s="1" t="s">
        <v>74</v>
      </c>
      <c r="B71" s="1" t="s">
        <v>4</v>
      </c>
      <c r="C71" s="1" t="str">
        <f t="shared" si="0"/>
        <v>l</v>
      </c>
      <c r="D71">
        <f>VLOOKUP(C71,'Naive Bayes'!A:D,3,0)</f>
        <v>6.1605476042314873E-2</v>
      </c>
      <c r="E71">
        <f>VLOOKUP(C71,'Naive Bayes'!A:D,2,0)</f>
        <v>2.7977044476327116E-2</v>
      </c>
      <c r="F71">
        <f>D71*GETPIVOTDATA("Gender",'Naive Bayes'!$A$3,"Gender","Male","LastLetter","a")</f>
        <v>1.1002346996978449E-2</v>
      </c>
      <c r="G71">
        <f>E71*GETPIVOTDATA("Gender",'Naive Bayes'!$A$3,"Gender","Female","LastLetter","a")</f>
        <v>1.5694439584281066E-2</v>
      </c>
      <c r="H71" t="str">
        <f t="shared" si="3"/>
        <v>Female</v>
      </c>
      <c r="I71">
        <f t="shared" si="4"/>
        <v>0</v>
      </c>
    </row>
    <row r="72" spans="1:9" ht="14.25" customHeight="1">
      <c r="A72" s="1" t="s">
        <v>75</v>
      </c>
      <c r="B72" s="1" t="s">
        <v>4</v>
      </c>
      <c r="C72" s="1" t="str">
        <f t="shared" si="0"/>
        <v>r</v>
      </c>
      <c r="D72">
        <f>VLOOKUP(C72,'Naive Bayes'!A:D,3,0)</f>
        <v>8.7741132545115119E-2</v>
      </c>
      <c r="E72">
        <f>VLOOKUP(C72,'Naive Bayes'!A:D,2,0)</f>
        <v>6.4562410329985654E-3</v>
      </c>
      <c r="F72">
        <f>D72*GETPIVOTDATA("Gender",'Naive Bayes'!$A$3,"Gender","Male","LastLetter","a")</f>
        <v>1.5670009359332941E-2</v>
      </c>
      <c r="G72">
        <f>E72*GETPIVOTDATA("Gender",'Naive Bayes'!$A$3,"Gender","Female","LastLetter","a")</f>
        <v>3.6217937502187078E-3</v>
      </c>
      <c r="H72" t="str">
        <f t="shared" si="3"/>
        <v>Male</v>
      </c>
      <c r="I72">
        <f t="shared" si="4"/>
        <v>1</v>
      </c>
    </row>
    <row r="73" spans="1:9" ht="14.25" customHeight="1">
      <c r="A73" s="1" t="s">
        <v>76</v>
      </c>
      <c r="B73" s="1" t="s">
        <v>4</v>
      </c>
      <c r="C73" s="1" t="str">
        <f t="shared" si="0"/>
        <v>n</v>
      </c>
      <c r="D73">
        <f>VLOOKUP(C73,'Naive Bayes'!A:D,3,0)</f>
        <v>0.15121344119477287</v>
      </c>
      <c r="E73">
        <f>VLOOKUP(C73,'Naive Bayes'!A:D,2,0)</f>
        <v>1.2195121951219513E-2</v>
      </c>
      <c r="F73">
        <f>D73*GETPIVOTDATA("Gender",'Naive Bayes'!$A$3,"Gender","Male","LastLetter","a")</f>
        <v>2.7005760810765285E-2</v>
      </c>
      <c r="G73">
        <f>E73*GETPIVOTDATA("Gender",'Naive Bayes'!$A$3,"Gender","Female","LastLetter","a")</f>
        <v>6.8411659726353366E-3</v>
      </c>
      <c r="H73" t="str">
        <f t="shared" si="3"/>
        <v>Male</v>
      </c>
      <c r="I73">
        <f t="shared" si="4"/>
        <v>1</v>
      </c>
    </row>
    <row r="74" spans="1:9" ht="14.25" customHeight="1">
      <c r="A74" s="1" t="s">
        <v>77</v>
      </c>
      <c r="B74" s="1" t="s">
        <v>6</v>
      </c>
      <c r="C74" s="1" t="str">
        <f t="shared" si="0"/>
        <v>a</v>
      </c>
      <c r="D74">
        <f>VLOOKUP(C74,'Naive Bayes'!A:D,3,0)</f>
        <v>0.17859365276913503</v>
      </c>
      <c r="E74">
        <f>VLOOKUP(C74,'Naive Bayes'!A:D,2,0)</f>
        <v>0.56097560975609762</v>
      </c>
      <c r="F74">
        <f>D74*GETPIVOTDATA("Gender",'Naive Bayes'!$A$3,"Gender","Male","LastLetter","a")</f>
        <v>3.1895692809422373E-2</v>
      </c>
      <c r="G74">
        <f>E74*GETPIVOTDATA("Gender",'Naive Bayes'!$A$3,"Gender","Female","LastLetter","a")</f>
        <v>0.31469363474122553</v>
      </c>
      <c r="H74" t="str">
        <f t="shared" si="3"/>
        <v>Female</v>
      </c>
      <c r="I74">
        <f t="shared" si="4"/>
        <v>1</v>
      </c>
    </row>
    <row r="75" spans="1:9" ht="14.25" customHeight="1">
      <c r="A75" s="1" t="s">
        <v>78</v>
      </c>
      <c r="B75" s="1" t="s">
        <v>4</v>
      </c>
      <c r="C75" s="1" t="str">
        <f t="shared" si="0"/>
        <v>a</v>
      </c>
      <c r="D75">
        <f>VLOOKUP(C75,'Naive Bayes'!A:D,3,0)</f>
        <v>0.17859365276913503</v>
      </c>
      <c r="E75">
        <f>VLOOKUP(C75,'Naive Bayes'!A:D,2,0)</f>
        <v>0.56097560975609762</v>
      </c>
      <c r="F75">
        <f>D75*GETPIVOTDATA("Gender",'Naive Bayes'!$A$3,"Gender","Male","LastLetter","a")</f>
        <v>3.1895692809422373E-2</v>
      </c>
      <c r="G75">
        <f>E75*GETPIVOTDATA("Gender",'Naive Bayes'!$A$3,"Gender","Female","LastLetter","a")</f>
        <v>0.31469363474122553</v>
      </c>
      <c r="H75" t="str">
        <f t="shared" si="3"/>
        <v>Female</v>
      </c>
      <c r="I75">
        <f t="shared" si="4"/>
        <v>0</v>
      </c>
    </row>
    <row r="76" spans="1:9" ht="14.25" customHeight="1">
      <c r="A76" s="1" t="s">
        <v>79</v>
      </c>
      <c r="B76" s="1" t="s">
        <v>4</v>
      </c>
      <c r="C76" s="1" t="str">
        <f t="shared" si="0"/>
        <v>k</v>
      </c>
      <c r="D76">
        <f>VLOOKUP(C76,'Naive Bayes'!A:D,3,0)</f>
        <v>3.7336652146857496E-2</v>
      </c>
      <c r="E76">
        <f>VLOOKUP(C76,'Naive Bayes'!A:D,2,0)</f>
        <v>2.8694404591104736E-3</v>
      </c>
      <c r="F76">
        <f>D76*GETPIVOTDATA("Gender",'Naive Bayes'!$A$3,"Gender","Male","LastLetter","a")</f>
        <v>6.6680890890778478E-3</v>
      </c>
      <c r="G76">
        <f>E76*GETPIVOTDATA("Gender",'Naive Bayes'!$A$3,"Gender","Female","LastLetter","a")</f>
        <v>1.6096861112083146E-3</v>
      </c>
      <c r="H76" t="str">
        <f t="shared" si="3"/>
        <v>Male</v>
      </c>
      <c r="I76">
        <f t="shared" si="4"/>
        <v>1</v>
      </c>
    </row>
    <row r="77" spans="1:9" ht="14.25" customHeight="1">
      <c r="A77" s="1" t="s">
        <v>80</v>
      </c>
      <c r="B77" s="1" t="s">
        <v>4</v>
      </c>
      <c r="C77" s="1" t="str">
        <f t="shared" si="0"/>
        <v>t</v>
      </c>
      <c r="D77">
        <f>VLOOKUP(C77,'Naive Bayes'!A:D,3,0)</f>
        <v>5.9116365899191038E-2</v>
      </c>
      <c r="E77">
        <f>VLOOKUP(C77,'Naive Bayes'!A:D,2,0)</f>
        <v>6.4562410329985654E-3</v>
      </c>
      <c r="F77">
        <f>D77*GETPIVOTDATA("Gender",'Naive Bayes'!$A$3,"Gender","Male","LastLetter","a")</f>
        <v>1.0557807724373258E-2</v>
      </c>
      <c r="G77">
        <f>E77*GETPIVOTDATA("Gender",'Naive Bayes'!$A$3,"Gender","Female","LastLetter","a")</f>
        <v>3.6217937502187078E-3</v>
      </c>
      <c r="H77" t="str">
        <f t="shared" si="3"/>
        <v>Male</v>
      </c>
      <c r="I77">
        <f t="shared" si="4"/>
        <v>1</v>
      </c>
    </row>
    <row r="78" spans="1:9" ht="14.25" customHeight="1">
      <c r="A78" s="1" t="s">
        <v>81</v>
      </c>
      <c r="B78" s="1" t="s">
        <v>6</v>
      </c>
      <c r="C78" s="1" t="str">
        <f t="shared" si="0"/>
        <v>a</v>
      </c>
      <c r="D78">
        <f>VLOOKUP(C78,'Naive Bayes'!A:D,3,0)</f>
        <v>0.17859365276913503</v>
      </c>
      <c r="E78">
        <f>VLOOKUP(C78,'Naive Bayes'!A:D,2,0)</f>
        <v>0.56097560975609762</v>
      </c>
      <c r="F78">
        <f>D78*GETPIVOTDATA("Gender",'Naive Bayes'!$A$3,"Gender","Male","LastLetter","a")</f>
        <v>3.1895692809422373E-2</v>
      </c>
      <c r="G78">
        <f>E78*GETPIVOTDATA("Gender",'Naive Bayes'!$A$3,"Gender","Female","LastLetter","a")</f>
        <v>0.31469363474122553</v>
      </c>
      <c r="H78" t="str">
        <f t="shared" si="3"/>
        <v>Female</v>
      </c>
      <c r="I78">
        <f t="shared" si="4"/>
        <v>1</v>
      </c>
    </row>
    <row r="79" spans="1:9" ht="14.25" customHeight="1">
      <c r="A79" s="1" t="s">
        <v>82</v>
      </c>
      <c r="B79" s="1" t="s">
        <v>4</v>
      </c>
      <c r="C79" s="1" t="str">
        <f t="shared" si="0"/>
        <v>r</v>
      </c>
      <c r="D79">
        <f>VLOOKUP(C79,'Naive Bayes'!A:D,3,0)</f>
        <v>8.7741132545115119E-2</v>
      </c>
      <c r="E79">
        <f>VLOOKUP(C79,'Naive Bayes'!A:D,2,0)</f>
        <v>6.4562410329985654E-3</v>
      </c>
      <c r="F79">
        <f>D79*GETPIVOTDATA("Gender",'Naive Bayes'!$A$3,"Gender","Male","LastLetter","a")</f>
        <v>1.5670009359332941E-2</v>
      </c>
      <c r="G79">
        <f>E79*GETPIVOTDATA("Gender",'Naive Bayes'!$A$3,"Gender","Female","LastLetter","a")</f>
        <v>3.6217937502187078E-3</v>
      </c>
      <c r="H79" t="str">
        <f t="shared" si="3"/>
        <v>Male</v>
      </c>
      <c r="I79">
        <f t="shared" si="4"/>
        <v>1</v>
      </c>
    </row>
    <row r="80" spans="1:9" ht="14.25" customHeight="1">
      <c r="A80" s="1" t="s">
        <v>83</v>
      </c>
      <c r="B80" s="1" t="s">
        <v>4</v>
      </c>
      <c r="C80" s="1" t="str">
        <f t="shared" si="0"/>
        <v>u</v>
      </c>
      <c r="D80">
        <f>VLOOKUP(C80,'Naive Bayes'!A:D,3,0)</f>
        <v>3.7336652146857496E-2</v>
      </c>
      <c r="E80">
        <f>VLOOKUP(C80,'Naive Bayes'!A:D,2,0)</f>
        <v>7.8909612625538018E-3</v>
      </c>
      <c r="F80">
        <f>D80*GETPIVOTDATA("Gender",'Naive Bayes'!$A$3,"Gender","Male","LastLetter","a")</f>
        <v>6.6680890890778478E-3</v>
      </c>
      <c r="G80">
        <f>E80*GETPIVOTDATA("Gender",'Naive Bayes'!$A$3,"Gender","Female","LastLetter","a")</f>
        <v>4.4266368058228645E-3</v>
      </c>
      <c r="H80" t="str">
        <f t="shared" si="3"/>
        <v>Male</v>
      </c>
      <c r="I80">
        <f t="shared" si="4"/>
        <v>1</v>
      </c>
    </row>
    <row r="81" spans="1:9" ht="14.25" customHeight="1">
      <c r="A81" s="1" t="s">
        <v>84</v>
      </c>
      <c r="B81" s="1" t="s">
        <v>6</v>
      </c>
      <c r="C81" s="1" t="str">
        <f t="shared" si="0"/>
        <v>a</v>
      </c>
      <c r="D81">
        <f>VLOOKUP(C81,'Naive Bayes'!A:D,3,0)</f>
        <v>0.17859365276913503</v>
      </c>
      <c r="E81">
        <f>VLOOKUP(C81,'Naive Bayes'!A:D,2,0)</f>
        <v>0.56097560975609762</v>
      </c>
      <c r="F81">
        <f>D81*GETPIVOTDATA("Gender",'Naive Bayes'!$A$3,"Gender","Male","LastLetter","a")</f>
        <v>3.1895692809422373E-2</v>
      </c>
      <c r="G81">
        <f>E81*GETPIVOTDATA("Gender",'Naive Bayes'!$A$3,"Gender","Female","LastLetter","a")</f>
        <v>0.31469363474122553</v>
      </c>
      <c r="H81" t="str">
        <f t="shared" si="3"/>
        <v>Female</v>
      </c>
      <c r="I81">
        <f t="shared" si="4"/>
        <v>1</v>
      </c>
    </row>
    <row r="82" spans="1:9" ht="14.25" customHeight="1">
      <c r="A82" s="1" t="s">
        <v>85</v>
      </c>
      <c r="B82" s="1" t="s">
        <v>6</v>
      </c>
      <c r="C82" s="1" t="str">
        <f t="shared" si="0"/>
        <v>a</v>
      </c>
      <c r="D82">
        <f>VLOOKUP(C82,'Naive Bayes'!A:D,3,0)</f>
        <v>0.17859365276913503</v>
      </c>
      <c r="E82">
        <f>VLOOKUP(C82,'Naive Bayes'!A:D,2,0)</f>
        <v>0.56097560975609762</v>
      </c>
      <c r="F82">
        <f>D82*GETPIVOTDATA("Gender",'Naive Bayes'!$A$3,"Gender","Male","LastLetter","a")</f>
        <v>3.1895692809422373E-2</v>
      </c>
      <c r="G82">
        <f>E82*GETPIVOTDATA("Gender",'Naive Bayes'!$A$3,"Gender","Female","LastLetter","a")</f>
        <v>0.31469363474122553</v>
      </c>
      <c r="H82" t="str">
        <f t="shared" si="3"/>
        <v>Female</v>
      </c>
      <c r="I82">
        <f t="shared" si="4"/>
        <v>1</v>
      </c>
    </row>
    <row r="83" spans="1:9" ht="14.25" customHeight="1">
      <c r="A83" s="1" t="s">
        <v>86</v>
      </c>
      <c r="B83" s="1" t="s">
        <v>6</v>
      </c>
      <c r="C83" s="1" t="str">
        <f t="shared" si="0"/>
        <v>a</v>
      </c>
      <c r="D83">
        <f>VLOOKUP(C83,'Naive Bayes'!A:D,3,0)</f>
        <v>0.17859365276913503</v>
      </c>
      <c r="E83">
        <f>VLOOKUP(C83,'Naive Bayes'!A:D,2,0)</f>
        <v>0.56097560975609762</v>
      </c>
      <c r="F83">
        <f>D83*GETPIVOTDATA("Gender",'Naive Bayes'!$A$3,"Gender","Male","LastLetter","a")</f>
        <v>3.1895692809422373E-2</v>
      </c>
      <c r="G83">
        <f>E83*GETPIVOTDATA("Gender",'Naive Bayes'!$A$3,"Gender","Female","LastLetter","a")</f>
        <v>0.31469363474122553</v>
      </c>
      <c r="H83" t="str">
        <f t="shared" si="3"/>
        <v>Female</v>
      </c>
      <c r="I83">
        <f t="shared" si="4"/>
        <v>1</v>
      </c>
    </row>
    <row r="84" spans="1:9" ht="14.25" customHeight="1">
      <c r="A84" s="1" t="s">
        <v>87</v>
      </c>
      <c r="B84" s="1" t="s">
        <v>6</v>
      </c>
      <c r="C84" s="1" t="str">
        <f t="shared" si="0"/>
        <v>o</v>
      </c>
      <c r="D84">
        <f>VLOOKUP(C84,'Naive Bayes'!A:D,3,0)</f>
        <v>2.4891101431238332E-3</v>
      </c>
      <c r="E84">
        <f>VLOOKUP(C84,'Naive Bayes'!A:D,2,0)</f>
        <v>1.4347202295552368E-3</v>
      </c>
      <c r="F84">
        <f>D84*GETPIVOTDATA("Gender",'Naive Bayes'!$A$3,"Gender","Male","LastLetter","a")</f>
        <v>4.4453927260518987E-4</v>
      </c>
      <c r="G84">
        <f>E84*GETPIVOTDATA("Gender",'Naive Bayes'!$A$3,"Gender","Female","LastLetter","a")</f>
        <v>8.0484305560415731E-4</v>
      </c>
      <c r="H84" t="str">
        <f t="shared" si="3"/>
        <v>Female</v>
      </c>
      <c r="I84">
        <f t="shared" si="4"/>
        <v>1</v>
      </c>
    </row>
    <row r="85" spans="1:9" ht="14.25" customHeight="1">
      <c r="A85" s="1" t="s">
        <v>88</v>
      </c>
      <c r="B85" s="1" t="s">
        <v>6</v>
      </c>
      <c r="C85" s="1" t="str">
        <f t="shared" si="0"/>
        <v>a</v>
      </c>
      <c r="D85">
        <f>VLOOKUP(C85,'Naive Bayes'!A:D,3,0)</f>
        <v>0.17859365276913503</v>
      </c>
      <c r="E85">
        <f>VLOOKUP(C85,'Naive Bayes'!A:D,2,0)</f>
        <v>0.56097560975609762</v>
      </c>
      <c r="F85">
        <f>D85*GETPIVOTDATA("Gender",'Naive Bayes'!$A$3,"Gender","Male","LastLetter","a")</f>
        <v>3.1895692809422373E-2</v>
      </c>
      <c r="G85">
        <f>E85*GETPIVOTDATA("Gender",'Naive Bayes'!$A$3,"Gender","Female","LastLetter","a")</f>
        <v>0.31469363474122553</v>
      </c>
      <c r="H85" t="str">
        <f t="shared" si="3"/>
        <v>Female</v>
      </c>
      <c r="I85">
        <f t="shared" si="4"/>
        <v>1</v>
      </c>
    </row>
    <row r="86" spans="1:9" ht="14.25" customHeight="1">
      <c r="A86" s="1" t="s">
        <v>89</v>
      </c>
      <c r="B86" s="1" t="s">
        <v>6</v>
      </c>
      <c r="C86" s="1" t="str">
        <f t="shared" si="0"/>
        <v>a</v>
      </c>
      <c r="D86">
        <f>VLOOKUP(C86,'Naive Bayes'!A:D,3,0)</f>
        <v>0.17859365276913503</v>
      </c>
      <c r="E86">
        <f>VLOOKUP(C86,'Naive Bayes'!A:D,2,0)</f>
        <v>0.56097560975609762</v>
      </c>
      <c r="F86">
        <f>D86*GETPIVOTDATA("Gender",'Naive Bayes'!$A$3,"Gender","Male","LastLetter","a")</f>
        <v>3.1895692809422373E-2</v>
      </c>
      <c r="G86">
        <f>E86*GETPIVOTDATA("Gender",'Naive Bayes'!$A$3,"Gender","Female","LastLetter","a")</f>
        <v>0.31469363474122553</v>
      </c>
      <c r="H86" t="str">
        <f t="shared" si="3"/>
        <v>Female</v>
      </c>
      <c r="I86">
        <f t="shared" si="4"/>
        <v>1</v>
      </c>
    </row>
    <row r="87" spans="1:9" ht="14.25" customHeight="1">
      <c r="A87" s="1" t="s">
        <v>90</v>
      </c>
      <c r="B87" s="1" t="s">
        <v>6</v>
      </c>
      <c r="C87" s="1" t="str">
        <f t="shared" si="0"/>
        <v>h</v>
      </c>
      <c r="D87">
        <f>VLOOKUP(C87,'Naive Bayes'!A:D,3,0)</f>
        <v>0.11263223397635345</v>
      </c>
      <c r="E87">
        <f>VLOOKUP(C87,'Naive Bayes'!A:D,2,0)</f>
        <v>5.0215208034433282E-3</v>
      </c>
      <c r="F87">
        <f>D87*GETPIVOTDATA("Gender",'Naive Bayes'!$A$3,"Gender","Male","LastLetter","a")</f>
        <v>2.0115402085384843E-2</v>
      </c>
      <c r="G87">
        <f>E87*GETPIVOTDATA("Gender",'Naive Bayes'!$A$3,"Gender","Female","LastLetter","a")</f>
        <v>2.8169506946145503E-3</v>
      </c>
      <c r="H87" t="str">
        <f t="shared" si="3"/>
        <v>Male</v>
      </c>
      <c r="I87">
        <f t="shared" si="4"/>
        <v>0</v>
      </c>
    </row>
    <row r="88" spans="1:9" ht="14.25" customHeight="1">
      <c r="A88" s="1" t="s">
        <v>91</v>
      </c>
      <c r="B88" s="1" t="s">
        <v>4</v>
      </c>
      <c r="C88" s="1" t="str">
        <f t="shared" si="0"/>
        <v>h</v>
      </c>
      <c r="D88">
        <f>VLOOKUP(C88,'Naive Bayes'!A:D,3,0)</f>
        <v>0.11263223397635345</v>
      </c>
      <c r="E88">
        <f>VLOOKUP(C88,'Naive Bayes'!A:D,2,0)</f>
        <v>5.0215208034433282E-3</v>
      </c>
      <c r="F88">
        <f>D88*GETPIVOTDATA("Gender",'Naive Bayes'!$A$3,"Gender","Male","LastLetter","a")</f>
        <v>2.0115402085384843E-2</v>
      </c>
      <c r="G88">
        <f>E88*GETPIVOTDATA("Gender",'Naive Bayes'!$A$3,"Gender","Female","LastLetter","a")</f>
        <v>2.8169506946145503E-3</v>
      </c>
      <c r="H88" t="str">
        <f t="shared" si="3"/>
        <v>Male</v>
      </c>
      <c r="I88">
        <f t="shared" si="4"/>
        <v>1</v>
      </c>
    </row>
    <row r="89" spans="1:9" ht="14.25" customHeight="1">
      <c r="A89" s="1" t="s">
        <v>92</v>
      </c>
      <c r="B89" s="1" t="s">
        <v>4</v>
      </c>
      <c r="C89" s="1" t="str">
        <f t="shared" si="0"/>
        <v>a</v>
      </c>
      <c r="D89">
        <f>VLOOKUP(C89,'Naive Bayes'!A:D,3,0)</f>
        <v>0.17859365276913503</v>
      </c>
      <c r="E89">
        <f>VLOOKUP(C89,'Naive Bayes'!A:D,2,0)</f>
        <v>0.56097560975609762</v>
      </c>
      <c r="F89">
        <f>D89*GETPIVOTDATA("Gender",'Naive Bayes'!$A$3,"Gender","Male","LastLetter","a")</f>
        <v>3.1895692809422373E-2</v>
      </c>
      <c r="G89">
        <f>E89*GETPIVOTDATA("Gender",'Naive Bayes'!$A$3,"Gender","Female","LastLetter","a")</f>
        <v>0.31469363474122553</v>
      </c>
      <c r="H89" t="str">
        <f t="shared" si="3"/>
        <v>Female</v>
      </c>
      <c r="I89">
        <f t="shared" si="4"/>
        <v>0</v>
      </c>
    </row>
    <row r="90" spans="1:9" ht="14.25" customHeight="1">
      <c r="A90" s="1" t="s">
        <v>93</v>
      </c>
      <c r="B90" s="1" t="s">
        <v>4</v>
      </c>
      <c r="C90" s="1" t="str">
        <f t="shared" si="0"/>
        <v>d</v>
      </c>
      <c r="D90">
        <f>VLOOKUP(C90,'Naive Bayes'!A:D,3,0)</f>
        <v>3.4847542003733668E-2</v>
      </c>
      <c r="E90">
        <f>VLOOKUP(C90,'Naive Bayes'!A:D,2,0)</f>
        <v>2.152080344332855E-3</v>
      </c>
      <c r="F90">
        <f>D90*GETPIVOTDATA("Gender",'Naive Bayes'!$A$3,"Gender","Male","LastLetter","a")</f>
        <v>6.2235498164726587E-3</v>
      </c>
      <c r="G90">
        <f>E90*GETPIVOTDATA("Gender",'Naive Bayes'!$A$3,"Gender","Female","LastLetter","a")</f>
        <v>1.2072645834062359E-3</v>
      </c>
      <c r="H90" t="str">
        <f t="shared" si="3"/>
        <v>Male</v>
      </c>
      <c r="I90">
        <f t="shared" si="4"/>
        <v>1</v>
      </c>
    </row>
    <row r="91" spans="1:9" ht="14.25" customHeight="1">
      <c r="A91" s="1" t="s">
        <v>94</v>
      </c>
      <c r="B91" s="1" t="s">
        <v>6</v>
      </c>
      <c r="C91" s="1" t="str">
        <f t="shared" si="0"/>
        <v>u</v>
      </c>
      <c r="D91">
        <f>VLOOKUP(C91,'Naive Bayes'!A:D,3,0)</f>
        <v>3.7336652146857496E-2</v>
      </c>
      <c r="E91">
        <f>VLOOKUP(C91,'Naive Bayes'!A:D,2,0)</f>
        <v>7.8909612625538018E-3</v>
      </c>
      <c r="F91">
        <f>D91*GETPIVOTDATA("Gender",'Naive Bayes'!$A$3,"Gender","Male","LastLetter","a")</f>
        <v>6.6680890890778478E-3</v>
      </c>
      <c r="G91">
        <f>E91*GETPIVOTDATA("Gender",'Naive Bayes'!$A$3,"Gender","Female","LastLetter","a")</f>
        <v>4.4266368058228645E-3</v>
      </c>
      <c r="H91" t="str">
        <f t="shared" si="3"/>
        <v>Male</v>
      </c>
      <c r="I91">
        <f t="shared" si="4"/>
        <v>0</v>
      </c>
    </row>
    <row r="92" spans="1:9" ht="14.25" customHeight="1">
      <c r="A92" s="1" t="s">
        <v>95</v>
      </c>
      <c r="B92" s="1" t="s">
        <v>4</v>
      </c>
      <c r="C92" s="1" t="str">
        <f t="shared" si="0"/>
        <v>i</v>
      </c>
      <c r="D92">
        <f>VLOOKUP(C92,'Naive Bayes'!A:D,3,0)</f>
        <v>6.4716863721219667E-2</v>
      </c>
      <c r="E92">
        <f>VLOOKUP(C92,'Naive Bayes'!A:D,2,0)</f>
        <v>0.34074605451936874</v>
      </c>
      <c r="F92">
        <f>D92*GETPIVOTDATA("Gender",'Naive Bayes'!$A$3,"Gender","Male","LastLetter","a")</f>
        <v>1.1558021087734937E-2</v>
      </c>
      <c r="G92">
        <f>E92*GETPIVOTDATA("Gender",'Naive Bayes'!$A$3,"Gender","Female","LastLetter","a")</f>
        <v>0.19115022570598736</v>
      </c>
      <c r="H92" t="str">
        <f t="shared" si="3"/>
        <v>Female</v>
      </c>
      <c r="I92">
        <f t="shared" si="4"/>
        <v>0</v>
      </c>
    </row>
    <row r="93" spans="1:9" ht="14.25" customHeight="1">
      <c r="A93" s="1" t="s">
        <v>96</v>
      </c>
      <c r="B93" s="1" t="s">
        <v>6</v>
      </c>
      <c r="C93" s="1" t="str">
        <f t="shared" si="0"/>
        <v>i</v>
      </c>
      <c r="D93">
        <f>VLOOKUP(C93,'Naive Bayes'!A:D,3,0)</f>
        <v>6.4716863721219667E-2</v>
      </c>
      <c r="E93">
        <f>VLOOKUP(C93,'Naive Bayes'!A:D,2,0)</f>
        <v>0.34074605451936874</v>
      </c>
      <c r="F93">
        <f>D93*GETPIVOTDATA("Gender",'Naive Bayes'!$A$3,"Gender","Male","LastLetter","a")</f>
        <v>1.1558021087734937E-2</v>
      </c>
      <c r="G93">
        <f>E93*GETPIVOTDATA("Gender",'Naive Bayes'!$A$3,"Gender","Female","LastLetter","a")</f>
        <v>0.19115022570598736</v>
      </c>
      <c r="H93" t="str">
        <f t="shared" si="3"/>
        <v>Female</v>
      </c>
      <c r="I93">
        <f t="shared" si="4"/>
        <v>1</v>
      </c>
    </row>
    <row r="94" spans="1:9" ht="14.25" customHeight="1">
      <c r="A94" s="1" t="s">
        <v>97</v>
      </c>
      <c r="B94" s="1" t="s">
        <v>4</v>
      </c>
      <c r="C94" s="1" t="str">
        <f t="shared" si="0"/>
        <v>m</v>
      </c>
      <c r="D94">
        <f>VLOOKUP(C94,'Naive Bayes'!A:D,3,0)</f>
        <v>3.2980709396390792E-2</v>
      </c>
      <c r="E94">
        <f>VLOOKUP(C94,'Naive Bayes'!A:D,2,0)</f>
        <v>7.8909612625538018E-3</v>
      </c>
      <c r="F94">
        <f>D94*GETPIVOTDATA("Gender",'Naive Bayes'!$A$3,"Gender","Male","LastLetter","a")</f>
        <v>5.8901453620187659E-3</v>
      </c>
      <c r="G94">
        <f>E94*GETPIVOTDATA("Gender",'Naive Bayes'!$A$3,"Gender","Female","LastLetter","a")</f>
        <v>4.4266368058228645E-3</v>
      </c>
      <c r="H94" t="str">
        <f t="shared" si="3"/>
        <v>Male</v>
      </c>
      <c r="I94">
        <f t="shared" si="4"/>
        <v>1</v>
      </c>
    </row>
    <row r="95" spans="1:9" ht="14.25" customHeight="1">
      <c r="A95" s="1" t="s">
        <v>98</v>
      </c>
      <c r="B95" s="1" t="s">
        <v>6</v>
      </c>
      <c r="C95" s="1" t="str">
        <f t="shared" si="0"/>
        <v>m</v>
      </c>
      <c r="D95">
        <f>VLOOKUP(C95,'Naive Bayes'!A:D,3,0)</f>
        <v>3.2980709396390792E-2</v>
      </c>
      <c r="E95">
        <f>VLOOKUP(C95,'Naive Bayes'!A:D,2,0)</f>
        <v>7.8909612625538018E-3</v>
      </c>
      <c r="F95">
        <f>D95*GETPIVOTDATA("Gender",'Naive Bayes'!$A$3,"Gender","Male","LastLetter","a")</f>
        <v>5.8901453620187659E-3</v>
      </c>
      <c r="G95">
        <f>E95*GETPIVOTDATA("Gender",'Naive Bayes'!$A$3,"Gender","Female","LastLetter","a")</f>
        <v>4.4266368058228645E-3</v>
      </c>
      <c r="H95" t="str">
        <f t="shared" si="3"/>
        <v>Male</v>
      </c>
      <c r="I95">
        <f t="shared" si="4"/>
        <v>0</v>
      </c>
    </row>
    <row r="96" spans="1:9" ht="14.25" customHeight="1">
      <c r="A96" s="1" t="s">
        <v>99</v>
      </c>
      <c r="B96" s="1" t="s">
        <v>4</v>
      </c>
      <c r="C96" s="1" t="str">
        <f t="shared" si="0"/>
        <v>a</v>
      </c>
      <c r="D96">
        <f>VLOOKUP(C96,'Naive Bayes'!A:D,3,0)</f>
        <v>0.17859365276913503</v>
      </c>
      <c r="E96">
        <f>VLOOKUP(C96,'Naive Bayes'!A:D,2,0)</f>
        <v>0.56097560975609762</v>
      </c>
      <c r="F96">
        <f>D96*GETPIVOTDATA("Gender",'Naive Bayes'!$A$3,"Gender","Male","LastLetter","a")</f>
        <v>3.1895692809422373E-2</v>
      </c>
      <c r="G96">
        <f>E96*GETPIVOTDATA("Gender",'Naive Bayes'!$A$3,"Gender","Female","LastLetter","a")</f>
        <v>0.31469363474122553</v>
      </c>
      <c r="H96" t="str">
        <f t="shared" si="3"/>
        <v>Female</v>
      </c>
      <c r="I96">
        <f t="shared" si="4"/>
        <v>0</v>
      </c>
    </row>
    <row r="97" spans="1:9" ht="14.25" customHeight="1">
      <c r="A97" s="1" t="s">
        <v>100</v>
      </c>
      <c r="B97" s="1" t="s">
        <v>4</v>
      </c>
      <c r="C97" s="1" t="str">
        <f t="shared" si="0"/>
        <v>u</v>
      </c>
      <c r="D97">
        <f>VLOOKUP(C97,'Naive Bayes'!A:D,3,0)</f>
        <v>3.7336652146857496E-2</v>
      </c>
      <c r="E97">
        <f>VLOOKUP(C97,'Naive Bayes'!A:D,2,0)</f>
        <v>7.8909612625538018E-3</v>
      </c>
      <c r="F97">
        <f>D97*GETPIVOTDATA("Gender",'Naive Bayes'!$A$3,"Gender","Male","LastLetter","a")</f>
        <v>6.6680890890778478E-3</v>
      </c>
      <c r="G97">
        <f>E97*GETPIVOTDATA("Gender",'Naive Bayes'!$A$3,"Gender","Female","LastLetter","a")</f>
        <v>4.4266368058228645E-3</v>
      </c>
      <c r="H97" t="str">
        <f t="shared" si="3"/>
        <v>Male</v>
      </c>
      <c r="I97">
        <f t="shared" si="4"/>
        <v>1</v>
      </c>
    </row>
    <row r="98" spans="1:9" ht="14.25" customHeight="1">
      <c r="A98" s="1" t="s">
        <v>101</v>
      </c>
      <c r="B98" s="1" t="s">
        <v>6</v>
      </c>
      <c r="C98" s="1" t="str">
        <f t="shared" si="0"/>
        <v>a</v>
      </c>
      <c r="D98">
        <f>VLOOKUP(C98,'Naive Bayes'!A:D,3,0)</f>
        <v>0.17859365276913503</v>
      </c>
      <c r="E98">
        <f>VLOOKUP(C98,'Naive Bayes'!A:D,2,0)</f>
        <v>0.56097560975609762</v>
      </c>
      <c r="F98">
        <f>D98*GETPIVOTDATA("Gender",'Naive Bayes'!$A$3,"Gender","Male","LastLetter","a")</f>
        <v>3.1895692809422373E-2</v>
      </c>
      <c r="G98">
        <f>E98*GETPIVOTDATA("Gender",'Naive Bayes'!$A$3,"Gender","Female","LastLetter","a")</f>
        <v>0.31469363474122553</v>
      </c>
      <c r="H98" t="str">
        <f t="shared" si="3"/>
        <v>Female</v>
      </c>
      <c r="I98">
        <f t="shared" si="4"/>
        <v>1</v>
      </c>
    </row>
    <row r="99" spans="1:9" ht="14.25" customHeight="1">
      <c r="A99" s="1" t="s">
        <v>102</v>
      </c>
      <c r="B99" s="1" t="s">
        <v>4</v>
      </c>
      <c r="C99" s="1" t="str">
        <f t="shared" si="0"/>
        <v>a</v>
      </c>
      <c r="D99">
        <f>VLOOKUP(C99,'Naive Bayes'!A:D,3,0)</f>
        <v>0.17859365276913503</v>
      </c>
      <c r="E99">
        <f>VLOOKUP(C99,'Naive Bayes'!A:D,2,0)</f>
        <v>0.56097560975609762</v>
      </c>
      <c r="F99">
        <f>D99*GETPIVOTDATA("Gender",'Naive Bayes'!$A$3,"Gender","Male","LastLetter","a")</f>
        <v>3.1895692809422373E-2</v>
      </c>
      <c r="G99">
        <f>E99*GETPIVOTDATA("Gender",'Naive Bayes'!$A$3,"Gender","Female","LastLetter","a")</f>
        <v>0.31469363474122553</v>
      </c>
      <c r="H99" t="str">
        <f t="shared" si="3"/>
        <v>Female</v>
      </c>
      <c r="I99">
        <f t="shared" si="4"/>
        <v>0</v>
      </c>
    </row>
    <row r="100" spans="1:9" ht="14.25" customHeight="1">
      <c r="A100" s="1" t="s">
        <v>103</v>
      </c>
      <c r="B100" s="1" t="s">
        <v>6</v>
      </c>
      <c r="C100" s="1" t="str">
        <f t="shared" si="0"/>
        <v>a</v>
      </c>
      <c r="D100">
        <f>VLOOKUP(C100,'Naive Bayes'!A:D,3,0)</f>
        <v>0.17859365276913503</v>
      </c>
      <c r="E100">
        <f>VLOOKUP(C100,'Naive Bayes'!A:D,2,0)</f>
        <v>0.56097560975609762</v>
      </c>
      <c r="F100">
        <f>D100*GETPIVOTDATA("Gender",'Naive Bayes'!$A$3,"Gender","Male","LastLetter","a")</f>
        <v>3.1895692809422373E-2</v>
      </c>
      <c r="G100">
        <f>E100*GETPIVOTDATA("Gender",'Naive Bayes'!$A$3,"Gender","Female","LastLetter","a")</f>
        <v>0.31469363474122553</v>
      </c>
      <c r="H100" t="str">
        <f t="shared" si="3"/>
        <v>Female</v>
      </c>
      <c r="I100">
        <f t="shared" si="4"/>
        <v>1</v>
      </c>
    </row>
    <row r="101" spans="1:9" ht="14.25" customHeight="1">
      <c r="A101" s="1" t="s">
        <v>104</v>
      </c>
      <c r="B101" s="1" t="s">
        <v>6</v>
      </c>
      <c r="C101" s="1" t="str">
        <f t="shared" si="0"/>
        <v>i</v>
      </c>
      <c r="D101">
        <f>VLOOKUP(C101,'Naive Bayes'!A:D,3,0)</f>
        <v>6.4716863721219667E-2</v>
      </c>
      <c r="E101">
        <f>VLOOKUP(C101,'Naive Bayes'!A:D,2,0)</f>
        <v>0.34074605451936874</v>
      </c>
      <c r="F101">
        <f>D101*GETPIVOTDATA("Gender",'Naive Bayes'!$A$3,"Gender","Male","LastLetter","a")</f>
        <v>1.1558021087734937E-2</v>
      </c>
      <c r="G101">
        <f>E101*GETPIVOTDATA("Gender",'Naive Bayes'!$A$3,"Gender","Female","LastLetter","a")</f>
        <v>0.19115022570598736</v>
      </c>
      <c r="H101" t="str">
        <f t="shared" si="3"/>
        <v>Female</v>
      </c>
      <c r="I101">
        <f t="shared" si="4"/>
        <v>1</v>
      </c>
    </row>
    <row r="102" spans="1:9" ht="14.25" customHeight="1">
      <c r="A102" s="1" t="s">
        <v>105</v>
      </c>
      <c r="B102" s="1" t="s">
        <v>6</v>
      </c>
      <c r="C102" s="1" t="str">
        <f t="shared" si="0"/>
        <v>a</v>
      </c>
      <c r="D102">
        <f>VLOOKUP(C102,'Naive Bayes'!A:D,3,0)</f>
        <v>0.17859365276913503</v>
      </c>
      <c r="E102">
        <f>VLOOKUP(C102,'Naive Bayes'!A:D,2,0)</f>
        <v>0.56097560975609762</v>
      </c>
      <c r="F102">
        <f>D102*GETPIVOTDATA("Gender",'Naive Bayes'!$A$3,"Gender","Male","LastLetter","a")</f>
        <v>3.1895692809422373E-2</v>
      </c>
      <c r="G102">
        <f>E102*GETPIVOTDATA("Gender",'Naive Bayes'!$A$3,"Gender","Female","LastLetter","a")</f>
        <v>0.31469363474122553</v>
      </c>
      <c r="H102" t="str">
        <f t="shared" si="3"/>
        <v>Female</v>
      </c>
      <c r="I102">
        <f t="shared" si="4"/>
        <v>1</v>
      </c>
    </row>
    <row r="103" spans="1:9" ht="14.25" customHeight="1">
      <c r="A103" s="1" t="s">
        <v>106</v>
      </c>
      <c r="B103" s="1" t="s">
        <v>6</v>
      </c>
      <c r="C103" s="1" t="str">
        <f t="shared" si="0"/>
        <v>i</v>
      </c>
      <c r="D103">
        <f>VLOOKUP(C103,'Naive Bayes'!A:D,3,0)</f>
        <v>6.4716863721219667E-2</v>
      </c>
      <c r="E103">
        <f>VLOOKUP(C103,'Naive Bayes'!A:D,2,0)</f>
        <v>0.34074605451936874</v>
      </c>
      <c r="F103">
        <f>D103*GETPIVOTDATA("Gender",'Naive Bayes'!$A$3,"Gender","Male","LastLetter","a")</f>
        <v>1.1558021087734937E-2</v>
      </c>
      <c r="G103">
        <f>E103*GETPIVOTDATA("Gender",'Naive Bayes'!$A$3,"Gender","Female","LastLetter","a")</f>
        <v>0.19115022570598736</v>
      </c>
      <c r="H103" t="str">
        <f t="shared" si="3"/>
        <v>Female</v>
      </c>
      <c r="I103">
        <f t="shared" si="4"/>
        <v>1</v>
      </c>
    </row>
    <row r="104" spans="1:9" ht="14.25" customHeight="1">
      <c r="A104" s="1" t="s">
        <v>107</v>
      </c>
      <c r="B104" s="1" t="s">
        <v>6</v>
      </c>
      <c r="C104" s="1" t="str">
        <f t="shared" si="0"/>
        <v>i</v>
      </c>
      <c r="D104">
        <f>VLOOKUP(C104,'Naive Bayes'!A:D,3,0)</f>
        <v>6.4716863721219667E-2</v>
      </c>
      <c r="E104">
        <f>VLOOKUP(C104,'Naive Bayes'!A:D,2,0)</f>
        <v>0.34074605451936874</v>
      </c>
      <c r="F104">
        <f>D104*GETPIVOTDATA("Gender",'Naive Bayes'!$A$3,"Gender","Male","LastLetter","a")</f>
        <v>1.1558021087734937E-2</v>
      </c>
      <c r="G104">
        <f>E104*GETPIVOTDATA("Gender",'Naive Bayes'!$A$3,"Gender","Female","LastLetter","a")</f>
        <v>0.19115022570598736</v>
      </c>
      <c r="H104" t="str">
        <f t="shared" si="3"/>
        <v>Female</v>
      </c>
      <c r="I104">
        <f t="shared" si="4"/>
        <v>1</v>
      </c>
    </row>
    <row r="105" spans="1:9" ht="14.25" customHeight="1">
      <c r="A105" s="1" t="s">
        <v>108</v>
      </c>
      <c r="B105" s="1" t="s">
        <v>4</v>
      </c>
      <c r="C105" s="1" t="str">
        <f t="shared" si="0"/>
        <v>k</v>
      </c>
      <c r="D105">
        <f>VLOOKUP(C105,'Naive Bayes'!A:D,3,0)</f>
        <v>3.7336652146857496E-2</v>
      </c>
      <c r="E105">
        <f>VLOOKUP(C105,'Naive Bayes'!A:D,2,0)</f>
        <v>2.8694404591104736E-3</v>
      </c>
      <c r="F105">
        <f>D105*GETPIVOTDATA("Gender",'Naive Bayes'!$A$3,"Gender","Male","LastLetter","a")</f>
        <v>6.6680890890778478E-3</v>
      </c>
      <c r="G105">
        <f>E105*GETPIVOTDATA("Gender",'Naive Bayes'!$A$3,"Gender","Female","LastLetter","a")</f>
        <v>1.6096861112083146E-3</v>
      </c>
      <c r="H105" t="str">
        <f t="shared" si="3"/>
        <v>Male</v>
      </c>
      <c r="I105">
        <f t="shared" si="4"/>
        <v>1</v>
      </c>
    </row>
    <row r="106" spans="1:9" ht="14.25" customHeight="1">
      <c r="A106" s="1" t="s">
        <v>109</v>
      </c>
      <c r="B106" s="1" t="s">
        <v>6</v>
      </c>
      <c r="C106" s="1" t="str">
        <f t="shared" si="0"/>
        <v>n</v>
      </c>
      <c r="D106">
        <f>VLOOKUP(C106,'Naive Bayes'!A:D,3,0)</f>
        <v>0.15121344119477287</v>
      </c>
      <c r="E106">
        <f>VLOOKUP(C106,'Naive Bayes'!A:D,2,0)</f>
        <v>1.2195121951219513E-2</v>
      </c>
      <c r="F106">
        <f>D106*GETPIVOTDATA("Gender",'Naive Bayes'!$A$3,"Gender","Male","LastLetter","a")</f>
        <v>2.7005760810765285E-2</v>
      </c>
      <c r="G106">
        <f>E106*GETPIVOTDATA("Gender",'Naive Bayes'!$A$3,"Gender","Female","LastLetter","a")</f>
        <v>6.8411659726353366E-3</v>
      </c>
      <c r="H106" t="str">
        <f t="shared" si="3"/>
        <v>Male</v>
      </c>
      <c r="I106">
        <f t="shared" si="4"/>
        <v>0</v>
      </c>
    </row>
    <row r="107" spans="1:9" ht="14.25" customHeight="1">
      <c r="A107" s="1" t="s">
        <v>110</v>
      </c>
      <c r="B107" s="1" t="s">
        <v>4</v>
      </c>
      <c r="C107" s="1" t="str">
        <f t="shared" si="0"/>
        <v>h</v>
      </c>
      <c r="D107">
        <f>VLOOKUP(C107,'Naive Bayes'!A:D,3,0)</f>
        <v>0.11263223397635345</v>
      </c>
      <c r="E107">
        <f>VLOOKUP(C107,'Naive Bayes'!A:D,2,0)</f>
        <v>5.0215208034433282E-3</v>
      </c>
      <c r="F107">
        <f>D107*GETPIVOTDATA("Gender",'Naive Bayes'!$A$3,"Gender","Male","LastLetter","a")</f>
        <v>2.0115402085384843E-2</v>
      </c>
      <c r="G107">
        <f>E107*GETPIVOTDATA("Gender",'Naive Bayes'!$A$3,"Gender","Female","LastLetter","a")</f>
        <v>2.8169506946145503E-3</v>
      </c>
      <c r="H107" t="str">
        <f t="shared" si="3"/>
        <v>Male</v>
      </c>
      <c r="I107">
        <f t="shared" si="4"/>
        <v>1</v>
      </c>
    </row>
    <row r="108" spans="1:9" ht="14.25" customHeight="1">
      <c r="A108" s="1" t="s">
        <v>111</v>
      </c>
      <c r="B108" s="1" t="s">
        <v>6</v>
      </c>
      <c r="C108" s="1" t="str">
        <f t="shared" si="0"/>
        <v>i</v>
      </c>
      <c r="D108">
        <f>VLOOKUP(C108,'Naive Bayes'!A:D,3,0)</f>
        <v>6.4716863721219667E-2</v>
      </c>
      <c r="E108">
        <f>VLOOKUP(C108,'Naive Bayes'!A:D,2,0)</f>
        <v>0.34074605451936874</v>
      </c>
      <c r="F108">
        <f>D108*GETPIVOTDATA("Gender",'Naive Bayes'!$A$3,"Gender","Male","LastLetter","a")</f>
        <v>1.1558021087734937E-2</v>
      </c>
      <c r="G108">
        <f>E108*GETPIVOTDATA("Gender",'Naive Bayes'!$A$3,"Gender","Female","LastLetter","a")</f>
        <v>0.19115022570598736</v>
      </c>
      <c r="H108" t="str">
        <f t="shared" si="3"/>
        <v>Female</v>
      </c>
      <c r="I108">
        <f t="shared" si="4"/>
        <v>1</v>
      </c>
    </row>
    <row r="109" spans="1:9" ht="14.25" customHeight="1">
      <c r="A109" s="1" t="s">
        <v>112</v>
      </c>
      <c r="B109" s="1" t="s">
        <v>6</v>
      </c>
      <c r="C109" s="1" t="str">
        <f t="shared" si="0"/>
        <v>a</v>
      </c>
      <c r="D109">
        <f>VLOOKUP(C109,'Naive Bayes'!A:D,3,0)</f>
        <v>0.17859365276913503</v>
      </c>
      <c r="E109">
        <f>VLOOKUP(C109,'Naive Bayes'!A:D,2,0)</f>
        <v>0.56097560975609762</v>
      </c>
      <c r="F109">
        <f>D109*GETPIVOTDATA("Gender",'Naive Bayes'!$A$3,"Gender","Male","LastLetter","a")</f>
        <v>3.1895692809422373E-2</v>
      </c>
      <c r="G109">
        <f>E109*GETPIVOTDATA("Gender",'Naive Bayes'!$A$3,"Gender","Female","LastLetter","a")</f>
        <v>0.31469363474122553</v>
      </c>
      <c r="H109" t="str">
        <f t="shared" si="3"/>
        <v>Female</v>
      </c>
      <c r="I109">
        <f t="shared" si="4"/>
        <v>1</v>
      </c>
    </row>
    <row r="110" spans="1:9" ht="14.25" customHeight="1">
      <c r="A110" s="1" t="s">
        <v>113</v>
      </c>
      <c r="B110" s="1" t="s">
        <v>6</v>
      </c>
      <c r="C110" s="1" t="str">
        <f t="shared" si="0"/>
        <v>a</v>
      </c>
      <c r="D110">
        <f>VLOOKUP(C110,'Naive Bayes'!A:D,3,0)</f>
        <v>0.17859365276913503</v>
      </c>
      <c r="E110">
        <f>VLOOKUP(C110,'Naive Bayes'!A:D,2,0)</f>
        <v>0.56097560975609762</v>
      </c>
      <c r="F110">
        <f>D110*GETPIVOTDATA("Gender",'Naive Bayes'!$A$3,"Gender","Male","LastLetter","a")</f>
        <v>3.1895692809422373E-2</v>
      </c>
      <c r="G110">
        <f>E110*GETPIVOTDATA("Gender",'Naive Bayes'!$A$3,"Gender","Female","LastLetter","a")</f>
        <v>0.31469363474122553</v>
      </c>
      <c r="H110" t="str">
        <f t="shared" si="3"/>
        <v>Female</v>
      </c>
      <c r="I110">
        <f t="shared" si="4"/>
        <v>1</v>
      </c>
    </row>
    <row r="111" spans="1:9" ht="14.25" customHeight="1">
      <c r="A111" s="1" t="s">
        <v>114</v>
      </c>
      <c r="B111" s="1" t="s">
        <v>6</v>
      </c>
      <c r="C111" s="1" t="str">
        <f t="shared" si="0"/>
        <v>a</v>
      </c>
      <c r="D111">
        <f>VLOOKUP(C111,'Naive Bayes'!A:D,3,0)</f>
        <v>0.17859365276913503</v>
      </c>
      <c r="E111">
        <f>VLOOKUP(C111,'Naive Bayes'!A:D,2,0)</f>
        <v>0.56097560975609762</v>
      </c>
      <c r="F111">
        <f>D111*GETPIVOTDATA("Gender",'Naive Bayes'!$A$3,"Gender","Male","LastLetter","a")</f>
        <v>3.1895692809422373E-2</v>
      </c>
      <c r="G111">
        <f>E111*GETPIVOTDATA("Gender",'Naive Bayes'!$A$3,"Gender","Female","LastLetter","a")</f>
        <v>0.31469363474122553</v>
      </c>
      <c r="H111" t="str">
        <f t="shared" si="3"/>
        <v>Female</v>
      </c>
      <c r="I111">
        <f t="shared" si="4"/>
        <v>1</v>
      </c>
    </row>
    <row r="112" spans="1:9" ht="14.25" customHeight="1">
      <c r="A112" s="1" t="s">
        <v>115</v>
      </c>
      <c r="B112" s="1" t="s">
        <v>6</v>
      </c>
      <c r="C112" s="1" t="str">
        <f t="shared" si="0"/>
        <v>a</v>
      </c>
      <c r="D112">
        <f>VLOOKUP(C112,'Naive Bayes'!A:D,3,0)</f>
        <v>0.17859365276913503</v>
      </c>
      <c r="E112">
        <f>VLOOKUP(C112,'Naive Bayes'!A:D,2,0)</f>
        <v>0.56097560975609762</v>
      </c>
      <c r="F112">
        <f>D112*GETPIVOTDATA("Gender",'Naive Bayes'!$A$3,"Gender","Male","LastLetter","a")</f>
        <v>3.1895692809422373E-2</v>
      </c>
      <c r="G112">
        <f>E112*GETPIVOTDATA("Gender",'Naive Bayes'!$A$3,"Gender","Female","LastLetter","a")</f>
        <v>0.31469363474122553</v>
      </c>
      <c r="H112" t="str">
        <f t="shared" si="3"/>
        <v>Female</v>
      </c>
      <c r="I112">
        <f t="shared" si="4"/>
        <v>1</v>
      </c>
    </row>
    <row r="113" spans="1:9" ht="14.25" customHeight="1">
      <c r="A113" s="1" t="s">
        <v>116</v>
      </c>
      <c r="B113" s="1" t="s">
        <v>4</v>
      </c>
      <c r="C113" s="1" t="str">
        <f t="shared" si="0"/>
        <v>h</v>
      </c>
      <c r="D113">
        <f>VLOOKUP(C113,'Naive Bayes'!A:D,3,0)</f>
        <v>0.11263223397635345</v>
      </c>
      <c r="E113">
        <f>VLOOKUP(C113,'Naive Bayes'!A:D,2,0)</f>
        <v>5.0215208034433282E-3</v>
      </c>
      <c r="F113">
        <f>D113*GETPIVOTDATA("Gender",'Naive Bayes'!$A$3,"Gender","Male","LastLetter","a")</f>
        <v>2.0115402085384843E-2</v>
      </c>
      <c r="G113">
        <f>E113*GETPIVOTDATA("Gender",'Naive Bayes'!$A$3,"Gender","Female","LastLetter","a")</f>
        <v>2.8169506946145503E-3</v>
      </c>
      <c r="H113" t="str">
        <f t="shared" si="3"/>
        <v>Male</v>
      </c>
      <c r="I113">
        <f t="shared" si="4"/>
        <v>1</v>
      </c>
    </row>
    <row r="114" spans="1:9" ht="14.25" customHeight="1">
      <c r="A114" s="1" t="s">
        <v>117</v>
      </c>
      <c r="B114" s="1" t="s">
        <v>6</v>
      </c>
      <c r="C114" s="1" t="str">
        <f t="shared" si="0"/>
        <v>i</v>
      </c>
      <c r="D114">
        <f>VLOOKUP(C114,'Naive Bayes'!A:D,3,0)</f>
        <v>6.4716863721219667E-2</v>
      </c>
      <c r="E114">
        <f>VLOOKUP(C114,'Naive Bayes'!A:D,2,0)</f>
        <v>0.34074605451936874</v>
      </c>
      <c r="F114">
        <f>D114*GETPIVOTDATA("Gender",'Naive Bayes'!$A$3,"Gender","Male","LastLetter","a")</f>
        <v>1.1558021087734937E-2</v>
      </c>
      <c r="G114">
        <f>E114*GETPIVOTDATA("Gender",'Naive Bayes'!$A$3,"Gender","Female","LastLetter","a")</f>
        <v>0.19115022570598736</v>
      </c>
      <c r="H114" t="str">
        <f t="shared" si="3"/>
        <v>Female</v>
      </c>
      <c r="I114">
        <f t="shared" si="4"/>
        <v>1</v>
      </c>
    </row>
    <row r="115" spans="1:9" ht="14.25" customHeight="1">
      <c r="A115" s="1" t="s">
        <v>118</v>
      </c>
      <c r="B115" s="1" t="s">
        <v>6</v>
      </c>
      <c r="C115" s="1" t="str">
        <f t="shared" si="0"/>
        <v>i</v>
      </c>
      <c r="D115">
        <f>VLOOKUP(C115,'Naive Bayes'!A:D,3,0)</f>
        <v>6.4716863721219667E-2</v>
      </c>
      <c r="E115">
        <f>VLOOKUP(C115,'Naive Bayes'!A:D,2,0)</f>
        <v>0.34074605451936874</v>
      </c>
      <c r="F115">
        <f>D115*GETPIVOTDATA("Gender",'Naive Bayes'!$A$3,"Gender","Male","LastLetter","a")</f>
        <v>1.1558021087734937E-2</v>
      </c>
      <c r="G115">
        <f>E115*GETPIVOTDATA("Gender",'Naive Bayes'!$A$3,"Gender","Female","LastLetter","a")</f>
        <v>0.19115022570598736</v>
      </c>
      <c r="H115" t="str">
        <f t="shared" si="3"/>
        <v>Female</v>
      </c>
      <c r="I115">
        <f t="shared" si="4"/>
        <v>1</v>
      </c>
    </row>
    <row r="116" spans="1:9" ht="14.25" customHeight="1">
      <c r="A116" s="1" t="s">
        <v>119</v>
      </c>
      <c r="B116" s="1" t="s">
        <v>4</v>
      </c>
      <c r="C116" s="1" t="str">
        <f t="shared" si="0"/>
        <v>a</v>
      </c>
      <c r="D116">
        <f>VLOOKUP(C116,'Naive Bayes'!A:D,3,0)</f>
        <v>0.17859365276913503</v>
      </c>
      <c r="E116">
        <f>VLOOKUP(C116,'Naive Bayes'!A:D,2,0)</f>
        <v>0.56097560975609762</v>
      </c>
      <c r="F116">
        <f>D116*GETPIVOTDATA("Gender",'Naive Bayes'!$A$3,"Gender","Male","LastLetter","a")</f>
        <v>3.1895692809422373E-2</v>
      </c>
      <c r="G116">
        <f>E116*GETPIVOTDATA("Gender",'Naive Bayes'!$A$3,"Gender","Female","LastLetter","a")</f>
        <v>0.31469363474122553</v>
      </c>
      <c r="H116" t="str">
        <f t="shared" si="3"/>
        <v>Female</v>
      </c>
      <c r="I116">
        <f t="shared" si="4"/>
        <v>0</v>
      </c>
    </row>
    <row r="117" spans="1:9" ht="14.25" customHeight="1">
      <c r="A117" s="1" t="s">
        <v>120</v>
      </c>
      <c r="B117" s="1" t="s">
        <v>6</v>
      </c>
      <c r="C117" s="1" t="str">
        <f t="shared" si="0"/>
        <v>l</v>
      </c>
      <c r="D117">
        <f>VLOOKUP(C117,'Naive Bayes'!A:D,3,0)</f>
        <v>6.1605476042314873E-2</v>
      </c>
      <c r="E117">
        <f>VLOOKUP(C117,'Naive Bayes'!A:D,2,0)</f>
        <v>2.7977044476327116E-2</v>
      </c>
      <c r="F117">
        <f>D117*GETPIVOTDATA("Gender",'Naive Bayes'!$A$3,"Gender","Male","LastLetter","a")</f>
        <v>1.1002346996978449E-2</v>
      </c>
      <c r="G117">
        <f>E117*GETPIVOTDATA("Gender",'Naive Bayes'!$A$3,"Gender","Female","LastLetter","a")</f>
        <v>1.5694439584281066E-2</v>
      </c>
      <c r="H117" t="str">
        <f t="shared" si="3"/>
        <v>Female</v>
      </c>
      <c r="I117">
        <f t="shared" si="4"/>
        <v>1</v>
      </c>
    </row>
    <row r="118" spans="1:9" ht="14.25" customHeight="1">
      <c r="A118" s="1" t="s">
        <v>121</v>
      </c>
      <c r="B118" s="1" t="s">
        <v>4</v>
      </c>
      <c r="C118" s="1" t="str">
        <f t="shared" si="0"/>
        <v>n</v>
      </c>
      <c r="D118">
        <f>VLOOKUP(C118,'Naive Bayes'!A:D,3,0)</f>
        <v>0.15121344119477287</v>
      </c>
      <c r="E118">
        <f>VLOOKUP(C118,'Naive Bayes'!A:D,2,0)</f>
        <v>1.2195121951219513E-2</v>
      </c>
      <c r="F118">
        <f>D118*GETPIVOTDATA("Gender",'Naive Bayes'!$A$3,"Gender","Male","LastLetter","a")</f>
        <v>2.7005760810765285E-2</v>
      </c>
      <c r="G118">
        <f>E118*GETPIVOTDATA("Gender",'Naive Bayes'!$A$3,"Gender","Female","LastLetter","a")</f>
        <v>6.8411659726353366E-3</v>
      </c>
      <c r="H118" t="str">
        <f t="shared" si="3"/>
        <v>Male</v>
      </c>
      <c r="I118">
        <f t="shared" si="4"/>
        <v>1</v>
      </c>
    </row>
    <row r="119" spans="1:9" ht="14.25" customHeight="1">
      <c r="A119" s="1" t="s">
        <v>122</v>
      </c>
      <c r="B119" s="1" t="s">
        <v>4</v>
      </c>
      <c r="C119" s="1" t="str">
        <f t="shared" si="0"/>
        <v>k</v>
      </c>
      <c r="D119">
        <f>VLOOKUP(C119,'Naive Bayes'!A:D,3,0)</f>
        <v>3.7336652146857496E-2</v>
      </c>
      <c r="E119">
        <f>VLOOKUP(C119,'Naive Bayes'!A:D,2,0)</f>
        <v>2.8694404591104736E-3</v>
      </c>
      <c r="F119">
        <f>D119*GETPIVOTDATA("Gender",'Naive Bayes'!$A$3,"Gender","Male","LastLetter","a")</f>
        <v>6.6680890890778478E-3</v>
      </c>
      <c r="G119">
        <f>E119*GETPIVOTDATA("Gender",'Naive Bayes'!$A$3,"Gender","Female","LastLetter","a")</f>
        <v>1.6096861112083146E-3</v>
      </c>
      <c r="H119" t="str">
        <f t="shared" si="3"/>
        <v>Male</v>
      </c>
      <c r="I119">
        <f t="shared" si="4"/>
        <v>1</v>
      </c>
    </row>
    <row r="120" spans="1:9" ht="14.25" customHeight="1">
      <c r="A120" s="1" t="s">
        <v>123</v>
      </c>
      <c r="B120" s="1" t="s">
        <v>6</v>
      </c>
      <c r="C120" s="1" t="str">
        <f t="shared" si="0"/>
        <v>a</v>
      </c>
      <c r="D120">
        <f>VLOOKUP(C120,'Naive Bayes'!A:D,3,0)</f>
        <v>0.17859365276913503</v>
      </c>
      <c r="E120">
        <f>VLOOKUP(C120,'Naive Bayes'!A:D,2,0)</f>
        <v>0.56097560975609762</v>
      </c>
      <c r="F120">
        <f>D120*GETPIVOTDATA("Gender",'Naive Bayes'!$A$3,"Gender","Male","LastLetter","a")</f>
        <v>3.1895692809422373E-2</v>
      </c>
      <c r="G120">
        <f>E120*GETPIVOTDATA("Gender",'Naive Bayes'!$A$3,"Gender","Female","LastLetter","a")</f>
        <v>0.31469363474122553</v>
      </c>
      <c r="H120" t="str">
        <f t="shared" si="3"/>
        <v>Female</v>
      </c>
      <c r="I120">
        <f t="shared" si="4"/>
        <v>1</v>
      </c>
    </row>
    <row r="121" spans="1:9" ht="14.25" customHeight="1">
      <c r="A121" s="1" t="s">
        <v>124</v>
      </c>
      <c r="B121" s="1" t="s">
        <v>6</v>
      </c>
      <c r="C121" s="1" t="str">
        <f t="shared" si="0"/>
        <v>a</v>
      </c>
      <c r="D121">
        <f>VLOOKUP(C121,'Naive Bayes'!A:D,3,0)</f>
        <v>0.17859365276913503</v>
      </c>
      <c r="E121">
        <f>VLOOKUP(C121,'Naive Bayes'!A:D,2,0)</f>
        <v>0.56097560975609762</v>
      </c>
      <c r="F121">
        <f>D121*GETPIVOTDATA("Gender",'Naive Bayes'!$A$3,"Gender","Male","LastLetter","a")</f>
        <v>3.1895692809422373E-2</v>
      </c>
      <c r="G121">
        <f>E121*GETPIVOTDATA("Gender",'Naive Bayes'!$A$3,"Gender","Female","LastLetter","a")</f>
        <v>0.31469363474122553</v>
      </c>
      <c r="H121" t="str">
        <f t="shared" si="3"/>
        <v>Female</v>
      </c>
      <c r="I121">
        <f t="shared" si="4"/>
        <v>1</v>
      </c>
    </row>
    <row r="122" spans="1:9" ht="14.25" customHeight="1">
      <c r="A122" s="1" t="s">
        <v>125</v>
      </c>
      <c r="B122" s="1" t="s">
        <v>6</v>
      </c>
      <c r="C122" s="1" t="str">
        <f t="shared" si="0"/>
        <v>i</v>
      </c>
      <c r="D122">
        <f>VLOOKUP(C122,'Naive Bayes'!A:D,3,0)</f>
        <v>6.4716863721219667E-2</v>
      </c>
      <c r="E122">
        <f>VLOOKUP(C122,'Naive Bayes'!A:D,2,0)</f>
        <v>0.34074605451936874</v>
      </c>
      <c r="F122">
        <f>D122*GETPIVOTDATA("Gender",'Naive Bayes'!$A$3,"Gender","Male","LastLetter","a")</f>
        <v>1.1558021087734937E-2</v>
      </c>
      <c r="G122">
        <f>E122*GETPIVOTDATA("Gender",'Naive Bayes'!$A$3,"Gender","Female","LastLetter","a")</f>
        <v>0.19115022570598736</v>
      </c>
      <c r="H122" t="str">
        <f t="shared" si="3"/>
        <v>Female</v>
      </c>
      <c r="I122">
        <f t="shared" si="4"/>
        <v>1</v>
      </c>
    </row>
    <row r="123" spans="1:9" ht="14.25" customHeight="1">
      <c r="A123" s="1" t="s">
        <v>126</v>
      </c>
      <c r="B123" s="1" t="s">
        <v>4</v>
      </c>
      <c r="C123" s="1" t="str">
        <f t="shared" si="0"/>
        <v>v</v>
      </c>
      <c r="D123">
        <f>VLOOKUP(C123,'Naive Bayes'!A:D,3,0)</f>
        <v>2.4268823895457373E-2</v>
      </c>
      <c r="E123">
        <f>VLOOKUP(C123,'Naive Bayes'!A:D,2,0)</f>
        <v>0</v>
      </c>
      <c r="F123">
        <f>D123*GETPIVOTDATA("Gender",'Naive Bayes'!$A$3,"Gender","Male","LastLetter","a")</f>
        <v>4.3342579079006013E-3</v>
      </c>
      <c r="G123">
        <f>E123*GETPIVOTDATA("Gender",'Naive Bayes'!$A$3,"Gender","Female","LastLetter","a")</f>
        <v>0</v>
      </c>
      <c r="H123" t="str">
        <f t="shared" si="3"/>
        <v>Male</v>
      </c>
      <c r="I123">
        <f t="shared" si="4"/>
        <v>1</v>
      </c>
    </row>
    <row r="124" spans="1:9" ht="14.25" customHeight="1">
      <c r="A124" s="1" t="s">
        <v>127</v>
      </c>
      <c r="B124" s="1" t="s">
        <v>6</v>
      </c>
      <c r="C124" s="1" t="str">
        <f t="shared" si="0"/>
        <v>o</v>
      </c>
      <c r="D124">
        <f>VLOOKUP(C124,'Naive Bayes'!A:D,3,0)</f>
        <v>2.4891101431238332E-3</v>
      </c>
      <c r="E124">
        <f>VLOOKUP(C124,'Naive Bayes'!A:D,2,0)</f>
        <v>1.4347202295552368E-3</v>
      </c>
      <c r="F124">
        <f>D124*GETPIVOTDATA("Gender",'Naive Bayes'!$A$3,"Gender","Male","LastLetter","a")</f>
        <v>4.4453927260518987E-4</v>
      </c>
      <c r="G124">
        <f>E124*GETPIVOTDATA("Gender",'Naive Bayes'!$A$3,"Gender","Female","LastLetter","a")</f>
        <v>8.0484305560415731E-4</v>
      </c>
      <c r="H124" t="str">
        <f t="shared" si="3"/>
        <v>Female</v>
      </c>
      <c r="I124">
        <f t="shared" si="4"/>
        <v>1</v>
      </c>
    </row>
    <row r="125" spans="1:9" ht="14.25" customHeight="1">
      <c r="A125" s="1" t="s">
        <v>128</v>
      </c>
      <c r="B125" s="1" t="s">
        <v>6</v>
      </c>
      <c r="C125" s="1" t="str">
        <f t="shared" si="0"/>
        <v>i</v>
      </c>
      <c r="D125">
        <f>VLOOKUP(C125,'Naive Bayes'!A:D,3,0)</f>
        <v>6.4716863721219667E-2</v>
      </c>
      <c r="E125">
        <f>VLOOKUP(C125,'Naive Bayes'!A:D,2,0)</f>
        <v>0.34074605451936874</v>
      </c>
      <c r="F125">
        <f>D125*GETPIVOTDATA("Gender",'Naive Bayes'!$A$3,"Gender","Male","LastLetter","a")</f>
        <v>1.1558021087734937E-2</v>
      </c>
      <c r="G125">
        <f>E125*GETPIVOTDATA("Gender",'Naive Bayes'!$A$3,"Gender","Female","LastLetter","a")</f>
        <v>0.19115022570598736</v>
      </c>
      <c r="H125" t="str">
        <f t="shared" si="3"/>
        <v>Female</v>
      </c>
      <c r="I125">
        <f t="shared" si="4"/>
        <v>1</v>
      </c>
    </row>
    <row r="126" spans="1:9" ht="14.25" customHeight="1">
      <c r="A126" s="1" t="s">
        <v>129</v>
      </c>
      <c r="B126" s="1" t="s">
        <v>4</v>
      </c>
      <c r="C126" s="1" t="str">
        <f t="shared" si="0"/>
        <v>h</v>
      </c>
      <c r="D126">
        <f>VLOOKUP(C126,'Naive Bayes'!A:D,3,0)</f>
        <v>0.11263223397635345</v>
      </c>
      <c r="E126">
        <f>VLOOKUP(C126,'Naive Bayes'!A:D,2,0)</f>
        <v>5.0215208034433282E-3</v>
      </c>
      <c r="F126">
        <f>D126*GETPIVOTDATA("Gender",'Naive Bayes'!$A$3,"Gender","Male","LastLetter","a")</f>
        <v>2.0115402085384843E-2</v>
      </c>
      <c r="G126">
        <f>E126*GETPIVOTDATA("Gender",'Naive Bayes'!$A$3,"Gender","Female","LastLetter","a")</f>
        <v>2.8169506946145503E-3</v>
      </c>
      <c r="H126" t="str">
        <f t="shared" si="3"/>
        <v>Male</v>
      </c>
      <c r="I126">
        <f t="shared" si="4"/>
        <v>1</v>
      </c>
    </row>
    <row r="127" spans="1:9" ht="14.25" customHeight="1">
      <c r="A127" s="1" t="s">
        <v>130</v>
      </c>
      <c r="B127" s="1" t="s">
        <v>4</v>
      </c>
      <c r="C127" s="1" t="str">
        <f t="shared" si="0"/>
        <v>n</v>
      </c>
      <c r="D127">
        <f>VLOOKUP(C127,'Naive Bayes'!A:D,3,0)</f>
        <v>0.15121344119477287</v>
      </c>
      <c r="E127">
        <f>VLOOKUP(C127,'Naive Bayes'!A:D,2,0)</f>
        <v>1.2195121951219513E-2</v>
      </c>
      <c r="F127">
        <f>D127*GETPIVOTDATA("Gender",'Naive Bayes'!$A$3,"Gender","Male","LastLetter","a")</f>
        <v>2.7005760810765285E-2</v>
      </c>
      <c r="G127">
        <f>E127*GETPIVOTDATA("Gender",'Naive Bayes'!$A$3,"Gender","Female","LastLetter","a")</f>
        <v>6.8411659726353366E-3</v>
      </c>
      <c r="H127" t="str">
        <f t="shared" si="3"/>
        <v>Male</v>
      </c>
      <c r="I127">
        <f t="shared" si="4"/>
        <v>1</v>
      </c>
    </row>
    <row r="128" spans="1:9" ht="14.25" customHeight="1">
      <c r="A128" s="1" t="s">
        <v>131</v>
      </c>
      <c r="B128" s="1" t="s">
        <v>4</v>
      </c>
      <c r="C128" s="1" t="str">
        <f t="shared" si="0"/>
        <v>n</v>
      </c>
      <c r="D128">
        <f>VLOOKUP(C128,'Naive Bayes'!A:D,3,0)</f>
        <v>0.15121344119477287</v>
      </c>
      <c r="E128">
        <f>VLOOKUP(C128,'Naive Bayes'!A:D,2,0)</f>
        <v>1.2195121951219513E-2</v>
      </c>
      <c r="F128">
        <f>D128*GETPIVOTDATA("Gender",'Naive Bayes'!$A$3,"Gender","Male","LastLetter","a")</f>
        <v>2.7005760810765285E-2</v>
      </c>
      <c r="G128">
        <f>E128*GETPIVOTDATA("Gender",'Naive Bayes'!$A$3,"Gender","Female","LastLetter","a")</f>
        <v>6.8411659726353366E-3</v>
      </c>
      <c r="H128" t="str">
        <f t="shared" si="3"/>
        <v>Male</v>
      </c>
      <c r="I128">
        <f t="shared" si="4"/>
        <v>1</v>
      </c>
    </row>
    <row r="129" spans="1:9" ht="14.25" customHeight="1">
      <c r="A129" s="1" t="s">
        <v>132</v>
      </c>
      <c r="B129" s="1" t="s">
        <v>6</v>
      </c>
      <c r="C129" s="1" t="str">
        <f t="shared" si="0"/>
        <v>i</v>
      </c>
      <c r="D129">
        <f>VLOOKUP(C129,'Naive Bayes'!A:D,3,0)</f>
        <v>6.4716863721219667E-2</v>
      </c>
      <c r="E129">
        <f>VLOOKUP(C129,'Naive Bayes'!A:D,2,0)</f>
        <v>0.34074605451936874</v>
      </c>
      <c r="F129">
        <f>D129*GETPIVOTDATA("Gender",'Naive Bayes'!$A$3,"Gender","Male","LastLetter","a")</f>
        <v>1.1558021087734937E-2</v>
      </c>
      <c r="G129">
        <f>E129*GETPIVOTDATA("Gender",'Naive Bayes'!$A$3,"Gender","Female","LastLetter","a")</f>
        <v>0.19115022570598736</v>
      </c>
      <c r="H129" t="str">
        <f t="shared" si="3"/>
        <v>Female</v>
      </c>
      <c r="I129">
        <f t="shared" si="4"/>
        <v>1</v>
      </c>
    </row>
    <row r="130" spans="1:9" ht="14.25" customHeight="1">
      <c r="A130" s="1" t="s">
        <v>133</v>
      </c>
      <c r="B130" s="1" t="s">
        <v>4</v>
      </c>
      <c r="C130" s="1" t="str">
        <f t="shared" si="0"/>
        <v>a</v>
      </c>
      <c r="D130">
        <f>VLOOKUP(C130,'Naive Bayes'!A:D,3,0)</f>
        <v>0.17859365276913503</v>
      </c>
      <c r="E130">
        <f>VLOOKUP(C130,'Naive Bayes'!A:D,2,0)</f>
        <v>0.56097560975609762</v>
      </c>
      <c r="F130">
        <f>D130*GETPIVOTDATA("Gender",'Naive Bayes'!$A$3,"Gender","Male","LastLetter","a")</f>
        <v>3.1895692809422373E-2</v>
      </c>
      <c r="G130">
        <f>E130*GETPIVOTDATA("Gender",'Naive Bayes'!$A$3,"Gender","Female","LastLetter","a")</f>
        <v>0.31469363474122553</v>
      </c>
      <c r="H130" t="str">
        <f t="shared" si="3"/>
        <v>Female</v>
      </c>
      <c r="I130">
        <f t="shared" si="4"/>
        <v>0</v>
      </c>
    </row>
    <row r="131" spans="1:9" ht="14.25" customHeight="1">
      <c r="A131" s="1" t="s">
        <v>134</v>
      </c>
      <c r="B131" s="1" t="s">
        <v>4</v>
      </c>
      <c r="C131" s="1" t="str">
        <f t="shared" si="0"/>
        <v>h</v>
      </c>
      <c r="D131">
        <f>VLOOKUP(C131,'Naive Bayes'!A:D,3,0)</f>
        <v>0.11263223397635345</v>
      </c>
      <c r="E131">
        <f>VLOOKUP(C131,'Naive Bayes'!A:D,2,0)</f>
        <v>5.0215208034433282E-3</v>
      </c>
      <c r="F131">
        <f>D131*GETPIVOTDATA("Gender",'Naive Bayes'!$A$3,"Gender","Male","LastLetter","a")</f>
        <v>2.0115402085384843E-2</v>
      </c>
      <c r="G131">
        <f>E131*GETPIVOTDATA("Gender",'Naive Bayes'!$A$3,"Gender","Female","LastLetter","a")</f>
        <v>2.8169506946145503E-3</v>
      </c>
      <c r="H131" t="str">
        <f t="shared" ref="H131:H194" si="5">IF(G131&gt;F131,"Female","Male")</f>
        <v>Male</v>
      </c>
      <c r="I131">
        <f t="shared" ref="I131:I194" si="6">IF(H131=B131,1,0)</f>
        <v>1</v>
      </c>
    </row>
    <row r="132" spans="1:9" ht="14.25" customHeight="1">
      <c r="A132" s="1" t="s">
        <v>135</v>
      </c>
      <c r="B132" s="1" t="s">
        <v>6</v>
      </c>
      <c r="C132" s="1" t="str">
        <f t="shared" si="0"/>
        <v>a</v>
      </c>
      <c r="D132">
        <f>VLOOKUP(C132,'Naive Bayes'!A:D,3,0)</f>
        <v>0.17859365276913503</v>
      </c>
      <c r="E132">
        <f>VLOOKUP(C132,'Naive Bayes'!A:D,2,0)</f>
        <v>0.56097560975609762</v>
      </c>
      <c r="F132">
        <f>D132*GETPIVOTDATA("Gender",'Naive Bayes'!$A$3,"Gender","Male","LastLetter","a")</f>
        <v>3.1895692809422373E-2</v>
      </c>
      <c r="G132">
        <f>E132*GETPIVOTDATA("Gender",'Naive Bayes'!$A$3,"Gender","Female","LastLetter","a")</f>
        <v>0.31469363474122553</v>
      </c>
      <c r="H132" t="str">
        <f t="shared" si="5"/>
        <v>Female</v>
      </c>
      <c r="I132">
        <f t="shared" si="6"/>
        <v>1</v>
      </c>
    </row>
    <row r="133" spans="1:9" ht="14.25" customHeight="1">
      <c r="A133" s="1" t="s">
        <v>136</v>
      </c>
      <c r="B133" s="1" t="s">
        <v>4</v>
      </c>
      <c r="C133" s="1" t="str">
        <f t="shared" si="0"/>
        <v>h</v>
      </c>
      <c r="D133">
        <f>VLOOKUP(C133,'Naive Bayes'!A:D,3,0)</f>
        <v>0.11263223397635345</v>
      </c>
      <c r="E133">
        <f>VLOOKUP(C133,'Naive Bayes'!A:D,2,0)</f>
        <v>5.0215208034433282E-3</v>
      </c>
      <c r="F133">
        <f>D133*GETPIVOTDATA("Gender",'Naive Bayes'!$A$3,"Gender","Male","LastLetter","a")</f>
        <v>2.0115402085384843E-2</v>
      </c>
      <c r="G133">
        <f>E133*GETPIVOTDATA("Gender",'Naive Bayes'!$A$3,"Gender","Female","LastLetter","a")</f>
        <v>2.8169506946145503E-3</v>
      </c>
      <c r="H133" t="str">
        <f t="shared" si="5"/>
        <v>Male</v>
      </c>
      <c r="I133">
        <f t="shared" si="6"/>
        <v>1</v>
      </c>
    </row>
    <row r="134" spans="1:9" ht="14.25" customHeight="1">
      <c r="A134" s="1" t="s">
        <v>137</v>
      </c>
      <c r="B134" s="1" t="s">
        <v>6</v>
      </c>
      <c r="C134" s="1" t="str">
        <f t="shared" si="0"/>
        <v>a</v>
      </c>
      <c r="D134">
        <f>VLOOKUP(C134,'Naive Bayes'!A:D,3,0)</f>
        <v>0.17859365276913503</v>
      </c>
      <c r="E134">
        <f>VLOOKUP(C134,'Naive Bayes'!A:D,2,0)</f>
        <v>0.56097560975609762</v>
      </c>
      <c r="F134">
        <f>D134*GETPIVOTDATA("Gender",'Naive Bayes'!$A$3,"Gender","Male","LastLetter","a")</f>
        <v>3.1895692809422373E-2</v>
      </c>
      <c r="G134">
        <f>E134*GETPIVOTDATA("Gender",'Naive Bayes'!$A$3,"Gender","Female","LastLetter","a")</f>
        <v>0.31469363474122553</v>
      </c>
      <c r="H134" t="str">
        <f t="shared" si="5"/>
        <v>Female</v>
      </c>
      <c r="I134">
        <f t="shared" si="6"/>
        <v>1</v>
      </c>
    </row>
    <row r="135" spans="1:9" ht="14.25" customHeight="1">
      <c r="A135" s="1" t="s">
        <v>138</v>
      </c>
      <c r="B135" s="1" t="s">
        <v>4</v>
      </c>
      <c r="C135" s="1" t="str">
        <f t="shared" si="0"/>
        <v>n</v>
      </c>
      <c r="D135">
        <f>VLOOKUP(C135,'Naive Bayes'!A:D,3,0)</f>
        <v>0.15121344119477287</v>
      </c>
      <c r="E135">
        <f>VLOOKUP(C135,'Naive Bayes'!A:D,2,0)</f>
        <v>1.2195121951219513E-2</v>
      </c>
      <c r="F135">
        <f>D135*GETPIVOTDATA("Gender",'Naive Bayes'!$A$3,"Gender","Male","LastLetter","a")</f>
        <v>2.7005760810765285E-2</v>
      </c>
      <c r="G135">
        <f>E135*GETPIVOTDATA("Gender",'Naive Bayes'!$A$3,"Gender","Female","LastLetter","a")</f>
        <v>6.8411659726353366E-3</v>
      </c>
      <c r="H135" t="str">
        <f t="shared" si="5"/>
        <v>Male</v>
      </c>
      <c r="I135">
        <f t="shared" si="6"/>
        <v>1</v>
      </c>
    </row>
    <row r="136" spans="1:9" ht="14.25" customHeight="1">
      <c r="A136" s="1" t="s">
        <v>139</v>
      </c>
      <c r="B136" s="1" t="s">
        <v>6</v>
      </c>
      <c r="C136" s="1" t="str">
        <f t="shared" si="0"/>
        <v>i</v>
      </c>
      <c r="D136">
        <f>VLOOKUP(C136,'Naive Bayes'!A:D,3,0)</f>
        <v>6.4716863721219667E-2</v>
      </c>
      <c r="E136">
        <f>VLOOKUP(C136,'Naive Bayes'!A:D,2,0)</f>
        <v>0.34074605451936874</v>
      </c>
      <c r="F136">
        <f>D136*GETPIVOTDATA("Gender",'Naive Bayes'!$A$3,"Gender","Male","LastLetter","a")</f>
        <v>1.1558021087734937E-2</v>
      </c>
      <c r="G136">
        <f>E136*GETPIVOTDATA("Gender",'Naive Bayes'!$A$3,"Gender","Female","LastLetter","a")</f>
        <v>0.19115022570598736</v>
      </c>
      <c r="H136" t="str">
        <f t="shared" si="5"/>
        <v>Female</v>
      </c>
      <c r="I136">
        <f t="shared" si="6"/>
        <v>1</v>
      </c>
    </row>
    <row r="137" spans="1:9" ht="14.25" customHeight="1">
      <c r="A137" s="1" t="s">
        <v>140</v>
      </c>
      <c r="B137" s="1" t="s">
        <v>4</v>
      </c>
      <c r="C137" s="1" t="str">
        <f t="shared" si="0"/>
        <v>r</v>
      </c>
      <c r="D137">
        <f>VLOOKUP(C137,'Naive Bayes'!A:D,3,0)</f>
        <v>8.7741132545115119E-2</v>
      </c>
      <c r="E137">
        <f>VLOOKUP(C137,'Naive Bayes'!A:D,2,0)</f>
        <v>6.4562410329985654E-3</v>
      </c>
      <c r="F137">
        <f>D137*GETPIVOTDATA("Gender",'Naive Bayes'!$A$3,"Gender","Male","LastLetter","a")</f>
        <v>1.5670009359332941E-2</v>
      </c>
      <c r="G137">
        <f>E137*GETPIVOTDATA("Gender",'Naive Bayes'!$A$3,"Gender","Female","LastLetter","a")</f>
        <v>3.6217937502187078E-3</v>
      </c>
      <c r="H137" t="str">
        <f t="shared" si="5"/>
        <v>Male</v>
      </c>
      <c r="I137">
        <f t="shared" si="6"/>
        <v>1</v>
      </c>
    </row>
    <row r="138" spans="1:9" ht="14.25" customHeight="1">
      <c r="A138" s="1" t="s">
        <v>141</v>
      </c>
      <c r="B138" s="1" t="s">
        <v>6</v>
      </c>
      <c r="C138" s="1" t="str">
        <f t="shared" si="0"/>
        <v>a</v>
      </c>
      <c r="D138">
        <f>VLOOKUP(C138,'Naive Bayes'!A:D,3,0)</f>
        <v>0.17859365276913503</v>
      </c>
      <c r="E138">
        <f>VLOOKUP(C138,'Naive Bayes'!A:D,2,0)</f>
        <v>0.56097560975609762</v>
      </c>
      <c r="F138">
        <f>D138*GETPIVOTDATA("Gender",'Naive Bayes'!$A$3,"Gender","Male","LastLetter","a")</f>
        <v>3.1895692809422373E-2</v>
      </c>
      <c r="G138">
        <f>E138*GETPIVOTDATA("Gender",'Naive Bayes'!$A$3,"Gender","Female","LastLetter","a")</f>
        <v>0.31469363474122553</v>
      </c>
      <c r="H138" t="str">
        <f t="shared" si="5"/>
        <v>Female</v>
      </c>
      <c r="I138">
        <f t="shared" si="6"/>
        <v>1</v>
      </c>
    </row>
    <row r="139" spans="1:9" ht="14.25" customHeight="1">
      <c r="A139" s="1" t="s">
        <v>142</v>
      </c>
      <c r="B139" s="1" t="s">
        <v>6</v>
      </c>
      <c r="C139" s="1" t="str">
        <f t="shared" si="0"/>
        <v>i</v>
      </c>
      <c r="D139">
        <f>VLOOKUP(C139,'Naive Bayes'!A:D,3,0)</f>
        <v>6.4716863721219667E-2</v>
      </c>
      <c r="E139">
        <f>VLOOKUP(C139,'Naive Bayes'!A:D,2,0)</f>
        <v>0.34074605451936874</v>
      </c>
      <c r="F139">
        <f>D139*GETPIVOTDATA("Gender",'Naive Bayes'!$A$3,"Gender","Male","LastLetter","a")</f>
        <v>1.1558021087734937E-2</v>
      </c>
      <c r="G139">
        <f>E139*GETPIVOTDATA("Gender",'Naive Bayes'!$A$3,"Gender","Female","LastLetter","a")</f>
        <v>0.19115022570598736</v>
      </c>
      <c r="H139" t="str">
        <f t="shared" si="5"/>
        <v>Female</v>
      </c>
      <c r="I139">
        <f t="shared" si="6"/>
        <v>1</v>
      </c>
    </row>
    <row r="140" spans="1:9" ht="14.25" customHeight="1">
      <c r="A140" s="1" t="s">
        <v>143</v>
      </c>
      <c r="B140" s="1" t="s">
        <v>6</v>
      </c>
      <c r="C140" s="1" t="str">
        <f t="shared" si="0"/>
        <v>b</v>
      </c>
      <c r="D140">
        <f>VLOOKUP(C140,'Naive Bayes'!A:D,3,0)</f>
        <v>9.9564405724953328E-3</v>
      </c>
      <c r="E140">
        <f>VLOOKUP(C140,'Naive Bayes'!A:D,2,0)</f>
        <v>2.152080344332855E-3</v>
      </c>
      <c r="F140">
        <f>D140*GETPIVOTDATA("Gender",'Naive Bayes'!$A$3,"Gender","Male","LastLetter","a")</f>
        <v>1.7781570904207595E-3</v>
      </c>
      <c r="G140">
        <f>E140*GETPIVOTDATA("Gender",'Naive Bayes'!$A$3,"Gender","Female","LastLetter","a")</f>
        <v>1.2072645834062359E-3</v>
      </c>
      <c r="H140" t="str">
        <f t="shared" si="5"/>
        <v>Male</v>
      </c>
      <c r="I140">
        <f t="shared" si="6"/>
        <v>0</v>
      </c>
    </row>
    <row r="141" spans="1:9" ht="14.25" customHeight="1">
      <c r="A141" s="1" t="s">
        <v>144</v>
      </c>
      <c r="B141" s="1" t="s">
        <v>6</v>
      </c>
      <c r="C141" s="1" t="str">
        <f t="shared" si="0"/>
        <v>a</v>
      </c>
      <c r="D141">
        <f>VLOOKUP(C141,'Naive Bayes'!A:D,3,0)</f>
        <v>0.17859365276913503</v>
      </c>
      <c r="E141">
        <f>VLOOKUP(C141,'Naive Bayes'!A:D,2,0)</f>
        <v>0.56097560975609762</v>
      </c>
      <c r="F141">
        <f>D141*GETPIVOTDATA("Gender",'Naive Bayes'!$A$3,"Gender","Male","LastLetter","a")</f>
        <v>3.1895692809422373E-2</v>
      </c>
      <c r="G141">
        <f>E141*GETPIVOTDATA("Gender",'Naive Bayes'!$A$3,"Gender","Female","LastLetter","a")</f>
        <v>0.31469363474122553</v>
      </c>
      <c r="H141" t="str">
        <f t="shared" si="5"/>
        <v>Female</v>
      </c>
      <c r="I141">
        <f t="shared" si="6"/>
        <v>1</v>
      </c>
    </row>
    <row r="142" spans="1:9" ht="14.25" customHeight="1">
      <c r="A142" s="1" t="s">
        <v>145</v>
      </c>
      <c r="B142" s="1" t="s">
        <v>6</v>
      </c>
      <c r="C142" s="1" t="str">
        <f t="shared" si="0"/>
        <v>i</v>
      </c>
      <c r="D142">
        <f>VLOOKUP(C142,'Naive Bayes'!A:D,3,0)</f>
        <v>6.4716863721219667E-2</v>
      </c>
      <c r="E142">
        <f>VLOOKUP(C142,'Naive Bayes'!A:D,2,0)</f>
        <v>0.34074605451936874</v>
      </c>
      <c r="F142">
        <f>D142*GETPIVOTDATA("Gender",'Naive Bayes'!$A$3,"Gender","Male","LastLetter","a")</f>
        <v>1.1558021087734937E-2</v>
      </c>
      <c r="G142">
        <f>E142*GETPIVOTDATA("Gender",'Naive Bayes'!$A$3,"Gender","Female","LastLetter","a")</f>
        <v>0.19115022570598736</v>
      </c>
      <c r="H142" t="str">
        <f t="shared" si="5"/>
        <v>Female</v>
      </c>
      <c r="I142">
        <f t="shared" si="6"/>
        <v>1</v>
      </c>
    </row>
    <row r="143" spans="1:9" ht="14.25" customHeight="1">
      <c r="A143" s="1" t="s">
        <v>146</v>
      </c>
      <c r="B143" s="1" t="s">
        <v>6</v>
      </c>
      <c r="C143" s="1" t="str">
        <f t="shared" si="0"/>
        <v>i</v>
      </c>
      <c r="D143">
        <f>VLOOKUP(C143,'Naive Bayes'!A:D,3,0)</f>
        <v>6.4716863721219667E-2</v>
      </c>
      <c r="E143">
        <f>VLOOKUP(C143,'Naive Bayes'!A:D,2,0)</f>
        <v>0.34074605451936874</v>
      </c>
      <c r="F143">
        <f>D143*GETPIVOTDATA("Gender",'Naive Bayes'!$A$3,"Gender","Male","LastLetter","a")</f>
        <v>1.1558021087734937E-2</v>
      </c>
      <c r="G143">
        <f>E143*GETPIVOTDATA("Gender",'Naive Bayes'!$A$3,"Gender","Female","LastLetter","a")</f>
        <v>0.19115022570598736</v>
      </c>
      <c r="H143" t="str">
        <f t="shared" si="5"/>
        <v>Female</v>
      </c>
      <c r="I143">
        <f t="shared" si="6"/>
        <v>1</v>
      </c>
    </row>
    <row r="144" spans="1:9" ht="14.25" customHeight="1">
      <c r="A144" s="1" t="s">
        <v>147</v>
      </c>
      <c r="B144" s="1" t="s">
        <v>4</v>
      </c>
      <c r="C144" s="1" t="str">
        <f t="shared" si="0"/>
        <v>j</v>
      </c>
      <c r="D144">
        <f>VLOOKUP(C144,'Naive Bayes'!A:D,3,0)</f>
        <v>2.3024268823895456E-2</v>
      </c>
      <c r="E144">
        <f>VLOOKUP(C144,'Naive Bayes'!A:D,2,0)</f>
        <v>7.173601147776184E-4</v>
      </c>
      <c r="F144">
        <f>D144*GETPIVOTDATA("Gender",'Naive Bayes'!$A$3,"Gender","Male","LastLetter","a")</f>
        <v>4.1119882715980058E-3</v>
      </c>
      <c r="G144">
        <f>E144*GETPIVOTDATA("Gender",'Naive Bayes'!$A$3,"Gender","Female","LastLetter","a")</f>
        <v>4.0242152780207866E-4</v>
      </c>
      <c r="H144" t="str">
        <f t="shared" si="5"/>
        <v>Male</v>
      </c>
      <c r="I144">
        <f t="shared" si="6"/>
        <v>1</v>
      </c>
    </row>
    <row r="145" spans="1:9" ht="14.25" customHeight="1">
      <c r="A145" s="1" t="s">
        <v>148</v>
      </c>
      <c r="B145" s="1" t="s">
        <v>6</v>
      </c>
      <c r="C145" s="1" t="str">
        <f t="shared" si="0"/>
        <v>i</v>
      </c>
      <c r="D145">
        <f>VLOOKUP(C145,'Naive Bayes'!A:D,3,0)</f>
        <v>6.4716863721219667E-2</v>
      </c>
      <c r="E145">
        <f>VLOOKUP(C145,'Naive Bayes'!A:D,2,0)</f>
        <v>0.34074605451936874</v>
      </c>
      <c r="F145">
        <f>D145*GETPIVOTDATA("Gender",'Naive Bayes'!$A$3,"Gender","Male","LastLetter","a")</f>
        <v>1.1558021087734937E-2</v>
      </c>
      <c r="G145">
        <f>E145*GETPIVOTDATA("Gender",'Naive Bayes'!$A$3,"Gender","Female","LastLetter","a")</f>
        <v>0.19115022570598736</v>
      </c>
      <c r="H145" t="str">
        <f t="shared" si="5"/>
        <v>Female</v>
      </c>
      <c r="I145">
        <f t="shared" si="6"/>
        <v>1</v>
      </c>
    </row>
    <row r="146" spans="1:9" ht="14.25" customHeight="1">
      <c r="A146" s="1" t="s">
        <v>149</v>
      </c>
      <c r="B146" s="1" t="s">
        <v>4</v>
      </c>
      <c r="C146" s="1" t="str">
        <f t="shared" si="0"/>
        <v>a</v>
      </c>
      <c r="D146">
        <f>VLOOKUP(C146,'Naive Bayes'!A:D,3,0)</f>
        <v>0.17859365276913503</v>
      </c>
      <c r="E146">
        <f>VLOOKUP(C146,'Naive Bayes'!A:D,2,0)</f>
        <v>0.56097560975609762</v>
      </c>
      <c r="F146">
        <f>D146*GETPIVOTDATA("Gender",'Naive Bayes'!$A$3,"Gender","Male","LastLetter","a")</f>
        <v>3.1895692809422373E-2</v>
      </c>
      <c r="G146">
        <f>E146*GETPIVOTDATA("Gender",'Naive Bayes'!$A$3,"Gender","Female","LastLetter","a")</f>
        <v>0.31469363474122553</v>
      </c>
      <c r="H146" t="str">
        <f t="shared" si="5"/>
        <v>Female</v>
      </c>
      <c r="I146">
        <f t="shared" si="6"/>
        <v>0</v>
      </c>
    </row>
    <row r="147" spans="1:9" ht="14.25" customHeight="1">
      <c r="A147" s="1" t="s">
        <v>150</v>
      </c>
      <c r="B147" s="1" t="s">
        <v>6</v>
      </c>
      <c r="C147" s="1" t="str">
        <f t="shared" si="0"/>
        <v>a</v>
      </c>
      <c r="D147">
        <f>VLOOKUP(C147,'Naive Bayes'!A:D,3,0)</f>
        <v>0.17859365276913503</v>
      </c>
      <c r="E147">
        <f>VLOOKUP(C147,'Naive Bayes'!A:D,2,0)</f>
        <v>0.56097560975609762</v>
      </c>
      <c r="F147">
        <f>D147*GETPIVOTDATA("Gender",'Naive Bayes'!$A$3,"Gender","Male","LastLetter","a")</f>
        <v>3.1895692809422373E-2</v>
      </c>
      <c r="G147">
        <f>E147*GETPIVOTDATA("Gender",'Naive Bayes'!$A$3,"Gender","Female","LastLetter","a")</f>
        <v>0.31469363474122553</v>
      </c>
      <c r="H147" t="str">
        <f t="shared" si="5"/>
        <v>Female</v>
      </c>
      <c r="I147">
        <f t="shared" si="6"/>
        <v>1</v>
      </c>
    </row>
    <row r="148" spans="1:9" ht="14.25" customHeight="1">
      <c r="A148" s="1" t="s">
        <v>151</v>
      </c>
      <c r="B148" s="1" t="s">
        <v>6</v>
      </c>
      <c r="C148" s="1" t="str">
        <f t="shared" si="0"/>
        <v>a</v>
      </c>
      <c r="D148">
        <f>VLOOKUP(C148,'Naive Bayes'!A:D,3,0)</f>
        <v>0.17859365276913503</v>
      </c>
      <c r="E148">
        <f>VLOOKUP(C148,'Naive Bayes'!A:D,2,0)</f>
        <v>0.56097560975609762</v>
      </c>
      <c r="F148">
        <f>D148*GETPIVOTDATA("Gender",'Naive Bayes'!$A$3,"Gender","Male","LastLetter","a")</f>
        <v>3.1895692809422373E-2</v>
      </c>
      <c r="G148">
        <f>E148*GETPIVOTDATA("Gender",'Naive Bayes'!$A$3,"Gender","Female","LastLetter","a")</f>
        <v>0.31469363474122553</v>
      </c>
      <c r="H148" t="str">
        <f t="shared" si="5"/>
        <v>Female</v>
      </c>
      <c r="I148">
        <f t="shared" si="6"/>
        <v>1</v>
      </c>
    </row>
    <row r="149" spans="1:9" ht="14.25" customHeight="1">
      <c r="A149" s="1" t="s">
        <v>152</v>
      </c>
      <c r="B149" s="1" t="s">
        <v>4</v>
      </c>
      <c r="C149" s="1" t="str">
        <f t="shared" si="0"/>
        <v>a</v>
      </c>
      <c r="D149">
        <f>VLOOKUP(C149,'Naive Bayes'!A:D,3,0)</f>
        <v>0.17859365276913503</v>
      </c>
      <c r="E149">
        <f>VLOOKUP(C149,'Naive Bayes'!A:D,2,0)</f>
        <v>0.56097560975609762</v>
      </c>
      <c r="F149">
        <f>D149*GETPIVOTDATA("Gender",'Naive Bayes'!$A$3,"Gender","Male","LastLetter","a")</f>
        <v>3.1895692809422373E-2</v>
      </c>
      <c r="G149">
        <f>E149*GETPIVOTDATA("Gender",'Naive Bayes'!$A$3,"Gender","Female","LastLetter","a")</f>
        <v>0.31469363474122553</v>
      </c>
      <c r="H149" t="str">
        <f t="shared" si="5"/>
        <v>Female</v>
      </c>
      <c r="I149">
        <f t="shared" si="6"/>
        <v>0</v>
      </c>
    </row>
    <row r="150" spans="1:9" ht="14.25" customHeight="1">
      <c r="A150" s="1" t="s">
        <v>153</v>
      </c>
      <c r="B150" s="1" t="s">
        <v>6</v>
      </c>
      <c r="C150" s="1" t="str">
        <f t="shared" si="0"/>
        <v>i</v>
      </c>
      <c r="D150">
        <f>VLOOKUP(C150,'Naive Bayes'!A:D,3,0)</f>
        <v>6.4716863721219667E-2</v>
      </c>
      <c r="E150">
        <f>VLOOKUP(C150,'Naive Bayes'!A:D,2,0)</f>
        <v>0.34074605451936874</v>
      </c>
      <c r="F150">
        <f>D150*GETPIVOTDATA("Gender",'Naive Bayes'!$A$3,"Gender","Male","LastLetter","a")</f>
        <v>1.1558021087734937E-2</v>
      </c>
      <c r="G150">
        <f>E150*GETPIVOTDATA("Gender",'Naive Bayes'!$A$3,"Gender","Female","LastLetter","a")</f>
        <v>0.19115022570598736</v>
      </c>
      <c r="H150" t="str">
        <f t="shared" si="5"/>
        <v>Female</v>
      </c>
      <c r="I150">
        <f t="shared" si="6"/>
        <v>1</v>
      </c>
    </row>
    <row r="151" spans="1:9" ht="14.25" customHeight="1">
      <c r="A151" s="1" t="s">
        <v>154</v>
      </c>
      <c r="B151" s="1" t="s">
        <v>4</v>
      </c>
      <c r="C151" s="1" t="str">
        <f t="shared" si="0"/>
        <v>a</v>
      </c>
      <c r="D151">
        <f>VLOOKUP(C151,'Naive Bayes'!A:D,3,0)</f>
        <v>0.17859365276913503</v>
      </c>
      <c r="E151">
        <f>VLOOKUP(C151,'Naive Bayes'!A:D,2,0)</f>
        <v>0.56097560975609762</v>
      </c>
      <c r="F151">
        <f>D151*GETPIVOTDATA("Gender",'Naive Bayes'!$A$3,"Gender","Male","LastLetter","a")</f>
        <v>3.1895692809422373E-2</v>
      </c>
      <c r="G151">
        <f>E151*GETPIVOTDATA("Gender",'Naive Bayes'!$A$3,"Gender","Female","LastLetter","a")</f>
        <v>0.31469363474122553</v>
      </c>
      <c r="H151" t="str">
        <f t="shared" si="5"/>
        <v>Female</v>
      </c>
      <c r="I151">
        <f t="shared" si="6"/>
        <v>0</v>
      </c>
    </row>
    <row r="152" spans="1:9" ht="14.25" customHeight="1">
      <c r="A152" s="1" t="s">
        <v>155</v>
      </c>
      <c r="B152" s="1" t="s">
        <v>6</v>
      </c>
      <c r="C152" s="1" t="str">
        <f t="shared" si="0"/>
        <v>a</v>
      </c>
      <c r="D152">
        <f>VLOOKUP(C152,'Naive Bayes'!A:D,3,0)</f>
        <v>0.17859365276913503</v>
      </c>
      <c r="E152">
        <f>VLOOKUP(C152,'Naive Bayes'!A:D,2,0)</f>
        <v>0.56097560975609762</v>
      </c>
      <c r="F152">
        <f>D152*GETPIVOTDATA("Gender",'Naive Bayes'!$A$3,"Gender","Male","LastLetter","a")</f>
        <v>3.1895692809422373E-2</v>
      </c>
      <c r="G152">
        <f>E152*GETPIVOTDATA("Gender",'Naive Bayes'!$A$3,"Gender","Female","LastLetter","a")</f>
        <v>0.31469363474122553</v>
      </c>
      <c r="H152" t="str">
        <f t="shared" si="5"/>
        <v>Female</v>
      </c>
      <c r="I152">
        <f t="shared" si="6"/>
        <v>1</v>
      </c>
    </row>
    <row r="153" spans="1:9" ht="14.25" customHeight="1">
      <c r="A153" s="1" t="s">
        <v>156</v>
      </c>
      <c r="B153" s="1" t="s">
        <v>4</v>
      </c>
      <c r="C153" s="1" t="str">
        <f t="shared" si="0"/>
        <v>r</v>
      </c>
      <c r="D153">
        <f>VLOOKUP(C153,'Naive Bayes'!A:D,3,0)</f>
        <v>8.7741132545115119E-2</v>
      </c>
      <c r="E153">
        <f>VLOOKUP(C153,'Naive Bayes'!A:D,2,0)</f>
        <v>6.4562410329985654E-3</v>
      </c>
      <c r="F153">
        <f>D153*GETPIVOTDATA("Gender",'Naive Bayes'!$A$3,"Gender","Male","LastLetter","a")</f>
        <v>1.5670009359332941E-2</v>
      </c>
      <c r="G153">
        <f>E153*GETPIVOTDATA("Gender",'Naive Bayes'!$A$3,"Gender","Female","LastLetter","a")</f>
        <v>3.6217937502187078E-3</v>
      </c>
      <c r="H153" t="str">
        <f t="shared" si="5"/>
        <v>Male</v>
      </c>
      <c r="I153">
        <f t="shared" si="6"/>
        <v>1</v>
      </c>
    </row>
    <row r="154" spans="1:9" ht="14.25" customHeight="1">
      <c r="A154" s="1" t="s">
        <v>157</v>
      </c>
      <c r="B154" s="1" t="s">
        <v>4</v>
      </c>
      <c r="C154" s="1" t="str">
        <f t="shared" si="0"/>
        <v>r</v>
      </c>
      <c r="D154">
        <f>VLOOKUP(C154,'Naive Bayes'!A:D,3,0)</f>
        <v>8.7741132545115119E-2</v>
      </c>
      <c r="E154">
        <f>VLOOKUP(C154,'Naive Bayes'!A:D,2,0)</f>
        <v>6.4562410329985654E-3</v>
      </c>
      <c r="F154">
        <f>D154*GETPIVOTDATA("Gender",'Naive Bayes'!$A$3,"Gender","Male","LastLetter","a")</f>
        <v>1.5670009359332941E-2</v>
      </c>
      <c r="G154">
        <f>E154*GETPIVOTDATA("Gender",'Naive Bayes'!$A$3,"Gender","Female","LastLetter","a")</f>
        <v>3.6217937502187078E-3</v>
      </c>
      <c r="H154" t="str">
        <f t="shared" si="5"/>
        <v>Male</v>
      </c>
      <c r="I154">
        <f t="shared" si="6"/>
        <v>1</v>
      </c>
    </row>
    <row r="155" spans="1:9" ht="14.25" customHeight="1">
      <c r="A155" s="1" t="s">
        <v>158</v>
      </c>
      <c r="B155" s="1" t="s">
        <v>4</v>
      </c>
      <c r="C155" s="1" t="str">
        <f t="shared" si="0"/>
        <v>p</v>
      </c>
      <c r="D155">
        <f>VLOOKUP(C155,'Naive Bayes'!A:D,3,0)</f>
        <v>1.2445550715619166E-2</v>
      </c>
      <c r="E155">
        <f>VLOOKUP(C155,'Naive Bayes'!A:D,2,0)</f>
        <v>7.173601147776184E-4</v>
      </c>
      <c r="F155">
        <f>D155*GETPIVOTDATA("Gender",'Naive Bayes'!$A$3,"Gender","Male","LastLetter","a")</f>
        <v>2.2226963630259493E-3</v>
      </c>
      <c r="G155">
        <f>E155*GETPIVOTDATA("Gender",'Naive Bayes'!$A$3,"Gender","Female","LastLetter","a")</f>
        <v>4.0242152780207866E-4</v>
      </c>
      <c r="H155" t="str">
        <f t="shared" si="5"/>
        <v>Male</v>
      </c>
      <c r="I155">
        <f t="shared" si="6"/>
        <v>1</v>
      </c>
    </row>
    <row r="156" spans="1:9" ht="14.25" customHeight="1">
      <c r="A156" s="1" t="s">
        <v>159</v>
      </c>
      <c r="B156" s="1" t="s">
        <v>4</v>
      </c>
      <c r="C156" s="1" t="str">
        <f t="shared" si="0"/>
        <v>y</v>
      </c>
      <c r="D156">
        <f>VLOOKUP(C156,'Naive Bayes'!A:D,3,0)</f>
        <v>2.1157436216552583E-2</v>
      </c>
      <c r="E156">
        <f>VLOOKUP(C156,'Naive Bayes'!A:D,2,0)</f>
        <v>1.4347202295552368E-3</v>
      </c>
      <c r="F156">
        <f>D156*GETPIVOTDATA("Gender",'Naive Bayes'!$A$3,"Gender","Male","LastLetter","a")</f>
        <v>3.7785838171441139E-3</v>
      </c>
      <c r="G156">
        <f>E156*GETPIVOTDATA("Gender",'Naive Bayes'!$A$3,"Gender","Female","LastLetter","a")</f>
        <v>8.0484305560415731E-4</v>
      </c>
      <c r="H156" t="str">
        <f t="shared" si="5"/>
        <v>Male</v>
      </c>
      <c r="I156">
        <f t="shared" si="6"/>
        <v>1</v>
      </c>
    </row>
    <row r="157" spans="1:9" ht="14.25" customHeight="1">
      <c r="A157" s="1" t="s">
        <v>160</v>
      </c>
      <c r="B157" s="1" t="s">
        <v>4</v>
      </c>
      <c r="C157" s="1" t="str">
        <f t="shared" si="0"/>
        <v>h</v>
      </c>
      <c r="D157">
        <f>VLOOKUP(C157,'Naive Bayes'!A:D,3,0)</f>
        <v>0.11263223397635345</v>
      </c>
      <c r="E157">
        <f>VLOOKUP(C157,'Naive Bayes'!A:D,2,0)</f>
        <v>5.0215208034433282E-3</v>
      </c>
      <c r="F157">
        <f>D157*GETPIVOTDATA("Gender",'Naive Bayes'!$A$3,"Gender","Male","LastLetter","a")</f>
        <v>2.0115402085384843E-2</v>
      </c>
      <c r="G157">
        <f>E157*GETPIVOTDATA("Gender",'Naive Bayes'!$A$3,"Gender","Female","LastLetter","a")</f>
        <v>2.8169506946145503E-3</v>
      </c>
      <c r="H157" t="str">
        <f t="shared" si="5"/>
        <v>Male</v>
      </c>
      <c r="I157">
        <f t="shared" si="6"/>
        <v>1</v>
      </c>
    </row>
    <row r="158" spans="1:9" ht="14.25" customHeight="1">
      <c r="A158" s="1" t="s">
        <v>161</v>
      </c>
      <c r="B158" s="1" t="s">
        <v>6</v>
      </c>
      <c r="C158" s="1" t="str">
        <f t="shared" si="0"/>
        <v>a</v>
      </c>
      <c r="D158">
        <f>VLOOKUP(C158,'Naive Bayes'!A:D,3,0)</f>
        <v>0.17859365276913503</v>
      </c>
      <c r="E158">
        <f>VLOOKUP(C158,'Naive Bayes'!A:D,2,0)</f>
        <v>0.56097560975609762</v>
      </c>
      <c r="F158">
        <f>D158*GETPIVOTDATA("Gender",'Naive Bayes'!$A$3,"Gender","Male","LastLetter","a")</f>
        <v>3.1895692809422373E-2</v>
      </c>
      <c r="G158">
        <f>E158*GETPIVOTDATA("Gender",'Naive Bayes'!$A$3,"Gender","Female","LastLetter","a")</f>
        <v>0.31469363474122553</v>
      </c>
      <c r="H158" t="str">
        <f t="shared" si="5"/>
        <v>Female</v>
      </c>
      <c r="I158">
        <f t="shared" si="6"/>
        <v>1</v>
      </c>
    </row>
    <row r="159" spans="1:9" ht="14.25" customHeight="1">
      <c r="A159" s="1" t="s">
        <v>162</v>
      </c>
      <c r="B159" s="1" t="s">
        <v>6</v>
      </c>
      <c r="C159" s="1" t="str">
        <f t="shared" si="0"/>
        <v>a</v>
      </c>
      <c r="D159">
        <f>VLOOKUP(C159,'Naive Bayes'!A:D,3,0)</f>
        <v>0.17859365276913503</v>
      </c>
      <c r="E159">
        <f>VLOOKUP(C159,'Naive Bayes'!A:D,2,0)</f>
        <v>0.56097560975609762</v>
      </c>
      <c r="F159">
        <f>D159*GETPIVOTDATA("Gender",'Naive Bayes'!$A$3,"Gender","Male","LastLetter","a")</f>
        <v>3.1895692809422373E-2</v>
      </c>
      <c r="G159">
        <f>E159*GETPIVOTDATA("Gender",'Naive Bayes'!$A$3,"Gender","Female","LastLetter","a")</f>
        <v>0.31469363474122553</v>
      </c>
      <c r="H159" t="str">
        <f t="shared" si="5"/>
        <v>Female</v>
      </c>
      <c r="I159">
        <f t="shared" si="6"/>
        <v>1</v>
      </c>
    </row>
    <row r="160" spans="1:9" ht="14.25" customHeight="1">
      <c r="A160" s="1" t="s">
        <v>163</v>
      </c>
      <c r="B160" s="1" t="s">
        <v>6</v>
      </c>
      <c r="C160" s="1" t="str">
        <f t="shared" si="0"/>
        <v>a</v>
      </c>
      <c r="D160">
        <f>VLOOKUP(C160,'Naive Bayes'!A:D,3,0)</f>
        <v>0.17859365276913503</v>
      </c>
      <c r="E160">
        <f>VLOOKUP(C160,'Naive Bayes'!A:D,2,0)</f>
        <v>0.56097560975609762</v>
      </c>
      <c r="F160">
        <f>D160*GETPIVOTDATA("Gender",'Naive Bayes'!$A$3,"Gender","Male","LastLetter","a")</f>
        <v>3.1895692809422373E-2</v>
      </c>
      <c r="G160">
        <f>E160*GETPIVOTDATA("Gender",'Naive Bayes'!$A$3,"Gender","Female","LastLetter","a")</f>
        <v>0.31469363474122553</v>
      </c>
      <c r="H160" t="str">
        <f t="shared" si="5"/>
        <v>Female</v>
      </c>
      <c r="I160">
        <f t="shared" si="6"/>
        <v>1</v>
      </c>
    </row>
    <row r="161" spans="1:9" ht="14.25" customHeight="1">
      <c r="A161" s="1" t="s">
        <v>164</v>
      </c>
      <c r="B161" s="1" t="s">
        <v>6</v>
      </c>
      <c r="C161" s="1" t="str">
        <f t="shared" si="0"/>
        <v>a</v>
      </c>
      <c r="D161">
        <f>VLOOKUP(C161,'Naive Bayes'!A:D,3,0)</f>
        <v>0.17859365276913503</v>
      </c>
      <c r="E161">
        <f>VLOOKUP(C161,'Naive Bayes'!A:D,2,0)</f>
        <v>0.56097560975609762</v>
      </c>
      <c r="F161">
        <f>D161*GETPIVOTDATA("Gender",'Naive Bayes'!$A$3,"Gender","Male","LastLetter","a")</f>
        <v>3.1895692809422373E-2</v>
      </c>
      <c r="G161">
        <f>E161*GETPIVOTDATA("Gender",'Naive Bayes'!$A$3,"Gender","Female","LastLetter","a")</f>
        <v>0.31469363474122553</v>
      </c>
      <c r="H161" t="str">
        <f t="shared" si="5"/>
        <v>Female</v>
      </c>
      <c r="I161">
        <f t="shared" si="6"/>
        <v>1</v>
      </c>
    </row>
    <row r="162" spans="1:9" ht="14.25" customHeight="1">
      <c r="A162" s="1" t="s">
        <v>165</v>
      </c>
      <c r="B162" s="1" t="s">
        <v>6</v>
      </c>
      <c r="C162" s="1" t="str">
        <f t="shared" si="0"/>
        <v>a</v>
      </c>
      <c r="D162">
        <f>VLOOKUP(C162,'Naive Bayes'!A:D,3,0)</f>
        <v>0.17859365276913503</v>
      </c>
      <c r="E162">
        <f>VLOOKUP(C162,'Naive Bayes'!A:D,2,0)</f>
        <v>0.56097560975609762</v>
      </c>
      <c r="F162">
        <f>D162*GETPIVOTDATA("Gender",'Naive Bayes'!$A$3,"Gender","Male","LastLetter","a")</f>
        <v>3.1895692809422373E-2</v>
      </c>
      <c r="G162">
        <f>E162*GETPIVOTDATA("Gender",'Naive Bayes'!$A$3,"Gender","Female","LastLetter","a")</f>
        <v>0.31469363474122553</v>
      </c>
      <c r="H162" t="str">
        <f t="shared" si="5"/>
        <v>Female</v>
      </c>
      <c r="I162">
        <f t="shared" si="6"/>
        <v>1</v>
      </c>
    </row>
    <row r="163" spans="1:9" ht="14.25" customHeight="1">
      <c r="A163" s="1" t="s">
        <v>166</v>
      </c>
      <c r="B163" s="1" t="s">
        <v>4</v>
      </c>
      <c r="C163" s="1" t="str">
        <f t="shared" si="0"/>
        <v>r</v>
      </c>
      <c r="D163">
        <f>VLOOKUP(C163,'Naive Bayes'!A:D,3,0)</f>
        <v>8.7741132545115119E-2</v>
      </c>
      <c r="E163">
        <f>VLOOKUP(C163,'Naive Bayes'!A:D,2,0)</f>
        <v>6.4562410329985654E-3</v>
      </c>
      <c r="F163">
        <f>D163*GETPIVOTDATA("Gender",'Naive Bayes'!$A$3,"Gender","Male","LastLetter","a")</f>
        <v>1.5670009359332941E-2</v>
      </c>
      <c r="G163">
        <f>E163*GETPIVOTDATA("Gender",'Naive Bayes'!$A$3,"Gender","Female","LastLetter","a")</f>
        <v>3.6217937502187078E-3</v>
      </c>
      <c r="H163" t="str">
        <f t="shared" si="5"/>
        <v>Male</v>
      </c>
      <c r="I163">
        <f t="shared" si="6"/>
        <v>1</v>
      </c>
    </row>
    <row r="164" spans="1:9" ht="14.25" customHeight="1">
      <c r="A164" s="1" t="s">
        <v>167</v>
      </c>
      <c r="B164" s="1" t="s">
        <v>6</v>
      </c>
      <c r="C164" s="1" t="str">
        <f t="shared" si="0"/>
        <v>i</v>
      </c>
      <c r="D164">
        <f>VLOOKUP(C164,'Naive Bayes'!A:D,3,0)</f>
        <v>6.4716863721219667E-2</v>
      </c>
      <c r="E164">
        <f>VLOOKUP(C164,'Naive Bayes'!A:D,2,0)</f>
        <v>0.34074605451936874</v>
      </c>
      <c r="F164">
        <f>D164*GETPIVOTDATA("Gender",'Naive Bayes'!$A$3,"Gender","Male","LastLetter","a")</f>
        <v>1.1558021087734937E-2</v>
      </c>
      <c r="G164">
        <f>E164*GETPIVOTDATA("Gender",'Naive Bayes'!$A$3,"Gender","Female","LastLetter","a")</f>
        <v>0.19115022570598736</v>
      </c>
      <c r="H164" t="str">
        <f t="shared" si="5"/>
        <v>Female</v>
      </c>
      <c r="I164">
        <f t="shared" si="6"/>
        <v>1</v>
      </c>
    </row>
    <row r="165" spans="1:9" ht="14.25" customHeight="1">
      <c r="A165" s="1" t="s">
        <v>168</v>
      </c>
      <c r="B165" s="1" t="s">
        <v>6</v>
      </c>
      <c r="C165" s="1" t="str">
        <f t="shared" si="0"/>
        <v>l</v>
      </c>
      <c r="D165">
        <f>VLOOKUP(C165,'Naive Bayes'!A:D,3,0)</f>
        <v>6.1605476042314873E-2</v>
      </c>
      <c r="E165">
        <f>VLOOKUP(C165,'Naive Bayes'!A:D,2,0)</f>
        <v>2.7977044476327116E-2</v>
      </c>
      <c r="F165">
        <f>D165*GETPIVOTDATA("Gender",'Naive Bayes'!$A$3,"Gender","Male","LastLetter","a")</f>
        <v>1.1002346996978449E-2</v>
      </c>
      <c r="G165">
        <f>E165*GETPIVOTDATA("Gender",'Naive Bayes'!$A$3,"Gender","Female","LastLetter","a")</f>
        <v>1.5694439584281066E-2</v>
      </c>
      <c r="H165" t="str">
        <f t="shared" si="5"/>
        <v>Female</v>
      </c>
      <c r="I165">
        <f t="shared" si="6"/>
        <v>1</v>
      </c>
    </row>
    <row r="166" spans="1:9" ht="14.25" customHeight="1">
      <c r="A166" s="1" t="s">
        <v>169</v>
      </c>
      <c r="B166" s="1" t="s">
        <v>6</v>
      </c>
      <c r="C166" s="1" t="str">
        <f t="shared" si="0"/>
        <v>a</v>
      </c>
      <c r="D166">
        <f>VLOOKUP(C166,'Naive Bayes'!A:D,3,0)</f>
        <v>0.17859365276913503</v>
      </c>
      <c r="E166">
        <f>VLOOKUP(C166,'Naive Bayes'!A:D,2,0)</f>
        <v>0.56097560975609762</v>
      </c>
      <c r="F166">
        <f>D166*GETPIVOTDATA("Gender",'Naive Bayes'!$A$3,"Gender","Male","LastLetter","a")</f>
        <v>3.1895692809422373E-2</v>
      </c>
      <c r="G166">
        <f>E166*GETPIVOTDATA("Gender",'Naive Bayes'!$A$3,"Gender","Female","LastLetter","a")</f>
        <v>0.31469363474122553</v>
      </c>
      <c r="H166" t="str">
        <f t="shared" si="5"/>
        <v>Female</v>
      </c>
      <c r="I166">
        <f t="shared" si="6"/>
        <v>1</v>
      </c>
    </row>
    <row r="167" spans="1:9" ht="14.25" customHeight="1">
      <c r="A167" s="1" t="s">
        <v>170</v>
      </c>
      <c r="B167" s="1" t="s">
        <v>6</v>
      </c>
      <c r="C167" s="1" t="str">
        <f t="shared" si="0"/>
        <v>a</v>
      </c>
      <c r="D167">
        <f>VLOOKUP(C167,'Naive Bayes'!A:D,3,0)</f>
        <v>0.17859365276913503</v>
      </c>
      <c r="E167">
        <f>VLOOKUP(C167,'Naive Bayes'!A:D,2,0)</f>
        <v>0.56097560975609762</v>
      </c>
      <c r="F167">
        <f>D167*GETPIVOTDATA("Gender",'Naive Bayes'!$A$3,"Gender","Male","LastLetter","a")</f>
        <v>3.1895692809422373E-2</v>
      </c>
      <c r="G167">
        <f>E167*GETPIVOTDATA("Gender",'Naive Bayes'!$A$3,"Gender","Female","LastLetter","a")</f>
        <v>0.31469363474122553</v>
      </c>
      <c r="H167" t="str">
        <f t="shared" si="5"/>
        <v>Female</v>
      </c>
      <c r="I167">
        <f t="shared" si="6"/>
        <v>1</v>
      </c>
    </row>
    <row r="168" spans="1:9" ht="14.25" customHeight="1">
      <c r="A168" s="1" t="s">
        <v>171</v>
      </c>
      <c r="B168" s="1" t="s">
        <v>6</v>
      </c>
      <c r="C168" s="1" t="str">
        <f t="shared" si="0"/>
        <v>i</v>
      </c>
      <c r="D168">
        <f>VLOOKUP(C168,'Naive Bayes'!A:D,3,0)</f>
        <v>6.4716863721219667E-2</v>
      </c>
      <c r="E168">
        <f>VLOOKUP(C168,'Naive Bayes'!A:D,2,0)</f>
        <v>0.34074605451936874</v>
      </c>
      <c r="F168">
        <f>D168*GETPIVOTDATA("Gender",'Naive Bayes'!$A$3,"Gender","Male","LastLetter","a")</f>
        <v>1.1558021087734937E-2</v>
      </c>
      <c r="G168">
        <f>E168*GETPIVOTDATA("Gender",'Naive Bayes'!$A$3,"Gender","Female","LastLetter","a")</f>
        <v>0.19115022570598736</v>
      </c>
      <c r="H168" t="str">
        <f t="shared" si="5"/>
        <v>Female</v>
      </c>
      <c r="I168">
        <f t="shared" si="6"/>
        <v>1</v>
      </c>
    </row>
    <row r="169" spans="1:9" ht="14.25" customHeight="1">
      <c r="A169" s="1" t="s">
        <v>172</v>
      </c>
      <c r="B169" s="1" t="s">
        <v>6</v>
      </c>
      <c r="C169" s="1" t="str">
        <f t="shared" si="0"/>
        <v>n</v>
      </c>
      <c r="D169">
        <f>VLOOKUP(C169,'Naive Bayes'!A:D,3,0)</f>
        <v>0.15121344119477287</v>
      </c>
      <c r="E169">
        <f>VLOOKUP(C169,'Naive Bayes'!A:D,2,0)</f>
        <v>1.2195121951219513E-2</v>
      </c>
      <c r="F169">
        <f>D169*GETPIVOTDATA("Gender",'Naive Bayes'!$A$3,"Gender","Male","LastLetter","a")</f>
        <v>2.7005760810765285E-2</v>
      </c>
      <c r="G169">
        <f>E169*GETPIVOTDATA("Gender",'Naive Bayes'!$A$3,"Gender","Female","LastLetter","a")</f>
        <v>6.8411659726353366E-3</v>
      </c>
      <c r="H169" t="str">
        <f t="shared" si="5"/>
        <v>Male</v>
      </c>
      <c r="I169">
        <f t="shared" si="6"/>
        <v>0</v>
      </c>
    </row>
    <row r="170" spans="1:9" ht="14.25" customHeight="1">
      <c r="A170" s="1" t="s">
        <v>173</v>
      </c>
      <c r="B170" s="1" t="s">
        <v>6</v>
      </c>
      <c r="C170" s="1" t="str">
        <f t="shared" si="0"/>
        <v>i</v>
      </c>
      <c r="D170">
        <f>VLOOKUP(C170,'Naive Bayes'!A:D,3,0)</f>
        <v>6.4716863721219667E-2</v>
      </c>
      <c r="E170">
        <f>VLOOKUP(C170,'Naive Bayes'!A:D,2,0)</f>
        <v>0.34074605451936874</v>
      </c>
      <c r="F170">
        <f>D170*GETPIVOTDATA("Gender",'Naive Bayes'!$A$3,"Gender","Male","LastLetter","a")</f>
        <v>1.1558021087734937E-2</v>
      </c>
      <c r="G170">
        <f>E170*GETPIVOTDATA("Gender",'Naive Bayes'!$A$3,"Gender","Female","LastLetter","a")</f>
        <v>0.19115022570598736</v>
      </c>
      <c r="H170" t="str">
        <f t="shared" si="5"/>
        <v>Female</v>
      </c>
      <c r="I170">
        <f t="shared" si="6"/>
        <v>1</v>
      </c>
    </row>
    <row r="171" spans="1:9" ht="14.25" customHeight="1">
      <c r="A171" s="1" t="s">
        <v>174</v>
      </c>
      <c r="B171" s="1" t="s">
        <v>6</v>
      </c>
      <c r="C171" s="1" t="str">
        <f t="shared" si="0"/>
        <v>i</v>
      </c>
      <c r="D171">
        <f>VLOOKUP(C171,'Naive Bayes'!A:D,3,0)</f>
        <v>6.4716863721219667E-2</v>
      </c>
      <c r="E171">
        <f>VLOOKUP(C171,'Naive Bayes'!A:D,2,0)</f>
        <v>0.34074605451936874</v>
      </c>
      <c r="F171">
        <f>D171*GETPIVOTDATA("Gender",'Naive Bayes'!$A$3,"Gender","Male","LastLetter","a")</f>
        <v>1.1558021087734937E-2</v>
      </c>
      <c r="G171">
        <f>E171*GETPIVOTDATA("Gender",'Naive Bayes'!$A$3,"Gender","Female","LastLetter","a")</f>
        <v>0.19115022570598736</v>
      </c>
      <c r="H171" t="str">
        <f t="shared" si="5"/>
        <v>Female</v>
      </c>
      <c r="I171">
        <f t="shared" si="6"/>
        <v>1</v>
      </c>
    </row>
    <row r="172" spans="1:9" ht="14.25" customHeight="1">
      <c r="A172" s="1" t="s">
        <v>175</v>
      </c>
      <c r="B172" s="1" t="s">
        <v>6</v>
      </c>
      <c r="C172" s="1" t="str">
        <f t="shared" si="0"/>
        <v>a</v>
      </c>
      <c r="D172">
        <f>VLOOKUP(C172,'Naive Bayes'!A:D,3,0)</f>
        <v>0.17859365276913503</v>
      </c>
      <c r="E172">
        <f>VLOOKUP(C172,'Naive Bayes'!A:D,2,0)</f>
        <v>0.56097560975609762</v>
      </c>
      <c r="F172">
        <f>D172*GETPIVOTDATA("Gender",'Naive Bayes'!$A$3,"Gender","Male","LastLetter","a")</f>
        <v>3.1895692809422373E-2</v>
      </c>
      <c r="G172">
        <f>E172*GETPIVOTDATA("Gender",'Naive Bayes'!$A$3,"Gender","Female","LastLetter","a")</f>
        <v>0.31469363474122553</v>
      </c>
      <c r="H172" t="str">
        <f t="shared" si="5"/>
        <v>Female</v>
      </c>
      <c r="I172">
        <f t="shared" si="6"/>
        <v>1</v>
      </c>
    </row>
    <row r="173" spans="1:9" ht="14.25" customHeight="1">
      <c r="A173" s="1" t="s">
        <v>176</v>
      </c>
      <c r="B173" s="1" t="s">
        <v>4</v>
      </c>
      <c r="C173" s="1" t="str">
        <f t="shared" si="0"/>
        <v>i</v>
      </c>
      <c r="D173">
        <f>VLOOKUP(C173,'Naive Bayes'!A:D,3,0)</f>
        <v>6.4716863721219667E-2</v>
      </c>
      <c r="E173">
        <f>VLOOKUP(C173,'Naive Bayes'!A:D,2,0)</f>
        <v>0.34074605451936874</v>
      </c>
      <c r="F173">
        <f>D173*GETPIVOTDATA("Gender",'Naive Bayes'!$A$3,"Gender","Male","LastLetter","a")</f>
        <v>1.1558021087734937E-2</v>
      </c>
      <c r="G173">
        <f>E173*GETPIVOTDATA("Gender",'Naive Bayes'!$A$3,"Gender","Female","LastLetter","a")</f>
        <v>0.19115022570598736</v>
      </c>
      <c r="H173" t="str">
        <f t="shared" si="5"/>
        <v>Female</v>
      </c>
      <c r="I173">
        <f t="shared" si="6"/>
        <v>0</v>
      </c>
    </row>
    <row r="174" spans="1:9" ht="14.25" customHeight="1">
      <c r="A174" s="1" t="s">
        <v>177</v>
      </c>
      <c r="B174" s="1" t="s">
        <v>6</v>
      </c>
      <c r="C174" s="1" t="str">
        <f t="shared" si="0"/>
        <v>a</v>
      </c>
      <c r="D174">
        <f>VLOOKUP(C174,'Naive Bayes'!A:D,3,0)</f>
        <v>0.17859365276913503</v>
      </c>
      <c r="E174">
        <f>VLOOKUP(C174,'Naive Bayes'!A:D,2,0)</f>
        <v>0.56097560975609762</v>
      </c>
      <c r="F174">
        <f>D174*GETPIVOTDATA("Gender",'Naive Bayes'!$A$3,"Gender","Male","LastLetter","a")</f>
        <v>3.1895692809422373E-2</v>
      </c>
      <c r="G174">
        <f>E174*GETPIVOTDATA("Gender",'Naive Bayes'!$A$3,"Gender","Female","LastLetter","a")</f>
        <v>0.31469363474122553</v>
      </c>
      <c r="H174" t="str">
        <f t="shared" si="5"/>
        <v>Female</v>
      </c>
      <c r="I174">
        <f t="shared" si="6"/>
        <v>1</v>
      </c>
    </row>
    <row r="175" spans="1:9" ht="14.25" customHeight="1">
      <c r="A175" s="1" t="s">
        <v>178</v>
      </c>
      <c r="B175" s="1" t="s">
        <v>6</v>
      </c>
      <c r="C175" s="1" t="str">
        <f t="shared" si="0"/>
        <v>a</v>
      </c>
      <c r="D175">
        <f>VLOOKUP(C175,'Naive Bayes'!A:D,3,0)</f>
        <v>0.17859365276913503</v>
      </c>
      <c r="E175">
        <f>VLOOKUP(C175,'Naive Bayes'!A:D,2,0)</f>
        <v>0.56097560975609762</v>
      </c>
      <c r="F175">
        <f>D175*GETPIVOTDATA("Gender",'Naive Bayes'!$A$3,"Gender","Male","LastLetter","a")</f>
        <v>3.1895692809422373E-2</v>
      </c>
      <c r="G175">
        <f>E175*GETPIVOTDATA("Gender",'Naive Bayes'!$A$3,"Gender","Female","LastLetter","a")</f>
        <v>0.31469363474122553</v>
      </c>
      <c r="H175" t="str">
        <f t="shared" si="5"/>
        <v>Female</v>
      </c>
      <c r="I175">
        <f t="shared" si="6"/>
        <v>1</v>
      </c>
    </row>
    <row r="176" spans="1:9" ht="14.25" customHeight="1">
      <c r="A176" s="1" t="s">
        <v>179</v>
      </c>
      <c r="B176" s="1" t="s">
        <v>6</v>
      </c>
      <c r="C176" s="1" t="str">
        <f t="shared" si="0"/>
        <v>a</v>
      </c>
      <c r="D176">
        <f>VLOOKUP(C176,'Naive Bayes'!A:D,3,0)</f>
        <v>0.17859365276913503</v>
      </c>
      <c r="E176">
        <f>VLOOKUP(C176,'Naive Bayes'!A:D,2,0)</f>
        <v>0.56097560975609762</v>
      </c>
      <c r="F176">
        <f>D176*GETPIVOTDATA("Gender",'Naive Bayes'!$A$3,"Gender","Male","LastLetter","a")</f>
        <v>3.1895692809422373E-2</v>
      </c>
      <c r="G176">
        <f>E176*GETPIVOTDATA("Gender",'Naive Bayes'!$A$3,"Gender","Female","LastLetter","a")</f>
        <v>0.31469363474122553</v>
      </c>
      <c r="H176" t="str">
        <f t="shared" si="5"/>
        <v>Female</v>
      </c>
      <c r="I176">
        <f t="shared" si="6"/>
        <v>1</v>
      </c>
    </row>
    <row r="177" spans="1:9" ht="14.25" customHeight="1">
      <c r="A177" s="1" t="s">
        <v>180</v>
      </c>
      <c r="B177" s="1" t="s">
        <v>4</v>
      </c>
      <c r="C177" s="1" t="str">
        <f t="shared" si="0"/>
        <v>r</v>
      </c>
      <c r="D177">
        <f>VLOOKUP(C177,'Naive Bayes'!A:D,3,0)</f>
        <v>8.7741132545115119E-2</v>
      </c>
      <c r="E177">
        <f>VLOOKUP(C177,'Naive Bayes'!A:D,2,0)</f>
        <v>6.4562410329985654E-3</v>
      </c>
      <c r="F177">
        <f>D177*GETPIVOTDATA("Gender",'Naive Bayes'!$A$3,"Gender","Male","LastLetter","a")</f>
        <v>1.5670009359332941E-2</v>
      </c>
      <c r="G177">
        <f>E177*GETPIVOTDATA("Gender",'Naive Bayes'!$A$3,"Gender","Female","LastLetter","a")</f>
        <v>3.6217937502187078E-3</v>
      </c>
      <c r="H177" t="str">
        <f t="shared" si="5"/>
        <v>Male</v>
      </c>
      <c r="I177">
        <f t="shared" si="6"/>
        <v>1</v>
      </c>
    </row>
    <row r="178" spans="1:9" ht="14.25" customHeight="1">
      <c r="A178" s="1" t="s">
        <v>181</v>
      </c>
      <c r="B178" s="1" t="s">
        <v>6</v>
      </c>
      <c r="C178" s="1" t="str">
        <f t="shared" si="0"/>
        <v>a</v>
      </c>
      <c r="D178">
        <f>VLOOKUP(C178,'Naive Bayes'!A:D,3,0)</f>
        <v>0.17859365276913503</v>
      </c>
      <c r="E178">
        <f>VLOOKUP(C178,'Naive Bayes'!A:D,2,0)</f>
        <v>0.56097560975609762</v>
      </c>
      <c r="F178">
        <f>D178*GETPIVOTDATA("Gender",'Naive Bayes'!$A$3,"Gender","Male","LastLetter","a")</f>
        <v>3.1895692809422373E-2</v>
      </c>
      <c r="G178">
        <f>E178*GETPIVOTDATA("Gender",'Naive Bayes'!$A$3,"Gender","Female","LastLetter","a")</f>
        <v>0.31469363474122553</v>
      </c>
      <c r="H178" t="str">
        <f t="shared" si="5"/>
        <v>Female</v>
      </c>
      <c r="I178">
        <f t="shared" si="6"/>
        <v>1</v>
      </c>
    </row>
    <row r="179" spans="1:9" ht="14.25" customHeight="1">
      <c r="A179" s="1" t="s">
        <v>182</v>
      </c>
      <c r="B179" s="1" t="s">
        <v>4</v>
      </c>
      <c r="C179" s="1" t="str">
        <f t="shared" si="0"/>
        <v>a</v>
      </c>
      <c r="D179">
        <f>VLOOKUP(C179,'Naive Bayes'!A:D,3,0)</f>
        <v>0.17859365276913503</v>
      </c>
      <c r="E179">
        <f>VLOOKUP(C179,'Naive Bayes'!A:D,2,0)</f>
        <v>0.56097560975609762</v>
      </c>
      <c r="F179">
        <f>D179*GETPIVOTDATA("Gender",'Naive Bayes'!$A$3,"Gender","Male","LastLetter","a")</f>
        <v>3.1895692809422373E-2</v>
      </c>
      <c r="G179">
        <f>E179*GETPIVOTDATA("Gender",'Naive Bayes'!$A$3,"Gender","Female","LastLetter","a")</f>
        <v>0.31469363474122553</v>
      </c>
      <c r="H179" t="str">
        <f t="shared" si="5"/>
        <v>Female</v>
      </c>
      <c r="I179">
        <f t="shared" si="6"/>
        <v>0</v>
      </c>
    </row>
    <row r="180" spans="1:9" ht="14.25" customHeight="1">
      <c r="A180" s="1" t="s">
        <v>183</v>
      </c>
      <c r="B180" s="1" t="s">
        <v>6</v>
      </c>
      <c r="C180" s="1" t="str">
        <f t="shared" si="0"/>
        <v>a</v>
      </c>
      <c r="D180">
        <f>VLOOKUP(C180,'Naive Bayes'!A:D,3,0)</f>
        <v>0.17859365276913503</v>
      </c>
      <c r="E180">
        <f>VLOOKUP(C180,'Naive Bayes'!A:D,2,0)</f>
        <v>0.56097560975609762</v>
      </c>
      <c r="F180">
        <f>D180*GETPIVOTDATA("Gender",'Naive Bayes'!$A$3,"Gender","Male","LastLetter","a")</f>
        <v>3.1895692809422373E-2</v>
      </c>
      <c r="G180">
        <f>E180*GETPIVOTDATA("Gender",'Naive Bayes'!$A$3,"Gender","Female","LastLetter","a")</f>
        <v>0.31469363474122553</v>
      </c>
      <c r="H180" t="str">
        <f t="shared" si="5"/>
        <v>Female</v>
      </c>
      <c r="I180">
        <f t="shared" si="6"/>
        <v>1</v>
      </c>
    </row>
    <row r="181" spans="1:9" ht="14.25" customHeight="1">
      <c r="A181" s="1" t="s">
        <v>184</v>
      </c>
      <c r="B181" s="1" t="s">
        <v>6</v>
      </c>
      <c r="C181" s="1" t="str">
        <f t="shared" si="0"/>
        <v>a</v>
      </c>
      <c r="D181">
        <f>VLOOKUP(C181,'Naive Bayes'!A:D,3,0)</f>
        <v>0.17859365276913503</v>
      </c>
      <c r="E181">
        <f>VLOOKUP(C181,'Naive Bayes'!A:D,2,0)</f>
        <v>0.56097560975609762</v>
      </c>
      <c r="F181">
        <f>D181*GETPIVOTDATA("Gender",'Naive Bayes'!$A$3,"Gender","Male","LastLetter","a")</f>
        <v>3.1895692809422373E-2</v>
      </c>
      <c r="G181">
        <f>E181*GETPIVOTDATA("Gender",'Naive Bayes'!$A$3,"Gender","Female","LastLetter","a")</f>
        <v>0.31469363474122553</v>
      </c>
      <c r="H181" t="str">
        <f t="shared" si="5"/>
        <v>Female</v>
      </c>
      <c r="I181">
        <f t="shared" si="6"/>
        <v>1</v>
      </c>
    </row>
    <row r="182" spans="1:9" ht="14.25" customHeight="1">
      <c r="A182" s="1" t="s">
        <v>185</v>
      </c>
      <c r="B182" s="1" t="s">
        <v>6</v>
      </c>
      <c r="C182" s="1" t="str">
        <f t="shared" si="0"/>
        <v>i</v>
      </c>
      <c r="D182">
        <f>VLOOKUP(C182,'Naive Bayes'!A:D,3,0)</f>
        <v>6.4716863721219667E-2</v>
      </c>
      <c r="E182">
        <f>VLOOKUP(C182,'Naive Bayes'!A:D,2,0)</f>
        <v>0.34074605451936874</v>
      </c>
      <c r="F182">
        <f>D182*GETPIVOTDATA("Gender",'Naive Bayes'!$A$3,"Gender","Male","LastLetter","a")</f>
        <v>1.1558021087734937E-2</v>
      </c>
      <c r="G182">
        <f>E182*GETPIVOTDATA("Gender",'Naive Bayes'!$A$3,"Gender","Female","LastLetter","a")</f>
        <v>0.19115022570598736</v>
      </c>
      <c r="H182" t="str">
        <f t="shared" si="5"/>
        <v>Female</v>
      </c>
      <c r="I182">
        <f t="shared" si="6"/>
        <v>1</v>
      </c>
    </row>
    <row r="183" spans="1:9" ht="14.25" customHeight="1">
      <c r="A183" s="1" t="s">
        <v>186</v>
      </c>
      <c r="B183" s="1" t="s">
        <v>4</v>
      </c>
      <c r="C183" s="1" t="str">
        <f t="shared" si="0"/>
        <v>n</v>
      </c>
      <c r="D183">
        <f>VLOOKUP(C183,'Naive Bayes'!A:D,3,0)</f>
        <v>0.15121344119477287</v>
      </c>
      <c r="E183">
        <f>VLOOKUP(C183,'Naive Bayes'!A:D,2,0)</f>
        <v>1.2195121951219513E-2</v>
      </c>
      <c r="F183">
        <f>D183*GETPIVOTDATA("Gender",'Naive Bayes'!$A$3,"Gender","Male","LastLetter","a")</f>
        <v>2.7005760810765285E-2</v>
      </c>
      <c r="G183">
        <f>E183*GETPIVOTDATA("Gender",'Naive Bayes'!$A$3,"Gender","Female","LastLetter","a")</f>
        <v>6.8411659726353366E-3</v>
      </c>
      <c r="H183" t="str">
        <f t="shared" si="5"/>
        <v>Male</v>
      </c>
      <c r="I183">
        <f t="shared" si="6"/>
        <v>1</v>
      </c>
    </row>
    <row r="184" spans="1:9" ht="14.25" customHeight="1">
      <c r="A184" s="1" t="s">
        <v>187</v>
      </c>
      <c r="B184" s="1" t="s">
        <v>4</v>
      </c>
      <c r="C184" s="1" t="str">
        <f t="shared" si="0"/>
        <v>t</v>
      </c>
      <c r="D184">
        <f>VLOOKUP(C184,'Naive Bayes'!A:D,3,0)</f>
        <v>5.9116365899191038E-2</v>
      </c>
      <c r="E184">
        <f>VLOOKUP(C184,'Naive Bayes'!A:D,2,0)</f>
        <v>6.4562410329985654E-3</v>
      </c>
      <c r="F184">
        <f>D184*GETPIVOTDATA("Gender",'Naive Bayes'!$A$3,"Gender","Male","LastLetter","a")</f>
        <v>1.0557807724373258E-2</v>
      </c>
      <c r="G184">
        <f>E184*GETPIVOTDATA("Gender",'Naive Bayes'!$A$3,"Gender","Female","LastLetter","a")</f>
        <v>3.6217937502187078E-3</v>
      </c>
      <c r="H184" t="str">
        <f t="shared" si="5"/>
        <v>Male</v>
      </c>
      <c r="I184">
        <f t="shared" si="6"/>
        <v>1</v>
      </c>
    </row>
    <row r="185" spans="1:9" ht="14.25" customHeight="1">
      <c r="A185" s="1" t="s">
        <v>188</v>
      </c>
      <c r="B185" s="1" t="s">
        <v>4</v>
      </c>
      <c r="C185" s="1" t="str">
        <f t="shared" si="0"/>
        <v>a</v>
      </c>
      <c r="D185">
        <f>VLOOKUP(C185,'Naive Bayes'!A:D,3,0)</f>
        <v>0.17859365276913503</v>
      </c>
      <c r="E185">
        <f>VLOOKUP(C185,'Naive Bayes'!A:D,2,0)</f>
        <v>0.56097560975609762</v>
      </c>
      <c r="F185">
        <f>D185*GETPIVOTDATA("Gender",'Naive Bayes'!$A$3,"Gender","Male","LastLetter","a")</f>
        <v>3.1895692809422373E-2</v>
      </c>
      <c r="G185">
        <f>E185*GETPIVOTDATA("Gender",'Naive Bayes'!$A$3,"Gender","Female","LastLetter","a")</f>
        <v>0.31469363474122553</v>
      </c>
      <c r="H185" t="str">
        <f t="shared" si="5"/>
        <v>Female</v>
      </c>
      <c r="I185">
        <f t="shared" si="6"/>
        <v>0</v>
      </c>
    </row>
    <row r="186" spans="1:9" ht="14.25" customHeight="1">
      <c r="A186" s="1" t="s">
        <v>189</v>
      </c>
      <c r="B186" s="1" t="s">
        <v>4</v>
      </c>
      <c r="C186" s="1" t="str">
        <f t="shared" si="0"/>
        <v>a</v>
      </c>
      <c r="D186">
        <f>VLOOKUP(C186,'Naive Bayes'!A:D,3,0)</f>
        <v>0.17859365276913503</v>
      </c>
      <c r="E186">
        <f>VLOOKUP(C186,'Naive Bayes'!A:D,2,0)</f>
        <v>0.56097560975609762</v>
      </c>
      <c r="F186">
        <f>D186*GETPIVOTDATA("Gender",'Naive Bayes'!$A$3,"Gender","Male","LastLetter","a")</f>
        <v>3.1895692809422373E-2</v>
      </c>
      <c r="G186">
        <f>E186*GETPIVOTDATA("Gender",'Naive Bayes'!$A$3,"Gender","Female","LastLetter","a")</f>
        <v>0.31469363474122553</v>
      </c>
      <c r="H186" t="str">
        <f t="shared" si="5"/>
        <v>Female</v>
      </c>
      <c r="I186">
        <f t="shared" si="6"/>
        <v>0</v>
      </c>
    </row>
    <row r="187" spans="1:9" ht="14.25" customHeight="1">
      <c r="A187" s="1" t="s">
        <v>190</v>
      </c>
      <c r="B187" s="1" t="s">
        <v>4</v>
      </c>
      <c r="C187" s="1" t="str">
        <f t="shared" si="0"/>
        <v>i</v>
      </c>
      <c r="D187">
        <f>VLOOKUP(C187,'Naive Bayes'!A:D,3,0)</f>
        <v>6.4716863721219667E-2</v>
      </c>
      <c r="E187">
        <f>VLOOKUP(C187,'Naive Bayes'!A:D,2,0)</f>
        <v>0.34074605451936874</v>
      </c>
      <c r="F187">
        <f>D187*GETPIVOTDATA("Gender",'Naive Bayes'!$A$3,"Gender","Male","LastLetter","a")</f>
        <v>1.1558021087734937E-2</v>
      </c>
      <c r="G187">
        <f>E187*GETPIVOTDATA("Gender",'Naive Bayes'!$A$3,"Gender","Female","LastLetter","a")</f>
        <v>0.19115022570598736</v>
      </c>
      <c r="H187" t="str">
        <f t="shared" si="5"/>
        <v>Female</v>
      </c>
      <c r="I187">
        <f t="shared" si="6"/>
        <v>0</v>
      </c>
    </row>
    <row r="188" spans="1:9" ht="14.25" customHeight="1">
      <c r="A188" s="1" t="s">
        <v>191</v>
      </c>
      <c r="B188" s="1" t="s">
        <v>4</v>
      </c>
      <c r="C188" s="1" t="str">
        <f t="shared" si="0"/>
        <v>g</v>
      </c>
      <c r="D188">
        <f>VLOOKUP(C188,'Naive Bayes'!A:D,3,0)</f>
        <v>1.120099564405725E-2</v>
      </c>
      <c r="E188">
        <f>VLOOKUP(C188,'Naive Bayes'!A:D,2,0)</f>
        <v>7.173601147776184E-4</v>
      </c>
      <c r="F188">
        <f>D188*GETPIVOTDATA("Gender",'Naive Bayes'!$A$3,"Gender","Male","LastLetter","a")</f>
        <v>2.0004267267233547E-3</v>
      </c>
      <c r="G188">
        <f>E188*GETPIVOTDATA("Gender",'Naive Bayes'!$A$3,"Gender","Female","LastLetter","a")</f>
        <v>4.0242152780207866E-4</v>
      </c>
      <c r="H188" t="str">
        <f t="shared" si="5"/>
        <v>Male</v>
      </c>
      <c r="I188">
        <f t="shared" si="6"/>
        <v>1</v>
      </c>
    </row>
    <row r="189" spans="1:9" ht="14.25" customHeight="1">
      <c r="A189" s="1" t="s">
        <v>192</v>
      </c>
      <c r="B189" s="1" t="s">
        <v>4</v>
      </c>
      <c r="C189" s="1" t="str">
        <f t="shared" si="0"/>
        <v>k</v>
      </c>
      <c r="D189">
        <f>VLOOKUP(C189,'Naive Bayes'!A:D,3,0)</f>
        <v>3.7336652146857496E-2</v>
      </c>
      <c r="E189">
        <f>VLOOKUP(C189,'Naive Bayes'!A:D,2,0)</f>
        <v>2.8694404591104736E-3</v>
      </c>
      <c r="F189">
        <f>D189*GETPIVOTDATA("Gender",'Naive Bayes'!$A$3,"Gender","Male","LastLetter","a")</f>
        <v>6.6680890890778478E-3</v>
      </c>
      <c r="G189">
        <f>E189*GETPIVOTDATA("Gender",'Naive Bayes'!$A$3,"Gender","Female","LastLetter","a")</f>
        <v>1.6096861112083146E-3</v>
      </c>
      <c r="H189" t="str">
        <f t="shared" si="5"/>
        <v>Male</v>
      </c>
      <c r="I189">
        <f t="shared" si="6"/>
        <v>1</v>
      </c>
    </row>
    <row r="190" spans="1:9" ht="14.25" customHeight="1">
      <c r="A190" s="1" t="s">
        <v>193</v>
      </c>
      <c r="B190" s="1" t="s">
        <v>6</v>
      </c>
      <c r="C190" s="1" t="str">
        <f t="shared" si="0"/>
        <v>a</v>
      </c>
      <c r="D190">
        <f>VLOOKUP(C190,'Naive Bayes'!A:D,3,0)</f>
        <v>0.17859365276913503</v>
      </c>
      <c r="E190">
        <f>VLOOKUP(C190,'Naive Bayes'!A:D,2,0)</f>
        <v>0.56097560975609762</v>
      </c>
      <c r="F190">
        <f>D190*GETPIVOTDATA("Gender",'Naive Bayes'!$A$3,"Gender","Male","LastLetter","a")</f>
        <v>3.1895692809422373E-2</v>
      </c>
      <c r="G190">
        <f>E190*GETPIVOTDATA("Gender",'Naive Bayes'!$A$3,"Gender","Female","LastLetter","a")</f>
        <v>0.31469363474122553</v>
      </c>
      <c r="H190" t="str">
        <f t="shared" si="5"/>
        <v>Female</v>
      </c>
      <c r="I190">
        <f t="shared" si="6"/>
        <v>1</v>
      </c>
    </row>
    <row r="191" spans="1:9" ht="14.25" customHeight="1">
      <c r="A191" s="1" t="s">
        <v>194</v>
      </c>
      <c r="B191" s="1" t="s">
        <v>4</v>
      </c>
      <c r="C191" s="1" t="str">
        <f t="shared" si="0"/>
        <v>a</v>
      </c>
      <c r="D191">
        <f>VLOOKUP(C191,'Naive Bayes'!A:D,3,0)</f>
        <v>0.17859365276913503</v>
      </c>
      <c r="E191">
        <f>VLOOKUP(C191,'Naive Bayes'!A:D,2,0)</f>
        <v>0.56097560975609762</v>
      </c>
      <c r="F191">
        <f>D191*GETPIVOTDATA("Gender",'Naive Bayes'!$A$3,"Gender","Male","LastLetter","a")</f>
        <v>3.1895692809422373E-2</v>
      </c>
      <c r="G191">
        <f>E191*GETPIVOTDATA("Gender",'Naive Bayes'!$A$3,"Gender","Female","LastLetter","a")</f>
        <v>0.31469363474122553</v>
      </c>
      <c r="H191" t="str">
        <f t="shared" si="5"/>
        <v>Female</v>
      </c>
      <c r="I191">
        <f t="shared" si="6"/>
        <v>0</v>
      </c>
    </row>
    <row r="192" spans="1:9" ht="14.25" customHeight="1">
      <c r="A192" s="1" t="s">
        <v>195</v>
      </c>
      <c r="B192" s="1" t="s">
        <v>4</v>
      </c>
      <c r="C192" s="1" t="str">
        <f t="shared" si="0"/>
        <v>h</v>
      </c>
      <c r="D192">
        <f>VLOOKUP(C192,'Naive Bayes'!A:D,3,0)</f>
        <v>0.11263223397635345</v>
      </c>
      <c r="E192">
        <f>VLOOKUP(C192,'Naive Bayes'!A:D,2,0)</f>
        <v>5.0215208034433282E-3</v>
      </c>
      <c r="F192">
        <f>D192*GETPIVOTDATA("Gender",'Naive Bayes'!$A$3,"Gender","Male","LastLetter","a")</f>
        <v>2.0115402085384843E-2</v>
      </c>
      <c r="G192">
        <f>E192*GETPIVOTDATA("Gender",'Naive Bayes'!$A$3,"Gender","Female","LastLetter","a")</f>
        <v>2.8169506946145503E-3</v>
      </c>
      <c r="H192" t="str">
        <f t="shared" si="5"/>
        <v>Male</v>
      </c>
      <c r="I192">
        <f t="shared" si="6"/>
        <v>1</v>
      </c>
    </row>
    <row r="193" spans="1:9" ht="14.25" customHeight="1">
      <c r="A193" s="1" t="s">
        <v>196</v>
      </c>
      <c r="B193" s="1" t="s">
        <v>4</v>
      </c>
      <c r="C193" s="1" t="str">
        <f t="shared" si="0"/>
        <v>a</v>
      </c>
      <c r="D193">
        <f>VLOOKUP(C193,'Naive Bayes'!A:D,3,0)</f>
        <v>0.17859365276913503</v>
      </c>
      <c r="E193">
        <f>VLOOKUP(C193,'Naive Bayes'!A:D,2,0)</f>
        <v>0.56097560975609762</v>
      </c>
      <c r="F193">
        <f>D193*GETPIVOTDATA("Gender",'Naive Bayes'!$A$3,"Gender","Male","LastLetter","a")</f>
        <v>3.1895692809422373E-2</v>
      </c>
      <c r="G193">
        <f>E193*GETPIVOTDATA("Gender",'Naive Bayes'!$A$3,"Gender","Female","LastLetter","a")</f>
        <v>0.31469363474122553</v>
      </c>
      <c r="H193" t="str">
        <f t="shared" si="5"/>
        <v>Female</v>
      </c>
      <c r="I193">
        <f t="shared" si="6"/>
        <v>0</v>
      </c>
    </row>
    <row r="194" spans="1:9" ht="14.25" customHeight="1">
      <c r="A194" s="1" t="s">
        <v>197</v>
      </c>
      <c r="B194" s="1" t="s">
        <v>6</v>
      </c>
      <c r="C194" s="1" t="str">
        <f t="shared" si="0"/>
        <v>z</v>
      </c>
      <c r="D194">
        <f>VLOOKUP(C194,'Naive Bayes'!A:D,3,0)</f>
        <v>5.6004978220286251E-3</v>
      </c>
      <c r="E194">
        <f>VLOOKUP(C194,'Naive Bayes'!A:D,2,0)</f>
        <v>1.4347202295552368E-3</v>
      </c>
      <c r="F194">
        <f>D194*GETPIVOTDATA("Gender",'Naive Bayes'!$A$3,"Gender","Male","LastLetter","a")</f>
        <v>1.0002133633616773E-3</v>
      </c>
      <c r="G194">
        <f>E194*GETPIVOTDATA("Gender",'Naive Bayes'!$A$3,"Gender","Female","LastLetter","a")</f>
        <v>8.0484305560415731E-4</v>
      </c>
      <c r="H194" t="str">
        <f t="shared" si="5"/>
        <v>Male</v>
      </c>
      <c r="I194">
        <f t="shared" si="6"/>
        <v>0</v>
      </c>
    </row>
    <row r="195" spans="1:9" ht="14.25" customHeight="1">
      <c r="A195" s="1" t="s">
        <v>198</v>
      </c>
      <c r="B195" s="1" t="s">
        <v>6</v>
      </c>
      <c r="C195" s="1" t="str">
        <f t="shared" si="0"/>
        <v>i</v>
      </c>
      <c r="D195">
        <f>VLOOKUP(C195,'Naive Bayes'!A:D,3,0)</f>
        <v>6.4716863721219667E-2</v>
      </c>
      <c r="E195">
        <f>VLOOKUP(C195,'Naive Bayes'!A:D,2,0)</f>
        <v>0.34074605451936874</v>
      </c>
      <c r="F195">
        <f>D195*GETPIVOTDATA("Gender",'Naive Bayes'!$A$3,"Gender","Male","LastLetter","a")</f>
        <v>1.1558021087734937E-2</v>
      </c>
      <c r="G195">
        <f>E195*GETPIVOTDATA("Gender",'Naive Bayes'!$A$3,"Gender","Female","LastLetter","a")</f>
        <v>0.19115022570598736</v>
      </c>
      <c r="H195" t="str">
        <f t="shared" ref="H195:H258" si="7">IF(G195&gt;F195,"Female","Male")</f>
        <v>Female</v>
      </c>
      <c r="I195">
        <f t="shared" ref="I195:I258" si="8">IF(H195=B195,1,0)</f>
        <v>1</v>
      </c>
    </row>
    <row r="196" spans="1:9" ht="14.25" customHeight="1">
      <c r="A196" s="1" t="s">
        <v>199</v>
      </c>
      <c r="B196" s="1" t="s">
        <v>6</v>
      </c>
      <c r="C196" s="1" t="str">
        <f t="shared" si="0"/>
        <v>a</v>
      </c>
      <c r="D196">
        <f>VLOOKUP(C196,'Naive Bayes'!A:D,3,0)</f>
        <v>0.17859365276913503</v>
      </c>
      <c r="E196">
        <f>VLOOKUP(C196,'Naive Bayes'!A:D,2,0)</f>
        <v>0.56097560975609762</v>
      </c>
      <c r="F196">
        <f>D196*GETPIVOTDATA("Gender",'Naive Bayes'!$A$3,"Gender","Male","LastLetter","a")</f>
        <v>3.1895692809422373E-2</v>
      </c>
      <c r="G196">
        <f>E196*GETPIVOTDATA("Gender",'Naive Bayes'!$A$3,"Gender","Female","LastLetter","a")</f>
        <v>0.31469363474122553</v>
      </c>
      <c r="H196" t="str">
        <f t="shared" si="7"/>
        <v>Female</v>
      </c>
      <c r="I196">
        <f t="shared" si="8"/>
        <v>1</v>
      </c>
    </row>
    <row r="197" spans="1:9" ht="14.25" customHeight="1">
      <c r="A197" s="1" t="s">
        <v>200</v>
      </c>
      <c r="B197" s="1" t="s">
        <v>4</v>
      </c>
      <c r="C197" s="1" t="str">
        <f t="shared" si="0"/>
        <v>t</v>
      </c>
      <c r="D197">
        <f>VLOOKUP(C197,'Naive Bayes'!A:D,3,0)</f>
        <v>5.9116365899191038E-2</v>
      </c>
      <c r="E197">
        <f>VLOOKUP(C197,'Naive Bayes'!A:D,2,0)</f>
        <v>6.4562410329985654E-3</v>
      </c>
      <c r="F197">
        <f>D197*GETPIVOTDATA("Gender",'Naive Bayes'!$A$3,"Gender","Male","LastLetter","a")</f>
        <v>1.0557807724373258E-2</v>
      </c>
      <c r="G197">
        <f>E197*GETPIVOTDATA("Gender",'Naive Bayes'!$A$3,"Gender","Female","LastLetter","a")</f>
        <v>3.6217937502187078E-3</v>
      </c>
      <c r="H197" t="str">
        <f t="shared" si="7"/>
        <v>Male</v>
      </c>
      <c r="I197">
        <f t="shared" si="8"/>
        <v>1</v>
      </c>
    </row>
    <row r="198" spans="1:9" ht="14.25" customHeight="1">
      <c r="A198" s="1" t="s">
        <v>201</v>
      </c>
      <c r="B198" s="1" t="s">
        <v>6</v>
      </c>
      <c r="C198" s="1" t="str">
        <f t="shared" si="0"/>
        <v>i</v>
      </c>
      <c r="D198">
        <f>VLOOKUP(C198,'Naive Bayes'!A:D,3,0)</f>
        <v>6.4716863721219667E-2</v>
      </c>
      <c r="E198">
        <f>VLOOKUP(C198,'Naive Bayes'!A:D,2,0)</f>
        <v>0.34074605451936874</v>
      </c>
      <c r="F198">
        <f>D198*GETPIVOTDATA("Gender",'Naive Bayes'!$A$3,"Gender","Male","LastLetter","a")</f>
        <v>1.1558021087734937E-2</v>
      </c>
      <c r="G198">
        <f>E198*GETPIVOTDATA("Gender",'Naive Bayes'!$A$3,"Gender","Female","LastLetter","a")</f>
        <v>0.19115022570598736</v>
      </c>
      <c r="H198" t="str">
        <f t="shared" si="7"/>
        <v>Female</v>
      </c>
      <c r="I198">
        <f t="shared" si="8"/>
        <v>1</v>
      </c>
    </row>
    <row r="199" spans="1:9" ht="14.25" customHeight="1">
      <c r="A199" s="1" t="s">
        <v>202</v>
      </c>
      <c r="B199" s="1" t="s">
        <v>4</v>
      </c>
      <c r="C199" s="1" t="str">
        <f t="shared" si="0"/>
        <v>n</v>
      </c>
      <c r="D199">
        <f>VLOOKUP(C199,'Naive Bayes'!A:D,3,0)</f>
        <v>0.15121344119477287</v>
      </c>
      <c r="E199">
        <f>VLOOKUP(C199,'Naive Bayes'!A:D,2,0)</f>
        <v>1.2195121951219513E-2</v>
      </c>
      <c r="F199">
        <f>D199*GETPIVOTDATA("Gender",'Naive Bayes'!$A$3,"Gender","Male","LastLetter","a")</f>
        <v>2.7005760810765285E-2</v>
      </c>
      <c r="G199">
        <f>E199*GETPIVOTDATA("Gender",'Naive Bayes'!$A$3,"Gender","Female","LastLetter","a")</f>
        <v>6.8411659726353366E-3</v>
      </c>
      <c r="H199" t="str">
        <f t="shared" si="7"/>
        <v>Male</v>
      </c>
      <c r="I199">
        <f t="shared" si="8"/>
        <v>1</v>
      </c>
    </row>
    <row r="200" spans="1:9" ht="14.25" customHeight="1">
      <c r="A200" s="1" t="s">
        <v>203</v>
      </c>
      <c r="B200" s="1" t="s">
        <v>4</v>
      </c>
      <c r="C200" s="1" t="str">
        <f t="shared" si="0"/>
        <v>g</v>
      </c>
      <c r="D200">
        <f>VLOOKUP(C200,'Naive Bayes'!A:D,3,0)</f>
        <v>1.120099564405725E-2</v>
      </c>
      <c r="E200">
        <f>VLOOKUP(C200,'Naive Bayes'!A:D,2,0)</f>
        <v>7.173601147776184E-4</v>
      </c>
      <c r="F200">
        <f>D200*GETPIVOTDATA("Gender",'Naive Bayes'!$A$3,"Gender","Male","LastLetter","a")</f>
        <v>2.0004267267233547E-3</v>
      </c>
      <c r="G200">
        <f>E200*GETPIVOTDATA("Gender",'Naive Bayes'!$A$3,"Gender","Female","LastLetter","a")</f>
        <v>4.0242152780207866E-4</v>
      </c>
      <c r="H200" t="str">
        <f t="shared" si="7"/>
        <v>Male</v>
      </c>
      <c r="I200">
        <f t="shared" si="8"/>
        <v>1</v>
      </c>
    </row>
    <row r="201" spans="1:9" ht="14.25" customHeight="1">
      <c r="A201" s="1" t="s">
        <v>204</v>
      </c>
      <c r="B201" s="1" t="s">
        <v>4</v>
      </c>
      <c r="C201" s="1" t="str">
        <f t="shared" si="0"/>
        <v>a</v>
      </c>
      <c r="D201">
        <f>VLOOKUP(C201,'Naive Bayes'!A:D,3,0)</f>
        <v>0.17859365276913503</v>
      </c>
      <c r="E201">
        <f>VLOOKUP(C201,'Naive Bayes'!A:D,2,0)</f>
        <v>0.56097560975609762</v>
      </c>
      <c r="F201">
        <f>D201*GETPIVOTDATA("Gender",'Naive Bayes'!$A$3,"Gender","Male","LastLetter","a")</f>
        <v>3.1895692809422373E-2</v>
      </c>
      <c r="G201">
        <f>E201*GETPIVOTDATA("Gender",'Naive Bayes'!$A$3,"Gender","Female","LastLetter","a")</f>
        <v>0.31469363474122553</v>
      </c>
      <c r="H201" t="str">
        <f t="shared" si="7"/>
        <v>Female</v>
      </c>
      <c r="I201">
        <f t="shared" si="8"/>
        <v>0</v>
      </c>
    </row>
    <row r="202" spans="1:9" ht="14.25" customHeight="1">
      <c r="A202" s="1" t="s">
        <v>205</v>
      </c>
      <c r="B202" s="1" t="s">
        <v>6</v>
      </c>
      <c r="C202" s="1" t="str">
        <f t="shared" si="0"/>
        <v>a</v>
      </c>
      <c r="D202">
        <f>VLOOKUP(C202,'Naive Bayes'!A:D,3,0)</f>
        <v>0.17859365276913503</v>
      </c>
      <c r="E202">
        <f>VLOOKUP(C202,'Naive Bayes'!A:D,2,0)</f>
        <v>0.56097560975609762</v>
      </c>
      <c r="F202">
        <f>D202*GETPIVOTDATA("Gender",'Naive Bayes'!$A$3,"Gender","Male","LastLetter","a")</f>
        <v>3.1895692809422373E-2</v>
      </c>
      <c r="G202">
        <f>E202*GETPIVOTDATA("Gender",'Naive Bayes'!$A$3,"Gender","Female","LastLetter","a")</f>
        <v>0.31469363474122553</v>
      </c>
      <c r="H202" t="str">
        <f t="shared" si="7"/>
        <v>Female</v>
      </c>
      <c r="I202">
        <f t="shared" si="8"/>
        <v>1</v>
      </c>
    </row>
    <row r="203" spans="1:9" ht="14.25" customHeight="1">
      <c r="A203" s="1" t="s">
        <v>206</v>
      </c>
      <c r="B203" s="1" t="s">
        <v>4</v>
      </c>
      <c r="C203" s="1" t="str">
        <f t="shared" si="0"/>
        <v>d</v>
      </c>
      <c r="D203">
        <f>VLOOKUP(C203,'Naive Bayes'!A:D,3,0)</f>
        <v>3.4847542003733668E-2</v>
      </c>
      <c r="E203">
        <f>VLOOKUP(C203,'Naive Bayes'!A:D,2,0)</f>
        <v>2.152080344332855E-3</v>
      </c>
      <c r="F203">
        <f>D203*GETPIVOTDATA("Gender",'Naive Bayes'!$A$3,"Gender","Male","LastLetter","a")</f>
        <v>6.2235498164726587E-3</v>
      </c>
      <c r="G203">
        <f>E203*GETPIVOTDATA("Gender",'Naive Bayes'!$A$3,"Gender","Female","LastLetter","a")</f>
        <v>1.2072645834062359E-3</v>
      </c>
      <c r="H203" t="str">
        <f t="shared" si="7"/>
        <v>Male</v>
      </c>
      <c r="I203">
        <f t="shared" si="8"/>
        <v>1</v>
      </c>
    </row>
    <row r="204" spans="1:9" ht="14.25" customHeight="1">
      <c r="A204" s="1" t="s">
        <v>207</v>
      </c>
      <c r="B204" s="1" t="s">
        <v>4</v>
      </c>
      <c r="C204" s="1" t="str">
        <f t="shared" si="0"/>
        <v>j</v>
      </c>
      <c r="D204">
        <f>VLOOKUP(C204,'Naive Bayes'!A:D,3,0)</f>
        <v>2.3024268823895456E-2</v>
      </c>
      <c r="E204">
        <f>VLOOKUP(C204,'Naive Bayes'!A:D,2,0)</f>
        <v>7.173601147776184E-4</v>
      </c>
      <c r="F204">
        <f>D204*GETPIVOTDATA("Gender",'Naive Bayes'!$A$3,"Gender","Male","LastLetter","a")</f>
        <v>4.1119882715980058E-3</v>
      </c>
      <c r="G204">
        <f>E204*GETPIVOTDATA("Gender",'Naive Bayes'!$A$3,"Gender","Female","LastLetter","a")</f>
        <v>4.0242152780207866E-4</v>
      </c>
      <c r="H204" t="str">
        <f t="shared" si="7"/>
        <v>Male</v>
      </c>
      <c r="I204">
        <f t="shared" si="8"/>
        <v>1</v>
      </c>
    </row>
    <row r="205" spans="1:9" ht="14.25" customHeight="1">
      <c r="A205" s="1" t="s">
        <v>208</v>
      </c>
      <c r="B205" s="1" t="s">
        <v>4</v>
      </c>
      <c r="C205" s="1" t="str">
        <f t="shared" si="0"/>
        <v>t</v>
      </c>
      <c r="D205">
        <f>VLOOKUP(C205,'Naive Bayes'!A:D,3,0)</f>
        <v>5.9116365899191038E-2</v>
      </c>
      <c r="E205">
        <f>VLOOKUP(C205,'Naive Bayes'!A:D,2,0)</f>
        <v>6.4562410329985654E-3</v>
      </c>
      <c r="F205">
        <f>D205*GETPIVOTDATA("Gender",'Naive Bayes'!$A$3,"Gender","Male","LastLetter","a")</f>
        <v>1.0557807724373258E-2</v>
      </c>
      <c r="G205">
        <f>E205*GETPIVOTDATA("Gender",'Naive Bayes'!$A$3,"Gender","Female","LastLetter","a")</f>
        <v>3.6217937502187078E-3</v>
      </c>
      <c r="H205" t="str">
        <f t="shared" si="7"/>
        <v>Male</v>
      </c>
      <c r="I205">
        <f t="shared" si="8"/>
        <v>1</v>
      </c>
    </row>
    <row r="206" spans="1:9" ht="14.25" customHeight="1">
      <c r="A206" s="1" t="s">
        <v>209</v>
      </c>
      <c r="B206" s="1" t="s">
        <v>4</v>
      </c>
      <c r="C206" s="1" t="str">
        <f t="shared" si="0"/>
        <v>t</v>
      </c>
      <c r="D206">
        <f>VLOOKUP(C206,'Naive Bayes'!A:D,3,0)</f>
        <v>5.9116365899191038E-2</v>
      </c>
      <c r="E206">
        <f>VLOOKUP(C206,'Naive Bayes'!A:D,2,0)</f>
        <v>6.4562410329985654E-3</v>
      </c>
      <c r="F206">
        <f>D206*GETPIVOTDATA("Gender",'Naive Bayes'!$A$3,"Gender","Male","LastLetter","a")</f>
        <v>1.0557807724373258E-2</v>
      </c>
      <c r="G206">
        <f>E206*GETPIVOTDATA("Gender",'Naive Bayes'!$A$3,"Gender","Female","LastLetter","a")</f>
        <v>3.6217937502187078E-3</v>
      </c>
      <c r="H206" t="str">
        <f t="shared" si="7"/>
        <v>Male</v>
      </c>
      <c r="I206">
        <f t="shared" si="8"/>
        <v>1</v>
      </c>
    </row>
    <row r="207" spans="1:9" ht="14.25" customHeight="1">
      <c r="A207" s="1" t="s">
        <v>210</v>
      </c>
      <c r="B207" s="1" t="s">
        <v>6</v>
      </c>
      <c r="C207" s="1" t="str">
        <f t="shared" si="0"/>
        <v>a</v>
      </c>
      <c r="D207">
        <f>VLOOKUP(C207,'Naive Bayes'!A:D,3,0)</f>
        <v>0.17859365276913503</v>
      </c>
      <c r="E207">
        <f>VLOOKUP(C207,'Naive Bayes'!A:D,2,0)</f>
        <v>0.56097560975609762</v>
      </c>
      <c r="F207">
        <f>D207*GETPIVOTDATA("Gender",'Naive Bayes'!$A$3,"Gender","Male","LastLetter","a")</f>
        <v>3.1895692809422373E-2</v>
      </c>
      <c r="G207">
        <f>E207*GETPIVOTDATA("Gender",'Naive Bayes'!$A$3,"Gender","Female","LastLetter","a")</f>
        <v>0.31469363474122553</v>
      </c>
      <c r="H207" t="str">
        <f t="shared" si="7"/>
        <v>Female</v>
      </c>
      <c r="I207">
        <f t="shared" si="8"/>
        <v>1</v>
      </c>
    </row>
    <row r="208" spans="1:9" ht="14.25" customHeight="1">
      <c r="A208" s="1" t="s">
        <v>211</v>
      </c>
      <c r="B208" s="1" t="s">
        <v>4</v>
      </c>
      <c r="C208" s="1" t="str">
        <f t="shared" si="0"/>
        <v>n</v>
      </c>
      <c r="D208">
        <f>VLOOKUP(C208,'Naive Bayes'!A:D,3,0)</f>
        <v>0.15121344119477287</v>
      </c>
      <c r="E208">
        <f>VLOOKUP(C208,'Naive Bayes'!A:D,2,0)</f>
        <v>1.2195121951219513E-2</v>
      </c>
      <c r="F208">
        <f>D208*GETPIVOTDATA("Gender",'Naive Bayes'!$A$3,"Gender","Male","LastLetter","a")</f>
        <v>2.7005760810765285E-2</v>
      </c>
      <c r="G208">
        <f>E208*GETPIVOTDATA("Gender",'Naive Bayes'!$A$3,"Gender","Female","LastLetter","a")</f>
        <v>6.8411659726353366E-3</v>
      </c>
      <c r="H208" t="str">
        <f t="shared" si="7"/>
        <v>Male</v>
      </c>
      <c r="I208">
        <f t="shared" si="8"/>
        <v>1</v>
      </c>
    </row>
    <row r="209" spans="1:9" ht="14.25" customHeight="1">
      <c r="A209" s="1" t="s">
        <v>212</v>
      </c>
      <c r="B209" s="1" t="s">
        <v>6</v>
      </c>
      <c r="C209" s="1" t="str">
        <f t="shared" si="0"/>
        <v>i</v>
      </c>
      <c r="D209">
        <f>VLOOKUP(C209,'Naive Bayes'!A:D,3,0)</f>
        <v>6.4716863721219667E-2</v>
      </c>
      <c r="E209">
        <f>VLOOKUP(C209,'Naive Bayes'!A:D,2,0)</f>
        <v>0.34074605451936874</v>
      </c>
      <c r="F209">
        <f>D209*GETPIVOTDATA("Gender",'Naive Bayes'!$A$3,"Gender","Male","LastLetter","a")</f>
        <v>1.1558021087734937E-2</v>
      </c>
      <c r="G209">
        <f>E209*GETPIVOTDATA("Gender",'Naive Bayes'!$A$3,"Gender","Female","LastLetter","a")</f>
        <v>0.19115022570598736</v>
      </c>
      <c r="H209" t="str">
        <f t="shared" si="7"/>
        <v>Female</v>
      </c>
      <c r="I209">
        <f t="shared" si="8"/>
        <v>1</v>
      </c>
    </row>
    <row r="210" spans="1:9" ht="14.25" customHeight="1">
      <c r="A210" s="1" t="s">
        <v>213</v>
      </c>
      <c r="B210" s="1" t="s">
        <v>4</v>
      </c>
      <c r="C210" s="1" t="str">
        <f t="shared" si="0"/>
        <v>n</v>
      </c>
      <c r="D210">
        <f>VLOOKUP(C210,'Naive Bayes'!A:D,3,0)</f>
        <v>0.15121344119477287</v>
      </c>
      <c r="E210">
        <f>VLOOKUP(C210,'Naive Bayes'!A:D,2,0)</f>
        <v>1.2195121951219513E-2</v>
      </c>
      <c r="F210">
        <f>D210*GETPIVOTDATA("Gender",'Naive Bayes'!$A$3,"Gender","Male","LastLetter","a")</f>
        <v>2.7005760810765285E-2</v>
      </c>
      <c r="G210">
        <f>E210*GETPIVOTDATA("Gender",'Naive Bayes'!$A$3,"Gender","Female","LastLetter","a")</f>
        <v>6.8411659726353366E-3</v>
      </c>
      <c r="H210" t="str">
        <f t="shared" si="7"/>
        <v>Male</v>
      </c>
      <c r="I210">
        <f t="shared" si="8"/>
        <v>1</v>
      </c>
    </row>
    <row r="211" spans="1:9" ht="14.25" customHeight="1">
      <c r="A211" s="1" t="s">
        <v>214</v>
      </c>
      <c r="B211" s="1" t="s">
        <v>4</v>
      </c>
      <c r="C211" s="1" t="str">
        <f t="shared" si="0"/>
        <v>r</v>
      </c>
      <c r="D211">
        <f>VLOOKUP(C211,'Naive Bayes'!A:D,3,0)</f>
        <v>8.7741132545115119E-2</v>
      </c>
      <c r="E211">
        <f>VLOOKUP(C211,'Naive Bayes'!A:D,2,0)</f>
        <v>6.4562410329985654E-3</v>
      </c>
      <c r="F211">
        <f>D211*GETPIVOTDATA("Gender",'Naive Bayes'!$A$3,"Gender","Male","LastLetter","a")</f>
        <v>1.5670009359332941E-2</v>
      </c>
      <c r="G211">
        <f>E211*GETPIVOTDATA("Gender",'Naive Bayes'!$A$3,"Gender","Female","LastLetter","a")</f>
        <v>3.6217937502187078E-3</v>
      </c>
      <c r="H211" t="str">
        <f t="shared" si="7"/>
        <v>Male</v>
      </c>
      <c r="I211">
        <f t="shared" si="8"/>
        <v>1</v>
      </c>
    </row>
    <row r="212" spans="1:9" ht="14.25" customHeight="1">
      <c r="A212" s="1" t="s">
        <v>215</v>
      </c>
      <c r="B212" s="1" t="s">
        <v>4</v>
      </c>
      <c r="C212" s="1" t="str">
        <f t="shared" si="0"/>
        <v>a</v>
      </c>
      <c r="D212">
        <f>VLOOKUP(C212,'Naive Bayes'!A:D,3,0)</f>
        <v>0.17859365276913503</v>
      </c>
      <c r="E212">
        <f>VLOOKUP(C212,'Naive Bayes'!A:D,2,0)</f>
        <v>0.56097560975609762</v>
      </c>
      <c r="F212">
        <f>D212*GETPIVOTDATA("Gender",'Naive Bayes'!$A$3,"Gender","Male","LastLetter","a")</f>
        <v>3.1895692809422373E-2</v>
      </c>
      <c r="G212">
        <f>E212*GETPIVOTDATA("Gender",'Naive Bayes'!$A$3,"Gender","Female","LastLetter","a")</f>
        <v>0.31469363474122553</v>
      </c>
      <c r="H212" t="str">
        <f t="shared" si="7"/>
        <v>Female</v>
      </c>
      <c r="I212">
        <f t="shared" si="8"/>
        <v>0</v>
      </c>
    </row>
    <row r="213" spans="1:9" ht="14.25" customHeight="1">
      <c r="A213" s="1" t="s">
        <v>216</v>
      </c>
      <c r="B213" s="1" t="s">
        <v>6</v>
      </c>
      <c r="C213" s="1" t="str">
        <f t="shared" si="0"/>
        <v>a</v>
      </c>
      <c r="D213">
        <f>VLOOKUP(C213,'Naive Bayes'!A:D,3,0)</f>
        <v>0.17859365276913503</v>
      </c>
      <c r="E213">
        <f>VLOOKUP(C213,'Naive Bayes'!A:D,2,0)</f>
        <v>0.56097560975609762</v>
      </c>
      <c r="F213">
        <f>D213*GETPIVOTDATA("Gender",'Naive Bayes'!$A$3,"Gender","Male","LastLetter","a")</f>
        <v>3.1895692809422373E-2</v>
      </c>
      <c r="G213">
        <f>E213*GETPIVOTDATA("Gender",'Naive Bayes'!$A$3,"Gender","Female","LastLetter","a")</f>
        <v>0.31469363474122553</v>
      </c>
      <c r="H213" t="str">
        <f t="shared" si="7"/>
        <v>Female</v>
      </c>
      <c r="I213">
        <f t="shared" si="8"/>
        <v>1</v>
      </c>
    </row>
    <row r="214" spans="1:9" ht="14.25" customHeight="1">
      <c r="A214" s="1" t="s">
        <v>217</v>
      </c>
      <c r="B214" s="1" t="s">
        <v>6</v>
      </c>
      <c r="C214" s="1" t="str">
        <f t="shared" si="0"/>
        <v>a</v>
      </c>
      <c r="D214">
        <f>VLOOKUP(C214,'Naive Bayes'!A:D,3,0)</f>
        <v>0.17859365276913503</v>
      </c>
      <c r="E214">
        <f>VLOOKUP(C214,'Naive Bayes'!A:D,2,0)</f>
        <v>0.56097560975609762</v>
      </c>
      <c r="F214">
        <f>D214*GETPIVOTDATA("Gender",'Naive Bayes'!$A$3,"Gender","Male","LastLetter","a")</f>
        <v>3.1895692809422373E-2</v>
      </c>
      <c r="G214">
        <f>E214*GETPIVOTDATA("Gender",'Naive Bayes'!$A$3,"Gender","Female","LastLetter","a")</f>
        <v>0.31469363474122553</v>
      </c>
      <c r="H214" t="str">
        <f t="shared" si="7"/>
        <v>Female</v>
      </c>
      <c r="I214">
        <f t="shared" si="8"/>
        <v>1</v>
      </c>
    </row>
    <row r="215" spans="1:9" ht="14.25" customHeight="1">
      <c r="A215" s="1" t="s">
        <v>218</v>
      </c>
      <c r="B215" s="1" t="s">
        <v>4</v>
      </c>
      <c r="C215" s="1" t="str">
        <f t="shared" si="0"/>
        <v>u</v>
      </c>
      <c r="D215">
        <f>VLOOKUP(C215,'Naive Bayes'!A:D,3,0)</f>
        <v>3.7336652146857496E-2</v>
      </c>
      <c r="E215">
        <f>VLOOKUP(C215,'Naive Bayes'!A:D,2,0)</f>
        <v>7.8909612625538018E-3</v>
      </c>
      <c r="F215">
        <f>D215*GETPIVOTDATA("Gender",'Naive Bayes'!$A$3,"Gender","Male","LastLetter","a")</f>
        <v>6.6680890890778478E-3</v>
      </c>
      <c r="G215">
        <f>E215*GETPIVOTDATA("Gender",'Naive Bayes'!$A$3,"Gender","Female","LastLetter","a")</f>
        <v>4.4266368058228645E-3</v>
      </c>
      <c r="H215" t="str">
        <f t="shared" si="7"/>
        <v>Male</v>
      </c>
      <c r="I215">
        <f t="shared" si="8"/>
        <v>1</v>
      </c>
    </row>
    <row r="216" spans="1:9" ht="14.25" customHeight="1">
      <c r="A216" s="1" t="s">
        <v>219</v>
      </c>
      <c r="B216" s="1" t="s">
        <v>6</v>
      </c>
      <c r="C216" s="1" t="str">
        <f t="shared" si="0"/>
        <v>a</v>
      </c>
      <c r="D216">
        <f>VLOOKUP(C216,'Naive Bayes'!A:D,3,0)</f>
        <v>0.17859365276913503</v>
      </c>
      <c r="E216">
        <f>VLOOKUP(C216,'Naive Bayes'!A:D,2,0)</f>
        <v>0.56097560975609762</v>
      </c>
      <c r="F216">
        <f>D216*GETPIVOTDATA("Gender",'Naive Bayes'!$A$3,"Gender","Male","LastLetter","a")</f>
        <v>3.1895692809422373E-2</v>
      </c>
      <c r="G216">
        <f>E216*GETPIVOTDATA("Gender",'Naive Bayes'!$A$3,"Gender","Female","LastLetter","a")</f>
        <v>0.31469363474122553</v>
      </c>
      <c r="H216" t="str">
        <f t="shared" si="7"/>
        <v>Female</v>
      </c>
      <c r="I216">
        <f t="shared" si="8"/>
        <v>1</v>
      </c>
    </row>
    <row r="217" spans="1:9" ht="14.25" customHeight="1">
      <c r="A217" s="1" t="s">
        <v>220</v>
      </c>
      <c r="B217" s="1" t="s">
        <v>6</v>
      </c>
      <c r="C217" s="1" t="str">
        <f t="shared" si="0"/>
        <v>a</v>
      </c>
      <c r="D217">
        <f>VLOOKUP(C217,'Naive Bayes'!A:D,3,0)</f>
        <v>0.17859365276913503</v>
      </c>
      <c r="E217">
        <f>VLOOKUP(C217,'Naive Bayes'!A:D,2,0)</f>
        <v>0.56097560975609762</v>
      </c>
      <c r="F217">
        <f>D217*GETPIVOTDATA("Gender",'Naive Bayes'!$A$3,"Gender","Male","LastLetter","a")</f>
        <v>3.1895692809422373E-2</v>
      </c>
      <c r="G217">
        <f>E217*GETPIVOTDATA("Gender",'Naive Bayes'!$A$3,"Gender","Female","LastLetter","a")</f>
        <v>0.31469363474122553</v>
      </c>
      <c r="H217" t="str">
        <f t="shared" si="7"/>
        <v>Female</v>
      </c>
      <c r="I217">
        <f t="shared" si="8"/>
        <v>1</v>
      </c>
    </row>
    <row r="218" spans="1:9" ht="14.25" customHeight="1">
      <c r="A218" s="1" t="s">
        <v>221</v>
      </c>
      <c r="B218" s="1" t="s">
        <v>4</v>
      </c>
      <c r="C218" s="1" t="str">
        <f t="shared" si="0"/>
        <v>n</v>
      </c>
      <c r="D218">
        <f>VLOOKUP(C218,'Naive Bayes'!A:D,3,0)</f>
        <v>0.15121344119477287</v>
      </c>
      <c r="E218">
        <f>VLOOKUP(C218,'Naive Bayes'!A:D,2,0)</f>
        <v>1.2195121951219513E-2</v>
      </c>
      <c r="F218">
        <f>D218*GETPIVOTDATA("Gender",'Naive Bayes'!$A$3,"Gender","Male","LastLetter","a")</f>
        <v>2.7005760810765285E-2</v>
      </c>
      <c r="G218">
        <f>E218*GETPIVOTDATA("Gender",'Naive Bayes'!$A$3,"Gender","Female","LastLetter","a")</f>
        <v>6.8411659726353366E-3</v>
      </c>
      <c r="H218" t="str">
        <f t="shared" si="7"/>
        <v>Male</v>
      </c>
      <c r="I218">
        <f t="shared" si="8"/>
        <v>1</v>
      </c>
    </row>
    <row r="219" spans="1:9" ht="14.25" customHeight="1">
      <c r="A219" s="1" t="s">
        <v>222</v>
      </c>
      <c r="B219" s="1" t="s">
        <v>4</v>
      </c>
      <c r="C219" s="1" t="str">
        <f t="shared" si="0"/>
        <v>l</v>
      </c>
      <c r="D219">
        <f>VLOOKUP(C219,'Naive Bayes'!A:D,3,0)</f>
        <v>6.1605476042314873E-2</v>
      </c>
      <c r="E219">
        <f>VLOOKUP(C219,'Naive Bayes'!A:D,2,0)</f>
        <v>2.7977044476327116E-2</v>
      </c>
      <c r="F219">
        <f>D219*GETPIVOTDATA("Gender",'Naive Bayes'!$A$3,"Gender","Male","LastLetter","a")</f>
        <v>1.1002346996978449E-2</v>
      </c>
      <c r="G219">
        <f>E219*GETPIVOTDATA("Gender",'Naive Bayes'!$A$3,"Gender","Female","LastLetter","a")</f>
        <v>1.5694439584281066E-2</v>
      </c>
      <c r="H219" t="str">
        <f t="shared" si="7"/>
        <v>Female</v>
      </c>
      <c r="I219">
        <f t="shared" si="8"/>
        <v>0</v>
      </c>
    </row>
    <row r="220" spans="1:9" ht="14.25" customHeight="1">
      <c r="A220" s="1" t="s">
        <v>223</v>
      </c>
      <c r="B220" s="1" t="s">
        <v>4</v>
      </c>
      <c r="C220" s="1" t="str">
        <f t="shared" si="0"/>
        <v>h</v>
      </c>
      <c r="D220">
        <f>VLOOKUP(C220,'Naive Bayes'!A:D,3,0)</f>
        <v>0.11263223397635345</v>
      </c>
      <c r="E220">
        <f>VLOOKUP(C220,'Naive Bayes'!A:D,2,0)</f>
        <v>5.0215208034433282E-3</v>
      </c>
      <c r="F220">
        <f>D220*GETPIVOTDATA("Gender",'Naive Bayes'!$A$3,"Gender","Male","LastLetter","a")</f>
        <v>2.0115402085384843E-2</v>
      </c>
      <c r="G220">
        <f>E220*GETPIVOTDATA("Gender",'Naive Bayes'!$A$3,"Gender","Female","LastLetter","a")</f>
        <v>2.8169506946145503E-3</v>
      </c>
      <c r="H220" t="str">
        <f t="shared" si="7"/>
        <v>Male</v>
      </c>
      <c r="I220">
        <f t="shared" si="8"/>
        <v>1</v>
      </c>
    </row>
    <row r="221" spans="1:9" ht="14.25" customHeight="1">
      <c r="A221" s="1" t="s">
        <v>224</v>
      </c>
      <c r="B221" s="1" t="s">
        <v>4</v>
      </c>
      <c r="C221" s="1" t="str">
        <f t="shared" si="0"/>
        <v>m</v>
      </c>
      <c r="D221">
        <f>VLOOKUP(C221,'Naive Bayes'!A:D,3,0)</f>
        <v>3.2980709396390792E-2</v>
      </c>
      <c r="E221">
        <f>VLOOKUP(C221,'Naive Bayes'!A:D,2,0)</f>
        <v>7.8909612625538018E-3</v>
      </c>
      <c r="F221">
        <f>D221*GETPIVOTDATA("Gender",'Naive Bayes'!$A$3,"Gender","Male","LastLetter","a")</f>
        <v>5.8901453620187659E-3</v>
      </c>
      <c r="G221">
        <f>E221*GETPIVOTDATA("Gender",'Naive Bayes'!$A$3,"Gender","Female","LastLetter","a")</f>
        <v>4.4266368058228645E-3</v>
      </c>
      <c r="H221" t="str">
        <f t="shared" si="7"/>
        <v>Male</v>
      </c>
      <c r="I221">
        <f t="shared" si="8"/>
        <v>1</v>
      </c>
    </row>
    <row r="222" spans="1:9" ht="14.25" customHeight="1">
      <c r="A222" s="1" t="s">
        <v>225</v>
      </c>
      <c r="B222" s="1" t="s">
        <v>4</v>
      </c>
      <c r="C222" s="1" t="str">
        <f t="shared" si="0"/>
        <v>h</v>
      </c>
      <c r="D222">
        <f>VLOOKUP(C222,'Naive Bayes'!A:D,3,0)</f>
        <v>0.11263223397635345</v>
      </c>
      <c r="E222">
        <f>VLOOKUP(C222,'Naive Bayes'!A:D,2,0)</f>
        <v>5.0215208034433282E-3</v>
      </c>
      <c r="F222">
        <f>D222*GETPIVOTDATA("Gender",'Naive Bayes'!$A$3,"Gender","Male","LastLetter","a")</f>
        <v>2.0115402085384843E-2</v>
      </c>
      <c r="G222">
        <f>E222*GETPIVOTDATA("Gender",'Naive Bayes'!$A$3,"Gender","Female","LastLetter","a")</f>
        <v>2.8169506946145503E-3</v>
      </c>
      <c r="H222" t="str">
        <f t="shared" si="7"/>
        <v>Male</v>
      </c>
      <c r="I222">
        <f t="shared" si="8"/>
        <v>1</v>
      </c>
    </row>
    <row r="223" spans="1:9" ht="14.25" customHeight="1">
      <c r="A223" s="1" t="s">
        <v>226</v>
      </c>
      <c r="B223" s="1" t="s">
        <v>4</v>
      </c>
      <c r="C223" s="1" t="str">
        <f t="shared" si="0"/>
        <v>n</v>
      </c>
      <c r="D223">
        <f>VLOOKUP(C223,'Naive Bayes'!A:D,3,0)</f>
        <v>0.15121344119477287</v>
      </c>
      <c r="E223">
        <f>VLOOKUP(C223,'Naive Bayes'!A:D,2,0)</f>
        <v>1.2195121951219513E-2</v>
      </c>
      <c r="F223">
        <f>D223*GETPIVOTDATA("Gender",'Naive Bayes'!$A$3,"Gender","Male","LastLetter","a")</f>
        <v>2.7005760810765285E-2</v>
      </c>
      <c r="G223">
        <f>E223*GETPIVOTDATA("Gender",'Naive Bayes'!$A$3,"Gender","Female","LastLetter","a")</f>
        <v>6.8411659726353366E-3</v>
      </c>
      <c r="H223" t="str">
        <f t="shared" si="7"/>
        <v>Male</v>
      </c>
      <c r="I223">
        <f t="shared" si="8"/>
        <v>1</v>
      </c>
    </row>
    <row r="224" spans="1:9" ht="14.25" customHeight="1">
      <c r="A224" s="1" t="s">
        <v>227</v>
      </c>
      <c r="B224" s="1" t="s">
        <v>4</v>
      </c>
      <c r="C224" s="1" t="str">
        <f t="shared" si="0"/>
        <v>h</v>
      </c>
      <c r="D224">
        <f>VLOOKUP(C224,'Naive Bayes'!A:D,3,0)</f>
        <v>0.11263223397635345</v>
      </c>
      <c r="E224">
        <f>VLOOKUP(C224,'Naive Bayes'!A:D,2,0)</f>
        <v>5.0215208034433282E-3</v>
      </c>
      <c r="F224">
        <f>D224*GETPIVOTDATA("Gender",'Naive Bayes'!$A$3,"Gender","Male","LastLetter","a")</f>
        <v>2.0115402085384843E-2</v>
      </c>
      <c r="G224">
        <f>E224*GETPIVOTDATA("Gender",'Naive Bayes'!$A$3,"Gender","Female","LastLetter","a")</f>
        <v>2.8169506946145503E-3</v>
      </c>
      <c r="H224" t="str">
        <f t="shared" si="7"/>
        <v>Male</v>
      </c>
      <c r="I224">
        <f t="shared" si="8"/>
        <v>1</v>
      </c>
    </row>
    <row r="225" spans="1:9" ht="14.25" customHeight="1">
      <c r="A225" s="1" t="s">
        <v>228</v>
      </c>
      <c r="B225" s="1" t="s">
        <v>4</v>
      </c>
      <c r="C225" s="1" t="str">
        <f t="shared" si="0"/>
        <v>i</v>
      </c>
      <c r="D225">
        <f>VLOOKUP(C225,'Naive Bayes'!A:D,3,0)</f>
        <v>6.4716863721219667E-2</v>
      </c>
      <c r="E225">
        <f>VLOOKUP(C225,'Naive Bayes'!A:D,2,0)</f>
        <v>0.34074605451936874</v>
      </c>
      <c r="F225">
        <f>D225*GETPIVOTDATA("Gender",'Naive Bayes'!$A$3,"Gender","Male","LastLetter","a")</f>
        <v>1.1558021087734937E-2</v>
      </c>
      <c r="G225">
        <f>E225*GETPIVOTDATA("Gender",'Naive Bayes'!$A$3,"Gender","Female","LastLetter","a")</f>
        <v>0.19115022570598736</v>
      </c>
      <c r="H225" t="str">
        <f t="shared" si="7"/>
        <v>Female</v>
      </c>
      <c r="I225">
        <f t="shared" si="8"/>
        <v>0</v>
      </c>
    </row>
    <row r="226" spans="1:9" ht="14.25" customHeight="1">
      <c r="A226" s="1" t="s">
        <v>229</v>
      </c>
      <c r="B226" s="1" t="s">
        <v>6</v>
      </c>
      <c r="C226" s="1" t="str">
        <f t="shared" si="0"/>
        <v>a</v>
      </c>
      <c r="D226">
        <f>VLOOKUP(C226,'Naive Bayes'!A:D,3,0)</f>
        <v>0.17859365276913503</v>
      </c>
      <c r="E226">
        <f>VLOOKUP(C226,'Naive Bayes'!A:D,2,0)</f>
        <v>0.56097560975609762</v>
      </c>
      <c r="F226">
        <f>D226*GETPIVOTDATA("Gender",'Naive Bayes'!$A$3,"Gender","Male","LastLetter","a")</f>
        <v>3.1895692809422373E-2</v>
      </c>
      <c r="G226">
        <f>E226*GETPIVOTDATA("Gender",'Naive Bayes'!$A$3,"Gender","Female","LastLetter","a")</f>
        <v>0.31469363474122553</v>
      </c>
      <c r="H226" t="str">
        <f t="shared" si="7"/>
        <v>Female</v>
      </c>
      <c r="I226">
        <f t="shared" si="8"/>
        <v>1</v>
      </c>
    </row>
    <row r="227" spans="1:9" ht="14.25" customHeight="1">
      <c r="A227" s="1" t="s">
        <v>230</v>
      </c>
      <c r="B227" s="1" t="s">
        <v>4</v>
      </c>
      <c r="C227" s="1" t="str">
        <f t="shared" si="0"/>
        <v>u</v>
      </c>
      <c r="D227">
        <f>VLOOKUP(C227,'Naive Bayes'!A:D,3,0)</f>
        <v>3.7336652146857496E-2</v>
      </c>
      <c r="E227">
        <f>VLOOKUP(C227,'Naive Bayes'!A:D,2,0)</f>
        <v>7.8909612625538018E-3</v>
      </c>
      <c r="F227">
        <f>D227*GETPIVOTDATA("Gender",'Naive Bayes'!$A$3,"Gender","Male","LastLetter","a")</f>
        <v>6.6680890890778478E-3</v>
      </c>
      <c r="G227">
        <f>E227*GETPIVOTDATA("Gender",'Naive Bayes'!$A$3,"Gender","Female","LastLetter","a")</f>
        <v>4.4266368058228645E-3</v>
      </c>
      <c r="H227" t="str">
        <f t="shared" si="7"/>
        <v>Male</v>
      </c>
      <c r="I227">
        <f t="shared" si="8"/>
        <v>1</v>
      </c>
    </row>
    <row r="228" spans="1:9" ht="14.25" customHeight="1">
      <c r="A228" s="1" t="s">
        <v>231</v>
      </c>
      <c r="B228" s="1" t="s">
        <v>4</v>
      </c>
      <c r="C228" s="1" t="str">
        <f t="shared" si="0"/>
        <v>h</v>
      </c>
      <c r="D228">
        <f>VLOOKUP(C228,'Naive Bayes'!A:D,3,0)</f>
        <v>0.11263223397635345</v>
      </c>
      <c r="E228">
        <f>VLOOKUP(C228,'Naive Bayes'!A:D,2,0)</f>
        <v>5.0215208034433282E-3</v>
      </c>
      <c r="F228">
        <f>D228*GETPIVOTDATA("Gender",'Naive Bayes'!$A$3,"Gender","Male","LastLetter","a")</f>
        <v>2.0115402085384843E-2</v>
      </c>
      <c r="G228">
        <f>E228*GETPIVOTDATA("Gender",'Naive Bayes'!$A$3,"Gender","Female","LastLetter","a")</f>
        <v>2.8169506946145503E-3</v>
      </c>
      <c r="H228" t="str">
        <f t="shared" si="7"/>
        <v>Male</v>
      </c>
      <c r="I228">
        <f t="shared" si="8"/>
        <v>1</v>
      </c>
    </row>
    <row r="229" spans="1:9" ht="14.25" customHeight="1">
      <c r="A229" s="1" t="s">
        <v>232</v>
      </c>
      <c r="B229" s="1" t="s">
        <v>4</v>
      </c>
      <c r="C229" s="1" t="str">
        <f t="shared" si="0"/>
        <v>e</v>
      </c>
      <c r="D229">
        <f>VLOOKUP(C229,'Naive Bayes'!A:D,3,0)</f>
        <v>6.8450528935905417E-3</v>
      </c>
      <c r="E229">
        <f>VLOOKUP(C229,'Naive Bayes'!A:D,2,0)</f>
        <v>7.1736011477761836E-3</v>
      </c>
      <c r="F229">
        <f>D229*GETPIVOTDATA("Gender",'Naive Bayes'!$A$3,"Gender","Male","LastLetter","a")</f>
        <v>1.2224829996642721E-3</v>
      </c>
      <c r="G229">
        <f>E229*GETPIVOTDATA("Gender",'Naive Bayes'!$A$3,"Gender","Female","LastLetter","a")</f>
        <v>4.0242152780207863E-3</v>
      </c>
      <c r="H229" t="str">
        <f t="shared" si="7"/>
        <v>Female</v>
      </c>
      <c r="I229">
        <f t="shared" si="8"/>
        <v>0</v>
      </c>
    </row>
    <row r="230" spans="1:9" ht="14.25" customHeight="1">
      <c r="A230" s="1" t="s">
        <v>233</v>
      </c>
      <c r="B230" s="1" t="s">
        <v>6</v>
      </c>
      <c r="C230" s="1" t="str">
        <f t="shared" si="0"/>
        <v>a</v>
      </c>
      <c r="D230">
        <f>VLOOKUP(C230,'Naive Bayes'!A:D,3,0)</f>
        <v>0.17859365276913503</v>
      </c>
      <c r="E230">
        <f>VLOOKUP(C230,'Naive Bayes'!A:D,2,0)</f>
        <v>0.56097560975609762</v>
      </c>
      <c r="F230">
        <f>D230*GETPIVOTDATA("Gender",'Naive Bayes'!$A$3,"Gender","Male","LastLetter","a")</f>
        <v>3.1895692809422373E-2</v>
      </c>
      <c r="G230">
        <f>E230*GETPIVOTDATA("Gender",'Naive Bayes'!$A$3,"Gender","Female","LastLetter","a")</f>
        <v>0.31469363474122553</v>
      </c>
      <c r="H230" t="str">
        <f t="shared" si="7"/>
        <v>Female</v>
      </c>
      <c r="I230">
        <f t="shared" si="8"/>
        <v>1</v>
      </c>
    </row>
    <row r="231" spans="1:9" ht="14.25" customHeight="1">
      <c r="A231" s="1" t="s">
        <v>234</v>
      </c>
      <c r="B231" s="1" t="s">
        <v>6</v>
      </c>
      <c r="C231" s="1" t="str">
        <f t="shared" si="0"/>
        <v>i</v>
      </c>
      <c r="D231">
        <f>VLOOKUP(C231,'Naive Bayes'!A:D,3,0)</f>
        <v>6.4716863721219667E-2</v>
      </c>
      <c r="E231">
        <f>VLOOKUP(C231,'Naive Bayes'!A:D,2,0)</f>
        <v>0.34074605451936874</v>
      </c>
      <c r="F231">
        <f>D231*GETPIVOTDATA("Gender",'Naive Bayes'!$A$3,"Gender","Male","LastLetter","a")</f>
        <v>1.1558021087734937E-2</v>
      </c>
      <c r="G231">
        <f>E231*GETPIVOTDATA("Gender",'Naive Bayes'!$A$3,"Gender","Female","LastLetter","a")</f>
        <v>0.19115022570598736</v>
      </c>
      <c r="H231" t="str">
        <f t="shared" si="7"/>
        <v>Female</v>
      </c>
      <c r="I231">
        <f t="shared" si="8"/>
        <v>1</v>
      </c>
    </row>
    <row r="232" spans="1:9" ht="14.25" customHeight="1">
      <c r="A232" s="1" t="s">
        <v>235</v>
      </c>
      <c r="B232" s="1" t="s">
        <v>6</v>
      </c>
      <c r="C232" s="1" t="str">
        <f t="shared" si="0"/>
        <v>a</v>
      </c>
      <c r="D232">
        <f>VLOOKUP(C232,'Naive Bayes'!A:D,3,0)</f>
        <v>0.17859365276913503</v>
      </c>
      <c r="E232">
        <f>VLOOKUP(C232,'Naive Bayes'!A:D,2,0)</f>
        <v>0.56097560975609762</v>
      </c>
      <c r="F232">
        <f>D232*GETPIVOTDATA("Gender",'Naive Bayes'!$A$3,"Gender","Male","LastLetter","a")</f>
        <v>3.1895692809422373E-2</v>
      </c>
      <c r="G232">
        <f>E232*GETPIVOTDATA("Gender",'Naive Bayes'!$A$3,"Gender","Female","LastLetter","a")</f>
        <v>0.31469363474122553</v>
      </c>
      <c r="H232" t="str">
        <f t="shared" si="7"/>
        <v>Female</v>
      </c>
      <c r="I232">
        <f t="shared" si="8"/>
        <v>1</v>
      </c>
    </row>
    <row r="233" spans="1:9" ht="14.25" customHeight="1">
      <c r="A233" s="1" t="s">
        <v>236</v>
      </c>
      <c r="B233" s="1" t="s">
        <v>6</v>
      </c>
      <c r="C233" s="1" t="str">
        <f t="shared" si="0"/>
        <v>i</v>
      </c>
      <c r="D233">
        <f>VLOOKUP(C233,'Naive Bayes'!A:D,3,0)</f>
        <v>6.4716863721219667E-2</v>
      </c>
      <c r="E233">
        <f>VLOOKUP(C233,'Naive Bayes'!A:D,2,0)</f>
        <v>0.34074605451936874</v>
      </c>
      <c r="F233">
        <f>D233*GETPIVOTDATA("Gender",'Naive Bayes'!$A$3,"Gender","Male","LastLetter","a")</f>
        <v>1.1558021087734937E-2</v>
      </c>
      <c r="G233">
        <f>E233*GETPIVOTDATA("Gender",'Naive Bayes'!$A$3,"Gender","Female","LastLetter","a")</f>
        <v>0.19115022570598736</v>
      </c>
      <c r="H233" t="str">
        <f t="shared" si="7"/>
        <v>Female</v>
      </c>
      <c r="I233">
        <f t="shared" si="8"/>
        <v>1</v>
      </c>
    </row>
    <row r="234" spans="1:9" ht="14.25" customHeight="1">
      <c r="A234" s="1" t="s">
        <v>237</v>
      </c>
      <c r="B234" s="1" t="s">
        <v>4</v>
      </c>
      <c r="C234" s="1" t="str">
        <f t="shared" si="0"/>
        <v>y</v>
      </c>
      <c r="D234">
        <f>VLOOKUP(C234,'Naive Bayes'!A:D,3,0)</f>
        <v>2.1157436216552583E-2</v>
      </c>
      <c r="E234">
        <f>VLOOKUP(C234,'Naive Bayes'!A:D,2,0)</f>
        <v>1.4347202295552368E-3</v>
      </c>
      <c r="F234">
        <f>D234*GETPIVOTDATA("Gender",'Naive Bayes'!$A$3,"Gender","Male","LastLetter","a")</f>
        <v>3.7785838171441139E-3</v>
      </c>
      <c r="G234">
        <f>E234*GETPIVOTDATA("Gender",'Naive Bayes'!$A$3,"Gender","Female","LastLetter","a")</f>
        <v>8.0484305560415731E-4</v>
      </c>
      <c r="H234" t="str">
        <f t="shared" si="7"/>
        <v>Male</v>
      </c>
      <c r="I234">
        <f t="shared" si="8"/>
        <v>1</v>
      </c>
    </row>
    <row r="235" spans="1:9" ht="14.25" customHeight="1">
      <c r="A235" s="1" t="s">
        <v>238</v>
      </c>
      <c r="B235" s="1" t="s">
        <v>4</v>
      </c>
      <c r="C235" s="1" t="str">
        <f t="shared" si="0"/>
        <v>h</v>
      </c>
      <c r="D235">
        <f>VLOOKUP(C235,'Naive Bayes'!A:D,3,0)</f>
        <v>0.11263223397635345</v>
      </c>
      <c r="E235">
        <f>VLOOKUP(C235,'Naive Bayes'!A:D,2,0)</f>
        <v>5.0215208034433282E-3</v>
      </c>
      <c r="F235">
        <f>D235*GETPIVOTDATA("Gender",'Naive Bayes'!$A$3,"Gender","Male","LastLetter","a")</f>
        <v>2.0115402085384843E-2</v>
      </c>
      <c r="G235">
        <f>E235*GETPIVOTDATA("Gender",'Naive Bayes'!$A$3,"Gender","Female","LastLetter","a")</f>
        <v>2.8169506946145503E-3</v>
      </c>
      <c r="H235" t="str">
        <f t="shared" si="7"/>
        <v>Male</v>
      </c>
      <c r="I235">
        <f t="shared" si="8"/>
        <v>1</v>
      </c>
    </row>
    <row r="236" spans="1:9" ht="14.25" customHeight="1">
      <c r="A236" s="1" t="s">
        <v>239</v>
      </c>
      <c r="B236" s="1" t="s">
        <v>6</v>
      </c>
      <c r="C236" s="1" t="str">
        <f t="shared" si="0"/>
        <v>a</v>
      </c>
      <c r="D236">
        <f>VLOOKUP(C236,'Naive Bayes'!A:D,3,0)</f>
        <v>0.17859365276913503</v>
      </c>
      <c r="E236">
        <f>VLOOKUP(C236,'Naive Bayes'!A:D,2,0)</f>
        <v>0.56097560975609762</v>
      </c>
      <c r="F236">
        <f>D236*GETPIVOTDATA("Gender",'Naive Bayes'!$A$3,"Gender","Male","LastLetter","a")</f>
        <v>3.1895692809422373E-2</v>
      </c>
      <c r="G236">
        <f>E236*GETPIVOTDATA("Gender",'Naive Bayes'!$A$3,"Gender","Female","LastLetter","a")</f>
        <v>0.31469363474122553</v>
      </c>
      <c r="H236" t="str">
        <f t="shared" si="7"/>
        <v>Female</v>
      </c>
      <c r="I236">
        <f t="shared" si="8"/>
        <v>1</v>
      </c>
    </row>
    <row r="237" spans="1:9" ht="14.25" customHeight="1">
      <c r="A237" s="1" t="s">
        <v>240</v>
      </c>
      <c r="B237" s="1" t="s">
        <v>6</v>
      </c>
      <c r="C237" s="1" t="str">
        <f t="shared" si="0"/>
        <v>a</v>
      </c>
      <c r="D237">
        <f>VLOOKUP(C237,'Naive Bayes'!A:D,3,0)</f>
        <v>0.17859365276913503</v>
      </c>
      <c r="E237">
        <f>VLOOKUP(C237,'Naive Bayes'!A:D,2,0)</f>
        <v>0.56097560975609762</v>
      </c>
      <c r="F237">
        <f>D237*GETPIVOTDATA("Gender",'Naive Bayes'!$A$3,"Gender","Male","LastLetter","a")</f>
        <v>3.1895692809422373E-2</v>
      </c>
      <c r="G237">
        <f>E237*GETPIVOTDATA("Gender",'Naive Bayes'!$A$3,"Gender","Female","LastLetter","a")</f>
        <v>0.31469363474122553</v>
      </c>
      <c r="H237" t="str">
        <f t="shared" si="7"/>
        <v>Female</v>
      </c>
      <c r="I237">
        <f t="shared" si="8"/>
        <v>1</v>
      </c>
    </row>
    <row r="238" spans="1:9" ht="14.25" customHeight="1">
      <c r="A238" s="1" t="s">
        <v>241</v>
      </c>
      <c r="B238" s="1" t="s">
        <v>4</v>
      </c>
      <c r="C238" s="1" t="str">
        <f t="shared" si="0"/>
        <v>l</v>
      </c>
      <c r="D238">
        <f>VLOOKUP(C238,'Naive Bayes'!A:D,3,0)</f>
        <v>6.1605476042314873E-2</v>
      </c>
      <c r="E238">
        <f>VLOOKUP(C238,'Naive Bayes'!A:D,2,0)</f>
        <v>2.7977044476327116E-2</v>
      </c>
      <c r="F238">
        <f>D238*GETPIVOTDATA("Gender",'Naive Bayes'!$A$3,"Gender","Male","LastLetter","a")</f>
        <v>1.1002346996978449E-2</v>
      </c>
      <c r="G238">
        <f>E238*GETPIVOTDATA("Gender",'Naive Bayes'!$A$3,"Gender","Female","LastLetter","a")</f>
        <v>1.5694439584281066E-2</v>
      </c>
      <c r="H238" t="str">
        <f t="shared" si="7"/>
        <v>Female</v>
      </c>
      <c r="I238">
        <f t="shared" si="8"/>
        <v>0</v>
      </c>
    </row>
    <row r="239" spans="1:9" ht="14.25" customHeight="1">
      <c r="A239" s="1" t="s">
        <v>242</v>
      </c>
      <c r="B239" s="1" t="s">
        <v>4</v>
      </c>
      <c r="C239" s="1" t="str">
        <f t="shared" si="0"/>
        <v>t</v>
      </c>
      <c r="D239">
        <f>VLOOKUP(C239,'Naive Bayes'!A:D,3,0)</f>
        <v>5.9116365899191038E-2</v>
      </c>
      <c r="E239">
        <f>VLOOKUP(C239,'Naive Bayes'!A:D,2,0)</f>
        <v>6.4562410329985654E-3</v>
      </c>
      <c r="F239">
        <f>D239*GETPIVOTDATA("Gender",'Naive Bayes'!$A$3,"Gender","Male","LastLetter","a")</f>
        <v>1.0557807724373258E-2</v>
      </c>
      <c r="G239">
        <f>E239*GETPIVOTDATA("Gender",'Naive Bayes'!$A$3,"Gender","Female","LastLetter","a")</f>
        <v>3.6217937502187078E-3</v>
      </c>
      <c r="H239" t="str">
        <f t="shared" si="7"/>
        <v>Male</v>
      </c>
      <c r="I239">
        <f t="shared" si="8"/>
        <v>1</v>
      </c>
    </row>
    <row r="240" spans="1:9" ht="14.25" customHeight="1">
      <c r="A240" s="1" t="s">
        <v>243</v>
      </c>
      <c r="B240" s="1" t="s">
        <v>4</v>
      </c>
      <c r="C240" s="1" t="str">
        <f t="shared" si="0"/>
        <v>n</v>
      </c>
      <c r="D240">
        <f>VLOOKUP(C240,'Naive Bayes'!A:D,3,0)</f>
        <v>0.15121344119477287</v>
      </c>
      <c r="E240">
        <f>VLOOKUP(C240,'Naive Bayes'!A:D,2,0)</f>
        <v>1.2195121951219513E-2</v>
      </c>
      <c r="F240">
        <f>D240*GETPIVOTDATA("Gender",'Naive Bayes'!$A$3,"Gender","Male","LastLetter","a")</f>
        <v>2.7005760810765285E-2</v>
      </c>
      <c r="G240">
        <f>E240*GETPIVOTDATA("Gender",'Naive Bayes'!$A$3,"Gender","Female","LastLetter","a")</f>
        <v>6.8411659726353366E-3</v>
      </c>
      <c r="H240" t="str">
        <f t="shared" si="7"/>
        <v>Male</v>
      </c>
      <c r="I240">
        <f t="shared" si="8"/>
        <v>1</v>
      </c>
    </row>
    <row r="241" spans="1:9" ht="14.25" customHeight="1">
      <c r="A241" s="1" t="s">
        <v>244</v>
      </c>
      <c r="B241" s="1" t="s">
        <v>4</v>
      </c>
      <c r="C241" s="1" t="str">
        <f t="shared" si="0"/>
        <v>g</v>
      </c>
      <c r="D241">
        <f>VLOOKUP(C241,'Naive Bayes'!A:D,3,0)</f>
        <v>1.120099564405725E-2</v>
      </c>
      <c r="E241">
        <f>VLOOKUP(C241,'Naive Bayes'!A:D,2,0)</f>
        <v>7.173601147776184E-4</v>
      </c>
      <c r="F241">
        <f>D241*GETPIVOTDATA("Gender",'Naive Bayes'!$A$3,"Gender","Male","LastLetter","a")</f>
        <v>2.0004267267233547E-3</v>
      </c>
      <c r="G241">
        <f>E241*GETPIVOTDATA("Gender",'Naive Bayes'!$A$3,"Gender","Female","LastLetter","a")</f>
        <v>4.0242152780207866E-4</v>
      </c>
      <c r="H241" t="str">
        <f t="shared" si="7"/>
        <v>Male</v>
      </c>
      <c r="I241">
        <f t="shared" si="8"/>
        <v>1</v>
      </c>
    </row>
    <row r="242" spans="1:9" ht="14.25" customHeight="1">
      <c r="A242" s="1" t="s">
        <v>245</v>
      </c>
      <c r="B242" s="1" t="s">
        <v>6</v>
      </c>
      <c r="C242" s="1" t="str">
        <f t="shared" si="0"/>
        <v>a</v>
      </c>
      <c r="D242">
        <f>VLOOKUP(C242,'Naive Bayes'!A:D,3,0)</f>
        <v>0.17859365276913503</v>
      </c>
      <c r="E242">
        <f>VLOOKUP(C242,'Naive Bayes'!A:D,2,0)</f>
        <v>0.56097560975609762</v>
      </c>
      <c r="F242">
        <f>D242*GETPIVOTDATA("Gender",'Naive Bayes'!$A$3,"Gender","Male","LastLetter","a")</f>
        <v>3.1895692809422373E-2</v>
      </c>
      <c r="G242">
        <f>E242*GETPIVOTDATA("Gender",'Naive Bayes'!$A$3,"Gender","Female","LastLetter","a")</f>
        <v>0.31469363474122553</v>
      </c>
      <c r="H242" t="str">
        <f t="shared" si="7"/>
        <v>Female</v>
      </c>
      <c r="I242">
        <f t="shared" si="8"/>
        <v>1</v>
      </c>
    </row>
    <row r="243" spans="1:9" ht="14.25" customHeight="1">
      <c r="A243" s="1" t="s">
        <v>246</v>
      </c>
      <c r="B243" s="1" t="s">
        <v>4</v>
      </c>
      <c r="C243" s="1" t="str">
        <f t="shared" si="0"/>
        <v>t</v>
      </c>
      <c r="D243">
        <f>VLOOKUP(C243,'Naive Bayes'!A:D,3,0)</f>
        <v>5.9116365899191038E-2</v>
      </c>
      <c r="E243">
        <f>VLOOKUP(C243,'Naive Bayes'!A:D,2,0)</f>
        <v>6.4562410329985654E-3</v>
      </c>
      <c r="F243">
        <f>D243*GETPIVOTDATA("Gender",'Naive Bayes'!$A$3,"Gender","Male","LastLetter","a")</f>
        <v>1.0557807724373258E-2</v>
      </c>
      <c r="G243">
        <f>E243*GETPIVOTDATA("Gender",'Naive Bayes'!$A$3,"Gender","Female","LastLetter","a")</f>
        <v>3.6217937502187078E-3</v>
      </c>
      <c r="H243" t="str">
        <f t="shared" si="7"/>
        <v>Male</v>
      </c>
      <c r="I243">
        <f t="shared" si="8"/>
        <v>1</v>
      </c>
    </row>
    <row r="244" spans="1:9" ht="14.25" customHeight="1">
      <c r="A244" s="1" t="s">
        <v>247</v>
      </c>
      <c r="B244" s="1" t="s">
        <v>4</v>
      </c>
      <c r="C244" s="1" t="str">
        <f t="shared" si="0"/>
        <v>h</v>
      </c>
      <c r="D244">
        <f>VLOOKUP(C244,'Naive Bayes'!A:D,3,0)</f>
        <v>0.11263223397635345</v>
      </c>
      <c r="E244">
        <f>VLOOKUP(C244,'Naive Bayes'!A:D,2,0)</f>
        <v>5.0215208034433282E-3</v>
      </c>
      <c r="F244">
        <f>D244*GETPIVOTDATA("Gender",'Naive Bayes'!$A$3,"Gender","Male","LastLetter","a")</f>
        <v>2.0115402085384843E-2</v>
      </c>
      <c r="G244">
        <f>E244*GETPIVOTDATA("Gender",'Naive Bayes'!$A$3,"Gender","Female","LastLetter","a")</f>
        <v>2.8169506946145503E-3</v>
      </c>
      <c r="H244" t="str">
        <f t="shared" si="7"/>
        <v>Male</v>
      </c>
      <c r="I244">
        <f t="shared" si="8"/>
        <v>1</v>
      </c>
    </row>
    <row r="245" spans="1:9" ht="14.25" customHeight="1">
      <c r="A245" s="1" t="s">
        <v>248</v>
      </c>
      <c r="B245" s="1" t="s">
        <v>6</v>
      </c>
      <c r="C245" s="1" t="str">
        <f t="shared" si="0"/>
        <v>a</v>
      </c>
      <c r="D245">
        <f>VLOOKUP(C245,'Naive Bayes'!A:D,3,0)</f>
        <v>0.17859365276913503</v>
      </c>
      <c r="E245">
        <f>VLOOKUP(C245,'Naive Bayes'!A:D,2,0)</f>
        <v>0.56097560975609762</v>
      </c>
      <c r="F245">
        <f>D245*GETPIVOTDATA("Gender",'Naive Bayes'!$A$3,"Gender","Male","LastLetter","a")</f>
        <v>3.1895692809422373E-2</v>
      </c>
      <c r="G245">
        <f>E245*GETPIVOTDATA("Gender",'Naive Bayes'!$A$3,"Gender","Female","LastLetter","a")</f>
        <v>0.31469363474122553</v>
      </c>
      <c r="H245" t="str">
        <f t="shared" si="7"/>
        <v>Female</v>
      </c>
      <c r="I245">
        <f t="shared" si="8"/>
        <v>1</v>
      </c>
    </row>
    <row r="246" spans="1:9" ht="14.25" customHeight="1">
      <c r="A246" s="1" t="s">
        <v>249</v>
      </c>
      <c r="B246" s="1" t="s">
        <v>6</v>
      </c>
      <c r="C246" s="1" t="str">
        <f t="shared" si="0"/>
        <v>i</v>
      </c>
      <c r="D246">
        <f>VLOOKUP(C246,'Naive Bayes'!A:D,3,0)</f>
        <v>6.4716863721219667E-2</v>
      </c>
      <c r="E246">
        <f>VLOOKUP(C246,'Naive Bayes'!A:D,2,0)</f>
        <v>0.34074605451936874</v>
      </c>
      <c r="F246">
        <f>D246*GETPIVOTDATA("Gender",'Naive Bayes'!$A$3,"Gender","Male","LastLetter","a")</f>
        <v>1.1558021087734937E-2</v>
      </c>
      <c r="G246">
        <f>E246*GETPIVOTDATA("Gender",'Naive Bayes'!$A$3,"Gender","Female","LastLetter","a")</f>
        <v>0.19115022570598736</v>
      </c>
      <c r="H246" t="str">
        <f t="shared" si="7"/>
        <v>Female</v>
      </c>
      <c r="I246">
        <f t="shared" si="8"/>
        <v>1</v>
      </c>
    </row>
    <row r="247" spans="1:9" ht="14.25" customHeight="1">
      <c r="A247" s="1" t="s">
        <v>250</v>
      </c>
      <c r="B247" s="1" t="s">
        <v>4</v>
      </c>
      <c r="C247" s="1" t="str">
        <f t="shared" si="0"/>
        <v>l</v>
      </c>
      <c r="D247">
        <f>VLOOKUP(C247,'Naive Bayes'!A:D,3,0)</f>
        <v>6.1605476042314873E-2</v>
      </c>
      <c r="E247">
        <f>VLOOKUP(C247,'Naive Bayes'!A:D,2,0)</f>
        <v>2.7977044476327116E-2</v>
      </c>
      <c r="F247">
        <f>D247*GETPIVOTDATA("Gender",'Naive Bayes'!$A$3,"Gender","Male","LastLetter","a")</f>
        <v>1.1002346996978449E-2</v>
      </c>
      <c r="G247">
        <f>E247*GETPIVOTDATA("Gender",'Naive Bayes'!$A$3,"Gender","Female","LastLetter","a")</f>
        <v>1.5694439584281066E-2</v>
      </c>
      <c r="H247" t="str">
        <f t="shared" si="7"/>
        <v>Female</v>
      </c>
      <c r="I247">
        <f t="shared" si="8"/>
        <v>0</v>
      </c>
    </row>
    <row r="248" spans="1:9" ht="14.25" customHeight="1">
      <c r="A248" s="1" t="s">
        <v>251</v>
      </c>
      <c r="B248" s="1" t="s">
        <v>4</v>
      </c>
      <c r="C248" s="1" t="str">
        <f t="shared" si="0"/>
        <v>t</v>
      </c>
      <c r="D248">
        <f>VLOOKUP(C248,'Naive Bayes'!A:D,3,0)</f>
        <v>5.9116365899191038E-2</v>
      </c>
      <c r="E248">
        <f>VLOOKUP(C248,'Naive Bayes'!A:D,2,0)</f>
        <v>6.4562410329985654E-3</v>
      </c>
      <c r="F248">
        <f>D248*GETPIVOTDATA("Gender",'Naive Bayes'!$A$3,"Gender","Male","LastLetter","a")</f>
        <v>1.0557807724373258E-2</v>
      </c>
      <c r="G248">
        <f>E248*GETPIVOTDATA("Gender",'Naive Bayes'!$A$3,"Gender","Female","LastLetter","a")</f>
        <v>3.6217937502187078E-3</v>
      </c>
      <c r="H248" t="str">
        <f t="shared" si="7"/>
        <v>Male</v>
      </c>
      <c r="I248">
        <f t="shared" si="8"/>
        <v>1</v>
      </c>
    </row>
    <row r="249" spans="1:9" ht="14.25" customHeight="1">
      <c r="A249" s="1" t="s">
        <v>252</v>
      </c>
      <c r="B249" s="1" t="s">
        <v>6</v>
      </c>
      <c r="C249" s="1" t="str">
        <f t="shared" si="0"/>
        <v>i</v>
      </c>
      <c r="D249">
        <f>VLOOKUP(C249,'Naive Bayes'!A:D,3,0)</f>
        <v>6.4716863721219667E-2</v>
      </c>
      <c r="E249">
        <f>VLOOKUP(C249,'Naive Bayes'!A:D,2,0)</f>
        <v>0.34074605451936874</v>
      </c>
      <c r="F249">
        <f>D249*GETPIVOTDATA("Gender",'Naive Bayes'!$A$3,"Gender","Male","LastLetter","a")</f>
        <v>1.1558021087734937E-2</v>
      </c>
      <c r="G249">
        <f>E249*GETPIVOTDATA("Gender",'Naive Bayes'!$A$3,"Gender","Female","LastLetter","a")</f>
        <v>0.19115022570598736</v>
      </c>
      <c r="H249" t="str">
        <f t="shared" si="7"/>
        <v>Female</v>
      </c>
      <c r="I249">
        <f t="shared" si="8"/>
        <v>1</v>
      </c>
    </row>
    <row r="250" spans="1:9" ht="14.25" customHeight="1">
      <c r="A250" s="1" t="s">
        <v>253</v>
      </c>
      <c r="B250" s="1" t="s">
        <v>6</v>
      </c>
      <c r="C250" s="1" t="str">
        <f t="shared" si="0"/>
        <v>a</v>
      </c>
      <c r="D250">
        <f>VLOOKUP(C250,'Naive Bayes'!A:D,3,0)</f>
        <v>0.17859365276913503</v>
      </c>
      <c r="E250">
        <f>VLOOKUP(C250,'Naive Bayes'!A:D,2,0)</f>
        <v>0.56097560975609762</v>
      </c>
      <c r="F250">
        <f>D250*GETPIVOTDATA("Gender",'Naive Bayes'!$A$3,"Gender","Male","LastLetter","a")</f>
        <v>3.1895692809422373E-2</v>
      </c>
      <c r="G250">
        <f>E250*GETPIVOTDATA("Gender",'Naive Bayes'!$A$3,"Gender","Female","LastLetter","a")</f>
        <v>0.31469363474122553</v>
      </c>
      <c r="H250" t="str">
        <f t="shared" si="7"/>
        <v>Female</v>
      </c>
      <c r="I250">
        <f t="shared" si="8"/>
        <v>1</v>
      </c>
    </row>
    <row r="251" spans="1:9" ht="14.25" customHeight="1">
      <c r="A251" s="1" t="s">
        <v>254</v>
      </c>
      <c r="B251" s="1" t="s">
        <v>6</v>
      </c>
      <c r="C251" s="1" t="str">
        <f t="shared" si="0"/>
        <v>i</v>
      </c>
      <c r="D251">
        <f>VLOOKUP(C251,'Naive Bayes'!A:D,3,0)</f>
        <v>6.4716863721219667E-2</v>
      </c>
      <c r="E251">
        <f>VLOOKUP(C251,'Naive Bayes'!A:D,2,0)</f>
        <v>0.34074605451936874</v>
      </c>
      <c r="F251">
        <f>D251*GETPIVOTDATA("Gender",'Naive Bayes'!$A$3,"Gender","Male","LastLetter","a")</f>
        <v>1.1558021087734937E-2</v>
      </c>
      <c r="G251">
        <f>E251*GETPIVOTDATA("Gender",'Naive Bayes'!$A$3,"Gender","Female","LastLetter","a")</f>
        <v>0.19115022570598736</v>
      </c>
      <c r="H251" t="str">
        <f t="shared" si="7"/>
        <v>Female</v>
      </c>
      <c r="I251">
        <f t="shared" si="8"/>
        <v>1</v>
      </c>
    </row>
    <row r="252" spans="1:9" ht="14.25" customHeight="1">
      <c r="A252" s="1" t="s">
        <v>255</v>
      </c>
      <c r="B252" s="1" t="s">
        <v>4</v>
      </c>
      <c r="C252" s="1" t="str">
        <f t="shared" si="0"/>
        <v>m</v>
      </c>
      <c r="D252">
        <f>VLOOKUP(C252,'Naive Bayes'!A:D,3,0)</f>
        <v>3.2980709396390792E-2</v>
      </c>
      <c r="E252">
        <f>VLOOKUP(C252,'Naive Bayes'!A:D,2,0)</f>
        <v>7.8909612625538018E-3</v>
      </c>
      <c r="F252">
        <f>D252*GETPIVOTDATA("Gender",'Naive Bayes'!$A$3,"Gender","Male","LastLetter","a")</f>
        <v>5.8901453620187659E-3</v>
      </c>
      <c r="G252">
        <f>E252*GETPIVOTDATA("Gender",'Naive Bayes'!$A$3,"Gender","Female","LastLetter","a")</f>
        <v>4.4266368058228645E-3</v>
      </c>
      <c r="H252" t="str">
        <f t="shared" si="7"/>
        <v>Male</v>
      </c>
      <c r="I252">
        <f t="shared" si="8"/>
        <v>1</v>
      </c>
    </row>
    <row r="253" spans="1:9" ht="14.25" customHeight="1">
      <c r="A253" s="1" t="s">
        <v>256</v>
      </c>
      <c r="B253" s="1" t="s">
        <v>4</v>
      </c>
      <c r="C253" s="1" t="str">
        <f t="shared" si="0"/>
        <v>d</v>
      </c>
      <c r="D253">
        <f>VLOOKUP(C253,'Naive Bayes'!A:D,3,0)</f>
        <v>3.4847542003733668E-2</v>
      </c>
      <c r="E253">
        <f>VLOOKUP(C253,'Naive Bayes'!A:D,2,0)</f>
        <v>2.152080344332855E-3</v>
      </c>
      <c r="F253">
        <f>D253*GETPIVOTDATA("Gender",'Naive Bayes'!$A$3,"Gender","Male","LastLetter","a")</f>
        <v>6.2235498164726587E-3</v>
      </c>
      <c r="G253">
        <f>E253*GETPIVOTDATA("Gender",'Naive Bayes'!$A$3,"Gender","Female","LastLetter","a")</f>
        <v>1.2072645834062359E-3</v>
      </c>
      <c r="H253" t="str">
        <f t="shared" si="7"/>
        <v>Male</v>
      </c>
      <c r="I253">
        <f t="shared" si="8"/>
        <v>1</v>
      </c>
    </row>
    <row r="254" spans="1:9" ht="14.25" customHeight="1">
      <c r="A254" s="1" t="s">
        <v>257</v>
      </c>
      <c r="B254" s="1" t="s">
        <v>6</v>
      </c>
      <c r="C254" s="1" t="str">
        <f t="shared" si="0"/>
        <v>i</v>
      </c>
      <c r="D254">
        <f>VLOOKUP(C254,'Naive Bayes'!A:D,3,0)</f>
        <v>6.4716863721219667E-2</v>
      </c>
      <c r="E254">
        <f>VLOOKUP(C254,'Naive Bayes'!A:D,2,0)</f>
        <v>0.34074605451936874</v>
      </c>
      <c r="F254">
        <f>D254*GETPIVOTDATA("Gender",'Naive Bayes'!$A$3,"Gender","Male","LastLetter","a")</f>
        <v>1.1558021087734937E-2</v>
      </c>
      <c r="G254">
        <f>E254*GETPIVOTDATA("Gender",'Naive Bayes'!$A$3,"Gender","Female","LastLetter","a")</f>
        <v>0.19115022570598736</v>
      </c>
      <c r="H254" t="str">
        <f t="shared" si="7"/>
        <v>Female</v>
      </c>
      <c r="I254">
        <f t="shared" si="8"/>
        <v>1</v>
      </c>
    </row>
    <row r="255" spans="1:9" ht="14.25" customHeight="1">
      <c r="A255" s="1" t="s">
        <v>258</v>
      </c>
      <c r="B255" s="1" t="s">
        <v>4</v>
      </c>
      <c r="C255" s="1" t="str">
        <f t="shared" si="0"/>
        <v>n</v>
      </c>
      <c r="D255">
        <f>VLOOKUP(C255,'Naive Bayes'!A:D,3,0)</f>
        <v>0.15121344119477287</v>
      </c>
      <c r="E255">
        <f>VLOOKUP(C255,'Naive Bayes'!A:D,2,0)</f>
        <v>1.2195121951219513E-2</v>
      </c>
      <c r="F255">
        <f>D255*GETPIVOTDATA("Gender",'Naive Bayes'!$A$3,"Gender","Male","LastLetter","a")</f>
        <v>2.7005760810765285E-2</v>
      </c>
      <c r="G255">
        <f>E255*GETPIVOTDATA("Gender",'Naive Bayes'!$A$3,"Gender","Female","LastLetter","a")</f>
        <v>6.8411659726353366E-3</v>
      </c>
      <c r="H255" t="str">
        <f t="shared" si="7"/>
        <v>Male</v>
      </c>
      <c r="I255">
        <f t="shared" si="8"/>
        <v>1</v>
      </c>
    </row>
    <row r="256" spans="1:9" ht="14.25" customHeight="1">
      <c r="A256" s="1" t="s">
        <v>259</v>
      </c>
      <c r="B256" s="1" t="s">
        <v>4</v>
      </c>
      <c r="C256" s="1" t="str">
        <f t="shared" si="0"/>
        <v>a</v>
      </c>
      <c r="D256">
        <f>VLOOKUP(C256,'Naive Bayes'!A:D,3,0)</f>
        <v>0.17859365276913503</v>
      </c>
      <c r="E256">
        <f>VLOOKUP(C256,'Naive Bayes'!A:D,2,0)</f>
        <v>0.56097560975609762</v>
      </c>
      <c r="F256">
        <f>D256*GETPIVOTDATA("Gender",'Naive Bayes'!$A$3,"Gender","Male","LastLetter","a")</f>
        <v>3.1895692809422373E-2</v>
      </c>
      <c r="G256">
        <f>E256*GETPIVOTDATA("Gender",'Naive Bayes'!$A$3,"Gender","Female","LastLetter","a")</f>
        <v>0.31469363474122553</v>
      </c>
      <c r="H256" t="str">
        <f t="shared" si="7"/>
        <v>Female</v>
      </c>
      <c r="I256">
        <f t="shared" si="8"/>
        <v>0</v>
      </c>
    </row>
    <row r="257" spans="1:9" ht="14.25" customHeight="1">
      <c r="A257" s="1" t="s">
        <v>260</v>
      </c>
      <c r="B257" s="1" t="s">
        <v>4</v>
      </c>
      <c r="C257" s="1" t="str">
        <f t="shared" ref="C257:C511" si="9">RIGHT(A257)</f>
        <v>i</v>
      </c>
      <c r="D257">
        <f>VLOOKUP(C257,'Naive Bayes'!A:D,3,0)</f>
        <v>6.4716863721219667E-2</v>
      </c>
      <c r="E257">
        <f>VLOOKUP(C257,'Naive Bayes'!A:D,2,0)</f>
        <v>0.34074605451936874</v>
      </c>
      <c r="F257">
        <f>D257*GETPIVOTDATA("Gender",'Naive Bayes'!$A$3,"Gender","Male","LastLetter","a")</f>
        <v>1.1558021087734937E-2</v>
      </c>
      <c r="G257">
        <f>E257*GETPIVOTDATA("Gender",'Naive Bayes'!$A$3,"Gender","Female","LastLetter","a")</f>
        <v>0.19115022570598736</v>
      </c>
      <c r="H257" t="str">
        <f t="shared" si="7"/>
        <v>Female</v>
      </c>
      <c r="I257">
        <f t="shared" si="8"/>
        <v>0</v>
      </c>
    </row>
    <row r="258" spans="1:9" ht="14.25" customHeight="1">
      <c r="A258" s="1" t="s">
        <v>261</v>
      </c>
      <c r="B258" s="1" t="s">
        <v>4</v>
      </c>
      <c r="C258" s="1" t="str">
        <f t="shared" si="9"/>
        <v>n</v>
      </c>
      <c r="D258">
        <f>VLOOKUP(C258,'Naive Bayes'!A:D,3,0)</f>
        <v>0.15121344119477287</v>
      </c>
      <c r="E258">
        <f>VLOOKUP(C258,'Naive Bayes'!A:D,2,0)</f>
        <v>1.2195121951219513E-2</v>
      </c>
      <c r="F258">
        <f>D258*GETPIVOTDATA("Gender",'Naive Bayes'!$A$3,"Gender","Male","LastLetter","a")</f>
        <v>2.7005760810765285E-2</v>
      </c>
      <c r="G258">
        <f>E258*GETPIVOTDATA("Gender",'Naive Bayes'!$A$3,"Gender","Female","LastLetter","a")</f>
        <v>6.8411659726353366E-3</v>
      </c>
      <c r="H258" t="str">
        <f t="shared" si="7"/>
        <v>Male</v>
      </c>
      <c r="I258">
        <f t="shared" si="8"/>
        <v>1</v>
      </c>
    </row>
    <row r="259" spans="1:9" ht="14.25" customHeight="1">
      <c r="A259" s="1" t="s">
        <v>262</v>
      </c>
      <c r="B259" s="1" t="s">
        <v>6</v>
      </c>
      <c r="C259" s="1" t="str">
        <f t="shared" si="9"/>
        <v>i</v>
      </c>
      <c r="D259">
        <f>VLOOKUP(C259,'Naive Bayes'!A:D,3,0)</f>
        <v>6.4716863721219667E-2</v>
      </c>
      <c r="E259">
        <f>VLOOKUP(C259,'Naive Bayes'!A:D,2,0)</f>
        <v>0.34074605451936874</v>
      </c>
      <c r="F259">
        <f>D259*GETPIVOTDATA("Gender",'Naive Bayes'!$A$3,"Gender","Male","LastLetter","a")</f>
        <v>1.1558021087734937E-2</v>
      </c>
      <c r="G259">
        <f>E259*GETPIVOTDATA("Gender",'Naive Bayes'!$A$3,"Gender","Female","LastLetter","a")</f>
        <v>0.19115022570598736</v>
      </c>
      <c r="H259" t="str">
        <f t="shared" ref="H259:H322" si="10">IF(G259&gt;F259,"Female","Male")</f>
        <v>Female</v>
      </c>
      <c r="I259">
        <f t="shared" ref="I259:I322" si="11">IF(H259=B259,1,0)</f>
        <v>1</v>
      </c>
    </row>
    <row r="260" spans="1:9" ht="14.25" customHeight="1">
      <c r="A260" s="1" t="s">
        <v>263</v>
      </c>
      <c r="B260" s="1" t="s">
        <v>4</v>
      </c>
      <c r="C260" s="1" t="str">
        <f t="shared" si="9"/>
        <v>n</v>
      </c>
      <c r="D260">
        <f>VLOOKUP(C260,'Naive Bayes'!A:D,3,0)</f>
        <v>0.15121344119477287</v>
      </c>
      <c r="E260">
        <f>VLOOKUP(C260,'Naive Bayes'!A:D,2,0)</f>
        <v>1.2195121951219513E-2</v>
      </c>
      <c r="F260">
        <f>D260*GETPIVOTDATA("Gender",'Naive Bayes'!$A$3,"Gender","Male","LastLetter","a")</f>
        <v>2.7005760810765285E-2</v>
      </c>
      <c r="G260">
        <f>E260*GETPIVOTDATA("Gender",'Naive Bayes'!$A$3,"Gender","Female","LastLetter","a")</f>
        <v>6.8411659726353366E-3</v>
      </c>
      <c r="H260" t="str">
        <f t="shared" si="10"/>
        <v>Male</v>
      </c>
      <c r="I260">
        <f t="shared" si="11"/>
        <v>1</v>
      </c>
    </row>
    <row r="261" spans="1:9" ht="14.25" customHeight="1">
      <c r="A261" s="1" t="s">
        <v>264</v>
      </c>
      <c r="B261" s="1" t="s">
        <v>6</v>
      </c>
      <c r="C261" s="1" t="str">
        <f t="shared" si="9"/>
        <v>i</v>
      </c>
      <c r="D261">
        <f>VLOOKUP(C261,'Naive Bayes'!A:D,3,0)</f>
        <v>6.4716863721219667E-2</v>
      </c>
      <c r="E261">
        <f>VLOOKUP(C261,'Naive Bayes'!A:D,2,0)</f>
        <v>0.34074605451936874</v>
      </c>
      <c r="F261">
        <f>D261*GETPIVOTDATA("Gender",'Naive Bayes'!$A$3,"Gender","Male","LastLetter","a")</f>
        <v>1.1558021087734937E-2</v>
      </c>
      <c r="G261">
        <f>E261*GETPIVOTDATA("Gender",'Naive Bayes'!$A$3,"Gender","Female","LastLetter","a")</f>
        <v>0.19115022570598736</v>
      </c>
      <c r="H261" t="str">
        <f t="shared" si="10"/>
        <v>Female</v>
      </c>
      <c r="I261">
        <f t="shared" si="11"/>
        <v>1</v>
      </c>
    </row>
    <row r="262" spans="1:9" ht="14.25" customHeight="1">
      <c r="A262" s="1" t="s">
        <v>265</v>
      </c>
      <c r="B262" s="1" t="s">
        <v>4</v>
      </c>
      <c r="C262" s="1" t="str">
        <f t="shared" si="9"/>
        <v>d</v>
      </c>
      <c r="D262">
        <f>VLOOKUP(C262,'Naive Bayes'!A:D,3,0)</f>
        <v>3.4847542003733668E-2</v>
      </c>
      <c r="E262">
        <f>VLOOKUP(C262,'Naive Bayes'!A:D,2,0)</f>
        <v>2.152080344332855E-3</v>
      </c>
      <c r="F262">
        <f>D262*GETPIVOTDATA("Gender",'Naive Bayes'!$A$3,"Gender","Male","LastLetter","a")</f>
        <v>6.2235498164726587E-3</v>
      </c>
      <c r="G262">
        <f>E262*GETPIVOTDATA("Gender",'Naive Bayes'!$A$3,"Gender","Female","LastLetter","a")</f>
        <v>1.2072645834062359E-3</v>
      </c>
      <c r="H262" t="str">
        <f t="shared" si="10"/>
        <v>Male</v>
      </c>
      <c r="I262">
        <f t="shared" si="11"/>
        <v>1</v>
      </c>
    </row>
    <row r="263" spans="1:9" ht="14.25" customHeight="1">
      <c r="A263" s="1" t="s">
        <v>266</v>
      </c>
      <c r="B263" s="1" t="s">
        <v>6</v>
      </c>
      <c r="C263" s="1" t="str">
        <f t="shared" si="9"/>
        <v>a</v>
      </c>
      <c r="D263">
        <f>VLOOKUP(C263,'Naive Bayes'!A:D,3,0)</f>
        <v>0.17859365276913503</v>
      </c>
      <c r="E263">
        <f>VLOOKUP(C263,'Naive Bayes'!A:D,2,0)</f>
        <v>0.56097560975609762</v>
      </c>
      <c r="F263">
        <f>D263*GETPIVOTDATA("Gender",'Naive Bayes'!$A$3,"Gender","Male","LastLetter","a")</f>
        <v>3.1895692809422373E-2</v>
      </c>
      <c r="G263">
        <f>E263*GETPIVOTDATA("Gender",'Naive Bayes'!$A$3,"Gender","Female","LastLetter","a")</f>
        <v>0.31469363474122553</v>
      </c>
      <c r="H263" t="str">
        <f t="shared" si="10"/>
        <v>Female</v>
      </c>
      <c r="I263">
        <f t="shared" si="11"/>
        <v>1</v>
      </c>
    </row>
    <row r="264" spans="1:9" ht="14.25" customHeight="1">
      <c r="A264" s="1" t="s">
        <v>267</v>
      </c>
      <c r="B264" s="1" t="s">
        <v>4</v>
      </c>
      <c r="C264" s="1" t="str">
        <f t="shared" si="9"/>
        <v>t</v>
      </c>
      <c r="D264">
        <f>VLOOKUP(C264,'Naive Bayes'!A:D,3,0)</f>
        <v>5.9116365899191038E-2</v>
      </c>
      <c r="E264">
        <f>VLOOKUP(C264,'Naive Bayes'!A:D,2,0)</f>
        <v>6.4562410329985654E-3</v>
      </c>
      <c r="F264">
        <f>D264*GETPIVOTDATA("Gender",'Naive Bayes'!$A$3,"Gender","Male","LastLetter","a")</f>
        <v>1.0557807724373258E-2</v>
      </c>
      <c r="G264">
        <f>E264*GETPIVOTDATA("Gender",'Naive Bayes'!$A$3,"Gender","Female","LastLetter","a")</f>
        <v>3.6217937502187078E-3</v>
      </c>
      <c r="H264" t="str">
        <f t="shared" si="10"/>
        <v>Male</v>
      </c>
      <c r="I264">
        <f t="shared" si="11"/>
        <v>1</v>
      </c>
    </row>
    <row r="265" spans="1:9" ht="14.25" customHeight="1">
      <c r="A265" s="1" t="s">
        <v>268</v>
      </c>
      <c r="B265" s="1" t="s">
        <v>6</v>
      </c>
      <c r="C265" s="1" t="str">
        <f t="shared" si="9"/>
        <v>a</v>
      </c>
      <c r="D265">
        <f>VLOOKUP(C265,'Naive Bayes'!A:D,3,0)</f>
        <v>0.17859365276913503</v>
      </c>
      <c r="E265">
        <f>VLOOKUP(C265,'Naive Bayes'!A:D,2,0)</f>
        <v>0.56097560975609762</v>
      </c>
      <c r="F265">
        <f>D265*GETPIVOTDATA("Gender",'Naive Bayes'!$A$3,"Gender","Male","LastLetter","a")</f>
        <v>3.1895692809422373E-2</v>
      </c>
      <c r="G265">
        <f>E265*GETPIVOTDATA("Gender",'Naive Bayes'!$A$3,"Gender","Female","LastLetter","a")</f>
        <v>0.31469363474122553</v>
      </c>
      <c r="H265" t="str">
        <f t="shared" si="10"/>
        <v>Female</v>
      </c>
      <c r="I265">
        <f t="shared" si="11"/>
        <v>1</v>
      </c>
    </row>
    <row r="266" spans="1:9" ht="14.25" customHeight="1">
      <c r="A266" s="1" t="s">
        <v>269</v>
      </c>
      <c r="B266" s="1" t="s">
        <v>6</v>
      </c>
      <c r="C266" s="1" t="str">
        <f t="shared" si="9"/>
        <v>a</v>
      </c>
      <c r="D266">
        <f>VLOOKUP(C266,'Naive Bayes'!A:D,3,0)</f>
        <v>0.17859365276913503</v>
      </c>
      <c r="E266">
        <f>VLOOKUP(C266,'Naive Bayes'!A:D,2,0)</f>
        <v>0.56097560975609762</v>
      </c>
      <c r="F266">
        <f>D266*GETPIVOTDATA("Gender",'Naive Bayes'!$A$3,"Gender","Male","LastLetter","a")</f>
        <v>3.1895692809422373E-2</v>
      </c>
      <c r="G266">
        <f>E266*GETPIVOTDATA("Gender",'Naive Bayes'!$A$3,"Gender","Female","LastLetter","a")</f>
        <v>0.31469363474122553</v>
      </c>
      <c r="H266" t="str">
        <f t="shared" si="10"/>
        <v>Female</v>
      </c>
      <c r="I266">
        <f t="shared" si="11"/>
        <v>1</v>
      </c>
    </row>
    <row r="267" spans="1:9" ht="14.25" customHeight="1">
      <c r="A267" s="1" t="s">
        <v>270</v>
      </c>
      <c r="B267" s="1" t="s">
        <v>4</v>
      </c>
      <c r="C267" s="1" t="str">
        <f t="shared" si="9"/>
        <v>k</v>
      </c>
      <c r="D267">
        <f>VLOOKUP(C267,'Naive Bayes'!A:D,3,0)</f>
        <v>3.7336652146857496E-2</v>
      </c>
      <c r="E267">
        <f>VLOOKUP(C267,'Naive Bayes'!A:D,2,0)</f>
        <v>2.8694404591104736E-3</v>
      </c>
      <c r="F267">
        <f>D267*GETPIVOTDATA("Gender",'Naive Bayes'!$A$3,"Gender","Male","LastLetter","a")</f>
        <v>6.6680890890778478E-3</v>
      </c>
      <c r="G267">
        <f>E267*GETPIVOTDATA("Gender",'Naive Bayes'!$A$3,"Gender","Female","LastLetter","a")</f>
        <v>1.6096861112083146E-3</v>
      </c>
      <c r="H267" t="str">
        <f t="shared" si="10"/>
        <v>Male</v>
      </c>
      <c r="I267">
        <f t="shared" si="11"/>
        <v>1</v>
      </c>
    </row>
    <row r="268" spans="1:9" ht="14.25" customHeight="1">
      <c r="A268" s="1" t="s">
        <v>271</v>
      </c>
      <c r="B268" s="1" t="s">
        <v>4</v>
      </c>
      <c r="C268" s="1" t="str">
        <f t="shared" si="9"/>
        <v>y</v>
      </c>
      <c r="D268">
        <f>VLOOKUP(C268,'Naive Bayes'!A:D,3,0)</f>
        <v>2.1157436216552583E-2</v>
      </c>
      <c r="E268">
        <f>VLOOKUP(C268,'Naive Bayes'!A:D,2,0)</f>
        <v>1.4347202295552368E-3</v>
      </c>
      <c r="F268">
        <f>D268*GETPIVOTDATA("Gender",'Naive Bayes'!$A$3,"Gender","Male","LastLetter","a")</f>
        <v>3.7785838171441139E-3</v>
      </c>
      <c r="G268">
        <f>E268*GETPIVOTDATA("Gender",'Naive Bayes'!$A$3,"Gender","Female","LastLetter","a")</f>
        <v>8.0484305560415731E-4</v>
      </c>
      <c r="H268" t="str">
        <f t="shared" si="10"/>
        <v>Male</v>
      </c>
      <c r="I268">
        <f t="shared" si="11"/>
        <v>1</v>
      </c>
    </row>
    <row r="269" spans="1:9" ht="14.25" customHeight="1">
      <c r="A269" s="1" t="s">
        <v>272</v>
      </c>
      <c r="B269" s="1" t="s">
        <v>6</v>
      </c>
      <c r="C269" s="1" t="str">
        <f t="shared" si="9"/>
        <v>e</v>
      </c>
      <c r="D269">
        <f>VLOOKUP(C269,'Naive Bayes'!A:D,3,0)</f>
        <v>6.8450528935905417E-3</v>
      </c>
      <c r="E269">
        <f>VLOOKUP(C269,'Naive Bayes'!A:D,2,0)</f>
        <v>7.1736011477761836E-3</v>
      </c>
      <c r="F269">
        <f>D269*GETPIVOTDATA("Gender",'Naive Bayes'!$A$3,"Gender","Male","LastLetter","a")</f>
        <v>1.2224829996642721E-3</v>
      </c>
      <c r="G269">
        <f>E269*GETPIVOTDATA("Gender",'Naive Bayes'!$A$3,"Gender","Female","LastLetter","a")</f>
        <v>4.0242152780207863E-3</v>
      </c>
      <c r="H269" t="str">
        <f t="shared" si="10"/>
        <v>Female</v>
      </c>
      <c r="I269">
        <f t="shared" si="11"/>
        <v>1</v>
      </c>
    </row>
    <row r="270" spans="1:9" ht="14.25" customHeight="1">
      <c r="A270" s="1" t="s">
        <v>273</v>
      </c>
      <c r="B270" s="1" t="s">
        <v>6</v>
      </c>
      <c r="C270" s="1" t="str">
        <f t="shared" si="9"/>
        <v>a</v>
      </c>
      <c r="D270">
        <f>VLOOKUP(C270,'Naive Bayes'!A:D,3,0)</f>
        <v>0.17859365276913503</v>
      </c>
      <c r="E270">
        <f>VLOOKUP(C270,'Naive Bayes'!A:D,2,0)</f>
        <v>0.56097560975609762</v>
      </c>
      <c r="F270">
        <f>D270*GETPIVOTDATA("Gender",'Naive Bayes'!$A$3,"Gender","Male","LastLetter","a")</f>
        <v>3.1895692809422373E-2</v>
      </c>
      <c r="G270">
        <f>E270*GETPIVOTDATA("Gender",'Naive Bayes'!$A$3,"Gender","Female","LastLetter","a")</f>
        <v>0.31469363474122553</v>
      </c>
      <c r="H270" t="str">
        <f t="shared" si="10"/>
        <v>Female</v>
      </c>
      <c r="I270">
        <f t="shared" si="11"/>
        <v>1</v>
      </c>
    </row>
    <row r="271" spans="1:9" ht="14.25" customHeight="1">
      <c r="A271" s="1" t="s">
        <v>274</v>
      </c>
      <c r="B271" s="1" t="s">
        <v>6</v>
      </c>
      <c r="C271" s="1" t="str">
        <f t="shared" si="9"/>
        <v>b</v>
      </c>
      <c r="D271">
        <f>VLOOKUP(C271,'Naive Bayes'!A:D,3,0)</f>
        <v>9.9564405724953328E-3</v>
      </c>
      <c r="E271">
        <f>VLOOKUP(C271,'Naive Bayes'!A:D,2,0)</f>
        <v>2.152080344332855E-3</v>
      </c>
      <c r="F271">
        <f>D271*GETPIVOTDATA("Gender",'Naive Bayes'!$A$3,"Gender","Male","LastLetter","a")</f>
        <v>1.7781570904207595E-3</v>
      </c>
      <c r="G271">
        <f>E271*GETPIVOTDATA("Gender",'Naive Bayes'!$A$3,"Gender","Female","LastLetter","a")</f>
        <v>1.2072645834062359E-3</v>
      </c>
      <c r="H271" t="str">
        <f t="shared" si="10"/>
        <v>Male</v>
      </c>
      <c r="I271">
        <f t="shared" si="11"/>
        <v>0</v>
      </c>
    </row>
    <row r="272" spans="1:9" ht="14.25" customHeight="1">
      <c r="A272" s="1" t="s">
        <v>275</v>
      </c>
      <c r="B272" s="1" t="s">
        <v>4</v>
      </c>
      <c r="C272" s="1" t="str">
        <f t="shared" si="9"/>
        <v>j</v>
      </c>
      <c r="D272">
        <f>VLOOKUP(C272,'Naive Bayes'!A:D,3,0)</f>
        <v>2.3024268823895456E-2</v>
      </c>
      <c r="E272">
        <f>VLOOKUP(C272,'Naive Bayes'!A:D,2,0)</f>
        <v>7.173601147776184E-4</v>
      </c>
      <c r="F272">
        <f>D272*GETPIVOTDATA("Gender",'Naive Bayes'!$A$3,"Gender","Male","LastLetter","a")</f>
        <v>4.1119882715980058E-3</v>
      </c>
      <c r="G272">
        <f>E272*GETPIVOTDATA("Gender",'Naive Bayes'!$A$3,"Gender","Female","LastLetter","a")</f>
        <v>4.0242152780207866E-4</v>
      </c>
      <c r="H272" t="str">
        <f t="shared" si="10"/>
        <v>Male</v>
      </c>
      <c r="I272">
        <f t="shared" si="11"/>
        <v>1</v>
      </c>
    </row>
    <row r="273" spans="1:9" ht="14.25" customHeight="1">
      <c r="A273" s="1" t="s">
        <v>276</v>
      </c>
      <c r="B273" s="1" t="s">
        <v>6</v>
      </c>
      <c r="C273" s="1" t="str">
        <f t="shared" si="9"/>
        <v>i</v>
      </c>
      <c r="D273">
        <f>VLOOKUP(C273,'Naive Bayes'!A:D,3,0)</f>
        <v>6.4716863721219667E-2</v>
      </c>
      <c r="E273">
        <f>VLOOKUP(C273,'Naive Bayes'!A:D,2,0)</f>
        <v>0.34074605451936874</v>
      </c>
      <c r="F273">
        <f>D273*GETPIVOTDATA("Gender",'Naive Bayes'!$A$3,"Gender","Male","LastLetter","a")</f>
        <v>1.1558021087734937E-2</v>
      </c>
      <c r="G273">
        <f>E273*GETPIVOTDATA("Gender",'Naive Bayes'!$A$3,"Gender","Female","LastLetter","a")</f>
        <v>0.19115022570598736</v>
      </c>
      <c r="H273" t="str">
        <f t="shared" si="10"/>
        <v>Female</v>
      </c>
      <c r="I273">
        <f t="shared" si="11"/>
        <v>1</v>
      </c>
    </row>
    <row r="274" spans="1:9" ht="14.25" customHeight="1">
      <c r="A274" s="1" t="s">
        <v>277</v>
      </c>
      <c r="B274" s="1" t="s">
        <v>6</v>
      </c>
      <c r="C274" s="1" t="str">
        <f t="shared" si="9"/>
        <v>a</v>
      </c>
      <c r="D274">
        <f>VLOOKUP(C274,'Naive Bayes'!A:D,3,0)</f>
        <v>0.17859365276913503</v>
      </c>
      <c r="E274">
        <f>VLOOKUP(C274,'Naive Bayes'!A:D,2,0)</f>
        <v>0.56097560975609762</v>
      </c>
      <c r="F274">
        <f>D274*GETPIVOTDATA("Gender",'Naive Bayes'!$A$3,"Gender","Male","LastLetter","a")</f>
        <v>3.1895692809422373E-2</v>
      </c>
      <c r="G274">
        <f>E274*GETPIVOTDATA("Gender",'Naive Bayes'!$A$3,"Gender","Female","LastLetter","a")</f>
        <v>0.31469363474122553</v>
      </c>
      <c r="H274" t="str">
        <f t="shared" si="10"/>
        <v>Female</v>
      </c>
      <c r="I274">
        <f t="shared" si="11"/>
        <v>1</v>
      </c>
    </row>
    <row r="275" spans="1:9" ht="14.25" customHeight="1">
      <c r="A275" s="1" t="s">
        <v>278</v>
      </c>
      <c r="B275" s="1" t="s">
        <v>6</v>
      </c>
      <c r="C275" s="1" t="str">
        <f t="shared" si="9"/>
        <v>a</v>
      </c>
      <c r="D275">
        <f>VLOOKUP(C275,'Naive Bayes'!A:D,3,0)</f>
        <v>0.17859365276913503</v>
      </c>
      <c r="E275">
        <f>VLOOKUP(C275,'Naive Bayes'!A:D,2,0)</f>
        <v>0.56097560975609762</v>
      </c>
      <c r="F275">
        <f>D275*GETPIVOTDATA("Gender",'Naive Bayes'!$A$3,"Gender","Male","LastLetter","a")</f>
        <v>3.1895692809422373E-2</v>
      </c>
      <c r="G275">
        <f>E275*GETPIVOTDATA("Gender",'Naive Bayes'!$A$3,"Gender","Female","LastLetter","a")</f>
        <v>0.31469363474122553</v>
      </c>
      <c r="H275" t="str">
        <f t="shared" si="10"/>
        <v>Female</v>
      </c>
      <c r="I275">
        <f t="shared" si="11"/>
        <v>1</v>
      </c>
    </row>
    <row r="276" spans="1:9" ht="14.25" customHeight="1">
      <c r="A276" s="1" t="s">
        <v>279</v>
      </c>
      <c r="B276" s="1" t="s">
        <v>6</v>
      </c>
      <c r="C276" s="1" t="str">
        <f t="shared" si="9"/>
        <v>i</v>
      </c>
      <c r="D276">
        <f>VLOOKUP(C276,'Naive Bayes'!A:D,3,0)</f>
        <v>6.4716863721219667E-2</v>
      </c>
      <c r="E276">
        <f>VLOOKUP(C276,'Naive Bayes'!A:D,2,0)</f>
        <v>0.34074605451936874</v>
      </c>
      <c r="F276">
        <f>D276*GETPIVOTDATA("Gender",'Naive Bayes'!$A$3,"Gender","Male","LastLetter","a")</f>
        <v>1.1558021087734937E-2</v>
      </c>
      <c r="G276">
        <f>E276*GETPIVOTDATA("Gender",'Naive Bayes'!$A$3,"Gender","Female","LastLetter","a")</f>
        <v>0.19115022570598736</v>
      </c>
      <c r="H276" t="str">
        <f t="shared" si="10"/>
        <v>Female</v>
      </c>
      <c r="I276">
        <f t="shared" si="11"/>
        <v>1</v>
      </c>
    </row>
    <row r="277" spans="1:9" ht="14.25" customHeight="1">
      <c r="A277" s="1" t="s">
        <v>280</v>
      </c>
      <c r="B277" s="1" t="s">
        <v>4</v>
      </c>
      <c r="C277" s="1" t="str">
        <f t="shared" si="9"/>
        <v>b</v>
      </c>
      <c r="D277">
        <f>VLOOKUP(C277,'Naive Bayes'!A:D,3,0)</f>
        <v>9.9564405724953328E-3</v>
      </c>
      <c r="E277">
        <f>VLOOKUP(C277,'Naive Bayes'!A:D,2,0)</f>
        <v>2.152080344332855E-3</v>
      </c>
      <c r="F277">
        <f>D277*GETPIVOTDATA("Gender",'Naive Bayes'!$A$3,"Gender","Male","LastLetter","a")</f>
        <v>1.7781570904207595E-3</v>
      </c>
      <c r="G277">
        <f>E277*GETPIVOTDATA("Gender",'Naive Bayes'!$A$3,"Gender","Female","LastLetter","a")</f>
        <v>1.2072645834062359E-3</v>
      </c>
      <c r="H277" t="str">
        <f t="shared" si="10"/>
        <v>Male</v>
      </c>
      <c r="I277">
        <f t="shared" si="11"/>
        <v>1</v>
      </c>
    </row>
    <row r="278" spans="1:9" ht="14.25" customHeight="1">
      <c r="A278" s="1" t="s">
        <v>281</v>
      </c>
      <c r="B278" s="1" t="s">
        <v>4</v>
      </c>
      <c r="C278" s="1" t="str">
        <f t="shared" si="9"/>
        <v>a</v>
      </c>
      <c r="D278">
        <f>VLOOKUP(C278,'Naive Bayes'!A:D,3,0)</f>
        <v>0.17859365276913503</v>
      </c>
      <c r="E278">
        <f>VLOOKUP(C278,'Naive Bayes'!A:D,2,0)</f>
        <v>0.56097560975609762</v>
      </c>
      <c r="F278">
        <f>D278*GETPIVOTDATA("Gender",'Naive Bayes'!$A$3,"Gender","Male","LastLetter","a")</f>
        <v>3.1895692809422373E-2</v>
      </c>
      <c r="G278">
        <f>E278*GETPIVOTDATA("Gender",'Naive Bayes'!$A$3,"Gender","Female","LastLetter","a")</f>
        <v>0.31469363474122553</v>
      </c>
      <c r="H278" t="str">
        <f t="shared" si="10"/>
        <v>Female</v>
      </c>
      <c r="I278">
        <f t="shared" si="11"/>
        <v>0</v>
      </c>
    </row>
    <row r="279" spans="1:9" ht="14.25" customHeight="1">
      <c r="A279" s="1" t="s">
        <v>282</v>
      </c>
      <c r="B279" s="1" t="s">
        <v>4</v>
      </c>
      <c r="C279" s="1" t="str">
        <f t="shared" si="9"/>
        <v>o</v>
      </c>
      <c r="D279">
        <f>VLOOKUP(C279,'Naive Bayes'!A:D,3,0)</f>
        <v>2.4891101431238332E-3</v>
      </c>
      <c r="E279">
        <f>VLOOKUP(C279,'Naive Bayes'!A:D,2,0)</f>
        <v>1.4347202295552368E-3</v>
      </c>
      <c r="F279">
        <f>D279*GETPIVOTDATA("Gender",'Naive Bayes'!$A$3,"Gender","Male","LastLetter","a")</f>
        <v>4.4453927260518987E-4</v>
      </c>
      <c r="G279">
        <f>E279*GETPIVOTDATA("Gender",'Naive Bayes'!$A$3,"Gender","Female","LastLetter","a")</f>
        <v>8.0484305560415731E-4</v>
      </c>
      <c r="H279" t="str">
        <f t="shared" si="10"/>
        <v>Female</v>
      </c>
      <c r="I279">
        <f t="shared" si="11"/>
        <v>0</v>
      </c>
    </row>
    <row r="280" spans="1:9" ht="14.25" customHeight="1">
      <c r="A280" s="1" t="s">
        <v>283</v>
      </c>
      <c r="B280" s="1" t="s">
        <v>6</v>
      </c>
      <c r="C280" s="1" t="str">
        <f t="shared" si="9"/>
        <v>i</v>
      </c>
      <c r="D280">
        <f>VLOOKUP(C280,'Naive Bayes'!A:D,3,0)</f>
        <v>6.4716863721219667E-2</v>
      </c>
      <c r="E280">
        <f>VLOOKUP(C280,'Naive Bayes'!A:D,2,0)</f>
        <v>0.34074605451936874</v>
      </c>
      <c r="F280">
        <f>D280*GETPIVOTDATA("Gender",'Naive Bayes'!$A$3,"Gender","Male","LastLetter","a")</f>
        <v>1.1558021087734937E-2</v>
      </c>
      <c r="G280">
        <f>E280*GETPIVOTDATA("Gender",'Naive Bayes'!$A$3,"Gender","Female","LastLetter","a")</f>
        <v>0.19115022570598736</v>
      </c>
      <c r="H280" t="str">
        <f t="shared" si="10"/>
        <v>Female</v>
      </c>
      <c r="I280">
        <f t="shared" si="11"/>
        <v>1</v>
      </c>
    </row>
    <row r="281" spans="1:9" ht="14.25" customHeight="1">
      <c r="A281" s="1" t="s">
        <v>284</v>
      </c>
      <c r="B281" s="1" t="s">
        <v>6</v>
      </c>
      <c r="C281" s="1" t="str">
        <f t="shared" si="9"/>
        <v>a</v>
      </c>
      <c r="D281">
        <f>VLOOKUP(C281,'Naive Bayes'!A:D,3,0)</f>
        <v>0.17859365276913503</v>
      </c>
      <c r="E281">
        <f>VLOOKUP(C281,'Naive Bayes'!A:D,2,0)</f>
        <v>0.56097560975609762</v>
      </c>
      <c r="F281">
        <f>D281*GETPIVOTDATA("Gender",'Naive Bayes'!$A$3,"Gender","Male","LastLetter","a")</f>
        <v>3.1895692809422373E-2</v>
      </c>
      <c r="G281">
        <f>E281*GETPIVOTDATA("Gender",'Naive Bayes'!$A$3,"Gender","Female","LastLetter","a")</f>
        <v>0.31469363474122553</v>
      </c>
      <c r="H281" t="str">
        <f t="shared" si="10"/>
        <v>Female</v>
      </c>
      <c r="I281">
        <f t="shared" si="11"/>
        <v>1</v>
      </c>
    </row>
    <row r="282" spans="1:9" ht="14.25" customHeight="1">
      <c r="A282" s="1" t="s">
        <v>285</v>
      </c>
      <c r="B282" s="1" t="s">
        <v>6</v>
      </c>
      <c r="C282" s="1" t="str">
        <f t="shared" si="9"/>
        <v>a</v>
      </c>
      <c r="D282">
        <f>VLOOKUP(C282,'Naive Bayes'!A:D,3,0)</f>
        <v>0.17859365276913503</v>
      </c>
      <c r="E282">
        <f>VLOOKUP(C282,'Naive Bayes'!A:D,2,0)</f>
        <v>0.56097560975609762</v>
      </c>
      <c r="F282">
        <f>D282*GETPIVOTDATA("Gender",'Naive Bayes'!$A$3,"Gender","Male","LastLetter","a")</f>
        <v>3.1895692809422373E-2</v>
      </c>
      <c r="G282">
        <f>E282*GETPIVOTDATA("Gender",'Naive Bayes'!$A$3,"Gender","Female","LastLetter","a")</f>
        <v>0.31469363474122553</v>
      </c>
      <c r="H282" t="str">
        <f t="shared" si="10"/>
        <v>Female</v>
      </c>
      <c r="I282">
        <f t="shared" si="11"/>
        <v>1</v>
      </c>
    </row>
    <row r="283" spans="1:9" ht="14.25" customHeight="1">
      <c r="A283" s="1" t="s">
        <v>286</v>
      </c>
      <c r="B283" s="1" t="s">
        <v>4</v>
      </c>
      <c r="C283" s="1" t="str">
        <f t="shared" si="9"/>
        <v>n</v>
      </c>
      <c r="D283">
        <f>VLOOKUP(C283,'Naive Bayes'!A:D,3,0)</f>
        <v>0.15121344119477287</v>
      </c>
      <c r="E283">
        <f>VLOOKUP(C283,'Naive Bayes'!A:D,2,0)</f>
        <v>1.2195121951219513E-2</v>
      </c>
      <c r="F283">
        <f>D283*GETPIVOTDATA("Gender",'Naive Bayes'!$A$3,"Gender","Male","LastLetter","a")</f>
        <v>2.7005760810765285E-2</v>
      </c>
      <c r="G283">
        <f>E283*GETPIVOTDATA("Gender",'Naive Bayes'!$A$3,"Gender","Female","LastLetter","a")</f>
        <v>6.8411659726353366E-3</v>
      </c>
      <c r="H283" t="str">
        <f t="shared" si="10"/>
        <v>Male</v>
      </c>
      <c r="I283">
        <f t="shared" si="11"/>
        <v>1</v>
      </c>
    </row>
    <row r="284" spans="1:9" ht="14.25" customHeight="1">
      <c r="A284" s="1" t="s">
        <v>287</v>
      </c>
      <c r="B284" s="1" t="s">
        <v>6</v>
      </c>
      <c r="C284" s="1" t="str">
        <f t="shared" si="9"/>
        <v>a</v>
      </c>
      <c r="D284">
        <f>VLOOKUP(C284,'Naive Bayes'!A:D,3,0)</f>
        <v>0.17859365276913503</v>
      </c>
      <c r="E284">
        <f>VLOOKUP(C284,'Naive Bayes'!A:D,2,0)</f>
        <v>0.56097560975609762</v>
      </c>
      <c r="F284">
        <f>D284*GETPIVOTDATA("Gender",'Naive Bayes'!$A$3,"Gender","Male","LastLetter","a")</f>
        <v>3.1895692809422373E-2</v>
      </c>
      <c r="G284">
        <f>E284*GETPIVOTDATA("Gender",'Naive Bayes'!$A$3,"Gender","Female","LastLetter","a")</f>
        <v>0.31469363474122553</v>
      </c>
      <c r="H284" t="str">
        <f t="shared" si="10"/>
        <v>Female</v>
      </c>
      <c r="I284">
        <f t="shared" si="11"/>
        <v>1</v>
      </c>
    </row>
    <row r="285" spans="1:9" ht="14.25" customHeight="1">
      <c r="A285" s="1" t="s">
        <v>288</v>
      </c>
      <c r="B285" s="1" t="s">
        <v>4</v>
      </c>
      <c r="C285" s="1" t="str">
        <f t="shared" si="9"/>
        <v>k</v>
      </c>
      <c r="D285">
        <f>VLOOKUP(C285,'Naive Bayes'!A:D,3,0)</f>
        <v>3.7336652146857496E-2</v>
      </c>
      <c r="E285">
        <f>VLOOKUP(C285,'Naive Bayes'!A:D,2,0)</f>
        <v>2.8694404591104736E-3</v>
      </c>
      <c r="F285">
        <f>D285*GETPIVOTDATA("Gender",'Naive Bayes'!$A$3,"Gender","Male","LastLetter","a")</f>
        <v>6.6680890890778478E-3</v>
      </c>
      <c r="G285">
        <f>E285*GETPIVOTDATA("Gender",'Naive Bayes'!$A$3,"Gender","Female","LastLetter","a")</f>
        <v>1.6096861112083146E-3</v>
      </c>
      <c r="H285" t="str">
        <f t="shared" si="10"/>
        <v>Male</v>
      </c>
      <c r="I285">
        <f t="shared" si="11"/>
        <v>1</v>
      </c>
    </row>
    <row r="286" spans="1:9" ht="14.25" customHeight="1">
      <c r="A286" s="1" t="s">
        <v>289</v>
      </c>
      <c r="B286" s="1" t="s">
        <v>4</v>
      </c>
      <c r="C286" s="1" t="str">
        <f t="shared" si="9"/>
        <v>v</v>
      </c>
      <c r="D286">
        <f>VLOOKUP(C286,'Naive Bayes'!A:D,3,0)</f>
        <v>2.4268823895457373E-2</v>
      </c>
      <c r="E286">
        <f>VLOOKUP(C286,'Naive Bayes'!A:D,2,0)</f>
        <v>0</v>
      </c>
      <c r="F286">
        <f>D286*GETPIVOTDATA("Gender",'Naive Bayes'!$A$3,"Gender","Male","LastLetter","a")</f>
        <v>4.3342579079006013E-3</v>
      </c>
      <c r="G286">
        <f>E286*GETPIVOTDATA("Gender",'Naive Bayes'!$A$3,"Gender","Female","LastLetter","a")</f>
        <v>0</v>
      </c>
      <c r="H286" t="str">
        <f t="shared" si="10"/>
        <v>Male</v>
      </c>
      <c r="I286">
        <f t="shared" si="11"/>
        <v>1</v>
      </c>
    </row>
    <row r="287" spans="1:9" ht="14.25" customHeight="1">
      <c r="A287" s="1" t="s">
        <v>290</v>
      </c>
      <c r="B287" s="1" t="s">
        <v>6</v>
      </c>
      <c r="C287" s="1" t="str">
        <f t="shared" si="9"/>
        <v>u</v>
      </c>
      <c r="D287">
        <f>VLOOKUP(C287,'Naive Bayes'!A:D,3,0)</f>
        <v>3.7336652146857496E-2</v>
      </c>
      <c r="E287">
        <f>VLOOKUP(C287,'Naive Bayes'!A:D,2,0)</f>
        <v>7.8909612625538018E-3</v>
      </c>
      <c r="F287">
        <f>D287*GETPIVOTDATA("Gender",'Naive Bayes'!$A$3,"Gender","Male","LastLetter","a")</f>
        <v>6.6680890890778478E-3</v>
      </c>
      <c r="G287">
        <f>E287*GETPIVOTDATA("Gender",'Naive Bayes'!$A$3,"Gender","Female","LastLetter","a")</f>
        <v>4.4266368058228645E-3</v>
      </c>
      <c r="H287" t="str">
        <f t="shared" si="10"/>
        <v>Male</v>
      </c>
      <c r="I287">
        <f t="shared" si="11"/>
        <v>0</v>
      </c>
    </row>
    <row r="288" spans="1:9" ht="14.25" customHeight="1">
      <c r="A288" s="1" t="s">
        <v>291</v>
      </c>
      <c r="B288" s="1" t="s">
        <v>4</v>
      </c>
      <c r="C288" s="1" t="str">
        <f t="shared" si="9"/>
        <v>h</v>
      </c>
      <c r="D288">
        <f>VLOOKUP(C288,'Naive Bayes'!A:D,3,0)</f>
        <v>0.11263223397635345</v>
      </c>
      <c r="E288">
        <f>VLOOKUP(C288,'Naive Bayes'!A:D,2,0)</f>
        <v>5.0215208034433282E-3</v>
      </c>
      <c r="F288">
        <f>D288*GETPIVOTDATA("Gender",'Naive Bayes'!$A$3,"Gender","Male","LastLetter","a")</f>
        <v>2.0115402085384843E-2</v>
      </c>
      <c r="G288">
        <f>E288*GETPIVOTDATA("Gender",'Naive Bayes'!$A$3,"Gender","Female","LastLetter","a")</f>
        <v>2.8169506946145503E-3</v>
      </c>
      <c r="H288" t="str">
        <f t="shared" si="10"/>
        <v>Male</v>
      </c>
      <c r="I288">
        <f t="shared" si="11"/>
        <v>1</v>
      </c>
    </row>
    <row r="289" spans="1:9" ht="14.25" customHeight="1">
      <c r="A289" s="1" t="s">
        <v>292</v>
      </c>
      <c r="B289" s="1" t="s">
        <v>4</v>
      </c>
      <c r="C289" s="1" t="str">
        <f t="shared" si="9"/>
        <v>a</v>
      </c>
      <c r="D289">
        <f>VLOOKUP(C289,'Naive Bayes'!A:D,3,0)</f>
        <v>0.17859365276913503</v>
      </c>
      <c r="E289">
        <f>VLOOKUP(C289,'Naive Bayes'!A:D,2,0)</f>
        <v>0.56097560975609762</v>
      </c>
      <c r="F289">
        <f>D289*GETPIVOTDATA("Gender",'Naive Bayes'!$A$3,"Gender","Male","LastLetter","a")</f>
        <v>3.1895692809422373E-2</v>
      </c>
      <c r="G289">
        <f>E289*GETPIVOTDATA("Gender",'Naive Bayes'!$A$3,"Gender","Female","LastLetter","a")</f>
        <v>0.31469363474122553</v>
      </c>
      <c r="H289" t="str">
        <f t="shared" si="10"/>
        <v>Female</v>
      </c>
      <c r="I289">
        <f t="shared" si="11"/>
        <v>0</v>
      </c>
    </row>
    <row r="290" spans="1:9" ht="14.25" customHeight="1">
      <c r="A290" s="1" t="s">
        <v>293</v>
      </c>
      <c r="B290" s="1" t="s">
        <v>4</v>
      </c>
      <c r="C290" s="1" t="str">
        <f t="shared" si="9"/>
        <v>k</v>
      </c>
      <c r="D290">
        <f>VLOOKUP(C290,'Naive Bayes'!A:D,3,0)</f>
        <v>3.7336652146857496E-2</v>
      </c>
      <c r="E290">
        <f>VLOOKUP(C290,'Naive Bayes'!A:D,2,0)</f>
        <v>2.8694404591104736E-3</v>
      </c>
      <c r="F290">
        <f>D290*GETPIVOTDATA("Gender",'Naive Bayes'!$A$3,"Gender","Male","LastLetter","a")</f>
        <v>6.6680890890778478E-3</v>
      </c>
      <c r="G290">
        <f>E290*GETPIVOTDATA("Gender",'Naive Bayes'!$A$3,"Gender","Female","LastLetter","a")</f>
        <v>1.6096861112083146E-3</v>
      </c>
      <c r="H290" t="str">
        <f t="shared" si="10"/>
        <v>Male</v>
      </c>
      <c r="I290">
        <f t="shared" si="11"/>
        <v>1</v>
      </c>
    </row>
    <row r="291" spans="1:9" ht="14.25" customHeight="1">
      <c r="A291" s="1" t="s">
        <v>294</v>
      </c>
      <c r="B291" s="1" t="s">
        <v>4</v>
      </c>
      <c r="C291" s="1" t="str">
        <f t="shared" si="9"/>
        <v>r</v>
      </c>
      <c r="D291">
        <f>VLOOKUP(C291,'Naive Bayes'!A:D,3,0)</f>
        <v>8.7741132545115119E-2</v>
      </c>
      <c r="E291">
        <f>VLOOKUP(C291,'Naive Bayes'!A:D,2,0)</f>
        <v>6.4562410329985654E-3</v>
      </c>
      <c r="F291">
        <f>D291*GETPIVOTDATA("Gender",'Naive Bayes'!$A$3,"Gender","Male","LastLetter","a")</f>
        <v>1.5670009359332941E-2</v>
      </c>
      <c r="G291">
        <f>E291*GETPIVOTDATA("Gender",'Naive Bayes'!$A$3,"Gender","Female","LastLetter","a")</f>
        <v>3.6217937502187078E-3</v>
      </c>
      <c r="H291" t="str">
        <f t="shared" si="10"/>
        <v>Male</v>
      </c>
      <c r="I291">
        <f t="shared" si="11"/>
        <v>1</v>
      </c>
    </row>
    <row r="292" spans="1:9" ht="14.25" customHeight="1">
      <c r="A292" s="1" t="s">
        <v>295</v>
      </c>
      <c r="B292" s="1" t="s">
        <v>6</v>
      </c>
      <c r="C292" s="1" t="str">
        <f t="shared" si="9"/>
        <v>a</v>
      </c>
      <c r="D292">
        <f>VLOOKUP(C292,'Naive Bayes'!A:D,3,0)</f>
        <v>0.17859365276913503</v>
      </c>
      <c r="E292">
        <f>VLOOKUP(C292,'Naive Bayes'!A:D,2,0)</f>
        <v>0.56097560975609762</v>
      </c>
      <c r="F292">
        <f>D292*GETPIVOTDATA("Gender",'Naive Bayes'!$A$3,"Gender","Male","LastLetter","a")</f>
        <v>3.1895692809422373E-2</v>
      </c>
      <c r="G292">
        <f>E292*GETPIVOTDATA("Gender",'Naive Bayes'!$A$3,"Gender","Female","LastLetter","a")</f>
        <v>0.31469363474122553</v>
      </c>
      <c r="H292" t="str">
        <f t="shared" si="10"/>
        <v>Female</v>
      </c>
      <c r="I292">
        <f t="shared" si="11"/>
        <v>1</v>
      </c>
    </row>
    <row r="293" spans="1:9" ht="14.25" customHeight="1">
      <c r="A293" s="1" t="s">
        <v>296</v>
      </c>
      <c r="B293" s="1" t="s">
        <v>6</v>
      </c>
      <c r="C293" s="1" t="str">
        <f t="shared" si="9"/>
        <v>i</v>
      </c>
      <c r="D293">
        <f>VLOOKUP(C293,'Naive Bayes'!A:D,3,0)</f>
        <v>6.4716863721219667E-2</v>
      </c>
      <c r="E293">
        <f>VLOOKUP(C293,'Naive Bayes'!A:D,2,0)</f>
        <v>0.34074605451936874</v>
      </c>
      <c r="F293">
        <f>D293*GETPIVOTDATA("Gender",'Naive Bayes'!$A$3,"Gender","Male","LastLetter","a")</f>
        <v>1.1558021087734937E-2</v>
      </c>
      <c r="G293">
        <f>E293*GETPIVOTDATA("Gender",'Naive Bayes'!$A$3,"Gender","Female","LastLetter","a")</f>
        <v>0.19115022570598736</v>
      </c>
      <c r="H293" t="str">
        <f t="shared" si="10"/>
        <v>Female</v>
      </c>
      <c r="I293">
        <f t="shared" si="11"/>
        <v>1</v>
      </c>
    </row>
    <row r="294" spans="1:9" ht="14.25" customHeight="1">
      <c r="A294" s="1" t="s">
        <v>297</v>
      </c>
      <c r="B294" s="1" t="s">
        <v>6</v>
      </c>
      <c r="C294" s="1" t="str">
        <f t="shared" si="9"/>
        <v>i</v>
      </c>
      <c r="D294">
        <f>VLOOKUP(C294,'Naive Bayes'!A:D,3,0)</f>
        <v>6.4716863721219667E-2</v>
      </c>
      <c r="E294">
        <f>VLOOKUP(C294,'Naive Bayes'!A:D,2,0)</f>
        <v>0.34074605451936874</v>
      </c>
      <c r="F294">
        <f>D294*GETPIVOTDATA("Gender",'Naive Bayes'!$A$3,"Gender","Male","LastLetter","a")</f>
        <v>1.1558021087734937E-2</v>
      </c>
      <c r="G294">
        <f>E294*GETPIVOTDATA("Gender",'Naive Bayes'!$A$3,"Gender","Female","LastLetter","a")</f>
        <v>0.19115022570598736</v>
      </c>
      <c r="H294" t="str">
        <f t="shared" si="10"/>
        <v>Female</v>
      </c>
      <c r="I294">
        <f t="shared" si="11"/>
        <v>1</v>
      </c>
    </row>
    <row r="295" spans="1:9" ht="14.25" customHeight="1">
      <c r="A295" s="1" t="s">
        <v>298</v>
      </c>
      <c r="B295" s="1" t="s">
        <v>4</v>
      </c>
      <c r="C295" s="1" t="str">
        <f t="shared" si="9"/>
        <v>a</v>
      </c>
      <c r="D295">
        <f>VLOOKUP(C295,'Naive Bayes'!A:D,3,0)</f>
        <v>0.17859365276913503</v>
      </c>
      <c r="E295">
        <f>VLOOKUP(C295,'Naive Bayes'!A:D,2,0)</f>
        <v>0.56097560975609762</v>
      </c>
      <c r="F295">
        <f>D295*GETPIVOTDATA("Gender",'Naive Bayes'!$A$3,"Gender","Male","LastLetter","a")</f>
        <v>3.1895692809422373E-2</v>
      </c>
      <c r="G295">
        <f>E295*GETPIVOTDATA("Gender",'Naive Bayes'!$A$3,"Gender","Female","LastLetter","a")</f>
        <v>0.31469363474122553</v>
      </c>
      <c r="H295" t="str">
        <f t="shared" si="10"/>
        <v>Female</v>
      </c>
      <c r="I295">
        <f t="shared" si="11"/>
        <v>0</v>
      </c>
    </row>
    <row r="296" spans="1:9" ht="14.25" customHeight="1">
      <c r="A296" s="1" t="s">
        <v>299</v>
      </c>
      <c r="B296" s="1" t="s">
        <v>6</v>
      </c>
      <c r="C296" s="1" t="str">
        <f t="shared" si="9"/>
        <v>i</v>
      </c>
      <c r="D296">
        <f>VLOOKUP(C296,'Naive Bayes'!A:D,3,0)</f>
        <v>6.4716863721219667E-2</v>
      </c>
      <c r="E296">
        <f>VLOOKUP(C296,'Naive Bayes'!A:D,2,0)</f>
        <v>0.34074605451936874</v>
      </c>
      <c r="F296">
        <f>D296*GETPIVOTDATA("Gender",'Naive Bayes'!$A$3,"Gender","Male","LastLetter","a")</f>
        <v>1.1558021087734937E-2</v>
      </c>
      <c r="G296">
        <f>E296*GETPIVOTDATA("Gender",'Naive Bayes'!$A$3,"Gender","Female","LastLetter","a")</f>
        <v>0.19115022570598736</v>
      </c>
      <c r="H296" t="str">
        <f t="shared" si="10"/>
        <v>Female</v>
      </c>
      <c r="I296">
        <f t="shared" si="11"/>
        <v>1</v>
      </c>
    </row>
    <row r="297" spans="1:9" ht="14.25" customHeight="1">
      <c r="A297" s="1" t="s">
        <v>300</v>
      </c>
      <c r="B297" s="1" t="s">
        <v>6</v>
      </c>
      <c r="C297" s="1" t="str">
        <f t="shared" si="9"/>
        <v>n</v>
      </c>
      <c r="D297">
        <f>VLOOKUP(C297,'Naive Bayes'!A:D,3,0)</f>
        <v>0.15121344119477287</v>
      </c>
      <c r="E297">
        <f>VLOOKUP(C297,'Naive Bayes'!A:D,2,0)</f>
        <v>1.2195121951219513E-2</v>
      </c>
      <c r="F297">
        <f>D297*GETPIVOTDATA("Gender",'Naive Bayes'!$A$3,"Gender","Male","LastLetter","a")</f>
        <v>2.7005760810765285E-2</v>
      </c>
      <c r="G297">
        <f>E297*GETPIVOTDATA("Gender",'Naive Bayes'!$A$3,"Gender","Female","LastLetter","a")</f>
        <v>6.8411659726353366E-3</v>
      </c>
      <c r="H297" t="str">
        <f t="shared" si="10"/>
        <v>Male</v>
      </c>
      <c r="I297">
        <f t="shared" si="11"/>
        <v>0</v>
      </c>
    </row>
    <row r="298" spans="1:9" ht="14.25" customHeight="1">
      <c r="A298" s="1" t="s">
        <v>301</v>
      </c>
      <c r="B298" s="1" t="s">
        <v>6</v>
      </c>
      <c r="C298" s="1" t="str">
        <f t="shared" si="9"/>
        <v>a</v>
      </c>
      <c r="D298">
        <f>VLOOKUP(C298,'Naive Bayes'!A:D,3,0)</f>
        <v>0.17859365276913503</v>
      </c>
      <c r="E298">
        <f>VLOOKUP(C298,'Naive Bayes'!A:D,2,0)</f>
        <v>0.56097560975609762</v>
      </c>
      <c r="F298">
        <f>D298*GETPIVOTDATA("Gender",'Naive Bayes'!$A$3,"Gender","Male","LastLetter","a")</f>
        <v>3.1895692809422373E-2</v>
      </c>
      <c r="G298">
        <f>E298*GETPIVOTDATA("Gender",'Naive Bayes'!$A$3,"Gender","Female","LastLetter","a")</f>
        <v>0.31469363474122553</v>
      </c>
      <c r="H298" t="str">
        <f t="shared" si="10"/>
        <v>Female</v>
      </c>
      <c r="I298">
        <f t="shared" si="11"/>
        <v>1</v>
      </c>
    </row>
    <row r="299" spans="1:9" ht="14.25" customHeight="1">
      <c r="A299" s="1" t="s">
        <v>302</v>
      </c>
      <c r="B299" s="1" t="s">
        <v>6</v>
      </c>
      <c r="C299" s="1" t="str">
        <f t="shared" si="9"/>
        <v>a</v>
      </c>
      <c r="D299">
        <f>VLOOKUP(C299,'Naive Bayes'!A:D,3,0)</f>
        <v>0.17859365276913503</v>
      </c>
      <c r="E299">
        <f>VLOOKUP(C299,'Naive Bayes'!A:D,2,0)</f>
        <v>0.56097560975609762</v>
      </c>
      <c r="F299">
        <f>D299*GETPIVOTDATA("Gender",'Naive Bayes'!$A$3,"Gender","Male","LastLetter","a")</f>
        <v>3.1895692809422373E-2</v>
      </c>
      <c r="G299">
        <f>E299*GETPIVOTDATA("Gender",'Naive Bayes'!$A$3,"Gender","Female","LastLetter","a")</f>
        <v>0.31469363474122553</v>
      </c>
      <c r="H299" t="str">
        <f t="shared" si="10"/>
        <v>Female</v>
      </c>
      <c r="I299">
        <f t="shared" si="11"/>
        <v>1</v>
      </c>
    </row>
    <row r="300" spans="1:9" ht="14.25" customHeight="1">
      <c r="A300" s="1" t="s">
        <v>303</v>
      </c>
      <c r="B300" s="1" t="s">
        <v>4</v>
      </c>
      <c r="C300" s="1" t="str">
        <f t="shared" si="9"/>
        <v>n</v>
      </c>
      <c r="D300">
        <f>VLOOKUP(C300,'Naive Bayes'!A:D,3,0)</f>
        <v>0.15121344119477287</v>
      </c>
      <c r="E300">
        <f>VLOOKUP(C300,'Naive Bayes'!A:D,2,0)</f>
        <v>1.2195121951219513E-2</v>
      </c>
      <c r="F300">
        <f>D300*GETPIVOTDATA("Gender",'Naive Bayes'!$A$3,"Gender","Male","LastLetter","a")</f>
        <v>2.7005760810765285E-2</v>
      </c>
      <c r="G300">
        <f>E300*GETPIVOTDATA("Gender",'Naive Bayes'!$A$3,"Gender","Female","LastLetter","a")</f>
        <v>6.8411659726353366E-3</v>
      </c>
      <c r="H300" t="str">
        <f t="shared" si="10"/>
        <v>Male</v>
      </c>
      <c r="I300">
        <f t="shared" si="11"/>
        <v>1</v>
      </c>
    </row>
    <row r="301" spans="1:9" ht="14.25" customHeight="1">
      <c r="A301" s="1" t="s">
        <v>304</v>
      </c>
      <c r="B301" s="1" t="s">
        <v>6</v>
      </c>
      <c r="C301" s="1" t="str">
        <f t="shared" si="9"/>
        <v>i</v>
      </c>
      <c r="D301">
        <f>VLOOKUP(C301,'Naive Bayes'!A:D,3,0)</f>
        <v>6.4716863721219667E-2</v>
      </c>
      <c r="E301">
        <f>VLOOKUP(C301,'Naive Bayes'!A:D,2,0)</f>
        <v>0.34074605451936874</v>
      </c>
      <c r="F301">
        <f>D301*GETPIVOTDATA("Gender",'Naive Bayes'!$A$3,"Gender","Male","LastLetter","a")</f>
        <v>1.1558021087734937E-2</v>
      </c>
      <c r="G301">
        <f>E301*GETPIVOTDATA("Gender",'Naive Bayes'!$A$3,"Gender","Female","LastLetter","a")</f>
        <v>0.19115022570598736</v>
      </c>
      <c r="H301" t="str">
        <f t="shared" si="10"/>
        <v>Female</v>
      </c>
      <c r="I301">
        <f t="shared" si="11"/>
        <v>1</v>
      </c>
    </row>
    <row r="302" spans="1:9" ht="14.25" customHeight="1">
      <c r="A302" s="1" t="s">
        <v>305</v>
      </c>
      <c r="B302" s="1" t="s">
        <v>6</v>
      </c>
      <c r="C302" s="1" t="str">
        <f t="shared" si="9"/>
        <v>i</v>
      </c>
      <c r="D302">
        <f>VLOOKUP(C302,'Naive Bayes'!A:D,3,0)</f>
        <v>6.4716863721219667E-2</v>
      </c>
      <c r="E302">
        <f>VLOOKUP(C302,'Naive Bayes'!A:D,2,0)</f>
        <v>0.34074605451936874</v>
      </c>
      <c r="F302">
        <f>D302*GETPIVOTDATA("Gender",'Naive Bayes'!$A$3,"Gender","Male","LastLetter","a")</f>
        <v>1.1558021087734937E-2</v>
      </c>
      <c r="G302">
        <f>E302*GETPIVOTDATA("Gender",'Naive Bayes'!$A$3,"Gender","Female","LastLetter","a")</f>
        <v>0.19115022570598736</v>
      </c>
      <c r="H302" t="str">
        <f t="shared" si="10"/>
        <v>Female</v>
      </c>
      <c r="I302">
        <f t="shared" si="11"/>
        <v>1</v>
      </c>
    </row>
    <row r="303" spans="1:9" ht="14.25" customHeight="1">
      <c r="A303" s="1" t="s">
        <v>306</v>
      </c>
      <c r="B303" s="1" t="s">
        <v>4</v>
      </c>
      <c r="C303" s="1" t="str">
        <f t="shared" si="9"/>
        <v>l</v>
      </c>
      <c r="D303">
        <f>VLOOKUP(C303,'Naive Bayes'!A:D,3,0)</f>
        <v>6.1605476042314873E-2</v>
      </c>
      <c r="E303">
        <f>VLOOKUP(C303,'Naive Bayes'!A:D,2,0)</f>
        <v>2.7977044476327116E-2</v>
      </c>
      <c r="F303">
        <f>D303*GETPIVOTDATA("Gender",'Naive Bayes'!$A$3,"Gender","Male","LastLetter","a")</f>
        <v>1.1002346996978449E-2</v>
      </c>
      <c r="G303">
        <f>E303*GETPIVOTDATA("Gender",'Naive Bayes'!$A$3,"Gender","Female","LastLetter","a")</f>
        <v>1.5694439584281066E-2</v>
      </c>
      <c r="H303" t="str">
        <f t="shared" si="10"/>
        <v>Female</v>
      </c>
      <c r="I303">
        <f t="shared" si="11"/>
        <v>0</v>
      </c>
    </row>
    <row r="304" spans="1:9" ht="14.25" customHeight="1">
      <c r="A304" s="1" t="s">
        <v>307</v>
      </c>
      <c r="B304" s="1" t="s">
        <v>6</v>
      </c>
      <c r="C304" s="1" t="str">
        <f t="shared" si="9"/>
        <v>i</v>
      </c>
      <c r="D304">
        <f>VLOOKUP(C304,'Naive Bayes'!A:D,3,0)</f>
        <v>6.4716863721219667E-2</v>
      </c>
      <c r="E304">
        <f>VLOOKUP(C304,'Naive Bayes'!A:D,2,0)</f>
        <v>0.34074605451936874</v>
      </c>
      <c r="F304">
        <f>D304*GETPIVOTDATA("Gender",'Naive Bayes'!$A$3,"Gender","Male","LastLetter","a")</f>
        <v>1.1558021087734937E-2</v>
      </c>
      <c r="G304">
        <f>E304*GETPIVOTDATA("Gender",'Naive Bayes'!$A$3,"Gender","Female","LastLetter","a")</f>
        <v>0.19115022570598736</v>
      </c>
      <c r="H304" t="str">
        <f t="shared" si="10"/>
        <v>Female</v>
      </c>
      <c r="I304">
        <f t="shared" si="11"/>
        <v>1</v>
      </c>
    </row>
    <row r="305" spans="1:9" ht="14.25" customHeight="1">
      <c r="A305" s="1" t="s">
        <v>308</v>
      </c>
      <c r="B305" s="1" t="s">
        <v>6</v>
      </c>
      <c r="C305" s="1" t="str">
        <f t="shared" si="9"/>
        <v>a</v>
      </c>
      <c r="D305">
        <f>VLOOKUP(C305,'Naive Bayes'!A:D,3,0)</f>
        <v>0.17859365276913503</v>
      </c>
      <c r="E305">
        <f>VLOOKUP(C305,'Naive Bayes'!A:D,2,0)</f>
        <v>0.56097560975609762</v>
      </c>
      <c r="F305">
        <f>D305*GETPIVOTDATA("Gender",'Naive Bayes'!$A$3,"Gender","Male","LastLetter","a")</f>
        <v>3.1895692809422373E-2</v>
      </c>
      <c r="G305">
        <f>E305*GETPIVOTDATA("Gender",'Naive Bayes'!$A$3,"Gender","Female","LastLetter","a")</f>
        <v>0.31469363474122553</v>
      </c>
      <c r="H305" t="str">
        <f t="shared" si="10"/>
        <v>Female</v>
      </c>
      <c r="I305">
        <f t="shared" si="11"/>
        <v>1</v>
      </c>
    </row>
    <row r="306" spans="1:9" ht="14.25" customHeight="1">
      <c r="A306" s="1" t="s">
        <v>309</v>
      </c>
      <c r="B306" s="1" t="s">
        <v>4</v>
      </c>
      <c r="C306" s="1" t="str">
        <f t="shared" si="9"/>
        <v>p</v>
      </c>
      <c r="D306">
        <f>VLOOKUP(C306,'Naive Bayes'!A:D,3,0)</f>
        <v>1.2445550715619166E-2</v>
      </c>
      <c r="E306">
        <f>VLOOKUP(C306,'Naive Bayes'!A:D,2,0)</f>
        <v>7.173601147776184E-4</v>
      </c>
      <c r="F306">
        <f>D306*GETPIVOTDATA("Gender",'Naive Bayes'!$A$3,"Gender","Male","LastLetter","a")</f>
        <v>2.2226963630259493E-3</v>
      </c>
      <c r="G306">
        <f>E306*GETPIVOTDATA("Gender",'Naive Bayes'!$A$3,"Gender","Female","LastLetter","a")</f>
        <v>4.0242152780207866E-4</v>
      </c>
      <c r="H306" t="str">
        <f t="shared" si="10"/>
        <v>Male</v>
      </c>
      <c r="I306">
        <f t="shared" si="11"/>
        <v>1</v>
      </c>
    </row>
    <row r="307" spans="1:9" ht="14.25" customHeight="1">
      <c r="A307" s="1" t="s">
        <v>310</v>
      </c>
      <c r="B307" s="1" t="s">
        <v>6</v>
      </c>
      <c r="C307" s="1" t="str">
        <f t="shared" si="9"/>
        <v>a</v>
      </c>
      <c r="D307">
        <f>VLOOKUP(C307,'Naive Bayes'!A:D,3,0)</f>
        <v>0.17859365276913503</v>
      </c>
      <c r="E307">
        <f>VLOOKUP(C307,'Naive Bayes'!A:D,2,0)</f>
        <v>0.56097560975609762</v>
      </c>
      <c r="F307">
        <f>D307*GETPIVOTDATA("Gender",'Naive Bayes'!$A$3,"Gender","Male","LastLetter","a")</f>
        <v>3.1895692809422373E-2</v>
      </c>
      <c r="G307">
        <f>E307*GETPIVOTDATA("Gender",'Naive Bayes'!$A$3,"Gender","Female","LastLetter","a")</f>
        <v>0.31469363474122553</v>
      </c>
      <c r="H307" t="str">
        <f t="shared" si="10"/>
        <v>Female</v>
      </c>
      <c r="I307">
        <f t="shared" si="11"/>
        <v>1</v>
      </c>
    </row>
    <row r="308" spans="1:9" ht="14.25" customHeight="1">
      <c r="A308" s="1" t="s">
        <v>311</v>
      </c>
      <c r="B308" s="1" t="s">
        <v>4</v>
      </c>
      <c r="C308" s="1" t="str">
        <f t="shared" si="9"/>
        <v>a</v>
      </c>
      <c r="D308">
        <f>VLOOKUP(C308,'Naive Bayes'!A:D,3,0)</f>
        <v>0.17859365276913503</v>
      </c>
      <c r="E308">
        <f>VLOOKUP(C308,'Naive Bayes'!A:D,2,0)</f>
        <v>0.56097560975609762</v>
      </c>
      <c r="F308">
        <f>D308*GETPIVOTDATA("Gender",'Naive Bayes'!$A$3,"Gender","Male","LastLetter","a")</f>
        <v>3.1895692809422373E-2</v>
      </c>
      <c r="G308">
        <f>E308*GETPIVOTDATA("Gender",'Naive Bayes'!$A$3,"Gender","Female","LastLetter","a")</f>
        <v>0.31469363474122553</v>
      </c>
      <c r="H308" t="str">
        <f t="shared" si="10"/>
        <v>Female</v>
      </c>
      <c r="I308">
        <f t="shared" si="11"/>
        <v>0</v>
      </c>
    </row>
    <row r="309" spans="1:9" ht="14.25" customHeight="1">
      <c r="A309" s="1" t="s">
        <v>312</v>
      </c>
      <c r="B309" s="1" t="s">
        <v>4</v>
      </c>
      <c r="C309" s="1" t="str">
        <f t="shared" si="9"/>
        <v>m</v>
      </c>
      <c r="D309">
        <f>VLOOKUP(C309,'Naive Bayes'!A:D,3,0)</f>
        <v>3.2980709396390792E-2</v>
      </c>
      <c r="E309">
        <f>VLOOKUP(C309,'Naive Bayes'!A:D,2,0)</f>
        <v>7.8909612625538018E-3</v>
      </c>
      <c r="F309">
        <f>D309*GETPIVOTDATA("Gender",'Naive Bayes'!$A$3,"Gender","Male","LastLetter","a")</f>
        <v>5.8901453620187659E-3</v>
      </c>
      <c r="G309">
        <f>E309*GETPIVOTDATA("Gender",'Naive Bayes'!$A$3,"Gender","Female","LastLetter","a")</f>
        <v>4.4266368058228645E-3</v>
      </c>
      <c r="H309" t="str">
        <f t="shared" si="10"/>
        <v>Male</v>
      </c>
      <c r="I309">
        <f t="shared" si="11"/>
        <v>1</v>
      </c>
    </row>
    <row r="310" spans="1:9" ht="14.25" customHeight="1">
      <c r="A310" s="1" t="s">
        <v>313</v>
      </c>
      <c r="B310" s="1" t="s">
        <v>4</v>
      </c>
      <c r="C310" s="1" t="str">
        <f t="shared" si="9"/>
        <v>a</v>
      </c>
      <c r="D310">
        <f>VLOOKUP(C310,'Naive Bayes'!A:D,3,0)</f>
        <v>0.17859365276913503</v>
      </c>
      <c r="E310">
        <f>VLOOKUP(C310,'Naive Bayes'!A:D,2,0)</f>
        <v>0.56097560975609762</v>
      </c>
      <c r="F310">
        <f>D310*GETPIVOTDATA("Gender",'Naive Bayes'!$A$3,"Gender","Male","LastLetter","a")</f>
        <v>3.1895692809422373E-2</v>
      </c>
      <c r="G310">
        <f>E310*GETPIVOTDATA("Gender",'Naive Bayes'!$A$3,"Gender","Female","LastLetter","a")</f>
        <v>0.31469363474122553</v>
      </c>
      <c r="H310" t="str">
        <f t="shared" si="10"/>
        <v>Female</v>
      </c>
      <c r="I310">
        <f t="shared" si="11"/>
        <v>0</v>
      </c>
    </row>
    <row r="311" spans="1:9" ht="14.25" customHeight="1">
      <c r="A311" s="1" t="s">
        <v>314</v>
      </c>
      <c r="B311" s="1" t="s">
        <v>4</v>
      </c>
      <c r="C311" s="1" t="str">
        <f t="shared" si="9"/>
        <v>l</v>
      </c>
      <c r="D311">
        <f>VLOOKUP(C311,'Naive Bayes'!A:D,3,0)</f>
        <v>6.1605476042314873E-2</v>
      </c>
      <c r="E311">
        <f>VLOOKUP(C311,'Naive Bayes'!A:D,2,0)</f>
        <v>2.7977044476327116E-2</v>
      </c>
      <c r="F311">
        <f>D311*GETPIVOTDATA("Gender",'Naive Bayes'!$A$3,"Gender","Male","LastLetter","a")</f>
        <v>1.1002346996978449E-2</v>
      </c>
      <c r="G311">
        <f>E311*GETPIVOTDATA("Gender",'Naive Bayes'!$A$3,"Gender","Female","LastLetter","a")</f>
        <v>1.5694439584281066E-2</v>
      </c>
      <c r="H311" t="str">
        <f t="shared" si="10"/>
        <v>Female</v>
      </c>
      <c r="I311">
        <f t="shared" si="11"/>
        <v>0</v>
      </c>
    </row>
    <row r="312" spans="1:9" ht="14.25" customHeight="1">
      <c r="A312" s="1" t="s">
        <v>315</v>
      </c>
      <c r="B312" s="1" t="s">
        <v>4</v>
      </c>
      <c r="C312" s="1" t="str">
        <f t="shared" si="9"/>
        <v>n</v>
      </c>
      <c r="D312">
        <f>VLOOKUP(C312,'Naive Bayes'!A:D,3,0)</f>
        <v>0.15121344119477287</v>
      </c>
      <c r="E312">
        <f>VLOOKUP(C312,'Naive Bayes'!A:D,2,0)</f>
        <v>1.2195121951219513E-2</v>
      </c>
      <c r="F312">
        <f>D312*GETPIVOTDATA("Gender",'Naive Bayes'!$A$3,"Gender","Male","LastLetter","a")</f>
        <v>2.7005760810765285E-2</v>
      </c>
      <c r="G312">
        <f>E312*GETPIVOTDATA("Gender",'Naive Bayes'!$A$3,"Gender","Female","LastLetter","a")</f>
        <v>6.8411659726353366E-3</v>
      </c>
      <c r="H312" t="str">
        <f t="shared" si="10"/>
        <v>Male</v>
      </c>
      <c r="I312">
        <f t="shared" si="11"/>
        <v>1</v>
      </c>
    </row>
    <row r="313" spans="1:9" ht="14.25" customHeight="1">
      <c r="A313" s="1" t="s">
        <v>316</v>
      </c>
      <c r="B313" s="1" t="s">
        <v>6</v>
      </c>
      <c r="C313" s="1" t="str">
        <f t="shared" si="9"/>
        <v>l</v>
      </c>
      <c r="D313">
        <f>VLOOKUP(C313,'Naive Bayes'!A:D,3,0)</f>
        <v>6.1605476042314873E-2</v>
      </c>
      <c r="E313">
        <f>VLOOKUP(C313,'Naive Bayes'!A:D,2,0)</f>
        <v>2.7977044476327116E-2</v>
      </c>
      <c r="F313">
        <f>D313*GETPIVOTDATA("Gender",'Naive Bayes'!$A$3,"Gender","Male","LastLetter","a")</f>
        <v>1.1002346996978449E-2</v>
      </c>
      <c r="G313">
        <f>E313*GETPIVOTDATA("Gender",'Naive Bayes'!$A$3,"Gender","Female","LastLetter","a")</f>
        <v>1.5694439584281066E-2</v>
      </c>
      <c r="H313" t="str">
        <f t="shared" si="10"/>
        <v>Female</v>
      </c>
      <c r="I313">
        <f t="shared" si="11"/>
        <v>1</v>
      </c>
    </row>
    <row r="314" spans="1:9" ht="14.25" customHeight="1">
      <c r="A314" s="1" t="s">
        <v>317</v>
      </c>
      <c r="B314" s="1" t="s">
        <v>4</v>
      </c>
      <c r="C314" s="1" t="str">
        <f t="shared" si="9"/>
        <v>a</v>
      </c>
      <c r="D314">
        <f>VLOOKUP(C314,'Naive Bayes'!A:D,3,0)</f>
        <v>0.17859365276913503</v>
      </c>
      <c r="E314">
        <f>VLOOKUP(C314,'Naive Bayes'!A:D,2,0)</f>
        <v>0.56097560975609762</v>
      </c>
      <c r="F314">
        <f>D314*GETPIVOTDATA("Gender",'Naive Bayes'!$A$3,"Gender","Male","LastLetter","a")</f>
        <v>3.1895692809422373E-2</v>
      </c>
      <c r="G314">
        <f>E314*GETPIVOTDATA("Gender",'Naive Bayes'!$A$3,"Gender","Female","LastLetter","a")</f>
        <v>0.31469363474122553</v>
      </c>
      <c r="H314" t="str">
        <f t="shared" si="10"/>
        <v>Female</v>
      </c>
      <c r="I314">
        <f t="shared" si="11"/>
        <v>0</v>
      </c>
    </row>
    <row r="315" spans="1:9" ht="14.25" customHeight="1">
      <c r="A315" s="1" t="s">
        <v>318</v>
      </c>
      <c r="B315" s="1" t="s">
        <v>4</v>
      </c>
      <c r="C315" s="1" t="str">
        <f t="shared" si="9"/>
        <v>l</v>
      </c>
      <c r="D315">
        <f>VLOOKUP(C315,'Naive Bayes'!A:D,3,0)</f>
        <v>6.1605476042314873E-2</v>
      </c>
      <c r="E315">
        <f>VLOOKUP(C315,'Naive Bayes'!A:D,2,0)</f>
        <v>2.7977044476327116E-2</v>
      </c>
      <c r="F315">
        <f>D315*GETPIVOTDATA("Gender",'Naive Bayes'!$A$3,"Gender","Male","LastLetter","a")</f>
        <v>1.1002346996978449E-2</v>
      </c>
      <c r="G315">
        <f>E315*GETPIVOTDATA("Gender",'Naive Bayes'!$A$3,"Gender","Female","LastLetter","a")</f>
        <v>1.5694439584281066E-2</v>
      </c>
      <c r="H315" t="str">
        <f t="shared" si="10"/>
        <v>Female</v>
      </c>
      <c r="I315">
        <f t="shared" si="11"/>
        <v>0</v>
      </c>
    </row>
    <row r="316" spans="1:9" ht="14.25" customHeight="1">
      <c r="A316" s="1" t="s">
        <v>319</v>
      </c>
      <c r="B316" s="1" t="s">
        <v>4</v>
      </c>
      <c r="C316" s="1" t="str">
        <f t="shared" si="9"/>
        <v>a</v>
      </c>
      <c r="D316">
        <f>VLOOKUP(C316,'Naive Bayes'!A:D,3,0)</f>
        <v>0.17859365276913503</v>
      </c>
      <c r="E316">
        <f>VLOOKUP(C316,'Naive Bayes'!A:D,2,0)</f>
        <v>0.56097560975609762</v>
      </c>
      <c r="F316">
        <f>D316*GETPIVOTDATA("Gender",'Naive Bayes'!$A$3,"Gender","Male","LastLetter","a")</f>
        <v>3.1895692809422373E-2</v>
      </c>
      <c r="G316">
        <f>E316*GETPIVOTDATA("Gender",'Naive Bayes'!$A$3,"Gender","Female","LastLetter","a")</f>
        <v>0.31469363474122553</v>
      </c>
      <c r="H316" t="str">
        <f t="shared" si="10"/>
        <v>Female</v>
      </c>
      <c r="I316">
        <f t="shared" si="11"/>
        <v>0</v>
      </c>
    </row>
    <row r="317" spans="1:9" ht="14.25" customHeight="1">
      <c r="A317" s="1" t="s">
        <v>320</v>
      </c>
      <c r="B317" s="1" t="s">
        <v>6</v>
      </c>
      <c r="C317" s="1" t="str">
        <f t="shared" si="9"/>
        <v>a</v>
      </c>
      <c r="D317">
        <f>VLOOKUP(C317,'Naive Bayes'!A:D,3,0)</f>
        <v>0.17859365276913503</v>
      </c>
      <c r="E317">
        <f>VLOOKUP(C317,'Naive Bayes'!A:D,2,0)</f>
        <v>0.56097560975609762</v>
      </c>
      <c r="F317">
        <f>D317*GETPIVOTDATA("Gender",'Naive Bayes'!$A$3,"Gender","Male","LastLetter","a")</f>
        <v>3.1895692809422373E-2</v>
      </c>
      <c r="G317">
        <f>E317*GETPIVOTDATA("Gender",'Naive Bayes'!$A$3,"Gender","Female","LastLetter","a")</f>
        <v>0.31469363474122553</v>
      </c>
      <c r="H317" t="str">
        <f t="shared" si="10"/>
        <v>Female</v>
      </c>
      <c r="I317">
        <f t="shared" si="11"/>
        <v>1</v>
      </c>
    </row>
    <row r="318" spans="1:9" ht="14.25" customHeight="1">
      <c r="A318" s="1" t="s">
        <v>321</v>
      </c>
      <c r="B318" s="1" t="s">
        <v>4</v>
      </c>
      <c r="C318" s="1" t="str">
        <f t="shared" si="9"/>
        <v>h</v>
      </c>
      <c r="D318">
        <f>VLOOKUP(C318,'Naive Bayes'!A:D,3,0)</f>
        <v>0.11263223397635345</v>
      </c>
      <c r="E318">
        <f>VLOOKUP(C318,'Naive Bayes'!A:D,2,0)</f>
        <v>5.0215208034433282E-3</v>
      </c>
      <c r="F318">
        <f>D318*GETPIVOTDATA("Gender",'Naive Bayes'!$A$3,"Gender","Male","LastLetter","a")</f>
        <v>2.0115402085384843E-2</v>
      </c>
      <c r="G318">
        <f>E318*GETPIVOTDATA("Gender",'Naive Bayes'!$A$3,"Gender","Female","LastLetter","a")</f>
        <v>2.8169506946145503E-3</v>
      </c>
      <c r="H318" t="str">
        <f t="shared" si="10"/>
        <v>Male</v>
      </c>
      <c r="I318">
        <f t="shared" si="11"/>
        <v>1</v>
      </c>
    </row>
    <row r="319" spans="1:9" ht="14.25" customHeight="1">
      <c r="A319" s="1" t="s">
        <v>322</v>
      </c>
      <c r="B319" s="1" t="s">
        <v>4</v>
      </c>
      <c r="C319" s="1" t="str">
        <f t="shared" si="9"/>
        <v>a</v>
      </c>
      <c r="D319">
        <f>VLOOKUP(C319,'Naive Bayes'!A:D,3,0)</f>
        <v>0.17859365276913503</v>
      </c>
      <c r="E319">
        <f>VLOOKUP(C319,'Naive Bayes'!A:D,2,0)</f>
        <v>0.56097560975609762</v>
      </c>
      <c r="F319">
        <f>D319*GETPIVOTDATA("Gender",'Naive Bayes'!$A$3,"Gender","Male","LastLetter","a")</f>
        <v>3.1895692809422373E-2</v>
      </c>
      <c r="G319">
        <f>E319*GETPIVOTDATA("Gender",'Naive Bayes'!$A$3,"Gender","Female","LastLetter","a")</f>
        <v>0.31469363474122553</v>
      </c>
      <c r="H319" t="str">
        <f t="shared" si="10"/>
        <v>Female</v>
      </c>
      <c r="I319">
        <f t="shared" si="11"/>
        <v>0</v>
      </c>
    </row>
    <row r="320" spans="1:9" ht="14.25" customHeight="1">
      <c r="A320" s="1" t="s">
        <v>323</v>
      </c>
      <c r="B320" s="1" t="s">
        <v>4</v>
      </c>
      <c r="C320" s="1" t="str">
        <f t="shared" si="9"/>
        <v>n</v>
      </c>
      <c r="D320">
        <f>VLOOKUP(C320,'Naive Bayes'!A:D,3,0)</f>
        <v>0.15121344119477287</v>
      </c>
      <c r="E320">
        <f>VLOOKUP(C320,'Naive Bayes'!A:D,2,0)</f>
        <v>1.2195121951219513E-2</v>
      </c>
      <c r="F320">
        <f>D320*GETPIVOTDATA("Gender",'Naive Bayes'!$A$3,"Gender","Male","LastLetter","a")</f>
        <v>2.7005760810765285E-2</v>
      </c>
      <c r="G320">
        <f>E320*GETPIVOTDATA("Gender",'Naive Bayes'!$A$3,"Gender","Female","LastLetter","a")</f>
        <v>6.8411659726353366E-3</v>
      </c>
      <c r="H320" t="str">
        <f t="shared" si="10"/>
        <v>Male</v>
      </c>
      <c r="I320">
        <f t="shared" si="11"/>
        <v>1</v>
      </c>
    </row>
    <row r="321" spans="1:9" ht="14.25" customHeight="1">
      <c r="A321" s="1" t="s">
        <v>324</v>
      </c>
      <c r="B321" s="1" t="s">
        <v>4</v>
      </c>
      <c r="C321" s="1" t="str">
        <f t="shared" si="9"/>
        <v>n</v>
      </c>
      <c r="D321">
        <f>VLOOKUP(C321,'Naive Bayes'!A:D,3,0)</f>
        <v>0.15121344119477287</v>
      </c>
      <c r="E321">
        <f>VLOOKUP(C321,'Naive Bayes'!A:D,2,0)</f>
        <v>1.2195121951219513E-2</v>
      </c>
      <c r="F321">
        <f>D321*GETPIVOTDATA("Gender",'Naive Bayes'!$A$3,"Gender","Male","LastLetter","a")</f>
        <v>2.7005760810765285E-2</v>
      </c>
      <c r="G321">
        <f>E321*GETPIVOTDATA("Gender",'Naive Bayes'!$A$3,"Gender","Female","LastLetter","a")</f>
        <v>6.8411659726353366E-3</v>
      </c>
      <c r="H321" t="str">
        <f t="shared" si="10"/>
        <v>Male</v>
      </c>
      <c r="I321">
        <f t="shared" si="11"/>
        <v>1</v>
      </c>
    </row>
    <row r="322" spans="1:9" ht="14.25" customHeight="1">
      <c r="A322" s="1" t="s">
        <v>325</v>
      </c>
      <c r="B322" s="1" t="s">
        <v>4</v>
      </c>
      <c r="C322" s="1" t="str">
        <f t="shared" si="9"/>
        <v>m</v>
      </c>
      <c r="D322">
        <f>VLOOKUP(C322,'Naive Bayes'!A:D,3,0)</f>
        <v>3.2980709396390792E-2</v>
      </c>
      <c r="E322">
        <f>VLOOKUP(C322,'Naive Bayes'!A:D,2,0)</f>
        <v>7.8909612625538018E-3</v>
      </c>
      <c r="F322">
        <f>D322*GETPIVOTDATA("Gender",'Naive Bayes'!$A$3,"Gender","Male","LastLetter","a")</f>
        <v>5.8901453620187659E-3</v>
      </c>
      <c r="G322">
        <f>E322*GETPIVOTDATA("Gender",'Naive Bayes'!$A$3,"Gender","Female","LastLetter","a")</f>
        <v>4.4266368058228645E-3</v>
      </c>
      <c r="H322" t="str">
        <f t="shared" si="10"/>
        <v>Male</v>
      </c>
      <c r="I322">
        <f t="shared" si="11"/>
        <v>1</v>
      </c>
    </row>
    <row r="323" spans="1:9" ht="14.25" customHeight="1">
      <c r="A323" s="1" t="s">
        <v>326</v>
      </c>
      <c r="B323" s="1" t="s">
        <v>4</v>
      </c>
      <c r="C323" s="1" t="str">
        <f t="shared" si="9"/>
        <v>i</v>
      </c>
      <c r="D323">
        <f>VLOOKUP(C323,'Naive Bayes'!A:D,3,0)</f>
        <v>6.4716863721219667E-2</v>
      </c>
      <c r="E323">
        <f>VLOOKUP(C323,'Naive Bayes'!A:D,2,0)</f>
        <v>0.34074605451936874</v>
      </c>
      <c r="F323">
        <f>D323*GETPIVOTDATA("Gender",'Naive Bayes'!$A$3,"Gender","Male","LastLetter","a")</f>
        <v>1.1558021087734937E-2</v>
      </c>
      <c r="G323">
        <f>E323*GETPIVOTDATA("Gender",'Naive Bayes'!$A$3,"Gender","Female","LastLetter","a")</f>
        <v>0.19115022570598736</v>
      </c>
      <c r="H323" t="str">
        <f t="shared" ref="H323:H386" si="12">IF(G323&gt;F323,"Female","Male")</f>
        <v>Female</v>
      </c>
      <c r="I323">
        <f t="shared" ref="I323:I386" si="13">IF(H323=B323,1,0)</f>
        <v>0</v>
      </c>
    </row>
    <row r="324" spans="1:9" ht="14.25" customHeight="1">
      <c r="A324" s="1" t="s">
        <v>327</v>
      </c>
      <c r="B324" s="1" t="s">
        <v>6</v>
      </c>
      <c r="C324" s="1" t="str">
        <f t="shared" si="9"/>
        <v>a</v>
      </c>
      <c r="D324">
        <f>VLOOKUP(C324,'Naive Bayes'!A:D,3,0)</f>
        <v>0.17859365276913503</v>
      </c>
      <c r="E324">
        <f>VLOOKUP(C324,'Naive Bayes'!A:D,2,0)</f>
        <v>0.56097560975609762</v>
      </c>
      <c r="F324">
        <f>D324*GETPIVOTDATA("Gender",'Naive Bayes'!$A$3,"Gender","Male","LastLetter","a")</f>
        <v>3.1895692809422373E-2</v>
      </c>
      <c r="G324">
        <f>E324*GETPIVOTDATA("Gender",'Naive Bayes'!$A$3,"Gender","Female","LastLetter","a")</f>
        <v>0.31469363474122553</v>
      </c>
      <c r="H324" t="str">
        <f t="shared" si="12"/>
        <v>Female</v>
      </c>
      <c r="I324">
        <f t="shared" si="13"/>
        <v>1</v>
      </c>
    </row>
    <row r="325" spans="1:9" ht="14.25" customHeight="1">
      <c r="A325" s="1" t="s">
        <v>328</v>
      </c>
      <c r="B325" s="1" t="s">
        <v>4</v>
      </c>
      <c r="C325" s="1" t="str">
        <f t="shared" si="9"/>
        <v>d</v>
      </c>
      <c r="D325">
        <f>VLOOKUP(C325,'Naive Bayes'!A:D,3,0)</f>
        <v>3.4847542003733668E-2</v>
      </c>
      <c r="E325">
        <f>VLOOKUP(C325,'Naive Bayes'!A:D,2,0)</f>
        <v>2.152080344332855E-3</v>
      </c>
      <c r="F325">
        <f>D325*GETPIVOTDATA("Gender",'Naive Bayes'!$A$3,"Gender","Male","LastLetter","a")</f>
        <v>6.2235498164726587E-3</v>
      </c>
      <c r="G325">
        <f>E325*GETPIVOTDATA("Gender",'Naive Bayes'!$A$3,"Gender","Female","LastLetter","a")</f>
        <v>1.2072645834062359E-3</v>
      </c>
      <c r="H325" t="str">
        <f t="shared" si="12"/>
        <v>Male</v>
      </c>
      <c r="I325">
        <f t="shared" si="13"/>
        <v>1</v>
      </c>
    </row>
    <row r="326" spans="1:9" ht="14.25" customHeight="1">
      <c r="A326" s="1" t="s">
        <v>329</v>
      </c>
      <c r="B326" s="1" t="s">
        <v>6</v>
      </c>
      <c r="C326" s="1" t="str">
        <f t="shared" si="9"/>
        <v>i</v>
      </c>
      <c r="D326">
        <f>VLOOKUP(C326,'Naive Bayes'!A:D,3,0)</f>
        <v>6.4716863721219667E-2</v>
      </c>
      <c r="E326">
        <f>VLOOKUP(C326,'Naive Bayes'!A:D,2,0)</f>
        <v>0.34074605451936874</v>
      </c>
      <c r="F326">
        <f>D326*GETPIVOTDATA("Gender",'Naive Bayes'!$A$3,"Gender","Male","LastLetter","a")</f>
        <v>1.1558021087734937E-2</v>
      </c>
      <c r="G326">
        <f>E326*GETPIVOTDATA("Gender",'Naive Bayes'!$A$3,"Gender","Female","LastLetter","a")</f>
        <v>0.19115022570598736</v>
      </c>
      <c r="H326" t="str">
        <f t="shared" si="12"/>
        <v>Female</v>
      </c>
      <c r="I326">
        <f t="shared" si="13"/>
        <v>1</v>
      </c>
    </row>
    <row r="327" spans="1:9" ht="14.25" customHeight="1">
      <c r="A327" s="1" t="s">
        <v>330</v>
      </c>
      <c r="B327" s="1" t="s">
        <v>4</v>
      </c>
      <c r="C327" s="1" t="str">
        <f t="shared" si="9"/>
        <v>i</v>
      </c>
      <c r="D327">
        <f>VLOOKUP(C327,'Naive Bayes'!A:D,3,0)</f>
        <v>6.4716863721219667E-2</v>
      </c>
      <c r="E327">
        <f>VLOOKUP(C327,'Naive Bayes'!A:D,2,0)</f>
        <v>0.34074605451936874</v>
      </c>
      <c r="F327">
        <f>D327*GETPIVOTDATA("Gender",'Naive Bayes'!$A$3,"Gender","Male","LastLetter","a")</f>
        <v>1.1558021087734937E-2</v>
      </c>
      <c r="G327">
        <f>E327*GETPIVOTDATA("Gender",'Naive Bayes'!$A$3,"Gender","Female","LastLetter","a")</f>
        <v>0.19115022570598736</v>
      </c>
      <c r="H327" t="str">
        <f t="shared" si="12"/>
        <v>Female</v>
      </c>
      <c r="I327">
        <f t="shared" si="13"/>
        <v>0</v>
      </c>
    </row>
    <row r="328" spans="1:9" ht="14.25" customHeight="1">
      <c r="A328" s="1" t="s">
        <v>331</v>
      </c>
      <c r="B328" s="1" t="s">
        <v>4</v>
      </c>
      <c r="C328" s="1" t="str">
        <f t="shared" si="9"/>
        <v>l</v>
      </c>
      <c r="D328">
        <f>VLOOKUP(C328,'Naive Bayes'!A:D,3,0)</f>
        <v>6.1605476042314873E-2</v>
      </c>
      <c r="E328">
        <f>VLOOKUP(C328,'Naive Bayes'!A:D,2,0)</f>
        <v>2.7977044476327116E-2</v>
      </c>
      <c r="F328">
        <f>D328*GETPIVOTDATA("Gender",'Naive Bayes'!$A$3,"Gender","Male","LastLetter","a")</f>
        <v>1.1002346996978449E-2</v>
      </c>
      <c r="G328">
        <f>E328*GETPIVOTDATA("Gender",'Naive Bayes'!$A$3,"Gender","Female","LastLetter","a")</f>
        <v>1.5694439584281066E-2</v>
      </c>
      <c r="H328" t="str">
        <f t="shared" si="12"/>
        <v>Female</v>
      </c>
      <c r="I328">
        <f t="shared" si="13"/>
        <v>0</v>
      </c>
    </row>
    <row r="329" spans="1:9" ht="14.25" customHeight="1">
      <c r="A329" s="1" t="s">
        <v>332</v>
      </c>
      <c r="B329" s="1" t="s">
        <v>6</v>
      </c>
      <c r="C329" s="1" t="str">
        <f t="shared" si="9"/>
        <v>a</v>
      </c>
      <c r="D329">
        <f>VLOOKUP(C329,'Naive Bayes'!A:D,3,0)</f>
        <v>0.17859365276913503</v>
      </c>
      <c r="E329">
        <f>VLOOKUP(C329,'Naive Bayes'!A:D,2,0)</f>
        <v>0.56097560975609762</v>
      </c>
      <c r="F329">
        <f>D329*GETPIVOTDATA("Gender",'Naive Bayes'!$A$3,"Gender","Male","LastLetter","a")</f>
        <v>3.1895692809422373E-2</v>
      </c>
      <c r="G329">
        <f>E329*GETPIVOTDATA("Gender",'Naive Bayes'!$A$3,"Gender","Female","LastLetter","a")</f>
        <v>0.31469363474122553</v>
      </c>
      <c r="H329" t="str">
        <f t="shared" si="12"/>
        <v>Female</v>
      </c>
      <c r="I329">
        <f t="shared" si="13"/>
        <v>1</v>
      </c>
    </row>
    <row r="330" spans="1:9" ht="14.25" customHeight="1">
      <c r="A330" s="1" t="s">
        <v>333</v>
      </c>
      <c r="B330" s="1" t="s">
        <v>4</v>
      </c>
      <c r="C330" s="1" t="str">
        <f t="shared" si="9"/>
        <v>n</v>
      </c>
      <c r="D330">
        <f>VLOOKUP(C330,'Naive Bayes'!A:D,3,0)</f>
        <v>0.15121344119477287</v>
      </c>
      <c r="E330">
        <f>VLOOKUP(C330,'Naive Bayes'!A:D,2,0)</f>
        <v>1.2195121951219513E-2</v>
      </c>
      <c r="F330">
        <f>D330*GETPIVOTDATA("Gender",'Naive Bayes'!$A$3,"Gender","Male","LastLetter","a")</f>
        <v>2.7005760810765285E-2</v>
      </c>
      <c r="G330">
        <f>E330*GETPIVOTDATA("Gender",'Naive Bayes'!$A$3,"Gender","Female","LastLetter","a")</f>
        <v>6.8411659726353366E-3</v>
      </c>
      <c r="H330" t="str">
        <f t="shared" si="12"/>
        <v>Male</v>
      </c>
      <c r="I330">
        <f t="shared" si="13"/>
        <v>1</v>
      </c>
    </row>
    <row r="331" spans="1:9" ht="14.25" customHeight="1">
      <c r="A331" s="1" t="s">
        <v>334</v>
      </c>
      <c r="B331" s="1" t="s">
        <v>4</v>
      </c>
      <c r="C331" s="1" t="str">
        <f t="shared" si="9"/>
        <v>i</v>
      </c>
      <c r="D331">
        <f>VLOOKUP(C331,'Naive Bayes'!A:D,3,0)</f>
        <v>6.4716863721219667E-2</v>
      </c>
      <c r="E331">
        <f>VLOOKUP(C331,'Naive Bayes'!A:D,2,0)</f>
        <v>0.34074605451936874</v>
      </c>
      <c r="F331">
        <f>D331*GETPIVOTDATA("Gender",'Naive Bayes'!$A$3,"Gender","Male","LastLetter","a")</f>
        <v>1.1558021087734937E-2</v>
      </c>
      <c r="G331">
        <f>E331*GETPIVOTDATA("Gender",'Naive Bayes'!$A$3,"Gender","Female","LastLetter","a")</f>
        <v>0.19115022570598736</v>
      </c>
      <c r="H331" t="str">
        <f t="shared" si="12"/>
        <v>Female</v>
      </c>
      <c r="I331">
        <f t="shared" si="13"/>
        <v>0</v>
      </c>
    </row>
    <row r="332" spans="1:9" ht="14.25" customHeight="1">
      <c r="A332" s="1" t="s">
        <v>335</v>
      </c>
      <c r="B332" s="1" t="s">
        <v>6</v>
      </c>
      <c r="C332" s="1" t="str">
        <f t="shared" si="9"/>
        <v>a</v>
      </c>
      <c r="D332">
        <f>VLOOKUP(C332,'Naive Bayes'!A:D,3,0)</f>
        <v>0.17859365276913503</v>
      </c>
      <c r="E332">
        <f>VLOOKUP(C332,'Naive Bayes'!A:D,2,0)</f>
        <v>0.56097560975609762</v>
      </c>
      <c r="F332">
        <f>D332*GETPIVOTDATA("Gender",'Naive Bayes'!$A$3,"Gender","Male","LastLetter","a")</f>
        <v>3.1895692809422373E-2</v>
      </c>
      <c r="G332">
        <f>E332*GETPIVOTDATA("Gender",'Naive Bayes'!$A$3,"Gender","Female","LastLetter","a")</f>
        <v>0.31469363474122553</v>
      </c>
      <c r="H332" t="str">
        <f t="shared" si="12"/>
        <v>Female</v>
      </c>
      <c r="I332">
        <f t="shared" si="13"/>
        <v>1</v>
      </c>
    </row>
    <row r="333" spans="1:9" ht="14.25" customHeight="1">
      <c r="A333" s="1" t="s">
        <v>336</v>
      </c>
      <c r="B333" s="1" t="s">
        <v>4</v>
      </c>
      <c r="C333" s="1" t="str">
        <f t="shared" si="9"/>
        <v>l</v>
      </c>
      <c r="D333">
        <f>VLOOKUP(C333,'Naive Bayes'!A:D,3,0)</f>
        <v>6.1605476042314873E-2</v>
      </c>
      <c r="E333">
        <f>VLOOKUP(C333,'Naive Bayes'!A:D,2,0)</f>
        <v>2.7977044476327116E-2</v>
      </c>
      <c r="F333">
        <f>D333*GETPIVOTDATA("Gender",'Naive Bayes'!$A$3,"Gender","Male","LastLetter","a")</f>
        <v>1.1002346996978449E-2</v>
      </c>
      <c r="G333">
        <f>E333*GETPIVOTDATA("Gender",'Naive Bayes'!$A$3,"Gender","Female","LastLetter","a")</f>
        <v>1.5694439584281066E-2</v>
      </c>
      <c r="H333" t="str">
        <f t="shared" si="12"/>
        <v>Female</v>
      </c>
      <c r="I333">
        <f t="shared" si="13"/>
        <v>0</v>
      </c>
    </row>
    <row r="334" spans="1:9" ht="14.25" customHeight="1">
      <c r="A334" s="1" t="s">
        <v>337</v>
      </c>
      <c r="B334" s="1" t="s">
        <v>6</v>
      </c>
      <c r="C334" s="1" t="str">
        <f t="shared" si="9"/>
        <v>a</v>
      </c>
      <c r="D334">
        <f>VLOOKUP(C334,'Naive Bayes'!A:D,3,0)</f>
        <v>0.17859365276913503</v>
      </c>
      <c r="E334">
        <f>VLOOKUP(C334,'Naive Bayes'!A:D,2,0)</f>
        <v>0.56097560975609762</v>
      </c>
      <c r="F334">
        <f>D334*GETPIVOTDATA("Gender",'Naive Bayes'!$A$3,"Gender","Male","LastLetter","a")</f>
        <v>3.1895692809422373E-2</v>
      </c>
      <c r="G334">
        <f>E334*GETPIVOTDATA("Gender",'Naive Bayes'!$A$3,"Gender","Female","LastLetter","a")</f>
        <v>0.31469363474122553</v>
      </c>
      <c r="H334" t="str">
        <f t="shared" si="12"/>
        <v>Female</v>
      </c>
      <c r="I334">
        <f t="shared" si="13"/>
        <v>1</v>
      </c>
    </row>
    <row r="335" spans="1:9" ht="14.25" customHeight="1">
      <c r="A335" s="1" t="s">
        <v>338</v>
      </c>
      <c r="B335" s="1" t="s">
        <v>4</v>
      </c>
      <c r="C335" s="1" t="str">
        <f t="shared" si="9"/>
        <v>m</v>
      </c>
      <c r="D335">
        <f>VLOOKUP(C335,'Naive Bayes'!A:D,3,0)</f>
        <v>3.2980709396390792E-2</v>
      </c>
      <c r="E335">
        <f>VLOOKUP(C335,'Naive Bayes'!A:D,2,0)</f>
        <v>7.8909612625538018E-3</v>
      </c>
      <c r="F335">
        <f>D335*GETPIVOTDATA("Gender",'Naive Bayes'!$A$3,"Gender","Male","LastLetter","a")</f>
        <v>5.8901453620187659E-3</v>
      </c>
      <c r="G335">
        <f>E335*GETPIVOTDATA("Gender",'Naive Bayes'!$A$3,"Gender","Female","LastLetter","a")</f>
        <v>4.4266368058228645E-3</v>
      </c>
      <c r="H335" t="str">
        <f t="shared" si="12"/>
        <v>Male</v>
      </c>
      <c r="I335">
        <f t="shared" si="13"/>
        <v>1</v>
      </c>
    </row>
    <row r="336" spans="1:9" ht="14.25" customHeight="1">
      <c r="A336" s="1" t="s">
        <v>339</v>
      </c>
      <c r="B336" s="1" t="s">
        <v>4</v>
      </c>
      <c r="C336" s="1" t="str">
        <f t="shared" si="9"/>
        <v>g</v>
      </c>
      <c r="D336">
        <f>VLOOKUP(C336,'Naive Bayes'!A:D,3,0)</f>
        <v>1.120099564405725E-2</v>
      </c>
      <c r="E336">
        <f>VLOOKUP(C336,'Naive Bayes'!A:D,2,0)</f>
        <v>7.173601147776184E-4</v>
      </c>
      <c r="F336">
        <f>D336*GETPIVOTDATA("Gender",'Naive Bayes'!$A$3,"Gender","Male","LastLetter","a")</f>
        <v>2.0004267267233547E-3</v>
      </c>
      <c r="G336">
        <f>E336*GETPIVOTDATA("Gender",'Naive Bayes'!$A$3,"Gender","Female","LastLetter","a")</f>
        <v>4.0242152780207866E-4</v>
      </c>
      <c r="H336" t="str">
        <f t="shared" si="12"/>
        <v>Male</v>
      </c>
      <c r="I336">
        <f t="shared" si="13"/>
        <v>1</v>
      </c>
    </row>
    <row r="337" spans="1:9" ht="14.25" customHeight="1">
      <c r="A337" s="1" t="s">
        <v>340</v>
      </c>
      <c r="B337" s="1" t="s">
        <v>4</v>
      </c>
      <c r="C337" s="1" t="str">
        <f t="shared" si="9"/>
        <v>h</v>
      </c>
      <c r="D337">
        <f>VLOOKUP(C337,'Naive Bayes'!A:D,3,0)</f>
        <v>0.11263223397635345</v>
      </c>
      <c r="E337">
        <f>VLOOKUP(C337,'Naive Bayes'!A:D,2,0)</f>
        <v>5.0215208034433282E-3</v>
      </c>
      <c r="F337">
        <f>D337*GETPIVOTDATA("Gender",'Naive Bayes'!$A$3,"Gender","Male","LastLetter","a")</f>
        <v>2.0115402085384843E-2</v>
      </c>
      <c r="G337">
        <f>E337*GETPIVOTDATA("Gender",'Naive Bayes'!$A$3,"Gender","Female","LastLetter","a")</f>
        <v>2.8169506946145503E-3</v>
      </c>
      <c r="H337" t="str">
        <f t="shared" si="12"/>
        <v>Male</v>
      </c>
      <c r="I337">
        <f t="shared" si="13"/>
        <v>1</v>
      </c>
    </row>
    <row r="338" spans="1:9" ht="14.25" customHeight="1">
      <c r="A338" s="1" t="s">
        <v>341</v>
      </c>
      <c r="B338" s="1" t="s">
        <v>6</v>
      </c>
      <c r="C338" s="1" t="str">
        <f t="shared" si="9"/>
        <v>e</v>
      </c>
      <c r="D338">
        <f>VLOOKUP(C338,'Naive Bayes'!A:D,3,0)</f>
        <v>6.8450528935905417E-3</v>
      </c>
      <c r="E338">
        <f>VLOOKUP(C338,'Naive Bayes'!A:D,2,0)</f>
        <v>7.1736011477761836E-3</v>
      </c>
      <c r="F338">
        <f>D338*GETPIVOTDATA("Gender",'Naive Bayes'!$A$3,"Gender","Male","LastLetter","a")</f>
        <v>1.2224829996642721E-3</v>
      </c>
      <c r="G338">
        <f>E338*GETPIVOTDATA("Gender",'Naive Bayes'!$A$3,"Gender","Female","LastLetter","a")</f>
        <v>4.0242152780207863E-3</v>
      </c>
      <c r="H338" t="str">
        <f t="shared" si="12"/>
        <v>Female</v>
      </c>
      <c r="I338">
        <f t="shared" si="13"/>
        <v>1</v>
      </c>
    </row>
    <row r="339" spans="1:9" ht="14.25" customHeight="1">
      <c r="A339" s="1" t="s">
        <v>342</v>
      </c>
      <c r="B339" s="1" t="s">
        <v>6</v>
      </c>
      <c r="C339" s="1" t="str">
        <f t="shared" si="9"/>
        <v>a</v>
      </c>
      <c r="D339">
        <f>VLOOKUP(C339,'Naive Bayes'!A:D,3,0)</f>
        <v>0.17859365276913503</v>
      </c>
      <c r="E339">
        <f>VLOOKUP(C339,'Naive Bayes'!A:D,2,0)</f>
        <v>0.56097560975609762</v>
      </c>
      <c r="F339">
        <f>D339*GETPIVOTDATA("Gender",'Naive Bayes'!$A$3,"Gender","Male","LastLetter","a")</f>
        <v>3.1895692809422373E-2</v>
      </c>
      <c r="G339">
        <f>E339*GETPIVOTDATA("Gender",'Naive Bayes'!$A$3,"Gender","Female","LastLetter","a")</f>
        <v>0.31469363474122553</v>
      </c>
      <c r="H339" t="str">
        <f t="shared" si="12"/>
        <v>Female</v>
      </c>
      <c r="I339">
        <f t="shared" si="13"/>
        <v>1</v>
      </c>
    </row>
    <row r="340" spans="1:9" ht="14.25" customHeight="1">
      <c r="A340" s="1" t="s">
        <v>343</v>
      </c>
      <c r="B340" s="1" t="s">
        <v>6</v>
      </c>
      <c r="C340" s="1" t="str">
        <f t="shared" si="9"/>
        <v>l</v>
      </c>
      <c r="D340">
        <f>VLOOKUP(C340,'Naive Bayes'!A:D,3,0)</f>
        <v>6.1605476042314873E-2</v>
      </c>
      <c r="E340">
        <f>VLOOKUP(C340,'Naive Bayes'!A:D,2,0)</f>
        <v>2.7977044476327116E-2</v>
      </c>
      <c r="F340">
        <f>D340*GETPIVOTDATA("Gender",'Naive Bayes'!$A$3,"Gender","Male","LastLetter","a")</f>
        <v>1.1002346996978449E-2</v>
      </c>
      <c r="G340">
        <f>E340*GETPIVOTDATA("Gender",'Naive Bayes'!$A$3,"Gender","Female","LastLetter","a")</f>
        <v>1.5694439584281066E-2</v>
      </c>
      <c r="H340" t="str">
        <f t="shared" si="12"/>
        <v>Female</v>
      </c>
      <c r="I340">
        <f t="shared" si="13"/>
        <v>1</v>
      </c>
    </row>
    <row r="341" spans="1:9" ht="14.25" customHeight="1">
      <c r="A341" s="1" t="s">
        <v>344</v>
      </c>
      <c r="B341" s="1" t="s">
        <v>4</v>
      </c>
      <c r="C341" s="1" t="str">
        <f t="shared" si="9"/>
        <v>q</v>
      </c>
      <c r="D341">
        <f>VLOOKUP(C341,'Naive Bayes'!A:D,3,0)</f>
        <v>3.1113876789047915E-3</v>
      </c>
      <c r="E341">
        <f>VLOOKUP(C341,'Naive Bayes'!A:D,2,0)</f>
        <v>0</v>
      </c>
      <c r="F341">
        <f>D341*GETPIVOTDATA("Gender",'Naive Bayes'!$A$3,"Gender","Male","LastLetter","a")</f>
        <v>5.5567409075648732E-4</v>
      </c>
      <c r="G341">
        <f>E341*GETPIVOTDATA("Gender",'Naive Bayes'!$A$3,"Gender","Female","LastLetter","a")</f>
        <v>0</v>
      </c>
      <c r="H341" t="str">
        <f t="shared" si="12"/>
        <v>Male</v>
      </c>
      <c r="I341">
        <f t="shared" si="13"/>
        <v>1</v>
      </c>
    </row>
    <row r="342" spans="1:9" ht="14.25" customHeight="1">
      <c r="A342" s="1" t="s">
        <v>345</v>
      </c>
      <c r="B342" s="1" t="s">
        <v>4</v>
      </c>
      <c r="C342" s="1" t="str">
        <f t="shared" si="9"/>
        <v>d</v>
      </c>
      <c r="D342">
        <f>VLOOKUP(C342,'Naive Bayes'!A:D,3,0)</f>
        <v>3.4847542003733668E-2</v>
      </c>
      <c r="E342">
        <f>VLOOKUP(C342,'Naive Bayes'!A:D,2,0)</f>
        <v>2.152080344332855E-3</v>
      </c>
      <c r="F342">
        <f>D342*GETPIVOTDATA("Gender",'Naive Bayes'!$A$3,"Gender","Male","LastLetter","a")</f>
        <v>6.2235498164726587E-3</v>
      </c>
      <c r="G342">
        <f>E342*GETPIVOTDATA("Gender",'Naive Bayes'!$A$3,"Gender","Female","LastLetter","a")</f>
        <v>1.2072645834062359E-3</v>
      </c>
      <c r="H342" t="str">
        <f t="shared" si="12"/>
        <v>Male</v>
      </c>
      <c r="I342">
        <f t="shared" si="13"/>
        <v>1</v>
      </c>
    </row>
    <row r="343" spans="1:9" ht="14.25" customHeight="1">
      <c r="A343" s="1" t="s">
        <v>346</v>
      </c>
      <c r="B343" s="1" t="s">
        <v>4</v>
      </c>
      <c r="C343" s="1" t="str">
        <f t="shared" si="9"/>
        <v>u</v>
      </c>
      <c r="D343">
        <f>VLOOKUP(C343,'Naive Bayes'!A:D,3,0)</f>
        <v>3.7336652146857496E-2</v>
      </c>
      <c r="E343">
        <f>VLOOKUP(C343,'Naive Bayes'!A:D,2,0)</f>
        <v>7.8909612625538018E-3</v>
      </c>
      <c r="F343">
        <f>D343*GETPIVOTDATA("Gender",'Naive Bayes'!$A$3,"Gender","Male","LastLetter","a")</f>
        <v>6.6680890890778478E-3</v>
      </c>
      <c r="G343">
        <f>E343*GETPIVOTDATA("Gender",'Naive Bayes'!$A$3,"Gender","Female","LastLetter","a")</f>
        <v>4.4266368058228645E-3</v>
      </c>
      <c r="H343" t="str">
        <f t="shared" si="12"/>
        <v>Male</v>
      </c>
      <c r="I343">
        <f t="shared" si="13"/>
        <v>1</v>
      </c>
    </row>
    <row r="344" spans="1:9" ht="14.25" customHeight="1">
      <c r="A344" s="1" t="s">
        <v>347</v>
      </c>
      <c r="B344" s="1" t="s">
        <v>4</v>
      </c>
      <c r="C344" s="1" t="str">
        <f t="shared" si="9"/>
        <v>k</v>
      </c>
      <c r="D344">
        <f>VLOOKUP(C344,'Naive Bayes'!A:D,3,0)</f>
        <v>3.7336652146857496E-2</v>
      </c>
      <c r="E344">
        <f>VLOOKUP(C344,'Naive Bayes'!A:D,2,0)</f>
        <v>2.8694404591104736E-3</v>
      </c>
      <c r="F344">
        <f>D344*GETPIVOTDATA("Gender",'Naive Bayes'!$A$3,"Gender","Male","LastLetter","a")</f>
        <v>6.6680890890778478E-3</v>
      </c>
      <c r="G344">
        <f>E344*GETPIVOTDATA("Gender",'Naive Bayes'!$A$3,"Gender","Female","LastLetter","a")</f>
        <v>1.6096861112083146E-3</v>
      </c>
      <c r="H344" t="str">
        <f t="shared" si="12"/>
        <v>Male</v>
      </c>
      <c r="I344">
        <f t="shared" si="13"/>
        <v>1</v>
      </c>
    </row>
    <row r="345" spans="1:9" ht="14.25" customHeight="1">
      <c r="A345" s="1" t="s">
        <v>348</v>
      </c>
      <c r="B345" s="1" t="s">
        <v>6</v>
      </c>
      <c r="C345" s="1" t="str">
        <f t="shared" si="9"/>
        <v>a</v>
      </c>
      <c r="D345">
        <f>VLOOKUP(C345,'Naive Bayes'!A:D,3,0)</f>
        <v>0.17859365276913503</v>
      </c>
      <c r="E345">
        <f>VLOOKUP(C345,'Naive Bayes'!A:D,2,0)</f>
        <v>0.56097560975609762</v>
      </c>
      <c r="F345">
        <f>D345*GETPIVOTDATA("Gender",'Naive Bayes'!$A$3,"Gender","Male","LastLetter","a")</f>
        <v>3.1895692809422373E-2</v>
      </c>
      <c r="G345">
        <f>E345*GETPIVOTDATA("Gender",'Naive Bayes'!$A$3,"Gender","Female","LastLetter","a")</f>
        <v>0.31469363474122553</v>
      </c>
      <c r="H345" t="str">
        <f t="shared" si="12"/>
        <v>Female</v>
      </c>
      <c r="I345">
        <f t="shared" si="13"/>
        <v>1</v>
      </c>
    </row>
    <row r="346" spans="1:9" ht="14.25" customHeight="1">
      <c r="A346" s="1" t="s">
        <v>349</v>
      </c>
      <c r="B346" s="1" t="s">
        <v>4</v>
      </c>
      <c r="C346" s="1" t="str">
        <f t="shared" si="9"/>
        <v>d</v>
      </c>
      <c r="D346">
        <f>VLOOKUP(C346,'Naive Bayes'!A:D,3,0)</f>
        <v>3.4847542003733668E-2</v>
      </c>
      <c r="E346">
        <f>VLOOKUP(C346,'Naive Bayes'!A:D,2,0)</f>
        <v>2.152080344332855E-3</v>
      </c>
      <c r="F346">
        <f>D346*GETPIVOTDATA("Gender",'Naive Bayes'!$A$3,"Gender","Male","LastLetter","a")</f>
        <v>6.2235498164726587E-3</v>
      </c>
      <c r="G346">
        <f>E346*GETPIVOTDATA("Gender",'Naive Bayes'!$A$3,"Gender","Female","LastLetter","a")</f>
        <v>1.2072645834062359E-3</v>
      </c>
      <c r="H346" t="str">
        <f t="shared" si="12"/>
        <v>Male</v>
      </c>
      <c r="I346">
        <f t="shared" si="13"/>
        <v>1</v>
      </c>
    </row>
    <row r="347" spans="1:9" ht="14.25" customHeight="1">
      <c r="A347" s="1" t="s">
        <v>350</v>
      </c>
      <c r="B347" s="1" t="s">
        <v>4</v>
      </c>
      <c r="C347" s="1" t="str">
        <f t="shared" si="9"/>
        <v>n</v>
      </c>
      <c r="D347">
        <f>VLOOKUP(C347,'Naive Bayes'!A:D,3,0)</f>
        <v>0.15121344119477287</v>
      </c>
      <c r="E347">
        <f>VLOOKUP(C347,'Naive Bayes'!A:D,2,0)</f>
        <v>1.2195121951219513E-2</v>
      </c>
      <c r="F347">
        <f>D347*GETPIVOTDATA("Gender",'Naive Bayes'!$A$3,"Gender","Male","LastLetter","a")</f>
        <v>2.7005760810765285E-2</v>
      </c>
      <c r="G347">
        <f>E347*GETPIVOTDATA("Gender",'Naive Bayes'!$A$3,"Gender","Female","LastLetter","a")</f>
        <v>6.8411659726353366E-3</v>
      </c>
      <c r="H347" t="str">
        <f t="shared" si="12"/>
        <v>Male</v>
      </c>
      <c r="I347">
        <f t="shared" si="13"/>
        <v>1</v>
      </c>
    </row>
    <row r="348" spans="1:9" ht="14.25" customHeight="1">
      <c r="A348" s="1" t="s">
        <v>351</v>
      </c>
      <c r="B348" s="1" t="s">
        <v>6</v>
      </c>
      <c r="C348" s="1" t="str">
        <f t="shared" si="9"/>
        <v>a</v>
      </c>
      <c r="D348">
        <f>VLOOKUP(C348,'Naive Bayes'!A:D,3,0)</f>
        <v>0.17859365276913503</v>
      </c>
      <c r="E348">
        <f>VLOOKUP(C348,'Naive Bayes'!A:D,2,0)</f>
        <v>0.56097560975609762</v>
      </c>
      <c r="F348">
        <f>D348*GETPIVOTDATA("Gender",'Naive Bayes'!$A$3,"Gender","Male","LastLetter","a")</f>
        <v>3.1895692809422373E-2</v>
      </c>
      <c r="G348">
        <f>E348*GETPIVOTDATA("Gender",'Naive Bayes'!$A$3,"Gender","Female","LastLetter","a")</f>
        <v>0.31469363474122553</v>
      </c>
      <c r="H348" t="str">
        <f t="shared" si="12"/>
        <v>Female</v>
      </c>
      <c r="I348">
        <f t="shared" si="13"/>
        <v>1</v>
      </c>
    </row>
    <row r="349" spans="1:9" ht="14.25" customHeight="1">
      <c r="A349" s="1" t="s">
        <v>352</v>
      </c>
      <c r="B349" s="1" t="s">
        <v>4</v>
      </c>
      <c r="C349" s="1" t="str">
        <f t="shared" si="9"/>
        <v>l</v>
      </c>
      <c r="D349">
        <f>VLOOKUP(C349,'Naive Bayes'!A:D,3,0)</f>
        <v>6.1605476042314873E-2</v>
      </c>
      <c r="E349">
        <f>VLOOKUP(C349,'Naive Bayes'!A:D,2,0)</f>
        <v>2.7977044476327116E-2</v>
      </c>
      <c r="F349">
        <f>D349*GETPIVOTDATA("Gender",'Naive Bayes'!$A$3,"Gender","Male","LastLetter","a")</f>
        <v>1.1002346996978449E-2</v>
      </c>
      <c r="G349">
        <f>E349*GETPIVOTDATA("Gender",'Naive Bayes'!$A$3,"Gender","Female","LastLetter","a")</f>
        <v>1.5694439584281066E-2</v>
      </c>
      <c r="H349" t="str">
        <f t="shared" si="12"/>
        <v>Female</v>
      </c>
      <c r="I349">
        <f t="shared" si="13"/>
        <v>0</v>
      </c>
    </row>
    <row r="350" spans="1:9" ht="14.25" customHeight="1">
      <c r="A350" s="1" t="s">
        <v>353</v>
      </c>
      <c r="B350" s="1" t="s">
        <v>4</v>
      </c>
      <c r="C350" s="1" t="str">
        <f t="shared" si="9"/>
        <v>a</v>
      </c>
      <c r="D350">
        <f>VLOOKUP(C350,'Naive Bayes'!A:D,3,0)</f>
        <v>0.17859365276913503</v>
      </c>
      <c r="E350">
        <f>VLOOKUP(C350,'Naive Bayes'!A:D,2,0)</f>
        <v>0.56097560975609762</v>
      </c>
      <c r="F350">
        <f>D350*GETPIVOTDATA("Gender",'Naive Bayes'!$A$3,"Gender","Male","LastLetter","a")</f>
        <v>3.1895692809422373E-2</v>
      </c>
      <c r="G350">
        <f>E350*GETPIVOTDATA("Gender",'Naive Bayes'!$A$3,"Gender","Female","LastLetter","a")</f>
        <v>0.31469363474122553</v>
      </c>
      <c r="H350" t="str">
        <f t="shared" si="12"/>
        <v>Female</v>
      </c>
      <c r="I350">
        <f t="shared" si="13"/>
        <v>0</v>
      </c>
    </row>
    <row r="351" spans="1:9" ht="14.25" customHeight="1">
      <c r="A351" s="1" t="s">
        <v>354</v>
      </c>
      <c r="B351" s="1" t="s">
        <v>6</v>
      </c>
      <c r="C351" s="1" t="str">
        <f t="shared" si="9"/>
        <v>a</v>
      </c>
      <c r="D351">
        <f>VLOOKUP(C351,'Naive Bayes'!A:D,3,0)</f>
        <v>0.17859365276913503</v>
      </c>
      <c r="E351">
        <f>VLOOKUP(C351,'Naive Bayes'!A:D,2,0)</f>
        <v>0.56097560975609762</v>
      </c>
      <c r="F351">
        <f>D351*GETPIVOTDATA("Gender",'Naive Bayes'!$A$3,"Gender","Male","LastLetter","a")</f>
        <v>3.1895692809422373E-2</v>
      </c>
      <c r="G351">
        <f>E351*GETPIVOTDATA("Gender",'Naive Bayes'!$A$3,"Gender","Female","LastLetter","a")</f>
        <v>0.31469363474122553</v>
      </c>
      <c r="H351" t="str">
        <f t="shared" si="12"/>
        <v>Female</v>
      </c>
      <c r="I351">
        <f t="shared" si="13"/>
        <v>1</v>
      </c>
    </row>
    <row r="352" spans="1:9" ht="14.25" customHeight="1">
      <c r="A352" s="1" t="s">
        <v>355</v>
      </c>
      <c r="B352" s="1" t="s">
        <v>4</v>
      </c>
      <c r="C352" s="1" t="str">
        <f t="shared" si="9"/>
        <v>j</v>
      </c>
      <c r="D352">
        <f>VLOOKUP(C352,'Naive Bayes'!A:D,3,0)</f>
        <v>2.3024268823895456E-2</v>
      </c>
      <c r="E352">
        <f>VLOOKUP(C352,'Naive Bayes'!A:D,2,0)</f>
        <v>7.173601147776184E-4</v>
      </c>
      <c r="F352">
        <f>D352*GETPIVOTDATA("Gender",'Naive Bayes'!$A$3,"Gender","Male","LastLetter","a")</f>
        <v>4.1119882715980058E-3</v>
      </c>
      <c r="G352">
        <f>E352*GETPIVOTDATA("Gender",'Naive Bayes'!$A$3,"Gender","Female","LastLetter","a")</f>
        <v>4.0242152780207866E-4</v>
      </c>
      <c r="H352" t="str">
        <f t="shared" si="12"/>
        <v>Male</v>
      </c>
      <c r="I352">
        <f t="shared" si="13"/>
        <v>1</v>
      </c>
    </row>
    <row r="353" spans="1:9" ht="14.25" customHeight="1">
      <c r="A353" s="1" t="s">
        <v>356</v>
      </c>
      <c r="B353" s="1" t="s">
        <v>4</v>
      </c>
      <c r="C353" s="1" t="str">
        <f t="shared" si="9"/>
        <v>n</v>
      </c>
      <c r="D353">
        <f>VLOOKUP(C353,'Naive Bayes'!A:D,3,0)</f>
        <v>0.15121344119477287</v>
      </c>
      <c r="E353">
        <f>VLOOKUP(C353,'Naive Bayes'!A:D,2,0)</f>
        <v>1.2195121951219513E-2</v>
      </c>
      <c r="F353">
        <f>D353*GETPIVOTDATA("Gender",'Naive Bayes'!$A$3,"Gender","Male","LastLetter","a")</f>
        <v>2.7005760810765285E-2</v>
      </c>
      <c r="G353">
        <f>E353*GETPIVOTDATA("Gender",'Naive Bayes'!$A$3,"Gender","Female","LastLetter","a")</f>
        <v>6.8411659726353366E-3</v>
      </c>
      <c r="H353" t="str">
        <f t="shared" si="12"/>
        <v>Male</v>
      </c>
      <c r="I353">
        <f t="shared" si="13"/>
        <v>1</v>
      </c>
    </row>
    <row r="354" spans="1:9" ht="14.25" customHeight="1">
      <c r="A354" s="1" t="s">
        <v>357</v>
      </c>
      <c r="B354" s="1" t="s">
        <v>6</v>
      </c>
      <c r="C354" s="1" t="str">
        <f t="shared" si="9"/>
        <v>i</v>
      </c>
      <c r="D354">
        <f>VLOOKUP(C354,'Naive Bayes'!A:D,3,0)</f>
        <v>6.4716863721219667E-2</v>
      </c>
      <c r="E354">
        <f>VLOOKUP(C354,'Naive Bayes'!A:D,2,0)</f>
        <v>0.34074605451936874</v>
      </c>
      <c r="F354">
        <f>D354*GETPIVOTDATA("Gender",'Naive Bayes'!$A$3,"Gender","Male","LastLetter","a")</f>
        <v>1.1558021087734937E-2</v>
      </c>
      <c r="G354">
        <f>E354*GETPIVOTDATA("Gender",'Naive Bayes'!$A$3,"Gender","Female","LastLetter","a")</f>
        <v>0.19115022570598736</v>
      </c>
      <c r="H354" t="str">
        <f t="shared" si="12"/>
        <v>Female</v>
      </c>
      <c r="I354">
        <f t="shared" si="13"/>
        <v>1</v>
      </c>
    </row>
    <row r="355" spans="1:9" ht="14.25" customHeight="1">
      <c r="A355" s="1" t="s">
        <v>358</v>
      </c>
      <c r="B355" s="1" t="s">
        <v>6</v>
      </c>
      <c r="C355" s="1" t="str">
        <f t="shared" si="9"/>
        <v>a</v>
      </c>
      <c r="D355">
        <f>VLOOKUP(C355,'Naive Bayes'!A:D,3,0)</f>
        <v>0.17859365276913503</v>
      </c>
      <c r="E355">
        <f>VLOOKUP(C355,'Naive Bayes'!A:D,2,0)</f>
        <v>0.56097560975609762</v>
      </c>
      <c r="F355">
        <f>D355*GETPIVOTDATA("Gender",'Naive Bayes'!$A$3,"Gender","Male","LastLetter","a")</f>
        <v>3.1895692809422373E-2</v>
      </c>
      <c r="G355">
        <f>E355*GETPIVOTDATA("Gender",'Naive Bayes'!$A$3,"Gender","Female","LastLetter","a")</f>
        <v>0.31469363474122553</v>
      </c>
      <c r="H355" t="str">
        <f t="shared" si="12"/>
        <v>Female</v>
      </c>
      <c r="I355">
        <f t="shared" si="13"/>
        <v>1</v>
      </c>
    </row>
    <row r="356" spans="1:9" ht="14.25" customHeight="1">
      <c r="A356" s="1" t="s">
        <v>359</v>
      </c>
      <c r="B356" s="1" t="s">
        <v>4</v>
      </c>
      <c r="C356" s="1" t="str">
        <f t="shared" si="9"/>
        <v>d</v>
      </c>
      <c r="D356">
        <f>VLOOKUP(C356,'Naive Bayes'!A:D,3,0)</f>
        <v>3.4847542003733668E-2</v>
      </c>
      <c r="E356">
        <f>VLOOKUP(C356,'Naive Bayes'!A:D,2,0)</f>
        <v>2.152080344332855E-3</v>
      </c>
      <c r="F356">
        <f>D356*GETPIVOTDATA("Gender",'Naive Bayes'!$A$3,"Gender","Male","LastLetter","a")</f>
        <v>6.2235498164726587E-3</v>
      </c>
      <c r="G356">
        <f>E356*GETPIVOTDATA("Gender",'Naive Bayes'!$A$3,"Gender","Female","LastLetter","a")</f>
        <v>1.2072645834062359E-3</v>
      </c>
      <c r="H356" t="str">
        <f t="shared" si="12"/>
        <v>Male</v>
      </c>
      <c r="I356">
        <f t="shared" si="13"/>
        <v>1</v>
      </c>
    </row>
    <row r="357" spans="1:9" ht="14.25" customHeight="1">
      <c r="A357" s="1" t="s">
        <v>360</v>
      </c>
      <c r="B357" s="1" t="s">
        <v>6</v>
      </c>
      <c r="C357" s="1" t="str">
        <f t="shared" si="9"/>
        <v>a</v>
      </c>
      <c r="D357">
        <f>VLOOKUP(C357,'Naive Bayes'!A:D,3,0)</f>
        <v>0.17859365276913503</v>
      </c>
      <c r="E357">
        <f>VLOOKUP(C357,'Naive Bayes'!A:D,2,0)</f>
        <v>0.56097560975609762</v>
      </c>
      <c r="F357">
        <f>D357*GETPIVOTDATA("Gender",'Naive Bayes'!$A$3,"Gender","Male","LastLetter","a")</f>
        <v>3.1895692809422373E-2</v>
      </c>
      <c r="G357">
        <f>E357*GETPIVOTDATA("Gender",'Naive Bayes'!$A$3,"Gender","Female","LastLetter","a")</f>
        <v>0.31469363474122553</v>
      </c>
      <c r="H357" t="str">
        <f t="shared" si="12"/>
        <v>Female</v>
      </c>
      <c r="I357">
        <f t="shared" si="13"/>
        <v>1</v>
      </c>
    </row>
    <row r="358" spans="1:9" ht="14.25" customHeight="1">
      <c r="A358" s="1" t="s">
        <v>361</v>
      </c>
      <c r="B358" s="1" t="s">
        <v>6</v>
      </c>
      <c r="C358" s="1" t="str">
        <f t="shared" si="9"/>
        <v>i</v>
      </c>
      <c r="D358">
        <f>VLOOKUP(C358,'Naive Bayes'!A:D,3,0)</f>
        <v>6.4716863721219667E-2</v>
      </c>
      <c r="E358">
        <f>VLOOKUP(C358,'Naive Bayes'!A:D,2,0)</f>
        <v>0.34074605451936874</v>
      </c>
      <c r="F358">
        <f>D358*GETPIVOTDATA("Gender",'Naive Bayes'!$A$3,"Gender","Male","LastLetter","a")</f>
        <v>1.1558021087734937E-2</v>
      </c>
      <c r="G358">
        <f>E358*GETPIVOTDATA("Gender",'Naive Bayes'!$A$3,"Gender","Female","LastLetter","a")</f>
        <v>0.19115022570598736</v>
      </c>
      <c r="H358" t="str">
        <f t="shared" si="12"/>
        <v>Female</v>
      </c>
      <c r="I358">
        <f t="shared" si="13"/>
        <v>1</v>
      </c>
    </row>
    <row r="359" spans="1:9" ht="14.25" customHeight="1">
      <c r="A359" s="1" t="s">
        <v>362</v>
      </c>
      <c r="B359" s="1" t="s">
        <v>6</v>
      </c>
      <c r="C359" s="1" t="str">
        <f t="shared" si="9"/>
        <v>i</v>
      </c>
      <c r="D359">
        <f>VLOOKUP(C359,'Naive Bayes'!A:D,3,0)</f>
        <v>6.4716863721219667E-2</v>
      </c>
      <c r="E359">
        <f>VLOOKUP(C359,'Naive Bayes'!A:D,2,0)</f>
        <v>0.34074605451936874</v>
      </c>
      <c r="F359">
        <f>D359*GETPIVOTDATA("Gender",'Naive Bayes'!$A$3,"Gender","Male","LastLetter","a")</f>
        <v>1.1558021087734937E-2</v>
      </c>
      <c r="G359">
        <f>E359*GETPIVOTDATA("Gender",'Naive Bayes'!$A$3,"Gender","Female","LastLetter","a")</f>
        <v>0.19115022570598736</v>
      </c>
      <c r="H359" t="str">
        <f t="shared" si="12"/>
        <v>Female</v>
      </c>
      <c r="I359">
        <f t="shared" si="13"/>
        <v>1</v>
      </c>
    </row>
    <row r="360" spans="1:9" ht="14.25" customHeight="1">
      <c r="A360" s="1" t="s">
        <v>363</v>
      </c>
      <c r="B360" s="1" t="s">
        <v>4</v>
      </c>
      <c r="C360" s="1" t="str">
        <f t="shared" si="9"/>
        <v>h</v>
      </c>
      <c r="D360">
        <f>VLOOKUP(C360,'Naive Bayes'!A:D,3,0)</f>
        <v>0.11263223397635345</v>
      </c>
      <c r="E360">
        <f>VLOOKUP(C360,'Naive Bayes'!A:D,2,0)</f>
        <v>5.0215208034433282E-3</v>
      </c>
      <c r="F360">
        <f>D360*GETPIVOTDATA("Gender",'Naive Bayes'!$A$3,"Gender","Male","LastLetter","a")</f>
        <v>2.0115402085384843E-2</v>
      </c>
      <c r="G360">
        <f>E360*GETPIVOTDATA("Gender",'Naive Bayes'!$A$3,"Gender","Female","LastLetter","a")</f>
        <v>2.8169506946145503E-3</v>
      </c>
      <c r="H360" t="str">
        <f t="shared" si="12"/>
        <v>Male</v>
      </c>
      <c r="I360">
        <f t="shared" si="13"/>
        <v>1</v>
      </c>
    </row>
    <row r="361" spans="1:9" ht="14.25" customHeight="1">
      <c r="A361" s="1" t="s">
        <v>364</v>
      </c>
      <c r="B361" s="1" t="s">
        <v>6</v>
      </c>
      <c r="C361" s="1" t="str">
        <f t="shared" si="9"/>
        <v>i</v>
      </c>
      <c r="D361">
        <f>VLOOKUP(C361,'Naive Bayes'!A:D,3,0)</f>
        <v>6.4716863721219667E-2</v>
      </c>
      <c r="E361">
        <f>VLOOKUP(C361,'Naive Bayes'!A:D,2,0)</f>
        <v>0.34074605451936874</v>
      </c>
      <c r="F361">
        <f>D361*GETPIVOTDATA("Gender",'Naive Bayes'!$A$3,"Gender","Male","LastLetter","a")</f>
        <v>1.1558021087734937E-2</v>
      </c>
      <c r="G361">
        <f>E361*GETPIVOTDATA("Gender",'Naive Bayes'!$A$3,"Gender","Female","LastLetter","a")</f>
        <v>0.19115022570598736</v>
      </c>
      <c r="H361" t="str">
        <f t="shared" si="12"/>
        <v>Female</v>
      </c>
      <c r="I361">
        <f t="shared" si="13"/>
        <v>1</v>
      </c>
    </row>
    <row r="362" spans="1:9" ht="14.25" customHeight="1">
      <c r="A362" s="1" t="s">
        <v>365</v>
      </c>
      <c r="B362" s="1" t="s">
        <v>6</v>
      </c>
      <c r="C362" s="1" t="str">
        <f t="shared" si="9"/>
        <v>a</v>
      </c>
      <c r="D362">
        <f>VLOOKUP(C362,'Naive Bayes'!A:D,3,0)</f>
        <v>0.17859365276913503</v>
      </c>
      <c r="E362">
        <f>VLOOKUP(C362,'Naive Bayes'!A:D,2,0)</f>
        <v>0.56097560975609762</v>
      </c>
      <c r="F362">
        <f>D362*GETPIVOTDATA("Gender",'Naive Bayes'!$A$3,"Gender","Male","LastLetter","a")</f>
        <v>3.1895692809422373E-2</v>
      </c>
      <c r="G362">
        <f>E362*GETPIVOTDATA("Gender",'Naive Bayes'!$A$3,"Gender","Female","LastLetter","a")</f>
        <v>0.31469363474122553</v>
      </c>
      <c r="H362" t="str">
        <f t="shared" si="12"/>
        <v>Female</v>
      </c>
      <c r="I362">
        <f t="shared" si="13"/>
        <v>1</v>
      </c>
    </row>
    <row r="363" spans="1:9" ht="14.25" customHeight="1">
      <c r="A363" s="1" t="s">
        <v>366</v>
      </c>
      <c r="B363" s="1" t="s">
        <v>6</v>
      </c>
      <c r="C363" s="1" t="str">
        <f t="shared" si="9"/>
        <v>a</v>
      </c>
      <c r="D363">
        <f>VLOOKUP(C363,'Naive Bayes'!A:D,3,0)</f>
        <v>0.17859365276913503</v>
      </c>
      <c r="E363">
        <f>VLOOKUP(C363,'Naive Bayes'!A:D,2,0)</f>
        <v>0.56097560975609762</v>
      </c>
      <c r="F363">
        <f>D363*GETPIVOTDATA("Gender",'Naive Bayes'!$A$3,"Gender","Male","LastLetter","a")</f>
        <v>3.1895692809422373E-2</v>
      </c>
      <c r="G363">
        <f>E363*GETPIVOTDATA("Gender",'Naive Bayes'!$A$3,"Gender","Female","LastLetter","a")</f>
        <v>0.31469363474122553</v>
      </c>
      <c r="H363" t="str">
        <f t="shared" si="12"/>
        <v>Female</v>
      </c>
      <c r="I363">
        <f t="shared" si="13"/>
        <v>1</v>
      </c>
    </row>
    <row r="364" spans="1:9" ht="14.25" customHeight="1">
      <c r="A364" s="1" t="s">
        <v>367</v>
      </c>
      <c r="B364" s="1" t="s">
        <v>4</v>
      </c>
      <c r="C364" s="1" t="str">
        <f t="shared" si="9"/>
        <v>h</v>
      </c>
      <c r="D364">
        <f>VLOOKUP(C364,'Naive Bayes'!A:D,3,0)</f>
        <v>0.11263223397635345</v>
      </c>
      <c r="E364">
        <f>VLOOKUP(C364,'Naive Bayes'!A:D,2,0)</f>
        <v>5.0215208034433282E-3</v>
      </c>
      <c r="F364">
        <f>D364*GETPIVOTDATA("Gender",'Naive Bayes'!$A$3,"Gender","Male","LastLetter","a")</f>
        <v>2.0115402085384843E-2</v>
      </c>
      <c r="G364">
        <f>E364*GETPIVOTDATA("Gender",'Naive Bayes'!$A$3,"Gender","Female","LastLetter","a")</f>
        <v>2.8169506946145503E-3</v>
      </c>
      <c r="H364" t="str">
        <f t="shared" si="12"/>
        <v>Male</v>
      </c>
      <c r="I364">
        <f t="shared" si="13"/>
        <v>1</v>
      </c>
    </row>
    <row r="365" spans="1:9" ht="14.25" customHeight="1">
      <c r="A365" s="1" t="s">
        <v>368</v>
      </c>
      <c r="B365" s="1" t="s">
        <v>6</v>
      </c>
      <c r="C365" s="1" t="str">
        <f t="shared" si="9"/>
        <v>u</v>
      </c>
      <c r="D365">
        <f>VLOOKUP(C365,'Naive Bayes'!A:D,3,0)</f>
        <v>3.7336652146857496E-2</v>
      </c>
      <c r="E365">
        <f>VLOOKUP(C365,'Naive Bayes'!A:D,2,0)</f>
        <v>7.8909612625538018E-3</v>
      </c>
      <c r="F365">
        <f>D365*GETPIVOTDATA("Gender",'Naive Bayes'!$A$3,"Gender","Male","LastLetter","a")</f>
        <v>6.6680890890778478E-3</v>
      </c>
      <c r="G365">
        <f>E365*GETPIVOTDATA("Gender",'Naive Bayes'!$A$3,"Gender","Female","LastLetter","a")</f>
        <v>4.4266368058228645E-3</v>
      </c>
      <c r="H365" t="str">
        <f t="shared" si="12"/>
        <v>Male</v>
      </c>
      <c r="I365">
        <f t="shared" si="13"/>
        <v>0</v>
      </c>
    </row>
    <row r="366" spans="1:9" ht="14.25" customHeight="1">
      <c r="A366" s="1" t="s">
        <v>369</v>
      </c>
      <c r="B366" s="1" t="s">
        <v>4</v>
      </c>
      <c r="C366" s="1" t="str">
        <f t="shared" si="9"/>
        <v>a</v>
      </c>
      <c r="D366">
        <f>VLOOKUP(C366,'Naive Bayes'!A:D,3,0)</f>
        <v>0.17859365276913503</v>
      </c>
      <c r="E366">
        <f>VLOOKUP(C366,'Naive Bayes'!A:D,2,0)</f>
        <v>0.56097560975609762</v>
      </c>
      <c r="F366">
        <f>D366*GETPIVOTDATA("Gender",'Naive Bayes'!$A$3,"Gender","Male","LastLetter","a")</f>
        <v>3.1895692809422373E-2</v>
      </c>
      <c r="G366">
        <f>E366*GETPIVOTDATA("Gender",'Naive Bayes'!$A$3,"Gender","Female","LastLetter","a")</f>
        <v>0.31469363474122553</v>
      </c>
      <c r="H366" t="str">
        <f t="shared" si="12"/>
        <v>Female</v>
      </c>
      <c r="I366">
        <f t="shared" si="13"/>
        <v>0</v>
      </c>
    </row>
    <row r="367" spans="1:9" ht="14.25" customHeight="1">
      <c r="A367" s="1" t="s">
        <v>370</v>
      </c>
      <c r="B367" s="1" t="s">
        <v>4</v>
      </c>
      <c r="C367" s="1" t="str">
        <f t="shared" si="9"/>
        <v>a</v>
      </c>
      <c r="D367">
        <f>VLOOKUP(C367,'Naive Bayes'!A:D,3,0)</f>
        <v>0.17859365276913503</v>
      </c>
      <c r="E367">
        <f>VLOOKUP(C367,'Naive Bayes'!A:D,2,0)</f>
        <v>0.56097560975609762</v>
      </c>
      <c r="F367">
        <f>D367*GETPIVOTDATA("Gender",'Naive Bayes'!$A$3,"Gender","Male","LastLetter","a")</f>
        <v>3.1895692809422373E-2</v>
      </c>
      <c r="G367">
        <f>E367*GETPIVOTDATA("Gender",'Naive Bayes'!$A$3,"Gender","Female","LastLetter","a")</f>
        <v>0.31469363474122553</v>
      </c>
      <c r="H367" t="str">
        <f t="shared" si="12"/>
        <v>Female</v>
      </c>
      <c r="I367">
        <f t="shared" si="13"/>
        <v>0</v>
      </c>
    </row>
    <row r="368" spans="1:9" ht="14.25" customHeight="1">
      <c r="A368" s="1" t="s">
        <v>371</v>
      </c>
      <c r="B368" s="1" t="s">
        <v>4</v>
      </c>
      <c r="C368" s="1" t="str">
        <f t="shared" si="9"/>
        <v>n</v>
      </c>
      <c r="D368">
        <f>VLOOKUP(C368,'Naive Bayes'!A:D,3,0)</f>
        <v>0.15121344119477287</v>
      </c>
      <c r="E368">
        <f>VLOOKUP(C368,'Naive Bayes'!A:D,2,0)</f>
        <v>1.2195121951219513E-2</v>
      </c>
      <c r="F368">
        <f>D368*GETPIVOTDATA("Gender",'Naive Bayes'!$A$3,"Gender","Male","LastLetter","a")</f>
        <v>2.7005760810765285E-2</v>
      </c>
      <c r="G368">
        <f>E368*GETPIVOTDATA("Gender",'Naive Bayes'!$A$3,"Gender","Female","LastLetter","a")</f>
        <v>6.8411659726353366E-3</v>
      </c>
      <c r="H368" t="str">
        <f t="shared" si="12"/>
        <v>Male</v>
      </c>
      <c r="I368">
        <f t="shared" si="13"/>
        <v>1</v>
      </c>
    </row>
    <row r="369" spans="1:9" ht="14.25" customHeight="1">
      <c r="A369" s="1" t="s">
        <v>372</v>
      </c>
      <c r="B369" s="1" t="s">
        <v>4</v>
      </c>
      <c r="C369" s="1" t="str">
        <f t="shared" si="9"/>
        <v>a</v>
      </c>
      <c r="D369">
        <f>VLOOKUP(C369,'Naive Bayes'!A:D,3,0)</f>
        <v>0.17859365276913503</v>
      </c>
      <c r="E369">
        <f>VLOOKUP(C369,'Naive Bayes'!A:D,2,0)</f>
        <v>0.56097560975609762</v>
      </c>
      <c r="F369">
        <f>D369*GETPIVOTDATA("Gender",'Naive Bayes'!$A$3,"Gender","Male","LastLetter","a")</f>
        <v>3.1895692809422373E-2</v>
      </c>
      <c r="G369">
        <f>E369*GETPIVOTDATA("Gender",'Naive Bayes'!$A$3,"Gender","Female","LastLetter","a")</f>
        <v>0.31469363474122553</v>
      </c>
      <c r="H369" t="str">
        <f t="shared" si="12"/>
        <v>Female</v>
      </c>
      <c r="I369">
        <f t="shared" si="13"/>
        <v>0</v>
      </c>
    </row>
    <row r="370" spans="1:9" ht="14.25" customHeight="1">
      <c r="A370" s="1" t="s">
        <v>373</v>
      </c>
      <c r="B370" s="1" t="s">
        <v>4</v>
      </c>
      <c r="C370" s="1" t="str">
        <f t="shared" si="9"/>
        <v>n</v>
      </c>
      <c r="D370">
        <f>VLOOKUP(C370,'Naive Bayes'!A:D,3,0)</f>
        <v>0.15121344119477287</v>
      </c>
      <c r="E370">
        <f>VLOOKUP(C370,'Naive Bayes'!A:D,2,0)</f>
        <v>1.2195121951219513E-2</v>
      </c>
      <c r="F370">
        <f>D370*GETPIVOTDATA("Gender",'Naive Bayes'!$A$3,"Gender","Male","LastLetter","a")</f>
        <v>2.7005760810765285E-2</v>
      </c>
      <c r="G370">
        <f>E370*GETPIVOTDATA("Gender",'Naive Bayes'!$A$3,"Gender","Female","LastLetter","a")</f>
        <v>6.8411659726353366E-3</v>
      </c>
      <c r="H370" t="str">
        <f t="shared" si="12"/>
        <v>Male</v>
      </c>
      <c r="I370">
        <f t="shared" si="13"/>
        <v>1</v>
      </c>
    </row>
    <row r="371" spans="1:9" ht="14.25" customHeight="1">
      <c r="A371" s="1" t="s">
        <v>374</v>
      </c>
      <c r="B371" s="1" t="s">
        <v>4</v>
      </c>
      <c r="C371" s="1" t="str">
        <f t="shared" si="9"/>
        <v>n</v>
      </c>
      <c r="D371">
        <f>VLOOKUP(C371,'Naive Bayes'!A:D,3,0)</f>
        <v>0.15121344119477287</v>
      </c>
      <c r="E371">
        <f>VLOOKUP(C371,'Naive Bayes'!A:D,2,0)</f>
        <v>1.2195121951219513E-2</v>
      </c>
      <c r="F371">
        <f>D371*GETPIVOTDATA("Gender",'Naive Bayes'!$A$3,"Gender","Male","LastLetter","a")</f>
        <v>2.7005760810765285E-2</v>
      </c>
      <c r="G371">
        <f>E371*GETPIVOTDATA("Gender",'Naive Bayes'!$A$3,"Gender","Female","LastLetter","a")</f>
        <v>6.8411659726353366E-3</v>
      </c>
      <c r="H371" t="str">
        <f t="shared" si="12"/>
        <v>Male</v>
      </c>
      <c r="I371">
        <f t="shared" si="13"/>
        <v>1</v>
      </c>
    </row>
    <row r="372" spans="1:9" ht="14.25" customHeight="1">
      <c r="A372" s="1" t="s">
        <v>375</v>
      </c>
      <c r="B372" s="1" t="s">
        <v>4</v>
      </c>
      <c r="C372" s="1" t="str">
        <f t="shared" si="9"/>
        <v>h</v>
      </c>
      <c r="D372">
        <f>VLOOKUP(C372,'Naive Bayes'!A:D,3,0)</f>
        <v>0.11263223397635345</v>
      </c>
      <c r="E372">
        <f>VLOOKUP(C372,'Naive Bayes'!A:D,2,0)</f>
        <v>5.0215208034433282E-3</v>
      </c>
      <c r="F372">
        <f>D372*GETPIVOTDATA("Gender",'Naive Bayes'!$A$3,"Gender","Male","LastLetter","a")</f>
        <v>2.0115402085384843E-2</v>
      </c>
      <c r="G372">
        <f>E372*GETPIVOTDATA("Gender",'Naive Bayes'!$A$3,"Gender","Female","LastLetter","a")</f>
        <v>2.8169506946145503E-3</v>
      </c>
      <c r="H372" t="str">
        <f t="shared" si="12"/>
        <v>Male</v>
      </c>
      <c r="I372">
        <f t="shared" si="13"/>
        <v>1</v>
      </c>
    </row>
    <row r="373" spans="1:9" ht="14.25" customHeight="1">
      <c r="A373" s="1" t="s">
        <v>376</v>
      </c>
      <c r="B373" s="1" t="s">
        <v>6</v>
      </c>
      <c r="C373" s="1" t="str">
        <f t="shared" si="9"/>
        <v>i</v>
      </c>
      <c r="D373">
        <f>VLOOKUP(C373,'Naive Bayes'!A:D,3,0)</f>
        <v>6.4716863721219667E-2</v>
      </c>
      <c r="E373">
        <f>VLOOKUP(C373,'Naive Bayes'!A:D,2,0)</f>
        <v>0.34074605451936874</v>
      </c>
      <c r="F373">
        <f>D373*GETPIVOTDATA("Gender",'Naive Bayes'!$A$3,"Gender","Male","LastLetter","a")</f>
        <v>1.1558021087734937E-2</v>
      </c>
      <c r="G373">
        <f>E373*GETPIVOTDATA("Gender",'Naive Bayes'!$A$3,"Gender","Female","LastLetter","a")</f>
        <v>0.19115022570598736</v>
      </c>
      <c r="H373" t="str">
        <f t="shared" si="12"/>
        <v>Female</v>
      </c>
      <c r="I373">
        <f t="shared" si="13"/>
        <v>1</v>
      </c>
    </row>
    <row r="374" spans="1:9" ht="14.25" customHeight="1">
      <c r="A374" s="1" t="s">
        <v>377</v>
      </c>
      <c r="B374" s="1" t="s">
        <v>6</v>
      </c>
      <c r="C374" s="1" t="str">
        <f t="shared" si="9"/>
        <v>j</v>
      </c>
      <c r="D374">
        <f>VLOOKUP(C374,'Naive Bayes'!A:D,3,0)</f>
        <v>2.3024268823895456E-2</v>
      </c>
      <c r="E374">
        <f>VLOOKUP(C374,'Naive Bayes'!A:D,2,0)</f>
        <v>7.173601147776184E-4</v>
      </c>
      <c r="F374">
        <f>D374*GETPIVOTDATA("Gender",'Naive Bayes'!$A$3,"Gender","Male","LastLetter","a")</f>
        <v>4.1119882715980058E-3</v>
      </c>
      <c r="G374">
        <f>E374*GETPIVOTDATA("Gender",'Naive Bayes'!$A$3,"Gender","Female","LastLetter","a")</f>
        <v>4.0242152780207866E-4</v>
      </c>
      <c r="H374" t="str">
        <f t="shared" si="12"/>
        <v>Male</v>
      </c>
      <c r="I374">
        <f t="shared" si="13"/>
        <v>0</v>
      </c>
    </row>
    <row r="375" spans="1:9" ht="14.25" customHeight="1">
      <c r="A375" s="1" t="s">
        <v>378</v>
      </c>
      <c r="B375" s="1" t="s">
        <v>6</v>
      </c>
      <c r="C375" s="1" t="str">
        <f t="shared" si="9"/>
        <v>a</v>
      </c>
      <c r="D375">
        <f>VLOOKUP(C375,'Naive Bayes'!A:D,3,0)</f>
        <v>0.17859365276913503</v>
      </c>
      <c r="E375">
        <f>VLOOKUP(C375,'Naive Bayes'!A:D,2,0)</f>
        <v>0.56097560975609762</v>
      </c>
      <c r="F375">
        <f>D375*GETPIVOTDATA("Gender",'Naive Bayes'!$A$3,"Gender","Male","LastLetter","a")</f>
        <v>3.1895692809422373E-2</v>
      </c>
      <c r="G375">
        <f>E375*GETPIVOTDATA("Gender",'Naive Bayes'!$A$3,"Gender","Female","LastLetter","a")</f>
        <v>0.31469363474122553</v>
      </c>
      <c r="H375" t="str">
        <f t="shared" si="12"/>
        <v>Female</v>
      </c>
      <c r="I375">
        <f t="shared" si="13"/>
        <v>1</v>
      </c>
    </row>
    <row r="376" spans="1:9" ht="14.25" customHeight="1">
      <c r="A376" s="1" t="s">
        <v>379</v>
      </c>
      <c r="B376" s="1" t="s">
        <v>4</v>
      </c>
      <c r="C376" s="1" t="str">
        <f t="shared" si="9"/>
        <v>a</v>
      </c>
      <c r="D376">
        <f>VLOOKUP(C376,'Naive Bayes'!A:D,3,0)</f>
        <v>0.17859365276913503</v>
      </c>
      <c r="E376">
        <f>VLOOKUP(C376,'Naive Bayes'!A:D,2,0)</f>
        <v>0.56097560975609762</v>
      </c>
      <c r="F376">
        <f>D376*GETPIVOTDATA("Gender",'Naive Bayes'!$A$3,"Gender","Male","LastLetter","a")</f>
        <v>3.1895692809422373E-2</v>
      </c>
      <c r="G376">
        <f>E376*GETPIVOTDATA("Gender",'Naive Bayes'!$A$3,"Gender","Female","LastLetter","a")</f>
        <v>0.31469363474122553</v>
      </c>
      <c r="H376" t="str">
        <f t="shared" si="12"/>
        <v>Female</v>
      </c>
      <c r="I376">
        <f t="shared" si="13"/>
        <v>0</v>
      </c>
    </row>
    <row r="377" spans="1:9" ht="14.25" customHeight="1">
      <c r="A377" s="1" t="s">
        <v>380</v>
      </c>
      <c r="B377" s="1" t="s">
        <v>6</v>
      </c>
      <c r="C377" s="1" t="str">
        <f t="shared" si="9"/>
        <v>r</v>
      </c>
      <c r="D377">
        <f>VLOOKUP(C377,'Naive Bayes'!A:D,3,0)</f>
        <v>8.7741132545115119E-2</v>
      </c>
      <c r="E377">
        <f>VLOOKUP(C377,'Naive Bayes'!A:D,2,0)</f>
        <v>6.4562410329985654E-3</v>
      </c>
      <c r="F377">
        <f>D377*GETPIVOTDATA("Gender",'Naive Bayes'!$A$3,"Gender","Male","LastLetter","a")</f>
        <v>1.5670009359332941E-2</v>
      </c>
      <c r="G377">
        <f>E377*GETPIVOTDATA("Gender",'Naive Bayes'!$A$3,"Gender","Female","LastLetter","a")</f>
        <v>3.6217937502187078E-3</v>
      </c>
      <c r="H377" t="str">
        <f t="shared" si="12"/>
        <v>Male</v>
      </c>
      <c r="I377">
        <f t="shared" si="13"/>
        <v>0</v>
      </c>
    </row>
    <row r="378" spans="1:9" ht="14.25" customHeight="1">
      <c r="A378" s="1" t="s">
        <v>381</v>
      </c>
      <c r="B378" s="1" t="s">
        <v>4</v>
      </c>
      <c r="C378" s="1" t="str">
        <f t="shared" si="9"/>
        <v>u</v>
      </c>
      <c r="D378">
        <f>VLOOKUP(C378,'Naive Bayes'!A:D,3,0)</f>
        <v>3.7336652146857496E-2</v>
      </c>
      <c r="E378">
        <f>VLOOKUP(C378,'Naive Bayes'!A:D,2,0)</f>
        <v>7.8909612625538018E-3</v>
      </c>
      <c r="F378">
        <f>D378*GETPIVOTDATA("Gender",'Naive Bayes'!$A$3,"Gender","Male","LastLetter","a")</f>
        <v>6.6680890890778478E-3</v>
      </c>
      <c r="G378">
        <f>E378*GETPIVOTDATA("Gender",'Naive Bayes'!$A$3,"Gender","Female","LastLetter","a")</f>
        <v>4.4266368058228645E-3</v>
      </c>
      <c r="H378" t="str">
        <f t="shared" si="12"/>
        <v>Male</v>
      </c>
      <c r="I378">
        <f t="shared" si="13"/>
        <v>1</v>
      </c>
    </row>
    <row r="379" spans="1:9" ht="14.25" customHeight="1">
      <c r="A379" s="1" t="s">
        <v>382</v>
      </c>
      <c r="B379" s="1" t="s">
        <v>4</v>
      </c>
      <c r="C379" s="1" t="str">
        <f t="shared" si="9"/>
        <v>n</v>
      </c>
      <c r="D379">
        <f>VLOOKUP(C379,'Naive Bayes'!A:D,3,0)</f>
        <v>0.15121344119477287</v>
      </c>
      <c r="E379">
        <f>VLOOKUP(C379,'Naive Bayes'!A:D,2,0)</f>
        <v>1.2195121951219513E-2</v>
      </c>
      <c r="F379">
        <f>D379*GETPIVOTDATA("Gender",'Naive Bayes'!$A$3,"Gender","Male","LastLetter","a")</f>
        <v>2.7005760810765285E-2</v>
      </c>
      <c r="G379">
        <f>E379*GETPIVOTDATA("Gender",'Naive Bayes'!$A$3,"Gender","Female","LastLetter","a")</f>
        <v>6.8411659726353366E-3</v>
      </c>
      <c r="H379" t="str">
        <f t="shared" si="12"/>
        <v>Male</v>
      </c>
      <c r="I379">
        <f t="shared" si="13"/>
        <v>1</v>
      </c>
    </row>
    <row r="380" spans="1:9" ht="14.25" customHeight="1">
      <c r="A380" s="1" t="s">
        <v>383</v>
      </c>
      <c r="B380" s="1" t="s">
        <v>4</v>
      </c>
      <c r="C380" s="1" t="str">
        <f t="shared" si="9"/>
        <v>r</v>
      </c>
      <c r="D380">
        <f>VLOOKUP(C380,'Naive Bayes'!A:D,3,0)</f>
        <v>8.7741132545115119E-2</v>
      </c>
      <c r="E380">
        <f>VLOOKUP(C380,'Naive Bayes'!A:D,2,0)</f>
        <v>6.4562410329985654E-3</v>
      </c>
      <c r="F380">
        <f>D380*GETPIVOTDATA("Gender",'Naive Bayes'!$A$3,"Gender","Male","LastLetter","a")</f>
        <v>1.5670009359332941E-2</v>
      </c>
      <c r="G380">
        <f>E380*GETPIVOTDATA("Gender",'Naive Bayes'!$A$3,"Gender","Female","LastLetter","a")</f>
        <v>3.6217937502187078E-3</v>
      </c>
      <c r="H380" t="str">
        <f t="shared" si="12"/>
        <v>Male</v>
      </c>
      <c r="I380">
        <f t="shared" si="13"/>
        <v>1</v>
      </c>
    </row>
    <row r="381" spans="1:9" ht="14.25" customHeight="1">
      <c r="A381" s="1" t="s">
        <v>384</v>
      </c>
      <c r="B381" s="1" t="s">
        <v>6</v>
      </c>
      <c r="C381" s="1" t="str">
        <f t="shared" si="9"/>
        <v>i</v>
      </c>
      <c r="D381">
        <f>VLOOKUP(C381,'Naive Bayes'!A:D,3,0)</f>
        <v>6.4716863721219667E-2</v>
      </c>
      <c r="E381">
        <f>VLOOKUP(C381,'Naive Bayes'!A:D,2,0)</f>
        <v>0.34074605451936874</v>
      </c>
      <c r="F381">
        <f>D381*GETPIVOTDATA("Gender",'Naive Bayes'!$A$3,"Gender","Male","LastLetter","a")</f>
        <v>1.1558021087734937E-2</v>
      </c>
      <c r="G381">
        <f>E381*GETPIVOTDATA("Gender",'Naive Bayes'!$A$3,"Gender","Female","LastLetter","a")</f>
        <v>0.19115022570598736</v>
      </c>
      <c r="H381" t="str">
        <f t="shared" si="12"/>
        <v>Female</v>
      </c>
      <c r="I381">
        <f t="shared" si="13"/>
        <v>1</v>
      </c>
    </row>
    <row r="382" spans="1:9" ht="14.25" customHeight="1">
      <c r="A382" s="1" t="s">
        <v>385</v>
      </c>
      <c r="B382" s="1" t="s">
        <v>6</v>
      </c>
      <c r="C382" s="1" t="str">
        <f t="shared" si="9"/>
        <v>t</v>
      </c>
      <c r="D382">
        <f>VLOOKUP(C382,'Naive Bayes'!A:D,3,0)</f>
        <v>5.9116365899191038E-2</v>
      </c>
      <c r="E382">
        <f>VLOOKUP(C382,'Naive Bayes'!A:D,2,0)</f>
        <v>6.4562410329985654E-3</v>
      </c>
      <c r="F382">
        <f>D382*GETPIVOTDATA("Gender",'Naive Bayes'!$A$3,"Gender","Male","LastLetter","a")</f>
        <v>1.0557807724373258E-2</v>
      </c>
      <c r="G382">
        <f>E382*GETPIVOTDATA("Gender",'Naive Bayes'!$A$3,"Gender","Female","LastLetter","a")</f>
        <v>3.6217937502187078E-3</v>
      </c>
      <c r="H382" t="str">
        <f t="shared" si="12"/>
        <v>Male</v>
      </c>
      <c r="I382">
        <f t="shared" si="13"/>
        <v>0</v>
      </c>
    </row>
    <row r="383" spans="1:9" ht="14.25" customHeight="1">
      <c r="A383" s="1" t="s">
        <v>386</v>
      </c>
      <c r="B383" s="1" t="s">
        <v>4</v>
      </c>
      <c r="C383" s="1" t="str">
        <f t="shared" si="9"/>
        <v>t</v>
      </c>
      <c r="D383">
        <f>VLOOKUP(C383,'Naive Bayes'!A:D,3,0)</f>
        <v>5.9116365899191038E-2</v>
      </c>
      <c r="E383">
        <f>VLOOKUP(C383,'Naive Bayes'!A:D,2,0)</f>
        <v>6.4562410329985654E-3</v>
      </c>
      <c r="F383">
        <f>D383*GETPIVOTDATA("Gender",'Naive Bayes'!$A$3,"Gender","Male","LastLetter","a")</f>
        <v>1.0557807724373258E-2</v>
      </c>
      <c r="G383">
        <f>E383*GETPIVOTDATA("Gender",'Naive Bayes'!$A$3,"Gender","Female","LastLetter","a")</f>
        <v>3.6217937502187078E-3</v>
      </c>
      <c r="H383" t="str">
        <f t="shared" si="12"/>
        <v>Male</v>
      </c>
      <c r="I383">
        <f t="shared" si="13"/>
        <v>1</v>
      </c>
    </row>
    <row r="384" spans="1:9" ht="14.25" customHeight="1">
      <c r="A384" s="1" t="s">
        <v>387</v>
      </c>
      <c r="B384" s="1" t="s">
        <v>4</v>
      </c>
      <c r="C384" s="1" t="str">
        <f t="shared" si="9"/>
        <v>l</v>
      </c>
      <c r="D384">
        <f>VLOOKUP(C384,'Naive Bayes'!A:D,3,0)</f>
        <v>6.1605476042314873E-2</v>
      </c>
      <c r="E384">
        <f>VLOOKUP(C384,'Naive Bayes'!A:D,2,0)</f>
        <v>2.7977044476327116E-2</v>
      </c>
      <c r="F384">
        <f>D384*GETPIVOTDATA("Gender",'Naive Bayes'!$A$3,"Gender","Male","LastLetter","a")</f>
        <v>1.1002346996978449E-2</v>
      </c>
      <c r="G384">
        <f>E384*GETPIVOTDATA("Gender",'Naive Bayes'!$A$3,"Gender","Female","LastLetter","a")</f>
        <v>1.5694439584281066E-2</v>
      </c>
      <c r="H384" t="str">
        <f t="shared" si="12"/>
        <v>Female</v>
      </c>
      <c r="I384">
        <f t="shared" si="13"/>
        <v>0</v>
      </c>
    </row>
    <row r="385" spans="1:9" ht="14.25" customHeight="1">
      <c r="A385" s="1" t="s">
        <v>388</v>
      </c>
      <c r="B385" s="1" t="s">
        <v>6</v>
      </c>
      <c r="C385" s="1" t="str">
        <f t="shared" si="9"/>
        <v>r</v>
      </c>
      <c r="D385">
        <f>VLOOKUP(C385,'Naive Bayes'!A:D,3,0)</f>
        <v>8.7741132545115119E-2</v>
      </c>
      <c r="E385">
        <f>VLOOKUP(C385,'Naive Bayes'!A:D,2,0)</f>
        <v>6.4562410329985654E-3</v>
      </c>
      <c r="F385">
        <f>D385*GETPIVOTDATA("Gender",'Naive Bayes'!$A$3,"Gender","Male","LastLetter","a")</f>
        <v>1.5670009359332941E-2</v>
      </c>
      <c r="G385">
        <f>E385*GETPIVOTDATA("Gender",'Naive Bayes'!$A$3,"Gender","Female","LastLetter","a")</f>
        <v>3.6217937502187078E-3</v>
      </c>
      <c r="H385" t="str">
        <f t="shared" si="12"/>
        <v>Male</v>
      </c>
      <c r="I385">
        <f t="shared" si="13"/>
        <v>0</v>
      </c>
    </row>
    <row r="386" spans="1:9" ht="14.25" customHeight="1">
      <c r="A386" s="1" t="s">
        <v>389</v>
      </c>
      <c r="B386" s="1" t="s">
        <v>6</v>
      </c>
      <c r="C386" s="1" t="str">
        <f t="shared" si="9"/>
        <v>a</v>
      </c>
      <c r="D386">
        <f>VLOOKUP(C386,'Naive Bayes'!A:D,3,0)</f>
        <v>0.17859365276913503</v>
      </c>
      <c r="E386">
        <f>VLOOKUP(C386,'Naive Bayes'!A:D,2,0)</f>
        <v>0.56097560975609762</v>
      </c>
      <c r="F386">
        <f>D386*GETPIVOTDATA("Gender",'Naive Bayes'!$A$3,"Gender","Male","LastLetter","a")</f>
        <v>3.1895692809422373E-2</v>
      </c>
      <c r="G386">
        <f>E386*GETPIVOTDATA("Gender",'Naive Bayes'!$A$3,"Gender","Female","LastLetter","a")</f>
        <v>0.31469363474122553</v>
      </c>
      <c r="H386" t="str">
        <f t="shared" si="12"/>
        <v>Female</v>
      </c>
      <c r="I386">
        <f t="shared" si="13"/>
        <v>1</v>
      </c>
    </row>
    <row r="387" spans="1:9" ht="14.25" customHeight="1">
      <c r="A387" s="1" t="s">
        <v>390</v>
      </c>
      <c r="B387" s="1" t="s">
        <v>4</v>
      </c>
      <c r="C387" s="1" t="str">
        <f t="shared" si="9"/>
        <v>y</v>
      </c>
      <c r="D387">
        <f>VLOOKUP(C387,'Naive Bayes'!A:D,3,0)</f>
        <v>2.1157436216552583E-2</v>
      </c>
      <c r="E387">
        <f>VLOOKUP(C387,'Naive Bayes'!A:D,2,0)</f>
        <v>1.4347202295552368E-3</v>
      </c>
      <c r="F387">
        <f>D387*GETPIVOTDATA("Gender",'Naive Bayes'!$A$3,"Gender","Male","LastLetter","a")</f>
        <v>3.7785838171441139E-3</v>
      </c>
      <c r="G387">
        <f>E387*GETPIVOTDATA("Gender",'Naive Bayes'!$A$3,"Gender","Female","LastLetter","a")</f>
        <v>8.0484305560415731E-4</v>
      </c>
      <c r="H387" t="str">
        <f t="shared" ref="H387:H450" si="14">IF(G387&gt;F387,"Female","Male")</f>
        <v>Male</v>
      </c>
      <c r="I387">
        <f t="shared" ref="I387:I450" si="15">IF(H387=B387,1,0)</f>
        <v>1</v>
      </c>
    </row>
    <row r="388" spans="1:9" ht="14.25" customHeight="1">
      <c r="A388" s="1" t="s">
        <v>391</v>
      </c>
      <c r="B388" s="1" t="s">
        <v>4</v>
      </c>
      <c r="C388" s="1" t="str">
        <f t="shared" si="9"/>
        <v>a</v>
      </c>
      <c r="D388">
        <f>VLOOKUP(C388,'Naive Bayes'!A:D,3,0)</f>
        <v>0.17859365276913503</v>
      </c>
      <c r="E388">
        <f>VLOOKUP(C388,'Naive Bayes'!A:D,2,0)</f>
        <v>0.56097560975609762</v>
      </c>
      <c r="F388">
        <f>D388*GETPIVOTDATA("Gender",'Naive Bayes'!$A$3,"Gender","Male","LastLetter","a")</f>
        <v>3.1895692809422373E-2</v>
      </c>
      <c r="G388">
        <f>E388*GETPIVOTDATA("Gender",'Naive Bayes'!$A$3,"Gender","Female","LastLetter","a")</f>
        <v>0.31469363474122553</v>
      </c>
      <c r="H388" t="str">
        <f t="shared" si="14"/>
        <v>Female</v>
      </c>
      <c r="I388">
        <f t="shared" si="15"/>
        <v>0</v>
      </c>
    </row>
    <row r="389" spans="1:9" ht="14.25" customHeight="1">
      <c r="A389" s="1" t="s">
        <v>392</v>
      </c>
      <c r="B389" s="1" t="s">
        <v>6</v>
      </c>
      <c r="C389" s="1" t="str">
        <f t="shared" si="9"/>
        <v>i</v>
      </c>
      <c r="D389">
        <f>VLOOKUP(C389,'Naive Bayes'!A:D,3,0)</f>
        <v>6.4716863721219667E-2</v>
      </c>
      <c r="E389">
        <f>VLOOKUP(C389,'Naive Bayes'!A:D,2,0)</f>
        <v>0.34074605451936874</v>
      </c>
      <c r="F389">
        <f>D389*GETPIVOTDATA("Gender",'Naive Bayes'!$A$3,"Gender","Male","LastLetter","a")</f>
        <v>1.1558021087734937E-2</v>
      </c>
      <c r="G389">
        <f>E389*GETPIVOTDATA("Gender",'Naive Bayes'!$A$3,"Gender","Female","LastLetter","a")</f>
        <v>0.19115022570598736</v>
      </c>
      <c r="H389" t="str">
        <f t="shared" si="14"/>
        <v>Female</v>
      </c>
      <c r="I389">
        <f t="shared" si="15"/>
        <v>1</v>
      </c>
    </row>
    <row r="390" spans="1:9" ht="14.25" customHeight="1">
      <c r="A390" s="1" t="s">
        <v>393</v>
      </c>
      <c r="B390" s="1" t="s">
        <v>4</v>
      </c>
      <c r="C390" s="1" t="str">
        <f t="shared" si="9"/>
        <v>l</v>
      </c>
      <c r="D390">
        <f>VLOOKUP(C390,'Naive Bayes'!A:D,3,0)</f>
        <v>6.1605476042314873E-2</v>
      </c>
      <c r="E390">
        <f>VLOOKUP(C390,'Naive Bayes'!A:D,2,0)</f>
        <v>2.7977044476327116E-2</v>
      </c>
      <c r="F390">
        <f>D390*GETPIVOTDATA("Gender",'Naive Bayes'!$A$3,"Gender","Male","LastLetter","a")</f>
        <v>1.1002346996978449E-2</v>
      </c>
      <c r="G390">
        <f>E390*GETPIVOTDATA("Gender",'Naive Bayes'!$A$3,"Gender","Female","LastLetter","a")</f>
        <v>1.5694439584281066E-2</v>
      </c>
      <c r="H390" t="str">
        <f t="shared" si="14"/>
        <v>Female</v>
      </c>
      <c r="I390">
        <f t="shared" si="15"/>
        <v>0</v>
      </c>
    </row>
    <row r="391" spans="1:9" ht="14.25" customHeight="1">
      <c r="A391" s="1" t="s">
        <v>394</v>
      </c>
      <c r="B391" s="1" t="s">
        <v>6</v>
      </c>
      <c r="C391" s="1" t="str">
        <f t="shared" si="9"/>
        <v>a</v>
      </c>
      <c r="D391">
        <f>VLOOKUP(C391,'Naive Bayes'!A:D,3,0)</f>
        <v>0.17859365276913503</v>
      </c>
      <c r="E391">
        <f>VLOOKUP(C391,'Naive Bayes'!A:D,2,0)</f>
        <v>0.56097560975609762</v>
      </c>
      <c r="F391">
        <f>D391*GETPIVOTDATA("Gender",'Naive Bayes'!$A$3,"Gender","Male","LastLetter","a")</f>
        <v>3.1895692809422373E-2</v>
      </c>
      <c r="G391">
        <f>E391*GETPIVOTDATA("Gender",'Naive Bayes'!$A$3,"Gender","Female","LastLetter","a")</f>
        <v>0.31469363474122553</v>
      </c>
      <c r="H391" t="str">
        <f t="shared" si="14"/>
        <v>Female</v>
      </c>
      <c r="I391">
        <f t="shared" si="15"/>
        <v>1</v>
      </c>
    </row>
    <row r="392" spans="1:9" ht="14.25" customHeight="1">
      <c r="A392" s="1" t="s">
        <v>395</v>
      </c>
      <c r="B392" s="1" t="s">
        <v>6</v>
      </c>
      <c r="C392" s="1" t="str">
        <f t="shared" si="9"/>
        <v>n</v>
      </c>
      <c r="D392">
        <f>VLOOKUP(C392,'Naive Bayes'!A:D,3,0)</f>
        <v>0.15121344119477287</v>
      </c>
      <c r="E392">
        <f>VLOOKUP(C392,'Naive Bayes'!A:D,2,0)</f>
        <v>1.2195121951219513E-2</v>
      </c>
      <c r="F392">
        <f>D392*GETPIVOTDATA("Gender",'Naive Bayes'!$A$3,"Gender","Male","LastLetter","a")</f>
        <v>2.7005760810765285E-2</v>
      </c>
      <c r="G392">
        <f>E392*GETPIVOTDATA("Gender",'Naive Bayes'!$A$3,"Gender","Female","LastLetter","a")</f>
        <v>6.8411659726353366E-3</v>
      </c>
      <c r="H392" t="str">
        <f t="shared" si="14"/>
        <v>Male</v>
      </c>
      <c r="I392">
        <f t="shared" si="15"/>
        <v>0</v>
      </c>
    </row>
    <row r="393" spans="1:9" ht="14.25" customHeight="1">
      <c r="A393" s="1" t="s">
        <v>396</v>
      </c>
      <c r="B393" s="1" t="s">
        <v>6</v>
      </c>
      <c r="C393" s="1" t="str">
        <f t="shared" si="9"/>
        <v>l</v>
      </c>
      <c r="D393">
        <f>VLOOKUP(C393,'Naive Bayes'!A:D,3,0)</f>
        <v>6.1605476042314873E-2</v>
      </c>
      <c r="E393">
        <f>VLOOKUP(C393,'Naive Bayes'!A:D,2,0)</f>
        <v>2.7977044476327116E-2</v>
      </c>
      <c r="F393">
        <f>D393*GETPIVOTDATA("Gender",'Naive Bayes'!$A$3,"Gender","Male","LastLetter","a")</f>
        <v>1.1002346996978449E-2</v>
      </c>
      <c r="G393">
        <f>E393*GETPIVOTDATA("Gender",'Naive Bayes'!$A$3,"Gender","Female","LastLetter","a")</f>
        <v>1.5694439584281066E-2</v>
      </c>
      <c r="H393" t="str">
        <f t="shared" si="14"/>
        <v>Female</v>
      </c>
      <c r="I393">
        <f t="shared" si="15"/>
        <v>1</v>
      </c>
    </row>
    <row r="394" spans="1:9" ht="14.25" customHeight="1">
      <c r="A394" s="1" t="s">
        <v>397</v>
      </c>
      <c r="B394" s="1" t="s">
        <v>6</v>
      </c>
      <c r="C394" s="1" t="str">
        <f t="shared" si="9"/>
        <v>i</v>
      </c>
      <c r="D394">
        <f>VLOOKUP(C394,'Naive Bayes'!A:D,3,0)</f>
        <v>6.4716863721219667E-2</v>
      </c>
      <c r="E394">
        <f>VLOOKUP(C394,'Naive Bayes'!A:D,2,0)</f>
        <v>0.34074605451936874</v>
      </c>
      <c r="F394">
        <f>D394*GETPIVOTDATA("Gender",'Naive Bayes'!$A$3,"Gender","Male","LastLetter","a")</f>
        <v>1.1558021087734937E-2</v>
      </c>
      <c r="G394">
        <f>E394*GETPIVOTDATA("Gender",'Naive Bayes'!$A$3,"Gender","Female","LastLetter","a")</f>
        <v>0.19115022570598736</v>
      </c>
      <c r="H394" t="str">
        <f t="shared" si="14"/>
        <v>Female</v>
      </c>
      <c r="I394">
        <f t="shared" si="15"/>
        <v>1</v>
      </c>
    </row>
    <row r="395" spans="1:9" ht="14.25" customHeight="1">
      <c r="A395" s="1" t="s">
        <v>398</v>
      </c>
      <c r="B395" s="1" t="s">
        <v>6</v>
      </c>
      <c r="C395" s="1" t="str">
        <f t="shared" si="9"/>
        <v>a</v>
      </c>
      <c r="D395">
        <f>VLOOKUP(C395,'Naive Bayes'!A:D,3,0)</f>
        <v>0.17859365276913503</v>
      </c>
      <c r="E395">
        <f>VLOOKUP(C395,'Naive Bayes'!A:D,2,0)</f>
        <v>0.56097560975609762</v>
      </c>
      <c r="F395">
        <f>D395*GETPIVOTDATA("Gender",'Naive Bayes'!$A$3,"Gender","Male","LastLetter","a")</f>
        <v>3.1895692809422373E-2</v>
      </c>
      <c r="G395">
        <f>E395*GETPIVOTDATA("Gender",'Naive Bayes'!$A$3,"Gender","Female","LastLetter","a")</f>
        <v>0.31469363474122553</v>
      </c>
      <c r="H395" t="str">
        <f t="shared" si="14"/>
        <v>Female</v>
      </c>
      <c r="I395">
        <f t="shared" si="15"/>
        <v>1</v>
      </c>
    </row>
    <row r="396" spans="1:9" ht="14.25" customHeight="1">
      <c r="A396" s="1" t="s">
        <v>399</v>
      </c>
      <c r="B396" s="1" t="s">
        <v>6</v>
      </c>
      <c r="C396" s="1" t="str">
        <f t="shared" si="9"/>
        <v>u</v>
      </c>
      <c r="D396">
        <f>VLOOKUP(C396,'Naive Bayes'!A:D,3,0)</f>
        <v>3.7336652146857496E-2</v>
      </c>
      <c r="E396">
        <f>VLOOKUP(C396,'Naive Bayes'!A:D,2,0)</f>
        <v>7.8909612625538018E-3</v>
      </c>
      <c r="F396">
        <f>D396*GETPIVOTDATA("Gender",'Naive Bayes'!$A$3,"Gender","Male","LastLetter","a")</f>
        <v>6.6680890890778478E-3</v>
      </c>
      <c r="G396">
        <f>E396*GETPIVOTDATA("Gender",'Naive Bayes'!$A$3,"Gender","Female","LastLetter","a")</f>
        <v>4.4266368058228645E-3</v>
      </c>
      <c r="H396" t="str">
        <f t="shared" si="14"/>
        <v>Male</v>
      </c>
      <c r="I396">
        <f t="shared" si="15"/>
        <v>0</v>
      </c>
    </row>
    <row r="397" spans="1:9" ht="14.25" customHeight="1">
      <c r="A397" s="1" t="s">
        <v>400</v>
      </c>
      <c r="B397" s="1" t="s">
        <v>4</v>
      </c>
      <c r="C397" s="1" t="str">
        <f t="shared" si="9"/>
        <v>h</v>
      </c>
      <c r="D397">
        <f>VLOOKUP(C397,'Naive Bayes'!A:D,3,0)</f>
        <v>0.11263223397635345</v>
      </c>
      <c r="E397">
        <f>VLOOKUP(C397,'Naive Bayes'!A:D,2,0)</f>
        <v>5.0215208034433282E-3</v>
      </c>
      <c r="F397">
        <f>D397*GETPIVOTDATA("Gender",'Naive Bayes'!$A$3,"Gender","Male","LastLetter","a")</f>
        <v>2.0115402085384843E-2</v>
      </c>
      <c r="G397">
        <f>E397*GETPIVOTDATA("Gender",'Naive Bayes'!$A$3,"Gender","Female","LastLetter","a")</f>
        <v>2.8169506946145503E-3</v>
      </c>
      <c r="H397" t="str">
        <f t="shared" si="14"/>
        <v>Male</v>
      </c>
      <c r="I397">
        <f t="shared" si="15"/>
        <v>1</v>
      </c>
    </row>
    <row r="398" spans="1:9" ht="14.25" customHeight="1">
      <c r="A398" s="1" t="s">
        <v>401</v>
      </c>
      <c r="B398" s="1" t="s">
        <v>6</v>
      </c>
      <c r="C398" s="1" t="str">
        <f t="shared" si="9"/>
        <v>i</v>
      </c>
      <c r="D398">
        <f>VLOOKUP(C398,'Naive Bayes'!A:D,3,0)</f>
        <v>6.4716863721219667E-2</v>
      </c>
      <c r="E398">
        <f>VLOOKUP(C398,'Naive Bayes'!A:D,2,0)</f>
        <v>0.34074605451936874</v>
      </c>
      <c r="F398">
        <f>D398*GETPIVOTDATA("Gender",'Naive Bayes'!$A$3,"Gender","Male","LastLetter","a")</f>
        <v>1.1558021087734937E-2</v>
      </c>
      <c r="G398">
        <f>E398*GETPIVOTDATA("Gender",'Naive Bayes'!$A$3,"Gender","Female","LastLetter","a")</f>
        <v>0.19115022570598736</v>
      </c>
      <c r="H398" t="str">
        <f t="shared" si="14"/>
        <v>Female</v>
      </c>
      <c r="I398">
        <f t="shared" si="15"/>
        <v>1</v>
      </c>
    </row>
    <row r="399" spans="1:9" ht="14.25" customHeight="1">
      <c r="A399" s="1" t="s">
        <v>402</v>
      </c>
      <c r="B399" s="1" t="s">
        <v>6</v>
      </c>
      <c r="C399" s="1" t="str">
        <f t="shared" si="9"/>
        <v>a</v>
      </c>
      <c r="D399">
        <f>VLOOKUP(C399,'Naive Bayes'!A:D,3,0)</f>
        <v>0.17859365276913503</v>
      </c>
      <c r="E399">
        <f>VLOOKUP(C399,'Naive Bayes'!A:D,2,0)</f>
        <v>0.56097560975609762</v>
      </c>
      <c r="F399">
        <f>D399*GETPIVOTDATA("Gender",'Naive Bayes'!$A$3,"Gender","Male","LastLetter","a")</f>
        <v>3.1895692809422373E-2</v>
      </c>
      <c r="G399">
        <f>E399*GETPIVOTDATA("Gender",'Naive Bayes'!$A$3,"Gender","Female","LastLetter","a")</f>
        <v>0.31469363474122553</v>
      </c>
      <c r="H399" t="str">
        <f t="shared" si="14"/>
        <v>Female</v>
      </c>
      <c r="I399">
        <f t="shared" si="15"/>
        <v>1</v>
      </c>
    </row>
    <row r="400" spans="1:9" ht="14.25" customHeight="1">
      <c r="A400" s="1" t="s">
        <v>403</v>
      </c>
      <c r="B400" s="1" t="s">
        <v>6</v>
      </c>
      <c r="C400" s="1" t="str">
        <f t="shared" si="9"/>
        <v>i</v>
      </c>
      <c r="D400">
        <f>VLOOKUP(C400,'Naive Bayes'!A:D,3,0)</f>
        <v>6.4716863721219667E-2</v>
      </c>
      <c r="E400">
        <f>VLOOKUP(C400,'Naive Bayes'!A:D,2,0)</f>
        <v>0.34074605451936874</v>
      </c>
      <c r="F400">
        <f>D400*GETPIVOTDATA("Gender",'Naive Bayes'!$A$3,"Gender","Male","LastLetter","a")</f>
        <v>1.1558021087734937E-2</v>
      </c>
      <c r="G400">
        <f>E400*GETPIVOTDATA("Gender",'Naive Bayes'!$A$3,"Gender","Female","LastLetter","a")</f>
        <v>0.19115022570598736</v>
      </c>
      <c r="H400" t="str">
        <f t="shared" si="14"/>
        <v>Female</v>
      </c>
      <c r="I400">
        <f t="shared" si="15"/>
        <v>1</v>
      </c>
    </row>
    <row r="401" spans="1:9" ht="14.25" customHeight="1">
      <c r="A401" s="1" t="s">
        <v>404</v>
      </c>
      <c r="B401" s="1" t="s">
        <v>6</v>
      </c>
      <c r="C401" s="1" t="str">
        <f t="shared" si="9"/>
        <v>k</v>
      </c>
      <c r="D401">
        <f>VLOOKUP(C401,'Naive Bayes'!A:D,3,0)</f>
        <v>3.7336652146857496E-2</v>
      </c>
      <c r="E401">
        <f>VLOOKUP(C401,'Naive Bayes'!A:D,2,0)</f>
        <v>2.8694404591104736E-3</v>
      </c>
      <c r="F401">
        <f>D401*GETPIVOTDATA("Gender",'Naive Bayes'!$A$3,"Gender","Male","LastLetter","a")</f>
        <v>6.6680890890778478E-3</v>
      </c>
      <c r="G401">
        <f>E401*GETPIVOTDATA("Gender",'Naive Bayes'!$A$3,"Gender","Female","LastLetter","a")</f>
        <v>1.6096861112083146E-3</v>
      </c>
      <c r="H401" t="str">
        <f t="shared" si="14"/>
        <v>Male</v>
      </c>
      <c r="I401">
        <f t="shared" si="15"/>
        <v>0</v>
      </c>
    </row>
    <row r="402" spans="1:9" ht="14.25" customHeight="1">
      <c r="A402" s="1" t="s">
        <v>405</v>
      </c>
      <c r="B402" s="1" t="s">
        <v>4</v>
      </c>
      <c r="C402" s="1" t="str">
        <f t="shared" si="9"/>
        <v>h</v>
      </c>
      <c r="D402">
        <f>VLOOKUP(C402,'Naive Bayes'!A:D,3,0)</f>
        <v>0.11263223397635345</v>
      </c>
      <c r="E402">
        <f>VLOOKUP(C402,'Naive Bayes'!A:D,2,0)</f>
        <v>5.0215208034433282E-3</v>
      </c>
      <c r="F402">
        <f>D402*GETPIVOTDATA("Gender",'Naive Bayes'!$A$3,"Gender","Male","LastLetter","a")</f>
        <v>2.0115402085384843E-2</v>
      </c>
      <c r="G402">
        <f>E402*GETPIVOTDATA("Gender",'Naive Bayes'!$A$3,"Gender","Female","LastLetter","a")</f>
        <v>2.8169506946145503E-3</v>
      </c>
      <c r="H402" t="str">
        <f t="shared" si="14"/>
        <v>Male</v>
      </c>
      <c r="I402">
        <f t="shared" si="15"/>
        <v>1</v>
      </c>
    </row>
    <row r="403" spans="1:9" ht="14.25" customHeight="1">
      <c r="A403" s="1" t="s">
        <v>406</v>
      </c>
      <c r="B403" s="1" t="s">
        <v>4</v>
      </c>
      <c r="C403" s="1" t="str">
        <f t="shared" si="9"/>
        <v>h</v>
      </c>
      <c r="D403">
        <f>VLOOKUP(C403,'Naive Bayes'!A:D,3,0)</f>
        <v>0.11263223397635345</v>
      </c>
      <c r="E403">
        <f>VLOOKUP(C403,'Naive Bayes'!A:D,2,0)</f>
        <v>5.0215208034433282E-3</v>
      </c>
      <c r="F403">
        <f>D403*GETPIVOTDATA("Gender",'Naive Bayes'!$A$3,"Gender","Male","LastLetter","a")</f>
        <v>2.0115402085384843E-2</v>
      </c>
      <c r="G403">
        <f>E403*GETPIVOTDATA("Gender",'Naive Bayes'!$A$3,"Gender","Female","LastLetter","a")</f>
        <v>2.8169506946145503E-3</v>
      </c>
      <c r="H403" t="str">
        <f t="shared" si="14"/>
        <v>Male</v>
      </c>
      <c r="I403">
        <f t="shared" si="15"/>
        <v>1</v>
      </c>
    </row>
    <row r="404" spans="1:9" ht="14.25" customHeight="1">
      <c r="A404" s="1" t="s">
        <v>407</v>
      </c>
      <c r="B404" s="1" t="s">
        <v>6</v>
      </c>
      <c r="C404" s="1" t="str">
        <f t="shared" si="9"/>
        <v>a</v>
      </c>
      <c r="D404">
        <f>VLOOKUP(C404,'Naive Bayes'!A:D,3,0)</f>
        <v>0.17859365276913503</v>
      </c>
      <c r="E404">
        <f>VLOOKUP(C404,'Naive Bayes'!A:D,2,0)</f>
        <v>0.56097560975609762</v>
      </c>
      <c r="F404">
        <f>D404*GETPIVOTDATA("Gender",'Naive Bayes'!$A$3,"Gender","Male","LastLetter","a")</f>
        <v>3.1895692809422373E-2</v>
      </c>
      <c r="G404">
        <f>E404*GETPIVOTDATA("Gender",'Naive Bayes'!$A$3,"Gender","Female","LastLetter","a")</f>
        <v>0.31469363474122553</v>
      </c>
      <c r="H404" t="str">
        <f t="shared" si="14"/>
        <v>Female</v>
      </c>
      <c r="I404">
        <f t="shared" si="15"/>
        <v>1</v>
      </c>
    </row>
    <row r="405" spans="1:9" ht="14.25" customHeight="1">
      <c r="A405" s="1" t="s">
        <v>408</v>
      </c>
      <c r="B405" s="1" t="s">
        <v>4</v>
      </c>
      <c r="C405" s="1" t="str">
        <f t="shared" si="9"/>
        <v>d</v>
      </c>
      <c r="D405">
        <f>VLOOKUP(C405,'Naive Bayes'!A:D,3,0)</f>
        <v>3.4847542003733668E-2</v>
      </c>
      <c r="E405">
        <f>VLOOKUP(C405,'Naive Bayes'!A:D,2,0)</f>
        <v>2.152080344332855E-3</v>
      </c>
      <c r="F405">
        <f>D405*GETPIVOTDATA("Gender",'Naive Bayes'!$A$3,"Gender","Male","LastLetter","a")</f>
        <v>6.2235498164726587E-3</v>
      </c>
      <c r="G405">
        <f>E405*GETPIVOTDATA("Gender",'Naive Bayes'!$A$3,"Gender","Female","LastLetter","a")</f>
        <v>1.2072645834062359E-3</v>
      </c>
      <c r="H405" t="str">
        <f t="shared" si="14"/>
        <v>Male</v>
      </c>
      <c r="I405">
        <f t="shared" si="15"/>
        <v>1</v>
      </c>
    </row>
    <row r="406" spans="1:9" ht="14.25" customHeight="1">
      <c r="A406" s="1" t="s">
        <v>409</v>
      </c>
      <c r="B406" s="1" t="s">
        <v>4</v>
      </c>
      <c r="C406" s="1" t="str">
        <f t="shared" si="9"/>
        <v>n</v>
      </c>
      <c r="D406">
        <f>VLOOKUP(C406,'Naive Bayes'!A:D,3,0)</f>
        <v>0.15121344119477287</v>
      </c>
      <c r="E406">
        <f>VLOOKUP(C406,'Naive Bayes'!A:D,2,0)</f>
        <v>1.2195121951219513E-2</v>
      </c>
      <c r="F406">
        <f>D406*GETPIVOTDATA("Gender",'Naive Bayes'!$A$3,"Gender","Male","LastLetter","a")</f>
        <v>2.7005760810765285E-2</v>
      </c>
      <c r="G406">
        <f>E406*GETPIVOTDATA("Gender",'Naive Bayes'!$A$3,"Gender","Female","LastLetter","a")</f>
        <v>6.8411659726353366E-3</v>
      </c>
      <c r="H406" t="str">
        <f t="shared" si="14"/>
        <v>Male</v>
      </c>
      <c r="I406">
        <f t="shared" si="15"/>
        <v>1</v>
      </c>
    </row>
    <row r="407" spans="1:9" ht="14.25" customHeight="1">
      <c r="A407" s="1" t="s">
        <v>410</v>
      </c>
      <c r="B407" s="1" t="s">
        <v>6</v>
      </c>
      <c r="C407" s="1" t="str">
        <f t="shared" si="9"/>
        <v>a</v>
      </c>
      <c r="D407">
        <f>VLOOKUP(C407,'Naive Bayes'!A:D,3,0)</f>
        <v>0.17859365276913503</v>
      </c>
      <c r="E407">
        <f>VLOOKUP(C407,'Naive Bayes'!A:D,2,0)</f>
        <v>0.56097560975609762</v>
      </c>
      <c r="F407">
        <f>D407*GETPIVOTDATA("Gender",'Naive Bayes'!$A$3,"Gender","Male","LastLetter","a")</f>
        <v>3.1895692809422373E-2</v>
      </c>
      <c r="G407">
        <f>E407*GETPIVOTDATA("Gender",'Naive Bayes'!$A$3,"Gender","Female","LastLetter","a")</f>
        <v>0.31469363474122553</v>
      </c>
      <c r="H407" t="str">
        <f t="shared" si="14"/>
        <v>Female</v>
      </c>
      <c r="I407">
        <f t="shared" si="15"/>
        <v>1</v>
      </c>
    </row>
    <row r="408" spans="1:9" ht="14.25" customHeight="1">
      <c r="A408" s="1" t="s">
        <v>411</v>
      </c>
      <c r="B408" s="1" t="s">
        <v>4</v>
      </c>
      <c r="C408" s="1" t="str">
        <f t="shared" si="9"/>
        <v>n</v>
      </c>
      <c r="D408">
        <f>VLOOKUP(C408,'Naive Bayes'!A:D,3,0)</f>
        <v>0.15121344119477287</v>
      </c>
      <c r="E408">
        <f>VLOOKUP(C408,'Naive Bayes'!A:D,2,0)</f>
        <v>1.2195121951219513E-2</v>
      </c>
      <c r="F408">
        <f>D408*GETPIVOTDATA("Gender",'Naive Bayes'!$A$3,"Gender","Male","LastLetter","a")</f>
        <v>2.7005760810765285E-2</v>
      </c>
      <c r="G408">
        <f>E408*GETPIVOTDATA("Gender",'Naive Bayes'!$A$3,"Gender","Female","LastLetter","a")</f>
        <v>6.8411659726353366E-3</v>
      </c>
      <c r="H408" t="str">
        <f t="shared" si="14"/>
        <v>Male</v>
      </c>
      <c r="I408">
        <f t="shared" si="15"/>
        <v>1</v>
      </c>
    </row>
    <row r="409" spans="1:9" ht="14.25" customHeight="1">
      <c r="A409" s="1" t="s">
        <v>412</v>
      </c>
      <c r="B409" s="1" t="s">
        <v>4</v>
      </c>
      <c r="C409" s="1" t="str">
        <f t="shared" si="9"/>
        <v>m</v>
      </c>
      <c r="D409">
        <f>VLOOKUP(C409,'Naive Bayes'!A:D,3,0)</f>
        <v>3.2980709396390792E-2</v>
      </c>
      <c r="E409">
        <f>VLOOKUP(C409,'Naive Bayes'!A:D,2,0)</f>
        <v>7.8909612625538018E-3</v>
      </c>
      <c r="F409">
        <f>D409*GETPIVOTDATA("Gender",'Naive Bayes'!$A$3,"Gender","Male","LastLetter","a")</f>
        <v>5.8901453620187659E-3</v>
      </c>
      <c r="G409">
        <f>E409*GETPIVOTDATA("Gender",'Naive Bayes'!$A$3,"Gender","Female","LastLetter","a")</f>
        <v>4.4266368058228645E-3</v>
      </c>
      <c r="H409" t="str">
        <f t="shared" si="14"/>
        <v>Male</v>
      </c>
      <c r="I409">
        <f t="shared" si="15"/>
        <v>1</v>
      </c>
    </row>
    <row r="410" spans="1:9" ht="14.25" customHeight="1">
      <c r="A410" s="1" t="s">
        <v>413</v>
      </c>
      <c r="B410" s="1" t="s">
        <v>4</v>
      </c>
      <c r="C410" s="1" t="str">
        <f t="shared" si="9"/>
        <v>t</v>
      </c>
      <c r="D410">
        <f>VLOOKUP(C410,'Naive Bayes'!A:D,3,0)</f>
        <v>5.9116365899191038E-2</v>
      </c>
      <c r="E410">
        <f>VLOOKUP(C410,'Naive Bayes'!A:D,2,0)</f>
        <v>6.4562410329985654E-3</v>
      </c>
      <c r="F410">
        <f>D410*GETPIVOTDATA("Gender",'Naive Bayes'!$A$3,"Gender","Male","LastLetter","a")</f>
        <v>1.0557807724373258E-2</v>
      </c>
      <c r="G410">
        <f>E410*GETPIVOTDATA("Gender",'Naive Bayes'!$A$3,"Gender","Female","LastLetter","a")</f>
        <v>3.6217937502187078E-3</v>
      </c>
      <c r="H410" t="str">
        <f t="shared" si="14"/>
        <v>Male</v>
      </c>
      <c r="I410">
        <f t="shared" si="15"/>
        <v>1</v>
      </c>
    </row>
    <row r="411" spans="1:9" ht="14.25" customHeight="1">
      <c r="A411" s="1" t="s">
        <v>414</v>
      </c>
      <c r="B411" s="1" t="s">
        <v>6</v>
      </c>
      <c r="C411" s="1" t="str">
        <f t="shared" si="9"/>
        <v>a</v>
      </c>
      <c r="D411">
        <f>VLOOKUP(C411,'Naive Bayes'!A:D,3,0)</f>
        <v>0.17859365276913503</v>
      </c>
      <c r="E411">
        <f>VLOOKUP(C411,'Naive Bayes'!A:D,2,0)</f>
        <v>0.56097560975609762</v>
      </c>
      <c r="F411">
        <f>D411*GETPIVOTDATA("Gender",'Naive Bayes'!$A$3,"Gender","Male","LastLetter","a")</f>
        <v>3.1895692809422373E-2</v>
      </c>
      <c r="G411">
        <f>E411*GETPIVOTDATA("Gender",'Naive Bayes'!$A$3,"Gender","Female","LastLetter","a")</f>
        <v>0.31469363474122553</v>
      </c>
      <c r="H411" t="str">
        <f t="shared" si="14"/>
        <v>Female</v>
      </c>
      <c r="I411">
        <f t="shared" si="15"/>
        <v>1</v>
      </c>
    </row>
    <row r="412" spans="1:9" ht="14.25" customHeight="1">
      <c r="A412" s="1" t="s">
        <v>415</v>
      </c>
      <c r="B412" s="1" t="s">
        <v>6</v>
      </c>
      <c r="C412" s="1" t="str">
        <f t="shared" si="9"/>
        <v>i</v>
      </c>
      <c r="D412">
        <f>VLOOKUP(C412,'Naive Bayes'!A:D,3,0)</f>
        <v>6.4716863721219667E-2</v>
      </c>
      <c r="E412">
        <f>VLOOKUP(C412,'Naive Bayes'!A:D,2,0)</f>
        <v>0.34074605451936874</v>
      </c>
      <c r="F412">
        <f>D412*GETPIVOTDATA("Gender",'Naive Bayes'!$A$3,"Gender","Male","LastLetter","a")</f>
        <v>1.1558021087734937E-2</v>
      </c>
      <c r="G412">
        <f>E412*GETPIVOTDATA("Gender",'Naive Bayes'!$A$3,"Gender","Female","LastLetter","a")</f>
        <v>0.19115022570598736</v>
      </c>
      <c r="H412" t="str">
        <f t="shared" si="14"/>
        <v>Female</v>
      </c>
      <c r="I412">
        <f t="shared" si="15"/>
        <v>1</v>
      </c>
    </row>
    <row r="413" spans="1:9" ht="14.25" customHeight="1">
      <c r="A413" s="1" t="s">
        <v>416</v>
      </c>
      <c r="B413" s="1" t="s">
        <v>6</v>
      </c>
      <c r="C413" s="1" t="str">
        <f t="shared" si="9"/>
        <v>a</v>
      </c>
      <c r="D413">
        <f>VLOOKUP(C413,'Naive Bayes'!A:D,3,0)</f>
        <v>0.17859365276913503</v>
      </c>
      <c r="E413">
        <f>VLOOKUP(C413,'Naive Bayes'!A:D,2,0)</f>
        <v>0.56097560975609762</v>
      </c>
      <c r="F413">
        <f>D413*GETPIVOTDATA("Gender",'Naive Bayes'!$A$3,"Gender","Male","LastLetter","a")</f>
        <v>3.1895692809422373E-2</v>
      </c>
      <c r="G413">
        <f>E413*GETPIVOTDATA("Gender",'Naive Bayes'!$A$3,"Gender","Female","LastLetter","a")</f>
        <v>0.31469363474122553</v>
      </c>
      <c r="H413" t="str">
        <f t="shared" si="14"/>
        <v>Female</v>
      </c>
      <c r="I413">
        <f t="shared" si="15"/>
        <v>1</v>
      </c>
    </row>
    <row r="414" spans="1:9" ht="14.25" customHeight="1">
      <c r="A414" s="1" t="s">
        <v>417</v>
      </c>
      <c r="B414" s="1" t="s">
        <v>4</v>
      </c>
      <c r="C414" s="1" t="str">
        <f t="shared" si="9"/>
        <v>g</v>
      </c>
      <c r="D414">
        <f>VLOOKUP(C414,'Naive Bayes'!A:D,3,0)</f>
        <v>1.120099564405725E-2</v>
      </c>
      <c r="E414">
        <f>VLOOKUP(C414,'Naive Bayes'!A:D,2,0)</f>
        <v>7.173601147776184E-4</v>
      </c>
      <c r="F414">
        <f>D414*GETPIVOTDATA("Gender",'Naive Bayes'!$A$3,"Gender","Male","LastLetter","a")</f>
        <v>2.0004267267233547E-3</v>
      </c>
      <c r="G414">
        <f>E414*GETPIVOTDATA("Gender",'Naive Bayes'!$A$3,"Gender","Female","LastLetter","a")</f>
        <v>4.0242152780207866E-4</v>
      </c>
      <c r="H414" t="str">
        <f t="shared" si="14"/>
        <v>Male</v>
      </c>
      <c r="I414">
        <f t="shared" si="15"/>
        <v>1</v>
      </c>
    </row>
    <row r="415" spans="1:9" ht="14.25" customHeight="1">
      <c r="A415" s="1" t="s">
        <v>418</v>
      </c>
      <c r="B415" s="1" t="s">
        <v>4</v>
      </c>
      <c r="C415" s="1" t="str">
        <f t="shared" si="9"/>
        <v>r</v>
      </c>
      <c r="D415">
        <f>VLOOKUP(C415,'Naive Bayes'!A:D,3,0)</f>
        <v>8.7741132545115119E-2</v>
      </c>
      <c r="E415">
        <f>VLOOKUP(C415,'Naive Bayes'!A:D,2,0)</f>
        <v>6.4562410329985654E-3</v>
      </c>
      <c r="F415">
        <f>D415*GETPIVOTDATA("Gender",'Naive Bayes'!$A$3,"Gender","Male","LastLetter","a")</f>
        <v>1.5670009359332941E-2</v>
      </c>
      <c r="G415">
        <f>E415*GETPIVOTDATA("Gender",'Naive Bayes'!$A$3,"Gender","Female","LastLetter","a")</f>
        <v>3.6217937502187078E-3</v>
      </c>
      <c r="H415" t="str">
        <f t="shared" si="14"/>
        <v>Male</v>
      </c>
      <c r="I415">
        <f t="shared" si="15"/>
        <v>1</v>
      </c>
    </row>
    <row r="416" spans="1:9" ht="14.25" customHeight="1">
      <c r="A416" s="1" t="s">
        <v>419</v>
      </c>
      <c r="B416" s="1" t="s">
        <v>4</v>
      </c>
      <c r="C416" s="1" t="str">
        <f t="shared" si="9"/>
        <v>i</v>
      </c>
      <c r="D416">
        <f>VLOOKUP(C416,'Naive Bayes'!A:D,3,0)</f>
        <v>6.4716863721219667E-2</v>
      </c>
      <c r="E416">
        <f>VLOOKUP(C416,'Naive Bayes'!A:D,2,0)</f>
        <v>0.34074605451936874</v>
      </c>
      <c r="F416">
        <f>D416*GETPIVOTDATA("Gender",'Naive Bayes'!$A$3,"Gender","Male","LastLetter","a")</f>
        <v>1.1558021087734937E-2</v>
      </c>
      <c r="G416">
        <f>E416*GETPIVOTDATA("Gender",'Naive Bayes'!$A$3,"Gender","Female","LastLetter","a")</f>
        <v>0.19115022570598736</v>
      </c>
      <c r="H416" t="str">
        <f t="shared" si="14"/>
        <v>Female</v>
      </c>
      <c r="I416">
        <f t="shared" si="15"/>
        <v>0</v>
      </c>
    </row>
    <row r="417" spans="1:9" ht="14.25" customHeight="1">
      <c r="A417" s="1" t="s">
        <v>420</v>
      </c>
      <c r="B417" s="1" t="s">
        <v>4</v>
      </c>
      <c r="C417" s="1" t="str">
        <f t="shared" si="9"/>
        <v>k</v>
      </c>
      <c r="D417">
        <f>VLOOKUP(C417,'Naive Bayes'!A:D,3,0)</f>
        <v>3.7336652146857496E-2</v>
      </c>
      <c r="E417">
        <f>VLOOKUP(C417,'Naive Bayes'!A:D,2,0)</f>
        <v>2.8694404591104736E-3</v>
      </c>
      <c r="F417">
        <f>D417*GETPIVOTDATA("Gender",'Naive Bayes'!$A$3,"Gender","Male","LastLetter","a")</f>
        <v>6.6680890890778478E-3</v>
      </c>
      <c r="G417">
        <f>E417*GETPIVOTDATA("Gender",'Naive Bayes'!$A$3,"Gender","Female","LastLetter","a")</f>
        <v>1.6096861112083146E-3</v>
      </c>
      <c r="H417" t="str">
        <f t="shared" si="14"/>
        <v>Male</v>
      </c>
      <c r="I417">
        <f t="shared" si="15"/>
        <v>1</v>
      </c>
    </row>
    <row r="418" spans="1:9" ht="14.25" customHeight="1">
      <c r="A418" s="1" t="s">
        <v>421</v>
      </c>
      <c r="B418" s="1" t="s">
        <v>6</v>
      </c>
      <c r="C418" s="1" t="str">
        <f t="shared" si="9"/>
        <v>i</v>
      </c>
      <c r="D418">
        <f>VLOOKUP(C418,'Naive Bayes'!A:D,3,0)</f>
        <v>6.4716863721219667E-2</v>
      </c>
      <c r="E418">
        <f>VLOOKUP(C418,'Naive Bayes'!A:D,2,0)</f>
        <v>0.34074605451936874</v>
      </c>
      <c r="F418">
        <f>D418*GETPIVOTDATA("Gender",'Naive Bayes'!$A$3,"Gender","Male","LastLetter","a")</f>
        <v>1.1558021087734937E-2</v>
      </c>
      <c r="G418">
        <f>E418*GETPIVOTDATA("Gender",'Naive Bayes'!$A$3,"Gender","Female","LastLetter","a")</f>
        <v>0.19115022570598736</v>
      </c>
      <c r="H418" t="str">
        <f t="shared" si="14"/>
        <v>Female</v>
      </c>
      <c r="I418">
        <f t="shared" si="15"/>
        <v>1</v>
      </c>
    </row>
    <row r="419" spans="1:9" ht="14.25" customHeight="1">
      <c r="A419" s="1" t="s">
        <v>422</v>
      </c>
      <c r="B419" s="1" t="s">
        <v>6</v>
      </c>
      <c r="C419" s="1" t="str">
        <f t="shared" si="9"/>
        <v>a</v>
      </c>
      <c r="D419">
        <f>VLOOKUP(C419,'Naive Bayes'!A:D,3,0)</f>
        <v>0.17859365276913503</v>
      </c>
      <c r="E419">
        <f>VLOOKUP(C419,'Naive Bayes'!A:D,2,0)</f>
        <v>0.56097560975609762</v>
      </c>
      <c r="F419">
        <f>D419*GETPIVOTDATA("Gender",'Naive Bayes'!$A$3,"Gender","Male","LastLetter","a")</f>
        <v>3.1895692809422373E-2</v>
      </c>
      <c r="G419">
        <f>E419*GETPIVOTDATA("Gender",'Naive Bayes'!$A$3,"Gender","Female","LastLetter","a")</f>
        <v>0.31469363474122553</v>
      </c>
      <c r="H419" t="str">
        <f t="shared" si="14"/>
        <v>Female</v>
      </c>
      <c r="I419">
        <f t="shared" si="15"/>
        <v>1</v>
      </c>
    </row>
    <row r="420" spans="1:9" ht="14.25" customHeight="1">
      <c r="A420" s="1" t="s">
        <v>423</v>
      </c>
      <c r="B420" s="1" t="s">
        <v>6</v>
      </c>
      <c r="C420" s="1" t="str">
        <f t="shared" si="9"/>
        <v>a</v>
      </c>
      <c r="D420">
        <f>VLOOKUP(C420,'Naive Bayes'!A:D,3,0)</f>
        <v>0.17859365276913503</v>
      </c>
      <c r="E420">
        <f>VLOOKUP(C420,'Naive Bayes'!A:D,2,0)</f>
        <v>0.56097560975609762</v>
      </c>
      <c r="F420">
        <f>D420*GETPIVOTDATA("Gender",'Naive Bayes'!$A$3,"Gender","Male","LastLetter","a")</f>
        <v>3.1895692809422373E-2</v>
      </c>
      <c r="G420">
        <f>E420*GETPIVOTDATA("Gender",'Naive Bayes'!$A$3,"Gender","Female","LastLetter","a")</f>
        <v>0.31469363474122553</v>
      </c>
      <c r="H420" t="str">
        <f t="shared" si="14"/>
        <v>Female</v>
      </c>
      <c r="I420">
        <f t="shared" si="15"/>
        <v>1</v>
      </c>
    </row>
    <row r="421" spans="1:9" ht="14.25" customHeight="1">
      <c r="A421" s="1" t="s">
        <v>424</v>
      </c>
      <c r="B421" s="1" t="s">
        <v>4</v>
      </c>
      <c r="C421" s="1" t="str">
        <f t="shared" si="9"/>
        <v>n</v>
      </c>
      <c r="D421">
        <f>VLOOKUP(C421,'Naive Bayes'!A:D,3,0)</f>
        <v>0.15121344119477287</v>
      </c>
      <c r="E421">
        <f>VLOOKUP(C421,'Naive Bayes'!A:D,2,0)</f>
        <v>1.2195121951219513E-2</v>
      </c>
      <c r="F421">
        <f>D421*GETPIVOTDATA("Gender",'Naive Bayes'!$A$3,"Gender","Male","LastLetter","a")</f>
        <v>2.7005760810765285E-2</v>
      </c>
      <c r="G421">
        <f>E421*GETPIVOTDATA("Gender",'Naive Bayes'!$A$3,"Gender","Female","LastLetter","a")</f>
        <v>6.8411659726353366E-3</v>
      </c>
      <c r="H421" t="str">
        <f t="shared" si="14"/>
        <v>Male</v>
      </c>
      <c r="I421">
        <f t="shared" si="15"/>
        <v>1</v>
      </c>
    </row>
    <row r="422" spans="1:9" ht="14.25" customHeight="1">
      <c r="A422" s="1" t="s">
        <v>425</v>
      </c>
      <c r="B422" s="1" t="s">
        <v>6</v>
      </c>
      <c r="C422" s="1" t="str">
        <f t="shared" si="9"/>
        <v>i</v>
      </c>
      <c r="D422">
        <f>VLOOKUP(C422,'Naive Bayes'!A:D,3,0)</f>
        <v>6.4716863721219667E-2</v>
      </c>
      <c r="E422">
        <f>VLOOKUP(C422,'Naive Bayes'!A:D,2,0)</f>
        <v>0.34074605451936874</v>
      </c>
      <c r="F422">
        <f>D422*GETPIVOTDATA("Gender",'Naive Bayes'!$A$3,"Gender","Male","LastLetter","a")</f>
        <v>1.1558021087734937E-2</v>
      </c>
      <c r="G422">
        <f>E422*GETPIVOTDATA("Gender",'Naive Bayes'!$A$3,"Gender","Female","LastLetter","a")</f>
        <v>0.19115022570598736</v>
      </c>
      <c r="H422" t="str">
        <f t="shared" si="14"/>
        <v>Female</v>
      </c>
      <c r="I422">
        <f t="shared" si="15"/>
        <v>1</v>
      </c>
    </row>
    <row r="423" spans="1:9" ht="14.25" customHeight="1">
      <c r="A423" s="1" t="s">
        <v>426</v>
      </c>
      <c r="B423" s="1" t="s">
        <v>4</v>
      </c>
      <c r="C423" s="1" t="str">
        <f t="shared" si="9"/>
        <v>j</v>
      </c>
      <c r="D423">
        <f>VLOOKUP(C423,'Naive Bayes'!A:D,3,0)</f>
        <v>2.3024268823895456E-2</v>
      </c>
      <c r="E423">
        <f>VLOOKUP(C423,'Naive Bayes'!A:D,2,0)</f>
        <v>7.173601147776184E-4</v>
      </c>
      <c r="F423">
        <f>D423*GETPIVOTDATA("Gender",'Naive Bayes'!$A$3,"Gender","Male","LastLetter","a")</f>
        <v>4.1119882715980058E-3</v>
      </c>
      <c r="G423">
        <f>E423*GETPIVOTDATA("Gender",'Naive Bayes'!$A$3,"Gender","Female","LastLetter","a")</f>
        <v>4.0242152780207866E-4</v>
      </c>
      <c r="H423" t="str">
        <f t="shared" si="14"/>
        <v>Male</v>
      </c>
      <c r="I423">
        <f t="shared" si="15"/>
        <v>1</v>
      </c>
    </row>
    <row r="424" spans="1:9" ht="14.25" customHeight="1">
      <c r="A424" s="1" t="s">
        <v>427</v>
      </c>
      <c r="B424" s="1" t="s">
        <v>4</v>
      </c>
      <c r="C424" s="1" t="str">
        <f t="shared" si="9"/>
        <v>a</v>
      </c>
      <c r="D424">
        <f>VLOOKUP(C424,'Naive Bayes'!A:D,3,0)</f>
        <v>0.17859365276913503</v>
      </c>
      <c r="E424">
        <f>VLOOKUP(C424,'Naive Bayes'!A:D,2,0)</f>
        <v>0.56097560975609762</v>
      </c>
      <c r="F424">
        <f>D424*GETPIVOTDATA("Gender",'Naive Bayes'!$A$3,"Gender","Male","LastLetter","a")</f>
        <v>3.1895692809422373E-2</v>
      </c>
      <c r="G424">
        <f>E424*GETPIVOTDATA("Gender",'Naive Bayes'!$A$3,"Gender","Female","LastLetter","a")</f>
        <v>0.31469363474122553</v>
      </c>
      <c r="H424" t="str">
        <f t="shared" si="14"/>
        <v>Female</v>
      </c>
      <c r="I424">
        <f t="shared" si="15"/>
        <v>0</v>
      </c>
    </row>
    <row r="425" spans="1:9" ht="14.25" customHeight="1">
      <c r="A425" s="1" t="s">
        <v>428</v>
      </c>
      <c r="B425" s="1" t="s">
        <v>4</v>
      </c>
      <c r="C425" s="1" t="str">
        <f t="shared" si="9"/>
        <v>i</v>
      </c>
      <c r="D425">
        <f>VLOOKUP(C425,'Naive Bayes'!A:D,3,0)</f>
        <v>6.4716863721219667E-2</v>
      </c>
      <c r="E425">
        <f>VLOOKUP(C425,'Naive Bayes'!A:D,2,0)</f>
        <v>0.34074605451936874</v>
      </c>
      <c r="F425">
        <f>D425*GETPIVOTDATA("Gender",'Naive Bayes'!$A$3,"Gender","Male","LastLetter","a")</f>
        <v>1.1558021087734937E-2</v>
      </c>
      <c r="G425">
        <f>E425*GETPIVOTDATA("Gender",'Naive Bayes'!$A$3,"Gender","Female","LastLetter","a")</f>
        <v>0.19115022570598736</v>
      </c>
      <c r="H425" t="str">
        <f t="shared" si="14"/>
        <v>Female</v>
      </c>
      <c r="I425">
        <f t="shared" si="15"/>
        <v>0</v>
      </c>
    </row>
    <row r="426" spans="1:9" ht="14.25" customHeight="1">
      <c r="A426" s="1" t="s">
        <v>429</v>
      </c>
      <c r="B426" s="1" t="s">
        <v>6</v>
      </c>
      <c r="C426" s="1" t="str">
        <f t="shared" si="9"/>
        <v>a</v>
      </c>
      <c r="D426">
        <f>VLOOKUP(C426,'Naive Bayes'!A:D,3,0)</f>
        <v>0.17859365276913503</v>
      </c>
      <c r="E426">
        <f>VLOOKUP(C426,'Naive Bayes'!A:D,2,0)</f>
        <v>0.56097560975609762</v>
      </c>
      <c r="F426">
        <f>D426*GETPIVOTDATA("Gender",'Naive Bayes'!$A$3,"Gender","Male","LastLetter","a")</f>
        <v>3.1895692809422373E-2</v>
      </c>
      <c r="G426">
        <f>E426*GETPIVOTDATA("Gender",'Naive Bayes'!$A$3,"Gender","Female","LastLetter","a")</f>
        <v>0.31469363474122553</v>
      </c>
      <c r="H426" t="str">
        <f t="shared" si="14"/>
        <v>Female</v>
      </c>
      <c r="I426">
        <f t="shared" si="15"/>
        <v>1</v>
      </c>
    </row>
    <row r="427" spans="1:9" ht="14.25" customHeight="1">
      <c r="A427" s="1" t="s">
        <v>430</v>
      </c>
      <c r="B427" s="1" t="s">
        <v>4</v>
      </c>
      <c r="C427" s="1" t="str">
        <f t="shared" si="9"/>
        <v>a</v>
      </c>
      <c r="D427">
        <f>VLOOKUP(C427,'Naive Bayes'!A:D,3,0)</f>
        <v>0.17859365276913503</v>
      </c>
      <c r="E427">
        <f>VLOOKUP(C427,'Naive Bayes'!A:D,2,0)</f>
        <v>0.56097560975609762</v>
      </c>
      <c r="F427">
        <f>D427*GETPIVOTDATA("Gender",'Naive Bayes'!$A$3,"Gender","Male","LastLetter","a")</f>
        <v>3.1895692809422373E-2</v>
      </c>
      <c r="G427">
        <f>E427*GETPIVOTDATA("Gender",'Naive Bayes'!$A$3,"Gender","Female","LastLetter","a")</f>
        <v>0.31469363474122553</v>
      </c>
      <c r="H427" t="str">
        <f t="shared" si="14"/>
        <v>Female</v>
      </c>
      <c r="I427">
        <f t="shared" si="15"/>
        <v>0</v>
      </c>
    </row>
    <row r="428" spans="1:9" ht="14.25" customHeight="1">
      <c r="A428" s="1" t="s">
        <v>431</v>
      </c>
      <c r="B428" s="1" t="s">
        <v>4</v>
      </c>
      <c r="C428" s="1" t="str">
        <f t="shared" si="9"/>
        <v>t</v>
      </c>
      <c r="D428">
        <f>VLOOKUP(C428,'Naive Bayes'!A:D,3,0)</f>
        <v>5.9116365899191038E-2</v>
      </c>
      <c r="E428">
        <f>VLOOKUP(C428,'Naive Bayes'!A:D,2,0)</f>
        <v>6.4562410329985654E-3</v>
      </c>
      <c r="F428">
        <f>D428*GETPIVOTDATA("Gender",'Naive Bayes'!$A$3,"Gender","Male","LastLetter","a")</f>
        <v>1.0557807724373258E-2</v>
      </c>
      <c r="G428">
        <f>E428*GETPIVOTDATA("Gender",'Naive Bayes'!$A$3,"Gender","Female","LastLetter","a")</f>
        <v>3.6217937502187078E-3</v>
      </c>
      <c r="H428" t="str">
        <f t="shared" si="14"/>
        <v>Male</v>
      </c>
      <c r="I428">
        <f t="shared" si="15"/>
        <v>1</v>
      </c>
    </row>
    <row r="429" spans="1:9" ht="14.25" customHeight="1">
      <c r="A429" s="1" t="s">
        <v>432</v>
      </c>
      <c r="B429" s="1" t="s">
        <v>6</v>
      </c>
      <c r="C429" s="1" t="str">
        <f t="shared" si="9"/>
        <v>i</v>
      </c>
      <c r="D429">
        <f>VLOOKUP(C429,'Naive Bayes'!A:D,3,0)</f>
        <v>6.4716863721219667E-2</v>
      </c>
      <c r="E429">
        <f>VLOOKUP(C429,'Naive Bayes'!A:D,2,0)</f>
        <v>0.34074605451936874</v>
      </c>
      <c r="F429">
        <f>D429*GETPIVOTDATA("Gender",'Naive Bayes'!$A$3,"Gender","Male","LastLetter","a")</f>
        <v>1.1558021087734937E-2</v>
      </c>
      <c r="G429">
        <f>E429*GETPIVOTDATA("Gender",'Naive Bayes'!$A$3,"Gender","Female","LastLetter","a")</f>
        <v>0.19115022570598736</v>
      </c>
      <c r="H429" t="str">
        <f t="shared" si="14"/>
        <v>Female</v>
      </c>
      <c r="I429">
        <f t="shared" si="15"/>
        <v>1</v>
      </c>
    </row>
    <row r="430" spans="1:9" ht="14.25" customHeight="1">
      <c r="A430" s="1" t="s">
        <v>433</v>
      </c>
      <c r="B430" s="1" t="s">
        <v>6</v>
      </c>
      <c r="C430" s="1" t="str">
        <f t="shared" si="9"/>
        <v>a</v>
      </c>
      <c r="D430">
        <f>VLOOKUP(C430,'Naive Bayes'!A:D,3,0)</f>
        <v>0.17859365276913503</v>
      </c>
      <c r="E430">
        <f>VLOOKUP(C430,'Naive Bayes'!A:D,2,0)</f>
        <v>0.56097560975609762</v>
      </c>
      <c r="F430">
        <f>D430*GETPIVOTDATA("Gender",'Naive Bayes'!$A$3,"Gender","Male","LastLetter","a")</f>
        <v>3.1895692809422373E-2</v>
      </c>
      <c r="G430">
        <f>E430*GETPIVOTDATA("Gender",'Naive Bayes'!$A$3,"Gender","Female","LastLetter","a")</f>
        <v>0.31469363474122553</v>
      </c>
      <c r="H430" t="str">
        <f t="shared" si="14"/>
        <v>Female</v>
      </c>
      <c r="I430">
        <f t="shared" si="15"/>
        <v>1</v>
      </c>
    </row>
    <row r="431" spans="1:9" ht="14.25" customHeight="1">
      <c r="A431" s="1" t="s">
        <v>434</v>
      </c>
      <c r="B431" s="1" t="s">
        <v>6</v>
      </c>
      <c r="C431" s="1" t="str">
        <f t="shared" si="9"/>
        <v>i</v>
      </c>
      <c r="D431">
        <f>VLOOKUP(C431,'Naive Bayes'!A:D,3,0)</f>
        <v>6.4716863721219667E-2</v>
      </c>
      <c r="E431">
        <f>VLOOKUP(C431,'Naive Bayes'!A:D,2,0)</f>
        <v>0.34074605451936874</v>
      </c>
      <c r="F431">
        <f>D431*GETPIVOTDATA("Gender",'Naive Bayes'!$A$3,"Gender","Male","LastLetter","a")</f>
        <v>1.1558021087734937E-2</v>
      </c>
      <c r="G431">
        <f>E431*GETPIVOTDATA("Gender",'Naive Bayes'!$A$3,"Gender","Female","LastLetter","a")</f>
        <v>0.19115022570598736</v>
      </c>
      <c r="H431" t="str">
        <f t="shared" si="14"/>
        <v>Female</v>
      </c>
      <c r="I431">
        <f t="shared" si="15"/>
        <v>1</v>
      </c>
    </row>
    <row r="432" spans="1:9" ht="14.25" customHeight="1">
      <c r="A432" s="1" t="s">
        <v>435</v>
      </c>
      <c r="B432" s="1" t="s">
        <v>4</v>
      </c>
      <c r="C432" s="1" t="str">
        <f t="shared" si="9"/>
        <v>a</v>
      </c>
      <c r="D432">
        <f>VLOOKUP(C432,'Naive Bayes'!A:D,3,0)</f>
        <v>0.17859365276913503</v>
      </c>
      <c r="E432">
        <f>VLOOKUP(C432,'Naive Bayes'!A:D,2,0)</f>
        <v>0.56097560975609762</v>
      </c>
      <c r="F432">
        <f>D432*GETPIVOTDATA("Gender",'Naive Bayes'!$A$3,"Gender","Male","LastLetter","a")</f>
        <v>3.1895692809422373E-2</v>
      </c>
      <c r="G432">
        <f>E432*GETPIVOTDATA("Gender",'Naive Bayes'!$A$3,"Gender","Female","LastLetter","a")</f>
        <v>0.31469363474122553</v>
      </c>
      <c r="H432" t="str">
        <f t="shared" si="14"/>
        <v>Female</v>
      </c>
      <c r="I432">
        <f t="shared" si="15"/>
        <v>0</v>
      </c>
    </row>
    <row r="433" spans="1:9" ht="14.25" customHeight="1">
      <c r="A433" s="1" t="s">
        <v>436</v>
      </c>
      <c r="B433" s="1" t="s">
        <v>4</v>
      </c>
      <c r="C433" s="1" t="str">
        <f t="shared" si="9"/>
        <v>s</v>
      </c>
      <c r="D433">
        <f>VLOOKUP(C433,'Naive Bayes'!A:D,3,0)</f>
        <v>2.0535158680771624E-2</v>
      </c>
      <c r="E433">
        <f>VLOOKUP(C433,'Naive Bayes'!A:D,2,0)</f>
        <v>2.8694404591104736E-3</v>
      </c>
      <c r="F433">
        <f>D433*GETPIVOTDATA("Gender",'Naive Bayes'!$A$3,"Gender","Male","LastLetter","a")</f>
        <v>3.6674489989928162E-3</v>
      </c>
      <c r="G433">
        <f>E433*GETPIVOTDATA("Gender",'Naive Bayes'!$A$3,"Gender","Female","LastLetter","a")</f>
        <v>1.6096861112083146E-3</v>
      </c>
      <c r="H433" t="str">
        <f t="shared" si="14"/>
        <v>Male</v>
      </c>
      <c r="I433">
        <f t="shared" si="15"/>
        <v>1</v>
      </c>
    </row>
    <row r="434" spans="1:9" ht="14.25" customHeight="1">
      <c r="A434" s="1" t="s">
        <v>437</v>
      </c>
      <c r="B434" s="1" t="s">
        <v>4</v>
      </c>
      <c r="C434" s="1" t="str">
        <f t="shared" si="9"/>
        <v>h</v>
      </c>
      <c r="D434">
        <f>VLOOKUP(C434,'Naive Bayes'!A:D,3,0)</f>
        <v>0.11263223397635345</v>
      </c>
      <c r="E434">
        <f>VLOOKUP(C434,'Naive Bayes'!A:D,2,0)</f>
        <v>5.0215208034433282E-3</v>
      </c>
      <c r="F434">
        <f>D434*GETPIVOTDATA("Gender",'Naive Bayes'!$A$3,"Gender","Male","LastLetter","a")</f>
        <v>2.0115402085384843E-2</v>
      </c>
      <c r="G434">
        <f>E434*GETPIVOTDATA("Gender",'Naive Bayes'!$A$3,"Gender","Female","LastLetter","a")</f>
        <v>2.8169506946145503E-3</v>
      </c>
      <c r="H434" t="str">
        <f t="shared" si="14"/>
        <v>Male</v>
      </c>
      <c r="I434">
        <f t="shared" si="15"/>
        <v>1</v>
      </c>
    </row>
    <row r="435" spans="1:9" ht="14.25" customHeight="1">
      <c r="A435" s="1" t="s">
        <v>438</v>
      </c>
      <c r="B435" s="1" t="s">
        <v>4</v>
      </c>
      <c r="C435" s="1" t="str">
        <f t="shared" si="9"/>
        <v>b</v>
      </c>
      <c r="D435">
        <f>VLOOKUP(C435,'Naive Bayes'!A:D,3,0)</f>
        <v>9.9564405724953328E-3</v>
      </c>
      <c r="E435">
        <f>VLOOKUP(C435,'Naive Bayes'!A:D,2,0)</f>
        <v>2.152080344332855E-3</v>
      </c>
      <c r="F435">
        <f>D435*GETPIVOTDATA("Gender",'Naive Bayes'!$A$3,"Gender","Male","LastLetter","a")</f>
        <v>1.7781570904207595E-3</v>
      </c>
      <c r="G435">
        <f>E435*GETPIVOTDATA("Gender",'Naive Bayes'!$A$3,"Gender","Female","LastLetter","a")</f>
        <v>1.2072645834062359E-3</v>
      </c>
      <c r="H435" t="str">
        <f t="shared" si="14"/>
        <v>Male</v>
      </c>
      <c r="I435">
        <f t="shared" si="15"/>
        <v>1</v>
      </c>
    </row>
    <row r="436" spans="1:9" ht="14.25" customHeight="1">
      <c r="A436" s="1" t="s">
        <v>439</v>
      </c>
      <c r="B436" s="1" t="s">
        <v>4</v>
      </c>
      <c r="C436" s="1" t="str">
        <f t="shared" si="9"/>
        <v>a</v>
      </c>
      <c r="D436">
        <f>VLOOKUP(C436,'Naive Bayes'!A:D,3,0)</f>
        <v>0.17859365276913503</v>
      </c>
      <c r="E436">
        <f>VLOOKUP(C436,'Naive Bayes'!A:D,2,0)</f>
        <v>0.56097560975609762</v>
      </c>
      <c r="F436">
        <f>D436*GETPIVOTDATA("Gender",'Naive Bayes'!$A$3,"Gender","Male","LastLetter","a")</f>
        <v>3.1895692809422373E-2</v>
      </c>
      <c r="G436">
        <f>E436*GETPIVOTDATA("Gender",'Naive Bayes'!$A$3,"Gender","Female","LastLetter","a")</f>
        <v>0.31469363474122553</v>
      </c>
      <c r="H436" t="str">
        <f t="shared" si="14"/>
        <v>Female</v>
      </c>
      <c r="I436">
        <f t="shared" si="15"/>
        <v>0</v>
      </c>
    </row>
    <row r="437" spans="1:9" ht="14.25" customHeight="1">
      <c r="A437" s="1" t="s">
        <v>440</v>
      </c>
      <c r="B437" s="1" t="s">
        <v>6</v>
      </c>
      <c r="C437" s="1" t="str">
        <f t="shared" si="9"/>
        <v>a</v>
      </c>
      <c r="D437">
        <f>VLOOKUP(C437,'Naive Bayes'!A:D,3,0)</f>
        <v>0.17859365276913503</v>
      </c>
      <c r="E437">
        <f>VLOOKUP(C437,'Naive Bayes'!A:D,2,0)</f>
        <v>0.56097560975609762</v>
      </c>
      <c r="F437">
        <f>D437*GETPIVOTDATA("Gender",'Naive Bayes'!$A$3,"Gender","Male","LastLetter","a")</f>
        <v>3.1895692809422373E-2</v>
      </c>
      <c r="G437">
        <f>E437*GETPIVOTDATA("Gender",'Naive Bayes'!$A$3,"Gender","Female","LastLetter","a")</f>
        <v>0.31469363474122553</v>
      </c>
      <c r="H437" t="str">
        <f t="shared" si="14"/>
        <v>Female</v>
      </c>
      <c r="I437">
        <f t="shared" si="15"/>
        <v>1</v>
      </c>
    </row>
    <row r="438" spans="1:9" ht="14.25" customHeight="1">
      <c r="A438" s="1" t="s">
        <v>441</v>
      </c>
      <c r="B438" s="1" t="s">
        <v>6</v>
      </c>
      <c r="C438" s="1" t="str">
        <f t="shared" si="9"/>
        <v>a</v>
      </c>
      <c r="D438">
        <f>VLOOKUP(C438,'Naive Bayes'!A:D,3,0)</f>
        <v>0.17859365276913503</v>
      </c>
      <c r="E438">
        <f>VLOOKUP(C438,'Naive Bayes'!A:D,2,0)</f>
        <v>0.56097560975609762</v>
      </c>
      <c r="F438">
        <f>D438*GETPIVOTDATA("Gender",'Naive Bayes'!$A$3,"Gender","Male","LastLetter","a")</f>
        <v>3.1895692809422373E-2</v>
      </c>
      <c r="G438">
        <f>E438*GETPIVOTDATA("Gender",'Naive Bayes'!$A$3,"Gender","Female","LastLetter","a")</f>
        <v>0.31469363474122553</v>
      </c>
      <c r="H438" t="str">
        <f t="shared" si="14"/>
        <v>Female</v>
      </c>
      <c r="I438">
        <f t="shared" si="15"/>
        <v>1</v>
      </c>
    </row>
    <row r="439" spans="1:9" ht="14.25" customHeight="1">
      <c r="A439" s="1" t="s">
        <v>442</v>
      </c>
      <c r="B439" s="1" t="s">
        <v>6</v>
      </c>
      <c r="C439" s="1" t="str">
        <f t="shared" si="9"/>
        <v>i</v>
      </c>
      <c r="D439">
        <f>VLOOKUP(C439,'Naive Bayes'!A:D,3,0)</f>
        <v>6.4716863721219667E-2</v>
      </c>
      <c r="E439">
        <f>VLOOKUP(C439,'Naive Bayes'!A:D,2,0)</f>
        <v>0.34074605451936874</v>
      </c>
      <c r="F439">
        <f>D439*GETPIVOTDATA("Gender",'Naive Bayes'!$A$3,"Gender","Male","LastLetter","a")</f>
        <v>1.1558021087734937E-2</v>
      </c>
      <c r="G439">
        <f>E439*GETPIVOTDATA("Gender",'Naive Bayes'!$A$3,"Gender","Female","LastLetter","a")</f>
        <v>0.19115022570598736</v>
      </c>
      <c r="H439" t="str">
        <f t="shared" si="14"/>
        <v>Female</v>
      </c>
      <c r="I439">
        <f t="shared" si="15"/>
        <v>1</v>
      </c>
    </row>
    <row r="440" spans="1:9" ht="14.25" customHeight="1">
      <c r="A440" s="1" t="s">
        <v>443</v>
      </c>
      <c r="B440" s="1" t="s">
        <v>6</v>
      </c>
      <c r="C440" s="1" t="str">
        <f t="shared" si="9"/>
        <v>a</v>
      </c>
      <c r="D440">
        <f>VLOOKUP(C440,'Naive Bayes'!A:D,3,0)</f>
        <v>0.17859365276913503</v>
      </c>
      <c r="E440">
        <f>VLOOKUP(C440,'Naive Bayes'!A:D,2,0)</f>
        <v>0.56097560975609762</v>
      </c>
      <c r="F440">
        <f>D440*GETPIVOTDATA("Gender",'Naive Bayes'!$A$3,"Gender","Male","LastLetter","a")</f>
        <v>3.1895692809422373E-2</v>
      </c>
      <c r="G440">
        <f>E440*GETPIVOTDATA("Gender",'Naive Bayes'!$A$3,"Gender","Female","LastLetter","a")</f>
        <v>0.31469363474122553</v>
      </c>
      <c r="H440" t="str">
        <f t="shared" si="14"/>
        <v>Female</v>
      </c>
      <c r="I440">
        <f t="shared" si="15"/>
        <v>1</v>
      </c>
    </row>
    <row r="441" spans="1:9" ht="14.25" customHeight="1">
      <c r="A441" s="1" t="s">
        <v>444</v>
      </c>
      <c r="B441" s="1" t="s">
        <v>6</v>
      </c>
      <c r="C441" s="1" t="str">
        <f t="shared" si="9"/>
        <v>a</v>
      </c>
      <c r="D441">
        <f>VLOOKUP(C441,'Naive Bayes'!A:D,3,0)</f>
        <v>0.17859365276913503</v>
      </c>
      <c r="E441">
        <f>VLOOKUP(C441,'Naive Bayes'!A:D,2,0)</f>
        <v>0.56097560975609762</v>
      </c>
      <c r="F441">
        <f>D441*GETPIVOTDATA("Gender",'Naive Bayes'!$A$3,"Gender","Male","LastLetter","a")</f>
        <v>3.1895692809422373E-2</v>
      </c>
      <c r="G441">
        <f>E441*GETPIVOTDATA("Gender",'Naive Bayes'!$A$3,"Gender","Female","LastLetter","a")</f>
        <v>0.31469363474122553</v>
      </c>
      <c r="H441" t="str">
        <f t="shared" si="14"/>
        <v>Female</v>
      </c>
      <c r="I441">
        <f t="shared" si="15"/>
        <v>1</v>
      </c>
    </row>
    <row r="442" spans="1:9" ht="14.25" customHeight="1">
      <c r="A442" s="1" t="s">
        <v>445</v>
      </c>
      <c r="B442" s="1" t="s">
        <v>6</v>
      </c>
      <c r="C442" s="1" t="str">
        <f t="shared" si="9"/>
        <v>i</v>
      </c>
      <c r="D442">
        <f>VLOOKUP(C442,'Naive Bayes'!A:D,3,0)</f>
        <v>6.4716863721219667E-2</v>
      </c>
      <c r="E442">
        <f>VLOOKUP(C442,'Naive Bayes'!A:D,2,0)</f>
        <v>0.34074605451936874</v>
      </c>
      <c r="F442">
        <f>D442*GETPIVOTDATA("Gender",'Naive Bayes'!$A$3,"Gender","Male","LastLetter","a")</f>
        <v>1.1558021087734937E-2</v>
      </c>
      <c r="G442">
        <f>E442*GETPIVOTDATA("Gender",'Naive Bayes'!$A$3,"Gender","Female","LastLetter","a")</f>
        <v>0.19115022570598736</v>
      </c>
      <c r="H442" t="str">
        <f t="shared" si="14"/>
        <v>Female</v>
      </c>
      <c r="I442">
        <f t="shared" si="15"/>
        <v>1</v>
      </c>
    </row>
    <row r="443" spans="1:9" ht="14.25" customHeight="1">
      <c r="A443" s="1" t="s">
        <v>446</v>
      </c>
      <c r="B443" s="1" t="s">
        <v>4</v>
      </c>
      <c r="C443" s="1" t="str">
        <f t="shared" si="9"/>
        <v>n</v>
      </c>
      <c r="D443">
        <f>VLOOKUP(C443,'Naive Bayes'!A:D,3,0)</f>
        <v>0.15121344119477287</v>
      </c>
      <c r="E443">
        <f>VLOOKUP(C443,'Naive Bayes'!A:D,2,0)</f>
        <v>1.2195121951219513E-2</v>
      </c>
      <c r="F443">
        <f>D443*GETPIVOTDATA("Gender",'Naive Bayes'!$A$3,"Gender","Male","LastLetter","a")</f>
        <v>2.7005760810765285E-2</v>
      </c>
      <c r="G443">
        <f>E443*GETPIVOTDATA("Gender",'Naive Bayes'!$A$3,"Gender","Female","LastLetter","a")</f>
        <v>6.8411659726353366E-3</v>
      </c>
      <c r="H443" t="str">
        <f t="shared" si="14"/>
        <v>Male</v>
      </c>
      <c r="I443">
        <f t="shared" si="15"/>
        <v>1</v>
      </c>
    </row>
    <row r="444" spans="1:9" ht="14.25" customHeight="1">
      <c r="A444" s="1" t="s">
        <v>447</v>
      </c>
      <c r="B444" s="1" t="s">
        <v>4</v>
      </c>
      <c r="C444" s="1" t="str">
        <f t="shared" si="9"/>
        <v>j</v>
      </c>
      <c r="D444">
        <f>VLOOKUP(C444,'Naive Bayes'!A:D,3,0)</f>
        <v>2.3024268823895456E-2</v>
      </c>
      <c r="E444">
        <f>VLOOKUP(C444,'Naive Bayes'!A:D,2,0)</f>
        <v>7.173601147776184E-4</v>
      </c>
      <c r="F444">
        <f>D444*GETPIVOTDATA("Gender",'Naive Bayes'!$A$3,"Gender","Male","LastLetter","a")</f>
        <v>4.1119882715980058E-3</v>
      </c>
      <c r="G444">
        <f>E444*GETPIVOTDATA("Gender",'Naive Bayes'!$A$3,"Gender","Female","LastLetter","a")</f>
        <v>4.0242152780207866E-4</v>
      </c>
      <c r="H444" t="str">
        <f t="shared" si="14"/>
        <v>Male</v>
      </c>
      <c r="I444">
        <f t="shared" si="15"/>
        <v>1</v>
      </c>
    </row>
    <row r="445" spans="1:9" ht="14.25" customHeight="1">
      <c r="A445" s="1" t="s">
        <v>448</v>
      </c>
      <c r="B445" s="1" t="s">
        <v>4</v>
      </c>
      <c r="C445" s="1" t="str">
        <f t="shared" si="9"/>
        <v>t</v>
      </c>
      <c r="D445">
        <f>VLOOKUP(C445,'Naive Bayes'!A:D,3,0)</f>
        <v>5.9116365899191038E-2</v>
      </c>
      <c r="E445">
        <f>VLOOKUP(C445,'Naive Bayes'!A:D,2,0)</f>
        <v>6.4562410329985654E-3</v>
      </c>
      <c r="F445">
        <f>D445*GETPIVOTDATA("Gender",'Naive Bayes'!$A$3,"Gender","Male","LastLetter","a")</f>
        <v>1.0557807724373258E-2</v>
      </c>
      <c r="G445">
        <f>E445*GETPIVOTDATA("Gender",'Naive Bayes'!$A$3,"Gender","Female","LastLetter","a")</f>
        <v>3.6217937502187078E-3</v>
      </c>
      <c r="H445" t="str">
        <f t="shared" si="14"/>
        <v>Male</v>
      </c>
      <c r="I445">
        <f t="shared" si="15"/>
        <v>1</v>
      </c>
    </row>
    <row r="446" spans="1:9" ht="14.25" customHeight="1">
      <c r="A446" s="1" t="s">
        <v>449</v>
      </c>
      <c r="B446" s="1" t="s">
        <v>4</v>
      </c>
      <c r="C446" s="1" t="str">
        <f t="shared" si="9"/>
        <v>n</v>
      </c>
      <c r="D446">
        <f>VLOOKUP(C446,'Naive Bayes'!A:D,3,0)</f>
        <v>0.15121344119477287</v>
      </c>
      <c r="E446">
        <f>VLOOKUP(C446,'Naive Bayes'!A:D,2,0)</f>
        <v>1.2195121951219513E-2</v>
      </c>
      <c r="F446">
        <f>D446*GETPIVOTDATA("Gender",'Naive Bayes'!$A$3,"Gender","Male","LastLetter","a")</f>
        <v>2.7005760810765285E-2</v>
      </c>
      <c r="G446">
        <f>E446*GETPIVOTDATA("Gender",'Naive Bayes'!$A$3,"Gender","Female","LastLetter","a")</f>
        <v>6.8411659726353366E-3</v>
      </c>
      <c r="H446" t="str">
        <f t="shared" si="14"/>
        <v>Male</v>
      </c>
      <c r="I446">
        <f t="shared" si="15"/>
        <v>1</v>
      </c>
    </row>
    <row r="447" spans="1:9" ht="14.25" customHeight="1">
      <c r="A447" s="1" t="s">
        <v>450</v>
      </c>
      <c r="B447" s="1" t="s">
        <v>4</v>
      </c>
      <c r="C447" s="1" t="str">
        <f t="shared" si="9"/>
        <v>i</v>
      </c>
      <c r="D447">
        <f>VLOOKUP(C447,'Naive Bayes'!A:D,3,0)</f>
        <v>6.4716863721219667E-2</v>
      </c>
      <c r="E447">
        <f>VLOOKUP(C447,'Naive Bayes'!A:D,2,0)</f>
        <v>0.34074605451936874</v>
      </c>
      <c r="F447">
        <f>D447*GETPIVOTDATA("Gender",'Naive Bayes'!$A$3,"Gender","Male","LastLetter","a")</f>
        <v>1.1558021087734937E-2</v>
      </c>
      <c r="G447">
        <f>E447*GETPIVOTDATA("Gender",'Naive Bayes'!$A$3,"Gender","Female","LastLetter","a")</f>
        <v>0.19115022570598736</v>
      </c>
      <c r="H447" t="str">
        <f t="shared" si="14"/>
        <v>Female</v>
      </c>
      <c r="I447">
        <f t="shared" si="15"/>
        <v>0</v>
      </c>
    </row>
    <row r="448" spans="1:9" ht="14.25" customHeight="1">
      <c r="A448" s="1" t="s">
        <v>451</v>
      </c>
      <c r="B448" s="1" t="s">
        <v>6</v>
      </c>
      <c r="C448" s="1" t="str">
        <f t="shared" si="9"/>
        <v>a</v>
      </c>
      <c r="D448">
        <f>VLOOKUP(C448,'Naive Bayes'!A:D,3,0)</f>
        <v>0.17859365276913503</v>
      </c>
      <c r="E448">
        <f>VLOOKUP(C448,'Naive Bayes'!A:D,2,0)</f>
        <v>0.56097560975609762</v>
      </c>
      <c r="F448">
        <f>D448*GETPIVOTDATA("Gender",'Naive Bayes'!$A$3,"Gender","Male","LastLetter","a")</f>
        <v>3.1895692809422373E-2</v>
      </c>
      <c r="G448">
        <f>E448*GETPIVOTDATA("Gender",'Naive Bayes'!$A$3,"Gender","Female","LastLetter","a")</f>
        <v>0.31469363474122553</v>
      </c>
      <c r="H448" t="str">
        <f t="shared" si="14"/>
        <v>Female</v>
      </c>
      <c r="I448">
        <f t="shared" si="15"/>
        <v>1</v>
      </c>
    </row>
    <row r="449" spans="1:9" ht="14.25" customHeight="1">
      <c r="A449" s="1" t="s">
        <v>452</v>
      </c>
      <c r="B449" s="1" t="s">
        <v>4</v>
      </c>
      <c r="C449" s="1" t="str">
        <f t="shared" si="9"/>
        <v>r</v>
      </c>
      <c r="D449">
        <f>VLOOKUP(C449,'Naive Bayes'!A:D,3,0)</f>
        <v>8.7741132545115119E-2</v>
      </c>
      <c r="E449">
        <f>VLOOKUP(C449,'Naive Bayes'!A:D,2,0)</f>
        <v>6.4562410329985654E-3</v>
      </c>
      <c r="F449">
        <f>D449*GETPIVOTDATA("Gender",'Naive Bayes'!$A$3,"Gender","Male","LastLetter","a")</f>
        <v>1.5670009359332941E-2</v>
      </c>
      <c r="G449">
        <f>E449*GETPIVOTDATA("Gender",'Naive Bayes'!$A$3,"Gender","Female","LastLetter","a")</f>
        <v>3.6217937502187078E-3</v>
      </c>
      <c r="H449" t="str">
        <f t="shared" si="14"/>
        <v>Male</v>
      </c>
      <c r="I449">
        <f t="shared" si="15"/>
        <v>1</v>
      </c>
    </row>
    <row r="450" spans="1:9" ht="14.25" customHeight="1">
      <c r="A450" s="1" t="s">
        <v>453</v>
      </c>
      <c r="B450" s="1" t="s">
        <v>6</v>
      </c>
      <c r="C450" s="1" t="str">
        <f t="shared" si="9"/>
        <v>a</v>
      </c>
      <c r="D450">
        <f>VLOOKUP(C450,'Naive Bayes'!A:D,3,0)</f>
        <v>0.17859365276913503</v>
      </c>
      <c r="E450">
        <f>VLOOKUP(C450,'Naive Bayes'!A:D,2,0)</f>
        <v>0.56097560975609762</v>
      </c>
      <c r="F450">
        <f>D450*GETPIVOTDATA("Gender",'Naive Bayes'!$A$3,"Gender","Male","LastLetter","a")</f>
        <v>3.1895692809422373E-2</v>
      </c>
      <c r="G450">
        <f>E450*GETPIVOTDATA("Gender",'Naive Bayes'!$A$3,"Gender","Female","LastLetter","a")</f>
        <v>0.31469363474122553</v>
      </c>
      <c r="H450" t="str">
        <f t="shared" si="14"/>
        <v>Female</v>
      </c>
      <c r="I450">
        <f t="shared" si="15"/>
        <v>1</v>
      </c>
    </row>
    <row r="451" spans="1:9" ht="14.25" customHeight="1">
      <c r="A451" s="1" t="s">
        <v>454</v>
      </c>
      <c r="B451" s="1" t="s">
        <v>6</v>
      </c>
      <c r="C451" s="1" t="str">
        <f t="shared" si="9"/>
        <v>a</v>
      </c>
      <c r="D451">
        <f>VLOOKUP(C451,'Naive Bayes'!A:D,3,0)</f>
        <v>0.17859365276913503</v>
      </c>
      <c r="E451">
        <f>VLOOKUP(C451,'Naive Bayes'!A:D,2,0)</f>
        <v>0.56097560975609762</v>
      </c>
      <c r="F451">
        <f>D451*GETPIVOTDATA("Gender",'Naive Bayes'!$A$3,"Gender","Male","LastLetter","a")</f>
        <v>3.1895692809422373E-2</v>
      </c>
      <c r="G451">
        <f>E451*GETPIVOTDATA("Gender",'Naive Bayes'!$A$3,"Gender","Female","LastLetter","a")</f>
        <v>0.31469363474122553</v>
      </c>
      <c r="H451" t="str">
        <f t="shared" ref="H451:H514" si="16">IF(G451&gt;F451,"Female","Male")</f>
        <v>Female</v>
      </c>
      <c r="I451">
        <f t="shared" ref="I451:I514" si="17">IF(H451=B451,1,0)</f>
        <v>1</v>
      </c>
    </row>
    <row r="452" spans="1:9" ht="14.25" customHeight="1">
      <c r="A452" s="1" t="s">
        <v>455</v>
      </c>
      <c r="B452" s="1" t="s">
        <v>4</v>
      </c>
      <c r="C452" s="1" t="str">
        <f t="shared" si="9"/>
        <v>t</v>
      </c>
      <c r="D452">
        <f>VLOOKUP(C452,'Naive Bayes'!A:D,3,0)</f>
        <v>5.9116365899191038E-2</v>
      </c>
      <c r="E452">
        <f>VLOOKUP(C452,'Naive Bayes'!A:D,2,0)</f>
        <v>6.4562410329985654E-3</v>
      </c>
      <c r="F452">
        <f>D452*GETPIVOTDATA("Gender",'Naive Bayes'!$A$3,"Gender","Male","LastLetter","a")</f>
        <v>1.0557807724373258E-2</v>
      </c>
      <c r="G452">
        <f>E452*GETPIVOTDATA("Gender",'Naive Bayes'!$A$3,"Gender","Female","LastLetter","a")</f>
        <v>3.6217937502187078E-3</v>
      </c>
      <c r="H452" t="str">
        <f t="shared" si="16"/>
        <v>Male</v>
      </c>
      <c r="I452">
        <f t="shared" si="17"/>
        <v>1</v>
      </c>
    </row>
    <row r="453" spans="1:9" ht="14.25" customHeight="1">
      <c r="A453" s="1" t="s">
        <v>456</v>
      </c>
      <c r="B453" s="1" t="s">
        <v>6</v>
      </c>
      <c r="C453" s="1" t="str">
        <f t="shared" si="9"/>
        <v>i</v>
      </c>
      <c r="D453">
        <f>VLOOKUP(C453,'Naive Bayes'!A:D,3,0)</f>
        <v>6.4716863721219667E-2</v>
      </c>
      <c r="E453">
        <f>VLOOKUP(C453,'Naive Bayes'!A:D,2,0)</f>
        <v>0.34074605451936874</v>
      </c>
      <c r="F453">
        <f>D453*GETPIVOTDATA("Gender",'Naive Bayes'!$A$3,"Gender","Male","LastLetter","a")</f>
        <v>1.1558021087734937E-2</v>
      </c>
      <c r="G453">
        <f>E453*GETPIVOTDATA("Gender",'Naive Bayes'!$A$3,"Gender","Female","LastLetter","a")</f>
        <v>0.19115022570598736</v>
      </c>
      <c r="H453" t="str">
        <f t="shared" si="16"/>
        <v>Female</v>
      </c>
      <c r="I453">
        <f t="shared" si="17"/>
        <v>1</v>
      </c>
    </row>
    <row r="454" spans="1:9" ht="14.25" customHeight="1">
      <c r="A454" s="1" t="s">
        <v>457</v>
      </c>
      <c r="B454" s="1" t="s">
        <v>4</v>
      </c>
      <c r="C454" s="1" t="str">
        <f t="shared" si="9"/>
        <v>m</v>
      </c>
      <c r="D454">
        <f>VLOOKUP(C454,'Naive Bayes'!A:D,3,0)</f>
        <v>3.2980709396390792E-2</v>
      </c>
      <c r="E454">
        <f>VLOOKUP(C454,'Naive Bayes'!A:D,2,0)</f>
        <v>7.8909612625538018E-3</v>
      </c>
      <c r="F454">
        <f>D454*GETPIVOTDATA("Gender",'Naive Bayes'!$A$3,"Gender","Male","LastLetter","a")</f>
        <v>5.8901453620187659E-3</v>
      </c>
      <c r="G454">
        <f>E454*GETPIVOTDATA("Gender",'Naive Bayes'!$A$3,"Gender","Female","LastLetter","a")</f>
        <v>4.4266368058228645E-3</v>
      </c>
      <c r="H454" t="str">
        <f t="shared" si="16"/>
        <v>Male</v>
      </c>
      <c r="I454">
        <f t="shared" si="17"/>
        <v>1</v>
      </c>
    </row>
    <row r="455" spans="1:9" ht="14.25" customHeight="1">
      <c r="A455" s="1" t="s">
        <v>458</v>
      </c>
      <c r="B455" s="1" t="s">
        <v>4</v>
      </c>
      <c r="C455" s="1" t="str">
        <f t="shared" si="9"/>
        <v>d</v>
      </c>
      <c r="D455">
        <f>VLOOKUP(C455,'Naive Bayes'!A:D,3,0)</f>
        <v>3.4847542003733668E-2</v>
      </c>
      <c r="E455">
        <f>VLOOKUP(C455,'Naive Bayes'!A:D,2,0)</f>
        <v>2.152080344332855E-3</v>
      </c>
      <c r="F455">
        <f>D455*GETPIVOTDATA("Gender",'Naive Bayes'!$A$3,"Gender","Male","LastLetter","a")</f>
        <v>6.2235498164726587E-3</v>
      </c>
      <c r="G455">
        <f>E455*GETPIVOTDATA("Gender",'Naive Bayes'!$A$3,"Gender","Female","LastLetter","a")</f>
        <v>1.2072645834062359E-3</v>
      </c>
      <c r="H455" t="str">
        <f t="shared" si="16"/>
        <v>Male</v>
      </c>
      <c r="I455">
        <f t="shared" si="17"/>
        <v>1</v>
      </c>
    </row>
    <row r="456" spans="1:9" ht="14.25" customHeight="1">
      <c r="A456" s="1" t="s">
        <v>459</v>
      </c>
      <c r="B456" s="1" t="s">
        <v>6</v>
      </c>
      <c r="C456" s="1" t="str">
        <f t="shared" si="9"/>
        <v>a</v>
      </c>
      <c r="D456">
        <f>VLOOKUP(C456,'Naive Bayes'!A:D,3,0)</f>
        <v>0.17859365276913503</v>
      </c>
      <c r="E456">
        <f>VLOOKUP(C456,'Naive Bayes'!A:D,2,0)</f>
        <v>0.56097560975609762</v>
      </c>
      <c r="F456">
        <f>D456*GETPIVOTDATA("Gender",'Naive Bayes'!$A$3,"Gender","Male","LastLetter","a")</f>
        <v>3.1895692809422373E-2</v>
      </c>
      <c r="G456">
        <f>E456*GETPIVOTDATA("Gender",'Naive Bayes'!$A$3,"Gender","Female","LastLetter","a")</f>
        <v>0.31469363474122553</v>
      </c>
      <c r="H456" t="str">
        <f t="shared" si="16"/>
        <v>Female</v>
      </c>
      <c r="I456">
        <f t="shared" si="17"/>
        <v>1</v>
      </c>
    </row>
    <row r="457" spans="1:9" ht="14.25" customHeight="1">
      <c r="A457" s="1" t="s">
        <v>460</v>
      </c>
      <c r="B457" s="1" t="s">
        <v>6</v>
      </c>
      <c r="C457" s="1" t="str">
        <f t="shared" si="9"/>
        <v>a</v>
      </c>
      <c r="D457">
        <f>VLOOKUP(C457,'Naive Bayes'!A:D,3,0)</f>
        <v>0.17859365276913503</v>
      </c>
      <c r="E457">
        <f>VLOOKUP(C457,'Naive Bayes'!A:D,2,0)</f>
        <v>0.56097560975609762</v>
      </c>
      <c r="F457">
        <f>D457*GETPIVOTDATA("Gender",'Naive Bayes'!$A$3,"Gender","Male","LastLetter","a")</f>
        <v>3.1895692809422373E-2</v>
      </c>
      <c r="G457">
        <f>E457*GETPIVOTDATA("Gender",'Naive Bayes'!$A$3,"Gender","Female","LastLetter","a")</f>
        <v>0.31469363474122553</v>
      </c>
      <c r="H457" t="str">
        <f t="shared" si="16"/>
        <v>Female</v>
      </c>
      <c r="I457">
        <f t="shared" si="17"/>
        <v>1</v>
      </c>
    </row>
    <row r="458" spans="1:9" ht="14.25" customHeight="1">
      <c r="A458" s="1" t="s">
        <v>461</v>
      </c>
      <c r="B458" s="1" t="s">
        <v>4</v>
      </c>
      <c r="C458" s="1" t="str">
        <f t="shared" si="9"/>
        <v>v</v>
      </c>
      <c r="D458">
        <f>VLOOKUP(C458,'Naive Bayes'!A:D,3,0)</f>
        <v>2.4268823895457373E-2</v>
      </c>
      <c r="E458">
        <f>VLOOKUP(C458,'Naive Bayes'!A:D,2,0)</f>
        <v>0</v>
      </c>
      <c r="F458">
        <f>D458*GETPIVOTDATA("Gender",'Naive Bayes'!$A$3,"Gender","Male","LastLetter","a")</f>
        <v>4.3342579079006013E-3</v>
      </c>
      <c r="G458">
        <f>E458*GETPIVOTDATA("Gender",'Naive Bayes'!$A$3,"Gender","Female","LastLetter","a")</f>
        <v>0</v>
      </c>
      <c r="H458" t="str">
        <f t="shared" si="16"/>
        <v>Male</v>
      </c>
      <c r="I458">
        <f t="shared" si="17"/>
        <v>1</v>
      </c>
    </row>
    <row r="459" spans="1:9" ht="14.25" customHeight="1">
      <c r="A459" s="1" t="s">
        <v>462</v>
      </c>
      <c r="B459" s="1" t="s">
        <v>6</v>
      </c>
      <c r="C459" s="1" t="str">
        <f t="shared" si="9"/>
        <v>i</v>
      </c>
      <c r="D459">
        <f>VLOOKUP(C459,'Naive Bayes'!A:D,3,0)</f>
        <v>6.4716863721219667E-2</v>
      </c>
      <c r="E459">
        <f>VLOOKUP(C459,'Naive Bayes'!A:D,2,0)</f>
        <v>0.34074605451936874</v>
      </c>
      <c r="F459">
        <f>D459*GETPIVOTDATA("Gender",'Naive Bayes'!$A$3,"Gender","Male","LastLetter","a")</f>
        <v>1.1558021087734937E-2</v>
      </c>
      <c r="G459">
        <f>E459*GETPIVOTDATA("Gender",'Naive Bayes'!$A$3,"Gender","Female","LastLetter","a")</f>
        <v>0.19115022570598736</v>
      </c>
      <c r="H459" t="str">
        <f t="shared" si="16"/>
        <v>Female</v>
      </c>
      <c r="I459">
        <f t="shared" si="17"/>
        <v>1</v>
      </c>
    </row>
    <row r="460" spans="1:9" ht="14.25" customHeight="1">
      <c r="A460" s="1" t="s">
        <v>463</v>
      </c>
      <c r="B460" s="1" t="s">
        <v>6</v>
      </c>
      <c r="C460" s="1" t="str">
        <f t="shared" si="9"/>
        <v>a</v>
      </c>
      <c r="D460">
        <f>VLOOKUP(C460,'Naive Bayes'!A:D,3,0)</f>
        <v>0.17859365276913503</v>
      </c>
      <c r="E460">
        <f>VLOOKUP(C460,'Naive Bayes'!A:D,2,0)</f>
        <v>0.56097560975609762</v>
      </c>
      <c r="F460">
        <f>D460*GETPIVOTDATA("Gender",'Naive Bayes'!$A$3,"Gender","Male","LastLetter","a")</f>
        <v>3.1895692809422373E-2</v>
      </c>
      <c r="G460">
        <f>E460*GETPIVOTDATA("Gender",'Naive Bayes'!$A$3,"Gender","Female","LastLetter","a")</f>
        <v>0.31469363474122553</v>
      </c>
      <c r="H460" t="str">
        <f t="shared" si="16"/>
        <v>Female</v>
      </c>
      <c r="I460">
        <f t="shared" si="17"/>
        <v>1</v>
      </c>
    </row>
    <row r="461" spans="1:9" ht="14.25" customHeight="1">
      <c r="A461" s="1" t="s">
        <v>464</v>
      </c>
      <c r="B461" s="1" t="s">
        <v>4</v>
      </c>
      <c r="C461" s="1" t="str">
        <f t="shared" si="9"/>
        <v>a</v>
      </c>
      <c r="D461">
        <f>VLOOKUP(C461,'Naive Bayes'!A:D,3,0)</f>
        <v>0.17859365276913503</v>
      </c>
      <c r="E461">
        <f>VLOOKUP(C461,'Naive Bayes'!A:D,2,0)</f>
        <v>0.56097560975609762</v>
      </c>
      <c r="F461">
        <f>D461*GETPIVOTDATA("Gender",'Naive Bayes'!$A$3,"Gender","Male","LastLetter","a")</f>
        <v>3.1895692809422373E-2</v>
      </c>
      <c r="G461">
        <f>E461*GETPIVOTDATA("Gender",'Naive Bayes'!$A$3,"Gender","Female","LastLetter","a")</f>
        <v>0.31469363474122553</v>
      </c>
      <c r="H461" t="str">
        <f t="shared" si="16"/>
        <v>Female</v>
      </c>
      <c r="I461">
        <f t="shared" si="17"/>
        <v>0</v>
      </c>
    </row>
    <row r="462" spans="1:9" ht="14.25" customHeight="1">
      <c r="A462" s="1" t="s">
        <v>465</v>
      </c>
      <c r="B462" s="1" t="s">
        <v>6</v>
      </c>
      <c r="C462" s="1" t="str">
        <f t="shared" si="9"/>
        <v>a</v>
      </c>
      <c r="D462">
        <f>VLOOKUP(C462,'Naive Bayes'!A:D,3,0)</f>
        <v>0.17859365276913503</v>
      </c>
      <c r="E462">
        <f>VLOOKUP(C462,'Naive Bayes'!A:D,2,0)</f>
        <v>0.56097560975609762</v>
      </c>
      <c r="F462">
        <f>D462*GETPIVOTDATA("Gender",'Naive Bayes'!$A$3,"Gender","Male","LastLetter","a")</f>
        <v>3.1895692809422373E-2</v>
      </c>
      <c r="G462">
        <f>E462*GETPIVOTDATA("Gender",'Naive Bayes'!$A$3,"Gender","Female","LastLetter","a")</f>
        <v>0.31469363474122553</v>
      </c>
      <c r="H462" t="str">
        <f t="shared" si="16"/>
        <v>Female</v>
      </c>
      <c r="I462">
        <f t="shared" si="17"/>
        <v>1</v>
      </c>
    </row>
    <row r="463" spans="1:9" ht="14.25" customHeight="1">
      <c r="A463" s="1" t="s">
        <v>466</v>
      </c>
      <c r="B463" s="1" t="s">
        <v>4</v>
      </c>
      <c r="C463" s="1" t="str">
        <f t="shared" si="9"/>
        <v>l</v>
      </c>
      <c r="D463">
        <f>VLOOKUP(C463,'Naive Bayes'!A:D,3,0)</f>
        <v>6.1605476042314873E-2</v>
      </c>
      <c r="E463">
        <f>VLOOKUP(C463,'Naive Bayes'!A:D,2,0)</f>
        <v>2.7977044476327116E-2</v>
      </c>
      <c r="F463">
        <f>D463*GETPIVOTDATA("Gender",'Naive Bayes'!$A$3,"Gender","Male","LastLetter","a")</f>
        <v>1.1002346996978449E-2</v>
      </c>
      <c r="G463">
        <f>E463*GETPIVOTDATA("Gender",'Naive Bayes'!$A$3,"Gender","Female","LastLetter","a")</f>
        <v>1.5694439584281066E-2</v>
      </c>
      <c r="H463" t="str">
        <f t="shared" si="16"/>
        <v>Female</v>
      </c>
      <c r="I463">
        <f t="shared" si="17"/>
        <v>0</v>
      </c>
    </row>
    <row r="464" spans="1:9" ht="14.25" customHeight="1">
      <c r="A464" s="1" t="s">
        <v>467</v>
      </c>
      <c r="B464" s="1" t="s">
        <v>6</v>
      </c>
      <c r="C464" s="1" t="str">
        <f t="shared" si="9"/>
        <v>a</v>
      </c>
      <c r="D464">
        <f>VLOOKUP(C464,'Naive Bayes'!A:D,3,0)</f>
        <v>0.17859365276913503</v>
      </c>
      <c r="E464">
        <f>VLOOKUP(C464,'Naive Bayes'!A:D,2,0)</f>
        <v>0.56097560975609762</v>
      </c>
      <c r="F464">
        <f>D464*GETPIVOTDATA("Gender",'Naive Bayes'!$A$3,"Gender","Male","LastLetter","a")</f>
        <v>3.1895692809422373E-2</v>
      </c>
      <c r="G464">
        <f>E464*GETPIVOTDATA("Gender",'Naive Bayes'!$A$3,"Gender","Female","LastLetter","a")</f>
        <v>0.31469363474122553</v>
      </c>
      <c r="H464" t="str">
        <f t="shared" si="16"/>
        <v>Female</v>
      </c>
      <c r="I464">
        <f t="shared" si="17"/>
        <v>1</v>
      </c>
    </row>
    <row r="465" spans="1:9" ht="14.25" customHeight="1">
      <c r="A465" s="1" t="s">
        <v>468</v>
      </c>
      <c r="B465" s="1" t="s">
        <v>6</v>
      </c>
      <c r="C465" s="1" t="str">
        <f t="shared" si="9"/>
        <v>a</v>
      </c>
      <c r="D465">
        <f>VLOOKUP(C465,'Naive Bayes'!A:D,3,0)</f>
        <v>0.17859365276913503</v>
      </c>
      <c r="E465">
        <f>VLOOKUP(C465,'Naive Bayes'!A:D,2,0)</f>
        <v>0.56097560975609762</v>
      </c>
      <c r="F465">
        <f>D465*GETPIVOTDATA("Gender",'Naive Bayes'!$A$3,"Gender","Male","LastLetter","a")</f>
        <v>3.1895692809422373E-2</v>
      </c>
      <c r="G465">
        <f>E465*GETPIVOTDATA("Gender",'Naive Bayes'!$A$3,"Gender","Female","LastLetter","a")</f>
        <v>0.31469363474122553</v>
      </c>
      <c r="H465" t="str">
        <f t="shared" si="16"/>
        <v>Female</v>
      </c>
      <c r="I465">
        <f t="shared" si="17"/>
        <v>1</v>
      </c>
    </row>
    <row r="466" spans="1:9" ht="14.25" customHeight="1">
      <c r="A466" s="1" t="s">
        <v>469</v>
      </c>
      <c r="B466" s="1" t="s">
        <v>6</v>
      </c>
      <c r="C466" s="1" t="str">
        <f t="shared" si="9"/>
        <v>i</v>
      </c>
      <c r="D466">
        <f>VLOOKUP(C466,'Naive Bayes'!A:D,3,0)</f>
        <v>6.4716863721219667E-2</v>
      </c>
      <c r="E466">
        <f>VLOOKUP(C466,'Naive Bayes'!A:D,2,0)</f>
        <v>0.34074605451936874</v>
      </c>
      <c r="F466">
        <f>D466*GETPIVOTDATA("Gender",'Naive Bayes'!$A$3,"Gender","Male","LastLetter","a")</f>
        <v>1.1558021087734937E-2</v>
      </c>
      <c r="G466">
        <f>E466*GETPIVOTDATA("Gender",'Naive Bayes'!$A$3,"Gender","Female","LastLetter","a")</f>
        <v>0.19115022570598736</v>
      </c>
      <c r="H466" t="str">
        <f t="shared" si="16"/>
        <v>Female</v>
      </c>
      <c r="I466">
        <f t="shared" si="17"/>
        <v>1</v>
      </c>
    </row>
    <row r="467" spans="1:9" ht="14.25" customHeight="1">
      <c r="A467" s="1" t="s">
        <v>470</v>
      </c>
      <c r="B467" s="1" t="s">
        <v>6</v>
      </c>
      <c r="C467" s="1" t="str">
        <f t="shared" si="9"/>
        <v>i</v>
      </c>
      <c r="D467">
        <f>VLOOKUP(C467,'Naive Bayes'!A:D,3,0)</f>
        <v>6.4716863721219667E-2</v>
      </c>
      <c r="E467">
        <f>VLOOKUP(C467,'Naive Bayes'!A:D,2,0)</f>
        <v>0.34074605451936874</v>
      </c>
      <c r="F467">
        <f>D467*GETPIVOTDATA("Gender",'Naive Bayes'!$A$3,"Gender","Male","LastLetter","a")</f>
        <v>1.1558021087734937E-2</v>
      </c>
      <c r="G467">
        <f>E467*GETPIVOTDATA("Gender",'Naive Bayes'!$A$3,"Gender","Female","LastLetter","a")</f>
        <v>0.19115022570598736</v>
      </c>
      <c r="H467" t="str">
        <f t="shared" si="16"/>
        <v>Female</v>
      </c>
      <c r="I467">
        <f t="shared" si="17"/>
        <v>1</v>
      </c>
    </row>
    <row r="468" spans="1:9" ht="14.25" customHeight="1">
      <c r="A468" s="1" t="s">
        <v>471</v>
      </c>
      <c r="B468" s="1" t="s">
        <v>6</v>
      </c>
      <c r="C468" s="1" t="str">
        <f t="shared" si="9"/>
        <v>i</v>
      </c>
      <c r="D468">
        <f>VLOOKUP(C468,'Naive Bayes'!A:D,3,0)</f>
        <v>6.4716863721219667E-2</v>
      </c>
      <c r="E468">
        <f>VLOOKUP(C468,'Naive Bayes'!A:D,2,0)</f>
        <v>0.34074605451936874</v>
      </c>
      <c r="F468">
        <f>D468*GETPIVOTDATA("Gender",'Naive Bayes'!$A$3,"Gender","Male","LastLetter","a")</f>
        <v>1.1558021087734937E-2</v>
      </c>
      <c r="G468">
        <f>E468*GETPIVOTDATA("Gender",'Naive Bayes'!$A$3,"Gender","Female","LastLetter","a")</f>
        <v>0.19115022570598736</v>
      </c>
      <c r="H468" t="str">
        <f t="shared" si="16"/>
        <v>Female</v>
      </c>
      <c r="I468">
        <f t="shared" si="17"/>
        <v>1</v>
      </c>
    </row>
    <row r="469" spans="1:9" ht="14.25" customHeight="1">
      <c r="A469" s="1" t="s">
        <v>472</v>
      </c>
      <c r="B469" s="1" t="s">
        <v>6</v>
      </c>
      <c r="C469" s="1" t="str">
        <f t="shared" si="9"/>
        <v>a</v>
      </c>
      <c r="D469">
        <f>VLOOKUP(C469,'Naive Bayes'!A:D,3,0)</f>
        <v>0.17859365276913503</v>
      </c>
      <c r="E469">
        <f>VLOOKUP(C469,'Naive Bayes'!A:D,2,0)</f>
        <v>0.56097560975609762</v>
      </c>
      <c r="F469">
        <f>D469*GETPIVOTDATA("Gender",'Naive Bayes'!$A$3,"Gender","Male","LastLetter","a")</f>
        <v>3.1895692809422373E-2</v>
      </c>
      <c r="G469">
        <f>E469*GETPIVOTDATA("Gender",'Naive Bayes'!$A$3,"Gender","Female","LastLetter","a")</f>
        <v>0.31469363474122553</v>
      </c>
      <c r="H469" t="str">
        <f t="shared" si="16"/>
        <v>Female</v>
      </c>
      <c r="I469">
        <f t="shared" si="17"/>
        <v>1</v>
      </c>
    </row>
    <row r="470" spans="1:9" ht="14.25" customHeight="1">
      <c r="A470" s="1" t="s">
        <v>473</v>
      </c>
      <c r="B470" s="1" t="s">
        <v>4</v>
      </c>
      <c r="C470" s="1" t="str">
        <f t="shared" si="9"/>
        <v>v</v>
      </c>
      <c r="D470">
        <f>VLOOKUP(C470,'Naive Bayes'!A:D,3,0)</f>
        <v>2.4268823895457373E-2</v>
      </c>
      <c r="E470">
        <f>VLOOKUP(C470,'Naive Bayes'!A:D,2,0)</f>
        <v>0</v>
      </c>
      <c r="F470">
        <f>D470*GETPIVOTDATA("Gender",'Naive Bayes'!$A$3,"Gender","Male","LastLetter","a")</f>
        <v>4.3342579079006013E-3</v>
      </c>
      <c r="G470">
        <f>E470*GETPIVOTDATA("Gender",'Naive Bayes'!$A$3,"Gender","Female","LastLetter","a")</f>
        <v>0</v>
      </c>
      <c r="H470" t="str">
        <f t="shared" si="16"/>
        <v>Male</v>
      </c>
      <c r="I470">
        <f t="shared" si="17"/>
        <v>1</v>
      </c>
    </row>
    <row r="471" spans="1:9" ht="14.25" customHeight="1">
      <c r="A471" s="1" t="s">
        <v>474</v>
      </c>
      <c r="B471" s="1" t="s">
        <v>6</v>
      </c>
      <c r="C471" s="1" t="str">
        <f t="shared" si="9"/>
        <v>i</v>
      </c>
      <c r="D471">
        <f>VLOOKUP(C471,'Naive Bayes'!A:D,3,0)</f>
        <v>6.4716863721219667E-2</v>
      </c>
      <c r="E471">
        <f>VLOOKUP(C471,'Naive Bayes'!A:D,2,0)</f>
        <v>0.34074605451936874</v>
      </c>
      <c r="F471">
        <f>D471*GETPIVOTDATA("Gender",'Naive Bayes'!$A$3,"Gender","Male","LastLetter","a")</f>
        <v>1.1558021087734937E-2</v>
      </c>
      <c r="G471">
        <f>E471*GETPIVOTDATA("Gender",'Naive Bayes'!$A$3,"Gender","Female","LastLetter","a")</f>
        <v>0.19115022570598736</v>
      </c>
      <c r="H471" t="str">
        <f t="shared" si="16"/>
        <v>Female</v>
      </c>
      <c r="I471">
        <f t="shared" si="17"/>
        <v>1</v>
      </c>
    </row>
    <row r="472" spans="1:9" ht="14.25" customHeight="1">
      <c r="A472" s="1" t="s">
        <v>475</v>
      </c>
      <c r="B472" s="1" t="s">
        <v>6</v>
      </c>
      <c r="C472" s="1" t="str">
        <f t="shared" si="9"/>
        <v>i</v>
      </c>
      <c r="D472">
        <f>VLOOKUP(C472,'Naive Bayes'!A:D,3,0)</f>
        <v>6.4716863721219667E-2</v>
      </c>
      <c r="E472">
        <f>VLOOKUP(C472,'Naive Bayes'!A:D,2,0)</f>
        <v>0.34074605451936874</v>
      </c>
      <c r="F472">
        <f>D472*GETPIVOTDATA("Gender",'Naive Bayes'!$A$3,"Gender","Male","LastLetter","a")</f>
        <v>1.1558021087734937E-2</v>
      </c>
      <c r="G472">
        <f>E472*GETPIVOTDATA("Gender",'Naive Bayes'!$A$3,"Gender","Female","LastLetter","a")</f>
        <v>0.19115022570598736</v>
      </c>
      <c r="H472" t="str">
        <f t="shared" si="16"/>
        <v>Female</v>
      </c>
      <c r="I472">
        <f t="shared" si="17"/>
        <v>1</v>
      </c>
    </row>
    <row r="473" spans="1:9" ht="14.25" customHeight="1">
      <c r="A473" s="1" t="s">
        <v>476</v>
      </c>
      <c r="B473" s="1" t="s">
        <v>4</v>
      </c>
      <c r="C473" s="1" t="str">
        <f t="shared" si="9"/>
        <v>t</v>
      </c>
      <c r="D473">
        <f>VLOOKUP(C473,'Naive Bayes'!A:D,3,0)</f>
        <v>5.9116365899191038E-2</v>
      </c>
      <c r="E473">
        <f>VLOOKUP(C473,'Naive Bayes'!A:D,2,0)</f>
        <v>6.4562410329985654E-3</v>
      </c>
      <c r="F473">
        <f>D473*GETPIVOTDATA("Gender",'Naive Bayes'!$A$3,"Gender","Male","LastLetter","a")</f>
        <v>1.0557807724373258E-2</v>
      </c>
      <c r="G473">
        <f>E473*GETPIVOTDATA("Gender",'Naive Bayes'!$A$3,"Gender","Female","LastLetter","a")</f>
        <v>3.6217937502187078E-3</v>
      </c>
      <c r="H473" t="str">
        <f t="shared" si="16"/>
        <v>Male</v>
      </c>
      <c r="I473">
        <f t="shared" si="17"/>
        <v>1</v>
      </c>
    </row>
    <row r="474" spans="1:9" ht="14.25" customHeight="1">
      <c r="A474" s="1" t="s">
        <v>477</v>
      </c>
      <c r="B474" s="1" t="s">
        <v>6</v>
      </c>
      <c r="C474" s="1" t="str">
        <f t="shared" si="9"/>
        <v>a</v>
      </c>
      <c r="D474">
        <f>VLOOKUP(C474,'Naive Bayes'!A:D,3,0)</f>
        <v>0.17859365276913503</v>
      </c>
      <c r="E474">
        <f>VLOOKUP(C474,'Naive Bayes'!A:D,2,0)</f>
        <v>0.56097560975609762</v>
      </c>
      <c r="F474">
        <f>D474*GETPIVOTDATA("Gender",'Naive Bayes'!$A$3,"Gender","Male","LastLetter","a")</f>
        <v>3.1895692809422373E-2</v>
      </c>
      <c r="G474">
        <f>E474*GETPIVOTDATA("Gender",'Naive Bayes'!$A$3,"Gender","Female","LastLetter","a")</f>
        <v>0.31469363474122553</v>
      </c>
      <c r="H474" t="str">
        <f t="shared" si="16"/>
        <v>Female</v>
      </c>
      <c r="I474">
        <f t="shared" si="17"/>
        <v>1</v>
      </c>
    </row>
    <row r="475" spans="1:9" ht="14.25" customHeight="1">
      <c r="A475" s="1" t="s">
        <v>478</v>
      </c>
      <c r="B475" s="1" t="s">
        <v>6</v>
      </c>
      <c r="C475" s="1" t="str">
        <f t="shared" si="9"/>
        <v>a</v>
      </c>
      <c r="D475">
        <f>VLOOKUP(C475,'Naive Bayes'!A:D,3,0)</f>
        <v>0.17859365276913503</v>
      </c>
      <c r="E475">
        <f>VLOOKUP(C475,'Naive Bayes'!A:D,2,0)</f>
        <v>0.56097560975609762</v>
      </c>
      <c r="F475">
        <f>D475*GETPIVOTDATA("Gender",'Naive Bayes'!$A$3,"Gender","Male","LastLetter","a")</f>
        <v>3.1895692809422373E-2</v>
      </c>
      <c r="G475">
        <f>E475*GETPIVOTDATA("Gender",'Naive Bayes'!$A$3,"Gender","Female","LastLetter","a")</f>
        <v>0.31469363474122553</v>
      </c>
      <c r="H475" t="str">
        <f t="shared" si="16"/>
        <v>Female</v>
      </c>
      <c r="I475">
        <f t="shared" si="17"/>
        <v>1</v>
      </c>
    </row>
    <row r="476" spans="1:9" ht="14.25" customHeight="1">
      <c r="A476" s="1" t="s">
        <v>479</v>
      </c>
      <c r="B476" s="1" t="s">
        <v>4</v>
      </c>
      <c r="C476" s="1" t="str">
        <f t="shared" si="9"/>
        <v>k</v>
      </c>
      <c r="D476">
        <f>VLOOKUP(C476,'Naive Bayes'!A:D,3,0)</f>
        <v>3.7336652146857496E-2</v>
      </c>
      <c r="E476">
        <f>VLOOKUP(C476,'Naive Bayes'!A:D,2,0)</f>
        <v>2.8694404591104736E-3</v>
      </c>
      <c r="F476">
        <f>D476*GETPIVOTDATA("Gender",'Naive Bayes'!$A$3,"Gender","Male","LastLetter","a")</f>
        <v>6.6680890890778478E-3</v>
      </c>
      <c r="G476">
        <f>E476*GETPIVOTDATA("Gender",'Naive Bayes'!$A$3,"Gender","Female","LastLetter","a")</f>
        <v>1.6096861112083146E-3</v>
      </c>
      <c r="H476" t="str">
        <f t="shared" si="16"/>
        <v>Male</v>
      </c>
      <c r="I476">
        <f t="shared" si="17"/>
        <v>1</v>
      </c>
    </row>
    <row r="477" spans="1:9" ht="14.25" customHeight="1">
      <c r="A477" s="1" t="s">
        <v>480</v>
      </c>
      <c r="B477" s="1" t="s">
        <v>4</v>
      </c>
      <c r="C477" s="1" t="str">
        <f t="shared" si="9"/>
        <v>a</v>
      </c>
      <c r="D477">
        <f>VLOOKUP(C477,'Naive Bayes'!A:D,3,0)</f>
        <v>0.17859365276913503</v>
      </c>
      <c r="E477">
        <f>VLOOKUP(C477,'Naive Bayes'!A:D,2,0)</f>
        <v>0.56097560975609762</v>
      </c>
      <c r="F477">
        <f>D477*GETPIVOTDATA("Gender",'Naive Bayes'!$A$3,"Gender","Male","LastLetter","a")</f>
        <v>3.1895692809422373E-2</v>
      </c>
      <c r="G477">
        <f>E477*GETPIVOTDATA("Gender",'Naive Bayes'!$A$3,"Gender","Female","LastLetter","a")</f>
        <v>0.31469363474122553</v>
      </c>
      <c r="H477" t="str">
        <f t="shared" si="16"/>
        <v>Female</v>
      </c>
      <c r="I477">
        <f t="shared" si="17"/>
        <v>0</v>
      </c>
    </row>
    <row r="478" spans="1:9" ht="14.25" customHeight="1">
      <c r="A478" s="1" t="s">
        <v>481</v>
      </c>
      <c r="B478" s="1" t="s">
        <v>4</v>
      </c>
      <c r="C478" s="1" t="str">
        <f t="shared" si="9"/>
        <v>v</v>
      </c>
      <c r="D478">
        <f>VLOOKUP(C478,'Naive Bayes'!A:D,3,0)</f>
        <v>2.4268823895457373E-2</v>
      </c>
      <c r="E478">
        <f>VLOOKUP(C478,'Naive Bayes'!A:D,2,0)</f>
        <v>0</v>
      </c>
      <c r="F478">
        <f>D478*GETPIVOTDATA("Gender",'Naive Bayes'!$A$3,"Gender","Male","LastLetter","a")</f>
        <v>4.3342579079006013E-3</v>
      </c>
      <c r="G478">
        <f>E478*GETPIVOTDATA("Gender",'Naive Bayes'!$A$3,"Gender","Female","LastLetter","a")</f>
        <v>0</v>
      </c>
      <c r="H478" t="str">
        <f t="shared" si="16"/>
        <v>Male</v>
      </c>
      <c r="I478">
        <f t="shared" si="17"/>
        <v>1</v>
      </c>
    </row>
    <row r="479" spans="1:9" ht="14.25" customHeight="1">
      <c r="A479" s="1" t="s">
        <v>482</v>
      </c>
      <c r="B479" s="1" t="s">
        <v>6</v>
      </c>
      <c r="C479" s="1" t="str">
        <f t="shared" si="9"/>
        <v>i</v>
      </c>
      <c r="D479">
        <f>VLOOKUP(C479,'Naive Bayes'!A:D,3,0)</f>
        <v>6.4716863721219667E-2</v>
      </c>
      <c r="E479">
        <f>VLOOKUP(C479,'Naive Bayes'!A:D,2,0)</f>
        <v>0.34074605451936874</v>
      </c>
      <c r="F479">
        <f>D479*GETPIVOTDATA("Gender",'Naive Bayes'!$A$3,"Gender","Male","LastLetter","a")</f>
        <v>1.1558021087734937E-2</v>
      </c>
      <c r="G479">
        <f>E479*GETPIVOTDATA("Gender",'Naive Bayes'!$A$3,"Gender","Female","LastLetter","a")</f>
        <v>0.19115022570598736</v>
      </c>
      <c r="H479" t="str">
        <f t="shared" si="16"/>
        <v>Female</v>
      </c>
      <c r="I479">
        <f t="shared" si="17"/>
        <v>1</v>
      </c>
    </row>
    <row r="480" spans="1:9" ht="14.25" customHeight="1">
      <c r="A480" s="1" t="s">
        <v>483</v>
      </c>
      <c r="B480" s="1" t="s">
        <v>6</v>
      </c>
      <c r="C480" s="1" t="str">
        <f t="shared" si="9"/>
        <v>i</v>
      </c>
      <c r="D480">
        <f>VLOOKUP(C480,'Naive Bayes'!A:D,3,0)</f>
        <v>6.4716863721219667E-2</v>
      </c>
      <c r="E480">
        <f>VLOOKUP(C480,'Naive Bayes'!A:D,2,0)</f>
        <v>0.34074605451936874</v>
      </c>
      <c r="F480">
        <f>D480*GETPIVOTDATA("Gender",'Naive Bayes'!$A$3,"Gender","Male","LastLetter","a")</f>
        <v>1.1558021087734937E-2</v>
      </c>
      <c r="G480">
        <f>E480*GETPIVOTDATA("Gender",'Naive Bayes'!$A$3,"Gender","Female","LastLetter","a")</f>
        <v>0.19115022570598736</v>
      </c>
      <c r="H480" t="str">
        <f t="shared" si="16"/>
        <v>Female</v>
      </c>
      <c r="I480">
        <f t="shared" si="17"/>
        <v>1</v>
      </c>
    </row>
    <row r="481" spans="1:9" ht="14.25" customHeight="1">
      <c r="A481" s="1" t="s">
        <v>484</v>
      </c>
      <c r="B481" s="1" t="s">
        <v>4</v>
      </c>
      <c r="C481" s="1" t="str">
        <f t="shared" si="9"/>
        <v>i</v>
      </c>
      <c r="D481">
        <f>VLOOKUP(C481,'Naive Bayes'!A:D,3,0)</f>
        <v>6.4716863721219667E-2</v>
      </c>
      <c r="E481">
        <f>VLOOKUP(C481,'Naive Bayes'!A:D,2,0)</f>
        <v>0.34074605451936874</v>
      </c>
      <c r="F481">
        <f>D481*GETPIVOTDATA("Gender",'Naive Bayes'!$A$3,"Gender","Male","LastLetter","a")</f>
        <v>1.1558021087734937E-2</v>
      </c>
      <c r="G481">
        <f>E481*GETPIVOTDATA("Gender",'Naive Bayes'!$A$3,"Gender","Female","LastLetter","a")</f>
        <v>0.19115022570598736</v>
      </c>
      <c r="H481" t="str">
        <f t="shared" si="16"/>
        <v>Female</v>
      </c>
      <c r="I481">
        <f t="shared" si="17"/>
        <v>0</v>
      </c>
    </row>
    <row r="482" spans="1:9" ht="14.25" customHeight="1">
      <c r="A482" s="1" t="s">
        <v>485</v>
      </c>
      <c r="B482" s="1" t="s">
        <v>4</v>
      </c>
      <c r="C482" s="1" t="str">
        <f t="shared" si="9"/>
        <v>a</v>
      </c>
      <c r="D482">
        <f>VLOOKUP(C482,'Naive Bayes'!A:D,3,0)</f>
        <v>0.17859365276913503</v>
      </c>
      <c r="E482">
        <f>VLOOKUP(C482,'Naive Bayes'!A:D,2,0)</f>
        <v>0.56097560975609762</v>
      </c>
      <c r="F482">
        <f>D482*GETPIVOTDATA("Gender",'Naive Bayes'!$A$3,"Gender","Male","LastLetter","a")</f>
        <v>3.1895692809422373E-2</v>
      </c>
      <c r="G482">
        <f>E482*GETPIVOTDATA("Gender",'Naive Bayes'!$A$3,"Gender","Female","LastLetter","a")</f>
        <v>0.31469363474122553</v>
      </c>
      <c r="H482" t="str">
        <f t="shared" si="16"/>
        <v>Female</v>
      </c>
      <c r="I482">
        <f t="shared" si="17"/>
        <v>0</v>
      </c>
    </row>
    <row r="483" spans="1:9" ht="14.25" customHeight="1">
      <c r="A483" s="1" t="s">
        <v>486</v>
      </c>
      <c r="B483" s="1" t="s">
        <v>4</v>
      </c>
      <c r="C483" s="1" t="str">
        <f t="shared" si="9"/>
        <v>u</v>
      </c>
      <c r="D483">
        <f>VLOOKUP(C483,'Naive Bayes'!A:D,3,0)</f>
        <v>3.7336652146857496E-2</v>
      </c>
      <c r="E483">
        <f>VLOOKUP(C483,'Naive Bayes'!A:D,2,0)</f>
        <v>7.8909612625538018E-3</v>
      </c>
      <c r="F483">
        <f>D483*GETPIVOTDATA("Gender",'Naive Bayes'!$A$3,"Gender","Male","LastLetter","a")</f>
        <v>6.6680890890778478E-3</v>
      </c>
      <c r="G483">
        <f>E483*GETPIVOTDATA("Gender",'Naive Bayes'!$A$3,"Gender","Female","LastLetter","a")</f>
        <v>4.4266368058228645E-3</v>
      </c>
      <c r="H483" t="str">
        <f t="shared" si="16"/>
        <v>Male</v>
      </c>
      <c r="I483">
        <f t="shared" si="17"/>
        <v>1</v>
      </c>
    </row>
    <row r="484" spans="1:9" ht="14.25" customHeight="1">
      <c r="A484" s="1" t="s">
        <v>487</v>
      </c>
      <c r="B484" s="1" t="s">
        <v>6</v>
      </c>
      <c r="C484" s="1" t="str">
        <f t="shared" si="9"/>
        <v>i</v>
      </c>
      <c r="D484">
        <f>VLOOKUP(C484,'Naive Bayes'!A:D,3,0)</f>
        <v>6.4716863721219667E-2</v>
      </c>
      <c r="E484">
        <f>VLOOKUP(C484,'Naive Bayes'!A:D,2,0)</f>
        <v>0.34074605451936874</v>
      </c>
      <c r="F484">
        <f>D484*GETPIVOTDATA("Gender",'Naive Bayes'!$A$3,"Gender","Male","LastLetter","a")</f>
        <v>1.1558021087734937E-2</v>
      </c>
      <c r="G484">
        <f>E484*GETPIVOTDATA("Gender",'Naive Bayes'!$A$3,"Gender","Female","LastLetter","a")</f>
        <v>0.19115022570598736</v>
      </c>
      <c r="H484" t="str">
        <f t="shared" si="16"/>
        <v>Female</v>
      </c>
      <c r="I484">
        <f t="shared" si="17"/>
        <v>1</v>
      </c>
    </row>
    <row r="485" spans="1:9" ht="14.25" customHeight="1">
      <c r="A485" s="1" t="s">
        <v>488</v>
      </c>
      <c r="B485" s="1" t="s">
        <v>4</v>
      </c>
      <c r="C485" s="1" t="str">
        <f t="shared" si="9"/>
        <v>a</v>
      </c>
      <c r="D485">
        <f>VLOOKUP(C485,'Naive Bayes'!A:D,3,0)</f>
        <v>0.17859365276913503</v>
      </c>
      <c r="E485">
        <f>VLOOKUP(C485,'Naive Bayes'!A:D,2,0)</f>
        <v>0.56097560975609762</v>
      </c>
      <c r="F485">
        <f>D485*GETPIVOTDATA("Gender",'Naive Bayes'!$A$3,"Gender","Male","LastLetter","a")</f>
        <v>3.1895692809422373E-2</v>
      </c>
      <c r="G485">
        <f>E485*GETPIVOTDATA("Gender",'Naive Bayes'!$A$3,"Gender","Female","LastLetter","a")</f>
        <v>0.31469363474122553</v>
      </c>
      <c r="H485" t="str">
        <f t="shared" si="16"/>
        <v>Female</v>
      </c>
      <c r="I485">
        <f t="shared" si="17"/>
        <v>0</v>
      </c>
    </row>
    <row r="486" spans="1:9" ht="14.25" customHeight="1">
      <c r="A486" s="1" t="s">
        <v>489</v>
      </c>
      <c r="B486" s="1" t="s">
        <v>6</v>
      </c>
      <c r="C486" s="1" t="str">
        <f t="shared" si="9"/>
        <v>a</v>
      </c>
      <c r="D486">
        <f>VLOOKUP(C486,'Naive Bayes'!A:D,3,0)</f>
        <v>0.17859365276913503</v>
      </c>
      <c r="E486">
        <f>VLOOKUP(C486,'Naive Bayes'!A:D,2,0)</f>
        <v>0.56097560975609762</v>
      </c>
      <c r="F486">
        <f>D486*GETPIVOTDATA("Gender",'Naive Bayes'!$A$3,"Gender","Male","LastLetter","a")</f>
        <v>3.1895692809422373E-2</v>
      </c>
      <c r="G486">
        <f>E486*GETPIVOTDATA("Gender",'Naive Bayes'!$A$3,"Gender","Female","LastLetter","a")</f>
        <v>0.31469363474122553</v>
      </c>
      <c r="H486" t="str">
        <f t="shared" si="16"/>
        <v>Female</v>
      </c>
      <c r="I486">
        <f t="shared" si="17"/>
        <v>1</v>
      </c>
    </row>
    <row r="487" spans="1:9" ht="14.25" customHeight="1">
      <c r="A487" s="1" t="s">
        <v>490</v>
      </c>
      <c r="B487" s="1" t="s">
        <v>6</v>
      </c>
      <c r="C487" s="1" t="str">
        <f t="shared" si="9"/>
        <v>k</v>
      </c>
      <c r="D487">
        <f>VLOOKUP(C487,'Naive Bayes'!A:D,3,0)</f>
        <v>3.7336652146857496E-2</v>
      </c>
      <c r="E487">
        <f>VLOOKUP(C487,'Naive Bayes'!A:D,2,0)</f>
        <v>2.8694404591104736E-3</v>
      </c>
      <c r="F487">
        <f>D487*GETPIVOTDATA("Gender",'Naive Bayes'!$A$3,"Gender","Male","LastLetter","a")</f>
        <v>6.6680890890778478E-3</v>
      </c>
      <c r="G487">
        <f>E487*GETPIVOTDATA("Gender",'Naive Bayes'!$A$3,"Gender","Female","LastLetter","a")</f>
        <v>1.6096861112083146E-3</v>
      </c>
      <c r="H487" t="str">
        <f t="shared" si="16"/>
        <v>Male</v>
      </c>
      <c r="I487">
        <f t="shared" si="17"/>
        <v>0</v>
      </c>
    </row>
    <row r="488" spans="1:9" ht="14.25" customHeight="1">
      <c r="A488" s="1" t="s">
        <v>491</v>
      </c>
      <c r="B488" s="1" t="s">
        <v>6</v>
      </c>
      <c r="C488" s="1" t="str">
        <f t="shared" si="9"/>
        <v>i</v>
      </c>
      <c r="D488">
        <f>VLOOKUP(C488,'Naive Bayes'!A:D,3,0)</f>
        <v>6.4716863721219667E-2</v>
      </c>
      <c r="E488">
        <f>VLOOKUP(C488,'Naive Bayes'!A:D,2,0)</f>
        <v>0.34074605451936874</v>
      </c>
      <c r="F488">
        <f>D488*GETPIVOTDATA("Gender",'Naive Bayes'!$A$3,"Gender","Male","LastLetter","a")</f>
        <v>1.1558021087734937E-2</v>
      </c>
      <c r="G488">
        <f>E488*GETPIVOTDATA("Gender",'Naive Bayes'!$A$3,"Gender","Female","LastLetter","a")</f>
        <v>0.19115022570598736</v>
      </c>
      <c r="H488" t="str">
        <f t="shared" si="16"/>
        <v>Female</v>
      </c>
      <c r="I488">
        <f t="shared" si="17"/>
        <v>1</v>
      </c>
    </row>
    <row r="489" spans="1:9" ht="14.25" customHeight="1">
      <c r="A489" s="1" t="s">
        <v>492</v>
      </c>
      <c r="B489" s="1" t="s">
        <v>4</v>
      </c>
      <c r="C489" s="1" t="str">
        <f t="shared" si="9"/>
        <v>n</v>
      </c>
      <c r="D489">
        <f>VLOOKUP(C489,'Naive Bayes'!A:D,3,0)</f>
        <v>0.15121344119477287</v>
      </c>
      <c r="E489">
        <f>VLOOKUP(C489,'Naive Bayes'!A:D,2,0)</f>
        <v>1.2195121951219513E-2</v>
      </c>
      <c r="F489">
        <f>D489*GETPIVOTDATA("Gender",'Naive Bayes'!$A$3,"Gender","Male","LastLetter","a")</f>
        <v>2.7005760810765285E-2</v>
      </c>
      <c r="G489">
        <f>E489*GETPIVOTDATA("Gender",'Naive Bayes'!$A$3,"Gender","Female","LastLetter","a")</f>
        <v>6.8411659726353366E-3</v>
      </c>
      <c r="H489" t="str">
        <f t="shared" si="16"/>
        <v>Male</v>
      </c>
      <c r="I489">
        <f t="shared" si="17"/>
        <v>1</v>
      </c>
    </row>
    <row r="490" spans="1:9" ht="14.25" customHeight="1">
      <c r="A490" s="1" t="s">
        <v>493</v>
      </c>
      <c r="B490" s="1" t="s">
        <v>6</v>
      </c>
      <c r="C490" s="1" t="str">
        <f t="shared" si="9"/>
        <v>a</v>
      </c>
      <c r="D490">
        <f>VLOOKUP(C490,'Naive Bayes'!A:D,3,0)</f>
        <v>0.17859365276913503</v>
      </c>
      <c r="E490">
        <f>VLOOKUP(C490,'Naive Bayes'!A:D,2,0)</f>
        <v>0.56097560975609762</v>
      </c>
      <c r="F490">
        <f>D490*GETPIVOTDATA("Gender",'Naive Bayes'!$A$3,"Gender","Male","LastLetter","a")</f>
        <v>3.1895692809422373E-2</v>
      </c>
      <c r="G490">
        <f>E490*GETPIVOTDATA("Gender",'Naive Bayes'!$A$3,"Gender","Female","LastLetter","a")</f>
        <v>0.31469363474122553</v>
      </c>
      <c r="H490" t="str">
        <f t="shared" si="16"/>
        <v>Female</v>
      </c>
      <c r="I490">
        <f t="shared" si="17"/>
        <v>1</v>
      </c>
    </row>
    <row r="491" spans="1:9" ht="14.25" customHeight="1">
      <c r="A491" s="1" t="s">
        <v>494</v>
      </c>
      <c r="B491" s="1" t="s">
        <v>6</v>
      </c>
      <c r="C491" s="1" t="str">
        <f t="shared" si="9"/>
        <v>a</v>
      </c>
      <c r="D491">
        <f>VLOOKUP(C491,'Naive Bayes'!A:D,3,0)</f>
        <v>0.17859365276913503</v>
      </c>
      <c r="E491">
        <f>VLOOKUP(C491,'Naive Bayes'!A:D,2,0)</f>
        <v>0.56097560975609762</v>
      </c>
      <c r="F491">
        <f>D491*GETPIVOTDATA("Gender",'Naive Bayes'!$A$3,"Gender","Male","LastLetter","a")</f>
        <v>3.1895692809422373E-2</v>
      </c>
      <c r="G491">
        <f>E491*GETPIVOTDATA("Gender",'Naive Bayes'!$A$3,"Gender","Female","LastLetter","a")</f>
        <v>0.31469363474122553</v>
      </c>
      <c r="H491" t="str">
        <f t="shared" si="16"/>
        <v>Female</v>
      </c>
      <c r="I491">
        <f t="shared" si="17"/>
        <v>1</v>
      </c>
    </row>
    <row r="492" spans="1:9" ht="14.25" customHeight="1">
      <c r="A492" s="1" t="s">
        <v>495</v>
      </c>
      <c r="B492" s="1" t="s">
        <v>4</v>
      </c>
      <c r="C492" s="1" t="str">
        <f t="shared" si="9"/>
        <v>y</v>
      </c>
      <c r="D492">
        <f>VLOOKUP(C492,'Naive Bayes'!A:D,3,0)</f>
        <v>2.1157436216552583E-2</v>
      </c>
      <c r="E492">
        <f>VLOOKUP(C492,'Naive Bayes'!A:D,2,0)</f>
        <v>1.4347202295552368E-3</v>
      </c>
      <c r="F492">
        <f>D492*GETPIVOTDATA("Gender",'Naive Bayes'!$A$3,"Gender","Male","LastLetter","a")</f>
        <v>3.7785838171441139E-3</v>
      </c>
      <c r="G492">
        <f>E492*GETPIVOTDATA("Gender",'Naive Bayes'!$A$3,"Gender","Female","LastLetter","a")</f>
        <v>8.0484305560415731E-4</v>
      </c>
      <c r="H492" t="str">
        <f t="shared" si="16"/>
        <v>Male</v>
      </c>
      <c r="I492">
        <f t="shared" si="17"/>
        <v>1</v>
      </c>
    </row>
    <row r="493" spans="1:9" ht="14.25" customHeight="1">
      <c r="A493" s="1" t="s">
        <v>496</v>
      </c>
      <c r="B493" s="1" t="s">
        <v>4</v>
      </c>
      <c r="C493" s="1" t="str">
        <f t="shared" si="9"/>
        <v>u</v>
      </c>
      <c r="D493">
        <f>VLOOKUP(C493,'Naive Bayes'!A:D,3,0)</f>
        <v>3.7336652146857496E-2</v>
      </c>
      <c r="E493">
        <f>VLOOKUP(C493,'Naive Bayes'!A:D,2,0)</f>
        <v>7.8909612625538018E-3</v>
      </c>
      <c r="F493">
        <f>D493*GETPIVOTDATA("Gender",'Naive Bayes'!$A$3,"Gender","Male","LastLetter","a")</f>
        <v>6.6680890890778478E-3</v>
      </c>
      <c r="G493">
        <f>E493*GETPIVOTDATA("Gender",'Naive Bayes'!$A$3,"Gender","Female","LastLetter","a")</f>
        <v>4.4266368058228645E-3</v>
      </c>
      <c r="H493" t="str">
        <f t="shared" si="16"/>
        <v>Male</v>
      </c>
      <c r="I493">
        <f t="shared" si="17"/>
        <v>1</v>
      </c>
    </row>
    <row r="494" spans="1:9" ht="14.25" customHeight="1">
      <c r="A494" s="1" t="s">
        <v>497</v>
      </c>
      <c r="B494" s="1" t="s">
        <v>4</v>
      </c>
      <c r="C494" s="1" t="str">
        <f t="shared" si="9"/>
        <v>e</v>
      </c>
      <c r="D494">
        <f>VLOOKUP(C494,'Naive Bayes'!A:D,3,0)</f>
        <v>6.8450528935905417E-3</v>
      </c>
      <c r="E494">
        <f>VLOOKUP(C494,'Naive Bayes'!A:D,2,0)</f>
        <v>7.1736011477761836E-3</v>
      </c>
      <c r="F494">
        <f>D494*GETPIVOTDATA("Gender",'Naive Bayes'!$A$3,"Gender","Male","LastLetter","a")</f>
        <v>1.2224829996642721E-3</v>
      </c>
      <c r="G494">
        <f>E494*GETPIVOTDATA("Gender",'Naive Bayes'!$A$3,"Gender","Female","LastLetter","a")</f>
        <v>4.0242152780207863E-3</v>
      </c>
      <c r="H494" t="str">
        <f t="shared" si="16"/>
        <v>Female</v>
      </c>
      <c r="I494">
        <f t="shared" si="17"/>
        <v>0</v>
      </c>
    </row>
    <row r="495" spans="1:9" ht="14.25" customHeight="1">
      <c r="A495" s="1" t="s">
        <v>498</v>
      </c>
      <c r="B495" s="1" t="s">
        <v>6</v>
      </c>
      <c r="C495" s="1" t="str">
        <f t="shared" si="9"/>
        <v>a</v>
      </c>
      <c r="D495">
        <f>VLOOKUP(C495,'Naive Bayes'!A:D,3,0)</f>
        <v>0.17859365276913503</v>
      </c>
      <c r="E495">
        <f>VLOOKUP(C495,'Naive Bayes'!A:D,2,0)</f>
        <v>0.56097560975609762</v>
      </c>
      <c r="F495">
        <f>D495*GETPIVOTDATA("Gender",'Naive Bayes'!$A$3,"Gender","Male","LastLetter","a")</f>
        <v>3.1895692809422373E-2</v>
      </c>
      <c r="G495">
        <f>E495*GETPIVOTDATA("Gender",'Naive Bayes'!$A$3,"Gender","Female","LastLetter","a")</f>
        <v>0.31469363474122553</v>
      </c>
      <c r="H495" t="str">
        <f t="shared" si="16"/>
        <v>Female</v>
      </c>
      <c r="I495">
        <f t="shared" si="17"/>
        <v>1</v>
      </c>
    </row>
    <row r="496" spans="1:9" ht="14.25" customHeight="1">
      <c r="A496" s="1" t="s">
        <v>499</v>
      </c>
      <c r="B496" s="1" t="s">
        <v>4</v>
      </c>
      <c r="C496" s="1" t="str">
        <f t="shared" si="9"/>
        <v>i</v>
      </c>
      <c r="D496">
        <f>VLOOKUP(C496,'Naive Bayes'!A:D,3,0)</f>
        <v>6.4716863721219667E-2</v>
      </c>
      <c r="E496">
        <f>VLOOKUP(C496,'Naive Bayes'!A:D,2,0)</f>
        <v>0.34074605451936874</v>
      </c>
      <c r="F496">
        <f>D496*GETPIVOTDATA("Gender",'Naive Bayes'!$A$3,"Gender","Male","LastLetter","a")</f>
        <v>1.1558021087734937E-2</v>
      </c>
      <c r="G496">
        <f>E496*GETPIVOTDATA("Gender",'Naive Bayes'!$A$3,"Gender","Female","LastLetter","a")</f>
        <v>0.19115022570598736</v>
      </c>
      <c r="H496" t="str">
        <f t="shared" si="16"/>
        <v>Female</v>
      </c>
      <c r="I496">
        <f t="shared" si="17"/>
        <v>0</v>
      </c>
    </row>
    <row r="497" spans="1:9" ht="14.25" customHeight="1">
      <c r="A497" s="1" t="s">
        <v>500</v>
      </c>
      <c r="B497" s="1" t="s">
        <v>6</v>
      </c>
      <c r="C497" s="1" t="str">
        <f t="shared" si="9"/>
        <v>l</v>
      </c>
      <c r="D497">
        <f>VLOOKUP(C497,'Naive Bayes'!A:D,3,0)</f>
        <v>6.1605476042314873E-2</v>
      </c>
      <c r="E497">
        <f>VLOOKUP(C497,'Naive Bayes'!A:D,2,0)</f>
        <v>2.7977044476327116E-2</v>
      </c>
      <c r="F497">
        <f>D497*GETPIVOTDATA("Gender",'Naive Bayes'!$A$3,"Gender","Male","LastLetter","a")</f>
        <v>1.1002346996978449E-2</v>
      </c>
      <c r="G497">
        <f>E497*GETPIVOTDATA("Gender",'Naive Bayes'!$A$3,"Gender","Female","LastLetter","a")</f>
        <v>1.5694439584281066E-2</v>
      </c>
      <c r="H497" t="str">
        <f t="shared" si="16"/>
        <v>Female</v>
      </c>
      <c r="I497">
        <f t="shared" si="17"/>
        <v>1</v>
      </c>
    </row>
    <row r="498" spans="1:9" ht="14.25" customHeight="1">
      <c r="A498" s="1" t="s">
        <v>501</v>
      </c>
      <c r="B498" s="1" t="s">
        <v>4</v>
      </c>
      <c r="C498" s="1" t="str">
        <f t="shared" si="9"/>
        <v>m</v>
      </c>
      <c r="D498">
        <f>VLOOKUP(C498,'Naive Bayes'!A:D,3,0)</f>
        <v>3.2980709396390792E-2</v>
      </c>
      <c r="E498">
        <f>VLOOKUP(C498,'Naive Bayes'!A:D,2,0)</f>
        <v>7.8909612625538018E-3</v>
      </c>
      <c r="F498">
        <f>D498*GETPIVOTDATA("Gender",'Naive Bayes'!$A$3,"Gender","Male","LastLetter","a")</f>
        <v>5.8901453620187659E-3</v>
      </c>
      <c r="G498">
        <f>E498*GETPIVOTDATA("Gender",'Naive Bayes'!$A$3,"Gender","Female","LastLetter","a")</f>
        <v>4.4266368058228645E-3</v>
      </c>
      <c r="H498" t="str">
        <f t="shared" si="16"/>
        <v>Male</v>
      </c>
      <c r="I498">
        <f t="shared" si="17"/>
        <v>1</v>
      </c>
    </row>
    <row r="499" spans="1:9" ht="14.25" customHeight="1">
      <c r="A499" s="1" t="s">
        <v>502</v>
      </c>
      <c r="B499" s="1" t="s">
        <v>6</v>
      </c>
      <c r="C499" s="1" t="str">
        <f t="shared" si="9"/>
        <v>a</v>
      </c>
      <c r="D499">
        <f>VLOOKUP(C499,'Naive Bayes'!A:D,3,0)</f>
        <v>0.17859365276913503</v>
      </c>
      <c r="E499">
        <f>VLOOKUP(C499,'Naive Bayes'!A:D,2,0)</f>
        <v>0.56097560975609762</v>
      </c>
      <c r="F499">
        <f>D499*GETPIVOTDATA("Gender",'Naive Bayes'!$A$3,"Gender","Male","LastLetter","a")</f>
        <v>3.1895692809422373E-2</v>
      </c>
      <c r="G499">
        <f>E499*GETPIVOTDATA("Gender",'Naive Bayes'!$A$3,"Gender","Female","LastLetter","a")</f>
        <v>0.31469363474122553</v>
      </c>
      <c r="H499" t="str">
        <f t="shared" si="16"/>
        <v>Female</v>
      </c>
      <c r="I499">
        <f t="shared" si="17"/>
        <v>1</v>
      </c>
    </row>
    <row r="500" spans="1:9" ht="14.25" customHeight="1">
      <c r="A500" s="1" t="s">
        <v>503</v>
      </c>
      <c r="B500" s="1" t="s">
        <v>6</v>
      </c>
      <c r="C500" s="1" t="str">
        <f t="shared" si="9"/>
        <v>a</v>
      </c>
      <c r="D500">
        <f>VLOOKUP(C500,'Naive Bayes'!A:D,3,0)</f>
        <v>0.17859365276913503</v>
      </c>
      <c r="E500">
        <f>VLOOKUP(C500,'Naive Bayes'!A:D,2,0)</f>
        <v>0.56097560975609762</v>
      </c>
      <c r="F500">
        <f>D500*GETPIVOTDATA("Gender",'Naive Bayes'!$A$3,"Gender","Male","LastLetter","a")</f>
        <v>3.1895692809422373E-2</v>
      </c>
      <c r="G500">
        <f>E500*GETPIVOTDATA("Gender",'Naive Bayes'!$A$3,"Gender","Female","LastLetter","a")</f>
        <v>0.31469363474122553</v>
      </c>
      <c r="H500" t="str">
        <f t="shared" si="16"/>
        <v>Female</v>
      </c>
      <c r="I500">
        <f t="shared" si="17"/>
        <v>1</v>
      </c>
    </row>
    <row r="501" spans="1:9" ht="14.25" customHeight="1">
      <c r="A501" s="1" t="s">
        <v>504</v>
      </c>
      <c r="B501" s="1" t="s">
        <v>6</v>
      </c>
      <c r="C501" s="1" t="str">
        <f t="shared" si="9"/>
        <v>h</v>
      </c>
      <c r="D501">
        <f>VLOOKUP(C501,'Naive Bayes'!A:D,3,0)</f>
        <v>0.11263223397635345</v>
      </c>
      <c r="E501">
        <f>VLOOKUP(C501,'Naive Bayes'!A:D,2,0)</f>
        <v>5.0215208034433282E-3</v>
      </c>
      <c r="F501">
        <f>D501*GETPIVOTDATA("Gender",'Naive Bayes'!$A$3,"Gender","Male","LastLetter","a")</f>
        <v>2.0115402085384843E-2</v>
      </c>
      <c r="G501">
        <f>E501*GETPIVOTDATA("Gender",'Naive Bayes'!$A$3,"Gender","Female","LastLetter","a")</f>
        <v>2.8169506946145503E-3</v>
      </c>
      <c r="H501" t="str">
        <f t="shared" si="16"/>
        <v>Male</v>
      </c>
      <c r="I501">
        <f t="shared" si="17"/>
        <v>0</v>
      </c>
    </row>
    <row r="502" spans="1:9" ht="14.25" customHeight="1">
      <c r="A502" s="1" t="s">
        <v>505</v>
      </c>
      <c r="B502" s="1" t="s">
        <v>4</v>
      </c>
      <c r="C502" s="1" t="str">
        <f t="shared" si="9"/>
        <v>v</v>
      </c>
      <c r="D502">
        <f>VLOOKUP(C502,'Naive Bayes'!A:D,3,0)</f>
        <v>2.4268823895457373E-2</v>
      </c>
      <c r="E502">
        <f>VLOOKUP(C502,'Naive Bayes'!A:D,2,0)</f>
        <v>0</v>
      </c>
      <c r="F502">
        <f>D502*GETPIVOTDATA("Gender",'Naive Bayes'!$A$3,"Gender","Male","LastLetter","a")</f>
        <v>4.3342579079006013E-3</v>
      </c>
      <c r="G502">
        <f>E502*GETPIVOTDATA("Gender",'Naive Bayes'!$A$3,"Gender","Female","LastLetter","a")</f>
        <v>0</v>
      </c>
      <c r="H502" t="str">
        <f t="shared" si="16"/>
        <v>Male</v>
      </c>
      <c r="I502">
        <f t="shared" si="17"/>
        <v>1</v>
      </c>
    </row>
    <row r="503" spans="1:9" ht="14.25" customHeight="1">
      <c r="A503" s="1" t="s">
        <v>506</v>
      </c>
      <c r="B503" s="1" t="s">
        <v>6</v>
      </c>
      <c r="C503" s="1" t="str">
        <f t="shared" si="9"/>
        <v>a</v>
      </c>
      <c r="D503">
        <f>VLOOKUP(C503,'Naive Bayes'!A:D,3,0)</f>
        <v>0.17859365276913503</v>
      </c>
      <c r="E503">
        <f>VLOOKUP(C503,'Naive Bayes'!A:D,2,0)</f>
        <v>0.56097560975609762</v>
      </c>
      <c r="F503">
        <f>D503*GETPIVOTDATA("Gender",'Naive Bayes'!$A$3,"Gender","Male","LastLetter","a")</f>
        <v>3.1895692809422373E-2</v>
      </c>
      <c r="G503">
        <f>E503*GETPIVOTDATA("Gender",'Naive Bayes'!$A$3,"Gender","Female","LastLetter","a")</f>
        <v>0.31469363474122553</v>
      </c>
      <c r="H503" t="str">
        <f t="shared" si="16"/>
        <v>Female</v>
      </c>
      <c r="I503">
        <f t="shared" si="17"/>
        <v>1</v>
      </c>
    </row>
    <row r="504" spans="1:9" ht="14.25" customHeight="1">
      <c r="A504" s="1" t="s">
        <v>507</v>
      </c>
      <c r="B504" s="1" t="s">
        <v>4</v>
      </c>
      <c r="C504" s="1" t="str">
        <f t="shared" si="9"/>
        <v>r</v>
      </c>
      <c r="D504">
        <f>VLOOKUP(C504,'Naive Bayes'!A:D,3,0)</f>
        <v>8.7741132545115119E-2</v>
      </c>
      <c r="E504">
        <f>VLOOKUP(C504,'Naive Bayes'!A:D,2,0)</f>
        <v>6.4562410329985654E-3</v>
      </c>
      <c r="F504">
        <f>D504*GETPIVOTDATA("Gender",'Naive Bayes'!$A$3,"Gender","Male","LastLetter","a")</f>
        <v>1.5670009359332941E-2</v>
      </c>
      <c r="G504">
        <f>E504*GETPIVOTDATA("Gender",'Naive Bayes'!$A$3,"Gender","Female","LastLetter","a")</f>
        <v>3.6217937502187078E-3</v>
      </c>
      <c r="H504" t="str">
        <f t="shared" si="16"/>
        <v>Male</v>
      </c>
      <c r="I504">
        <f t="shared" si="17"/>
        <v>1</v>
      </c>
    </row>
    <row r="505" spans="1:9" ht="14.25" customHeight="1">
      <c r="A505" s="1" t="s">
        <v>508</v>
      </c>
      <c r="B505" s="1" t="s">
        <v>4</v>
      </c>
      <c r="C505" s="1" t="str">
        <f t="shared" si="9"/>
        <v>t</v>
      </c>
      <c r="D505">
        <f>VLOOKUP(C505,'Naive Bayes'!A:D,3,0)</f>
        <v>5.9116365899191038E-2</v>
      </c>
      <c r="E505">
        <f>VLOOKUP(C505,'Naive Bayes'!A:D,2,0)</f>
        <v>6.4562410329985654E-3</v>
      </c>
      <c r="F505">
        <f>D505*GETPIVOTDATA("Gender",'Naive Bayes'!$A$3,"Gender","Male","LastLetter","a")</f>
        <v>1.0557807724373258E-2</v>
      </c>
      <c r="G505">
        <f>E505*GETPIVOTDATA("Gender",'Naive Bayes'!$A$3,"Gender","Female","LastLetter","a")</f>
        <v>3.6217937502187078E-3</v>
      </c>
      <c r="H505" t="str">
        <f t="shared" si="16"/>
        <v>Male</v>
      </c>
      <c r="I505">
        <f t="shared" si="17"/>
        <v>1</v>
      </c>
    </row>
    <row r="506" spans="1:9" ht="14.25" customHeight="1">
      <c r="A506" s="1" t="s">
        <v>509</v>
      </c>
      <c r="B506" s="1" t="s">
        <v>4</v>
      </c>
      <c r="C506" s="1" t="str">
        <f t="shared" si="9"/>
        <v>t</v>
      </c>
      <c r="D506">
        <f>VLOOKUP(C506,'Naive Bayes'!A:D,3,0)</f>
        <v>5.9116365899191038E-2</v>
      </c>
      <c r="E506">
        <f>VLOOKUP(C506,'Naive Bayes'!A:D,2,0)</f>
        <v>6.4562410329985654E-3</v>
      </c>
      <c r="F506">
        <f>D506*GETPIVOTDATA("Gender",'Naive Bayes'!$A$3,"Gender","Male","LastLetter","a")</f>
        <v>1.0557807724373258E-2</v>
      </c>
      <c r="G506">
        <f>E506*GETPIVOTDATA("Gender",'Naive Bayes'!$A$3,"Gender","Female","LastLetter","a")</f>
        <v>3.6217937502187078E-3</v>
      </c>
      <c r="H506" t="str">
        <f t="shared" si="16"/>
        <v>Male</v>
      </c>
      <c r="I506">
        <f t="shared" si="17"/>
        <v>1</v>
      </c>
    </row>
    <row r="507" spans="1:9" ht="14.25" customHeight="1">
      <c r="A507" s="1" t="s">
        <v>510</v>
      </c>
      <c r="B507" s="1" t="s">
        <v>6</v>
      </c>
      <c r="C507" s="1" t="str">
        <f t="shared" si="9"/>
        <v>a</v>
      </c>
      <c r="D507">
        <f>VLOOKUP(C507,'Naive Bayes'!A:D,3,0)</f>
        <v>0.17859365276913503</v>
      </c>
      <c r="E507">
        <f>VLOOKUP(C507,'Naive Bayes'!A:D,2,0)</f>
        <v>0.56097560975609762</v>
      </c>
      <c r="F507">
        <f>D507*GETPIVOTDATA("Gender",'Naive Bayes'!$A$3,"Gender","Male","LastLetter","a")</f>
        <v>3.1895692809422373E-2</v>
      </c>
      <c r="G507">
        <f>E507*GETPIVOTDATA("Gender",'Naive Bayes'!$A$3,"Gender","Female","LastLetter","a")</f>
        <v>0.31469363474122553</v>
      </c>
      <c r="H507" t="str">
        <f t="shared" si="16"/>
        <v>Female</v>
      </c>
      <c r="I507">
        <f t="shared" si="17"/>
        <v>1</v>
      </c>
    </row>
    <row r="508" spans="1:9" ht="14.25" customHeight="1">
      <c r="A508" s="1" t="s">
        <v>511</v>
      </c>
      <c r="B508" s="1" t="s">
        <v>4</v>
      </c>
      <c r="C508" s="1" t="str">
        <f t="shared" si="9"/>
        <v>a</v>
      </c>
      <c r="D508">
        <f>VLOOKUP(C508,'Naive Bayes'!A:D,3,0)</f>
        <v>0.17859365276913503</v>
      </c>
      <c r="E508">
        <f>VLOOKUP(C508,'Naive Bayes'!A:D,2,0)</f>
        <v>0.56097560975609762</v>
      </c>
      <c r="F508">
        <f>D508*GETPIVOTDATA("Gender",'Naive Bayes'!$A$3,"Gender","Male","LastLetter","a")</f>
        <v>3.1895692809422373E-2</v>
      </c>
      <c r="G508">
        <f>E508*GETPIVOTDATA("Gender",'Naive Bayes'!$A$3,"Gender","Female","LastLetter","a")</f>
        <v>0.31469363474122553</v>
      </c>
      <c r="H508" t="str">
        <f t="shared" si="16"/>
        <v>Female</v>
      </c>
      <c r="I508">
        <f t="shared" si="17"/>
        <v>0</v>
      </c>
    </row>
    <row r="509" spans="1:9" ht="14.25" customHeight="1">
      <c r="A509" s="1" t="s">
        <v>512</v>
      </c>
      <c r="B509" s="1" t="s">
        <v>4</v>
      </c>
      <c r="C509" s="1" t="str">
        <f t="shared" si="9"/>
        <v>r</v>
      </c>
      <c r="D509">
        <f>VLOOKUP(C509,'Naive Bayes'!A:D,3,0)</f>
        <v>8.7741132545115119E-2</v>
      </c>
      <c r="E509">
        <f>VLOOKUP(C509,'Naive Bayes'!A:D,2,0)</f>
        <v>6.4562410329985654E-3</v>
      </c>
      <c r="F509">
        <f>D509*GETPIVOTDATA("Gender",'Naive Bayes'!$A$3,"Gender","Male","LastLetter","a")</f>
        <v>1.5670009359332941E-2</v>
      </c>
      <c r="G509">
        <f>E509*GETPIVOTDATA("Gender",'Naive Bayes'!$A$3,"Gender","Female","LastLetter","a")</f>
        <v>3.6217937502187078E-3</v>
      </c>
      <c r="H509" t="str">
        <f t="shared" si="16"/>
        <v>Male</v>
      </c>
      <c r="I509">
        <f t="shared" si="17"/>
        <v>1</v>
      </c>
    </row>
    <row r="510" spans="1:9" ht="14.25" customHeight="1">
      <c r="A510" s="1" t="s">
        <v>513</v>
      </c>
      <c r="B510" s="1" t="s">
        <v>6</v>
      </c>
      <c r="C510" s="1" t="str">
        <f t="shared" si="9"/>
        <v>l</v>
      </c>
      <c r="D510">
        <f>VLOOKUP(C510,'Naive Bayes'!A:D,3,0)</f>
        <v>6.1605476042314873E-2</v>
      </c>
      <c r="E510">
        <f>VLOOKUP(C510,'Naive Bayes'!A:D,2,0)</f>
        <v>2.7977044476327116E-2</v>
      </c>
      <c r="F510">
        <f>D510*GETPIVOTDATA("Gender",'Naive Bayes'!$A$3,"Gender","Male","LastLetter","a")</f>
        <v>1.1002346996978449E-2</v>
      </c>
      <c r="G510">
        <f>E510*GETPIVOTDATA("Gender",'Naive Bayes'!$A$3,"Gender","Female","LastLetter","a")</f>
        <v>1.5694439584281066E-2</v>
      </c>
      <c r="H510" t="str">
        <f t="shared" si="16"/>
        <v>Female</v>
      </c>
      <c r="I510">
        <f t="shared" si="17"/>
        <v>1</v>
      </c>
    </row>
    <row r="511" spans="1:9" ht="14.25" customHeight="1">
      <c r="A511" s="1" t="s">
        <v>514</v>
      </c>
      <c r="B511" s="1" t="s">
        <v>4</v>
      </c>
      <c r="C511" s="1" t="str">
        <f t="shared" si="9"/>
        <v>a</v>
      </c>
      <c r="D511">
        <f>VLOOKUP(C511,'Naive Bayes'!A:D,3,0)</f>
        <v>0.17859365276913503</v>
      </c>
      <c r="E511">
        <f>VLOOKUP(C511,'Naive Bayes'!A:D,2,0)</f>
        <v>0.56097560975609762</v>
      </c>
      <c r="F511">
        <f>D511*GETPIVOTDATA("Gender",'Naive Bayes'!$A$3,"Gender","Male","LastLetter","a")</f>
        <v>3.1895692809422373E-2</v>
      </c>
      <c r="G511">
        <f>E511*GETPIVOTDATA("Gender",'Naive Bayes'!$A$3,"Gender","Female","LastLetter","a")</f>
        <v>0.31469363474122553</v>
      </c>
      <c r="H511" t="str">
        <f t="shared" si="16"/>
        <v>Female</v>
      </c>
      <c r="I511">
        <f t="shared" si="17"/>
        <v>0</v>
      </c>
    </row>
    <row r="512" spans="1:9" ht="14.25" customHeight="1">
      <c r="A512" s="1" t="s">
        <v>515</v>
      </c>
      <c r="B512" s="1" t="s">
        <v>6</v>
      </c>
      <c r="C512" s="1" t="str">
        <f t="shared" ref="C512:C766" si="18">RIGHT(A512)</f>
        <v>a</v>
      </c>
      <c r="D512">
        <f>VLOOKUP(C512,'Naive Bayes'!A:D,3,0)</f>
        <v>0.17859365276913503</v>
      </c>
      <c r="E512">
        <f>VLOOKUP(C512,'Naive Bayes'!A:D,2,0)</f>
        <v>0.56097560975609762</v>
      </c>
      <c r="F512">
        <f>D512*GETPIVOTDATA("Gender",'Naive Bayes'!$A$3,"Gender","Male","LastLetter","a")</f>
        <v>3.1895692809422373E-2</v>
      </c>
      <c r="G512">
        <f>E512*GETPIVOTDATA("Gender",'Naive Bayes'!$A$3,"Gender","Female","LastLetter","a")</f>
        <v>0.31469363474122553</v>
      </c>
      <c r="H512" t="str">
        <f t="shared" si="16"/>
        <v>Female</v>
      </c>
      <c r="I512">
        <f t="shared" si="17"/>
        <v>1</v>
      </c>
    </row>
    <row r="513" spans="1:9" ht="14.25" customHeight="1">
      <c r="A513" s="1" t="s">
        <v>516</v>
      </c>
      <c r="B513" s="1" t="s">
        <v>6</v>
      </c>
      <c r="C513" s="1" t="str">
        <f t="shared" si="18"/>
        <v>a</v>
      </c>
      <c r="D513">
        <f>VLOOKUP(C513,'Naive Bayes'!A:D,3,0)</f>
        <v>0.17859365276913503</v>
      </c>
      <c r="E513">
        <f>VLOOKUP(C513,'Naive Bayes'!A:D,2,0)</f>
        <v>0.56097560975609762</v>
      </c>
      <c r="F513">
        <f>D513*GETPIVOTDATA("Gender",'Naive Bayes'!$A$3,"Gender","Male","LastLetter","a")</f>
        <v>3.1895692809422373E-2</v>
      </c>
      <c r="G513">
        <f>E513*GETPIVOTDATA("Gender",'Naive Bayes'!$A$3,"Gender","Female","LastLetter","a")</f>
        <v>0.31469363474122553</v>
      </c>
      <c r="H513" t="str">
        <f t="shared" si="16"/>
        <v>Female</v>
      </c>
      <c r="I513">
        <f t="shared" si="17"/>
        <v>1</v>
      </c>
    </row>
    <row r="514" spans="1:9" ht="14.25" customHeight="1">
      <c r="A514" s="1" t="s">
        <v>517</v>
      </c>
      <c r="B514" s="1" t="s">
        <v>4</v>
      </c>
      <c r="C514" s="1" t="str">
        <f t="shared" si="18"/>
        <v>h</v>
      </c>
      <c r="D514">
        <f>VLOOKUP(C514,'Naive Bayes'!A:D,3,0)</f>
        <v>0.11263223397635345</v>
      </c>
      <c r="E514">
        <f>VLOOKUP(C514,'Naive Bayes'!A:D,2,0)</f>
        <v>5.0215208034433282E-3</v>
      </c>
      <c r="F514">
        <f>D514*GETPIVOTDATA("Gender",'Naive Bayes'!$A$3,"Gender","Male","LastLetter","a")</f>
        <v>2.0115402085384843E-2</v>
      </c>
      <c r="G514">
        <f>E514*GETPIVOTDATA("Gender",'Naive Bayes'!$A$3,"Gender","Female","LastLetter","a")</f>
        <v>2.8169506946145503E-3</v>
      </c>
      <c r="H514" t="str">
        <f t="shared" si="16"/>
        <v>Male</v>
      </c>
      <c r="I514">
        <f t="shared" si="17"/>
        <v>1</v>
      </c>
    </row>
    <row r="515" spans="1:9" ht="14.25" customHeight="1">
      <c r="A515" s="1" t="s">
        <v>518</v>
      </c>
      <c r="B515" s="1" t="s">
        <v>6</v>
      </c>
      <c r="C515" s="1" t="str">
        <f t="shared" si="18"/>
        <v>a</v>
      </c>
      <c r="D515">
        <f>VLOOKUP(C515,'Naive Bayes'!A:D,3,0)</f>
        <v>0.17859365276913503</v>
      </c>
      <c r="E515">
        <f>VLOOKUP(C515,'Naive Bayes'!A:D,2,0)</f>
        <v>0.56097560975609762</v>
      </c>
      <c r="F515">
        <f>D515*GETPIVOTDATA("Gender",'Naive Bayes'!$A$3,"Gender","Male","LastLetter","a")</f>
        <v>3.1895692809422373E-2</v>
      </c>
      <c r="G515">
        <f>E515*GETPIVOTDATA("Gender",'Naive Bayes'!$A$3,"Gender","Female","LastLetter","a")</f>
        <v>0.31469363474122553</v>
      </c>
      <c r="H515" t="str">
        <f t="shared" ref="H515:H578" si="19">IF(G515&gt;F515,"Female","Male")</f>
        <v>Female</v>
      </c>
      <c r="I515">
        <f t="shared" ref="I515:I578" si="20">IF(H515=B515,1,0)</f>
        <v>1</v>
      </c>
    </row>
    <row r="516" spans="1:9" ht="14.25" customHeight="1">
      <c r="A516" s="1" t="s">
        <v>519</v>
      </c>
      <c r="B516" s="1" t="s">
        <v>6</v>
      </c>
      <c r="C516" s="1" t="str">
        <f t="shared" si="18"/>
        <v>a</v>
      </c>
      <c r="D516">
        <f>VLOOKUP(C516,'Naive Bayes'!A:D,3,0)</f>
        <v>0.17859365276913503</v>
      </c>
      <c r="E516">
        <f>VLOOKUP(C516,'Naive Bayes'!A:D,2,0)</f>
        <v>0.56097560975609762</v>
      </c>
      <c r="F516">
        <f>D516*GETPIVOTDATA("Gender",'Naive Bayes'!$A$3,"Gender","Male","LastLetter","a")</f>
        <v>3.1895692809422373E-2</v>
      </c>
      <c r="G516">
        <f>E516*GETPIVOTDATA("Gender",'Naive Bayes'!$A$3,"Gender","Female","LastLetter","a")</f>
        <v>0.31469363474122553</v>
      </c>
      <c r="H516" t="str">
        <f t="shared" si="19"/>
        <v>Female</v>
      </c>
      <c r="I516">
        <f t="shared" si="20"/>
        <v>1</v>
      </c>
    </row>
    <row r="517" spans="1:9" ht="14.25" customHeight="1">
      <c r="A517" s="1" t="s">
        <v>520</v>
      </c>
      <c r="B517" s="1" t="s">
        <v>4</v>
      </c>
      <c r="C517" s="1" t="str">
        <f t="shared" si="18"/>
        <v>t</v>
      </c>
      <c r="D517">
        <f>VLOOKUP(C517,'Naive Bayes'!A:D,3,0)</f>
        <v>5.9116365899191038E-2</v>
      </c>
      <c r="E517">
        <f>VLOOKUP(C517,'Naive Bayes'!A:D,2,0)</f>
        <v>6.4562410329985654E-3</v>
      </c>
      <c r="F517">
        <f>D517*GETPIVOTDATA("Gender",'Naive Bayes'!$A$3,"Gender","Male","LastLetter","a")</f>
        <v>1.0557807724373258E-2</v>
      </c>
      <c r="G517">
        <f>E517*GETPIVOTDATA("Gender",'Naive Bayes'!$A$3,"Gender","Female","LastLetter","a")</f>
        <v>3.6217937502187078E-3</v>
      </c>
      <c r="H517" t="str">
        <f t="shared" si="19"/>
        <v>Male</v>
      </c>
      <c r="I517">
        <f t="shared" si="20"/>
        <v>1</v>
      </c>
    </row>
    <row r="518" spans="1:9" ht="14.25" customHeight="1">
      <c r="A518" s="1" t="s">
        <v>521</v>
      </c>
      <c r="B518" s="1" t="s">
        <v>6</v>
      </c>
      <c r="C518" s="1" t="str">
        <f t="shared" si="18"/>
        <v>i</v>
      </c>
      <c r="D518">
        <f>VLOOKUP(C518,'Naive Bayes'!A:D,3,0)</f>
        <v>6.4716863721219667E-2</v>
      </c>
      <c r="E518">
        <f>VLOOKUP(C518,'Naive Bayes'!A:D,2,0)</f>
        <v>0.34074605451936874</v>
      </c>
      <c r="F518">
        <f>D518*GETPIVOTDATA("Gender",'Naive Bayes'!$A$3,"Gender","Male","LastLetter","a")</f>
        <v>1.1558021087734937E-2</v>
      </c>
      <c r="G518">
        <f>E518*GETPIVOTDATA("Gender",'Naive Bayes'!$A$3,"Gender","Female","LastLetter","a")</f>
        <v>0.19115022570598736</v>
      </c>
      <c r="H518" t="str">
        <f t="shared" si="19"/>
        <v>Female</v>
      </c>
      <c r="I518">
        <f t="shared" si="20"/>
        <v>1</v>
      </c>
    </row>
    <row r="519" spans="1:9" ht="14.25" customHeight="1">
      <c r="A519" s="1" t="s">
        <v>522</v>
      </c>
      <c r="B519" s="1" t="s">
        <v>6</v>
      </c>
      <c r="C519" s="1" t="str">
        <f t="shared" si="18"/>
        <v>a</v>
      </c>
      <c r="D519">
        <f>VLOOKUP(C519,'Naive Bayes'!A:D,3,0)</f>
        <v>0.17859365276913503</v>
      </c>
      <c r="E519">
        <f>VLOOKUP(C519,'Naive Bayes'!A:D,2,0)</f>
        <v>0.56097560975609762</v>
      </c>
      <c r="F519">
        <f>D519*GETPIVOTDATA("Gender",'Naive Bayes'!$A$3,"Gender","Male","LastLetter","a")</f>
        <v>3.1895692809422373E-2</v>
      </c>
      <c r="G519">
        <f>E519*GETPIVOTDATA("Gender",'Naive Bayes'!$A$3,"Gender","Female","LastLetter","a")</f>
        <v>0.31469363474122553</v>
      </c>
      <c r="H519" t="str">
        <f t="shared" si="19"/>
        <v>Female</v>
      </c>
      <c r="I519">
        <f t="shared" si="20"/>
        <v>1</v>
      </c>
    </row>
    <row r="520" spans="1:9" ht="14.25" customHeight="1">
      <c r="A520" s="1" t="s">
        <v>523</v>
      </c>
      <c r="B520" s="1" t="s">
        <v>4</v>
      </c>
      <c r="C520" s="1" t="str">
        <f t="shared" si="18"/>
        <v>a</v>
      </c>
      <c r="D520">
        <f>VLOOKUP(C520,'Naive Bayes'!A:D,3,0)</f>
        <v>0.17859365276913503</v>
      </c>
      <c r="E520">
        <f>VLOOKUP(C520,'Naive Bayes'!A:D,2,0)</f>
        <v>0.56097560975609762</v>
      </c>
      <c r="F520">
        <f>D520*GETPIVOTDATA("Gender",'Naive Bayes'!$A$3,"Gender","Male","LastLetter","a")</f>
        <v>3.1895692809422373E-2</v>
      </c>
      <c r="G520">
        <f>E520*GETPIVOTDATA("Gender",'Naive Bayes'!$A$3,"Gender","Female","LastLetter","a")</f>
        <v>0.31469363474122553</v>
      </c>
      <c r="H520" t="str">
        <f t="shared" si="19"/>
        <v>Female</v>
      </c>
      <c r="I520">
        <f t="shared" si="20"/>
        <v>0</v>
      </c>
    </row>
    <row r="521" spans="1:9" ht="14.25" customHeight="1">
      <c r="A521" s="1" t="s">
        <v>524</v>
      </c>
      <c r="B521" s="1" t="s">
        <v>4</v>
      </c>
      <c r="C521" s="1" t="str">
        <f t="shared" si="18"/>
        <v>p</v>
      </c>
      <c r="D521">
        <f>VLOOKUP(C521,'Naive Bayes'!A:D,3,0)</f>
        <v>1.2445550715619166E-2</v>
      </c>
      <c r="E521">
        <f>VLOOKUP(C521,'Naive Bayes'!A:D,2,0)</f>
        <v>7.173601147776184E-4</v>
      </c>
      <c r="F521">
        <f>D521*GETPIVOTDATA("Gender",'Naive Bayes'!$A$3,"Gender","Male","LastLetter","a")</f>
        <v>2.2226963630259493E-3</v>
      </c>
      <c r="G521">
        <f>E521*GETPIVOTDATA("Gender",'Naive Bayes'!$A$3,"Gender","Female","LastLetter","a")</f>
        <v>4.0242152780207866E-4</v>
      </c>
      <c r="H521" t="str">
        <f t="shared" si="19"/>
        <v>Male</v>
      </c>
      <c r="I521">
        <f t="shared" si="20"/>
        <v>1</v>
      </c>
    </row>
    <row r="522" spans="1:9" ht="14.25" customHeight="1">
      <c r="A522" s="1" t="s">
        <v>525</v>
      </c>
      <c r="B522" s="1" t="s">
        <v>6</v>
      </c>
      <c r="C522" s="1" t="str">
        <f t="shared" si="18"/>
        <v>a</v>
      </c>
      <c r="D522">
        <f>VLOOKUP(C522,'Naive Bayes'!A:D,3,0)</f>
        <v>0.17859365276913503</v>
      </c>
      <c r="E522">
        <f>VLOOKUP(C522,'Naive Bayes'!A:D,2,0)</f>
        <v>0.56097560975609762</v>
      </c>
      <c r="F522">
        <f>D522*GETPIVOTDATA("Gender",'Naive Bayes'!$A$3,"Gender","Male","LastLetter","a")</f>
        <v>3.1895692809422373E-2</v>
      </c>
      <c r="G522">
        <f>E522*GETPIVOTDATA("Gender",'Naive Bayes'!$A$3,"Gender","Female","LastLetter","a")</f>
        <v>0.31469363474122553</v>
      </c>
      <c r="H522" t="str">
        <f t="shared" si="19"/>
        <v>Female</v>
      </c>
      <c r="I522">
        <f t="shared" si="20"/>
        <v>1</v>
      </c>
    </row>
    <row r="523" spans="1:9" ht="14.25" customHeight="1">
      <c r="A523" s="1" t="s">
        <v>526</v>
      </c>
      <c r="B523" s="1" t="s">
        <v>4</v>
      </c>
      <c r="C523" s="1" t="str">
        <f t="shared" si="18"/>
        <v>k</v>
      </c>
      <c r="D523">
        <f>VLOOKUP(C523,'Naive Bayes'!A:D,3,0)</f>
        <v>3.7336652146857496E-2</v>
      </c>
      <c r="E523">
        <f>VLOOKUP(C523,'Naive Bayes'!A:D,2,0)</f>
        <v>2.8694404591104736E-3</v>
      </c>
      <c r="F523">
        <f>D523*GETPIVOTDATA("Gender",'Naive Bayes'!$A$3,"Gender","Male","LastLetter","a")</f>
        <v>6.6680890890778478E-3</v>
      </c>
      <c r="G523">
        <f>E523*GETPIVOTDATA("Gender",'Naive Bayes'!$A$3,"Gender","Female","LastLetter","a")</f>
        <v>1.6096861112083146E-3</v>
      </c>
      <c r="H523" t="str">
        <f t="shared" si="19"/>
        <v>Male</v>
      </c>
      <c r="I523">
        <f t="shared" si="20"/>
        <v>1</v>
      </c>
    </row>
    <row r="524" spans="1:9" ht="14.25" customHeight="1">
      <c r="A524" s="1" t="s">
        <v>527</v>
      </c>
      <c r="B524" s="1" t="s">
        <v>6</v>
      </c>
      <c r="C524" s="1" t="str">
        <f t="shared" si="18"/>
        <v>m</v>
      </c>
      <c r="D524">
        <f>VLOOKUP(C524,'Naive Bayes'!A:D,3,0)</f>
        <v>3.2980709396390792E-2</v>
      </c>
      <c r="E524">
        <f>VLOOKUP(C524,'Naive Bayes'!A:D,2,0)</f>
        <v>7.8909612625538018E-3</v>
      </c>
      <c r="F524">
        <f>D524*GETPIVOTDATA("Gender",'Naive Bayes'!$A$3,"Gender","Male","LastLetter","a")</f>
        <v>5.8901453620187659E-3</v>
      </c>
      <c r="G524">
        <f>E524*GETPIVOTDATA("Gender",'Naive Bayes'!$A$3,"Gender","Female","LastLetter","a")</f>
        <v>4.4266368058228645E-3</v>
      </c>
      <c r="H524" t="str">
        <f t="shared" si="19"/>
        <v>Male</v>
      </c>
      <c r="I524">
        <f t="shared" si="20"/>
        <v>0</v>
      </c>
    </row>
    <row r="525" spans="1:9" ht="14.25" customHeight="1">
      <c r="A525" s="1" t="s">
        <v>528</v>
      </c>
      <c r="B525" s="1" t="s">
        <v>6</v>
      </c>
      <c r="C525" s="1" t="str">
        <f t="shared" si="18"/>
        <v>i</v>
      </c>
      <c r="D525">
        <f>VLOOKUP(C525,'Naive Bayes'!A:D,3,0)</f>
        <v>6.4716863721219667E-2</v>
      </c>
      <c r="E525">
        <f>VLOOKUP(C525,'Naive Bayes'!A:D,2,0)</f>
        <v>0.34074605451936874</v>
      </c>
      <c r="F525">
        <f>D525*GETPIVOTDATA("Gender",'Naive Bayes'!$A$3,"Gender","Male","LastLetter","a")</f>
        <v>1.1558021087734937E-2</v>
      </c>
      <c r="G525">
        <f>E525*GETPIVOTDATA("Gender",'Naive Bayes'!$A$3,"Gender","Female","LastLetter","a")</f>
        <v>0.19115022570598736</v>
      </c>
      <c r="H525" t="str">
        <f t="shared" si="19"/>
        <v>Female</v>
      </c>
      <c r="I525">
        <f t="shared" si="20"/>
        <v>1</v>
      </c>
    </row>
    <row r="526" spans="1:9" ht="14.25" customHeight="1">
      <c r="A526" s="1" t="s">
        <v>529</v>
      </c>
      <c r="B526" s="1" t="s">
        <v>4</v>
      </c>
      <c r="C526" s="1" t="str">
        <f t="shared" si="18"/>
        <v>r</v>
      </c>
      <c r="D526">
        <f>VLOOKUP(C526,'Naive Bayes'!A:D,3,0)</f>
        <v>8.7741132545115119E-2</v>
      </c>
      <c r="E526">
        <f>VLOOKUP(C526,'Naive Bayes'!A:D,2,0)</f>
        <v>6.4562410329985654E-3</v>
      </c>
      <c r="F526">
        <f>D526*GETPIVOTDATA("Gender",'Naive Bayes'!$A$3,"Gender","Male","LastLetter","a")</f>
        <v>1.5670009359332941E-2</v>
      </c>
      <c r="G526">
        <f>E526*GETPIVOTDATA("Gender",'Naive Bayes'!$A$3,"Gender","Female","LastLetter","a")</f>
        <v>3.6217937502187078E-3</v>
      </c>
      <c r="H526" t="str">
        <f t="shared" si="19"/>
        <v>Male</v>
      </c>
      <c r="I526">
        <f t="shared" si="20"/>
        <v>1</v>
      </c>
    </row>
    <row r="527" spans="1:9" ht="14.25" customHeight="1">
      <c r="A527" s="1" t="s">
        <v>530</v>
      </c>
      <c r="B527" s="1" t="s">
        <v>6</v>
      </c>
      <c r="C527" s="1" t="str">
        <f t="shared" si="18"/>
        <v>a</v>
      </c>
      <c r="D527">
        <f>VLOOKUP(C527,'Naive Bayes'!A:D,3,0)</f>
        <v>0.17859365276913503</v>
      </c>
      <c r="E527">
        <f>VLOOKUP(C527,'Naive Bayes'!A:D,2,0)</f>
        <v>0.56097560975609762</v>
      </c>
      <c r="F527">
        <f>D527*GETPIVOTDATA("Gender",'Naive Bayes'!$A$3,"Gender","Male","LastLetter","a")</f>
        <v>3.1895692809422373E-2</v>
      </c>
      <c r="G527">
        <f>E527*GETPIVOTDATA("Gender",'Naive Bayes'!$A$3,"Gender","Female","LastLetter","a")</f>
        <v>0.31469363474122553</v>
      </c>
      <c r="H527" t="str">
        <f t="shared" si="19"/>
        <v>Female</v>
      </c>
      <c r="I527">
        <f t="shared" si="20"/>
        <v>1</v>
      </c>
    </row>
    <row r="528" spans="1:9" ht="14.25" customHeight="1">
      <c r="A528" s="1" t="s">
        <v>531</v>
      </c>
      <c r="B528" s="1" t="s">
        <v>4</v>
      </c>
      <c r="C528" s="1" t="str">
        <f t="shared" si="18"/>
        <v>n</v>
      </c>
      <c r="D528">
        <f>VLOOKUP(C528,'Naive Bayes'!A:D,3,0)</f>
        <v>0.15121344119477287</v>
      </c>
      <c r="E528">
        <f>VLOOKUP(C528,'Naive Bayes'!A:D,2,0)</f>
        <v>1.2195121951219513E-2</v>
      </c>
      <c r="F528">
        <f>D528*GETPIVOTDATA("Gender",'Naive Bayes'!$A$3,"Gender","Male","LastLetter","a")</f>
        <v>2.7005760810765285E-2</v>
      </c>
      <c r="G528">
        <f>E528*GETPIVOTDATA("Gender",'Naive Bayes'!$A$3,"Gender","Female","LastLetter","a")</f>
        <v>6.8411659726353366E-3</v>
      </c>
      <c r="H528" t="str">
        <f t="shared" si="19"/>
        <v>Male</v>
      </c>
      <c r="I528">
        <f t="shared" si="20"/>
        <v>1</v>
      </c>
    </row>
    <row r="529" spans="1:9" ht="14.25" customHeight="1">
      <c r="A529" s="1" t="s">
        <v>532</v>
      </c>
      <c r="B529" s="1" t="s">
        <v>4</v>
      </c>
      <c r="C529" s="1" t="str">
        <f t="shared" si="18"/>
        <v>a</v>
      </c>
      <c r="D529">
        <f>VLOOKUP(C529,'Naive Bayes'!A:D,3,0)</f>
        <v>0.17859365276913503</v>
      </c>
      <c r="E529">
        <f>VLOOKUP(C529,'Naive Bayes'!A:D,2,0)</f>
        <v>0.56097560975609762</v>
      </c>
      <c r="F529">
        <f>D529*GETPIVOTDATA("Gender",'Naive Bayes'!$A$3,"Gender","Male","LastLetter","a")</f>
        <v>3.1895692809422373E-2</v>
      </c>
      <c r="G529">
        <f>E529*GETPIVOTDATA("Gender",'Naive Bayes'!$A$3,"Gender","Female","LastLetter","a")</f>
        <v>0.31469363474122553</v>
      </c>
      <c r="H529" t="str">
        <f t="shared" si="19"/>
        <v>Female</v>
      </c>
      <c r="I529">
        <f t="shared" si="20"/>
        <v>0</v>
      </c>
    </row>
    <row r="530" spans="1:9" ht="14.25" customHeight="1">
      <c r="A530" s="1" t="s">
        <v>533</v>
      </c>
      <c r="B530" s="1" t="s">
        <v>4</v>
      </c>
      <c r="C530" s="1" t="str">
        <f t="shared" si="18"/>
        <v>t</v>
      </c>
      <c r="D530">
        <f>VLOOKUP(C530,'Naive Bayes'!A:D,3,0)</f>
        <v>5.9116365899191038E-2</v>
      </c>
      <c r="E530">
        <f>VLOOKUP(C530,'Naive Bayes'!A:D,2,0)</f>
        <v>6.4562410329985654E-3</v>
      </c>
      <c r="F530">
        <f>D530*GETPIVOTDATA("Gender",'Naive Bayes'!$A$3,"Gender","Male","LastLetter","a")</f>
        <v>1.0557807724373258E-2</v>
      </c>
      <c r="G530">
        <f>E530*GETPIVOTDATA("Gender",'Naive Bayes'!$A$3,"Gender","Female","LastLetter","a")</f>
        <v>3.6217937502187078E-3</v>
      </c>
      <c r="H530" t="str">
        <f t="shared" si="19"/>
        <v>Male</v>
      </c>
      <c r="I530">
        <f t="shared" si="20"/>
        <v>1</v>
      </c>
    </row>
    <row r="531" spans="1:9" ht="14.25" customHeight="1">
      <c r="A531" s="1" t="s">
        <v>534</v>
      </c>
      <c r="B531" s="1" t="s">
        <v>4</v>
      </c>
      <c r="C531" s="1" t="str">
        <f t="shared" si="18"/>
        <v>h</v>
      </c>
      <c r="D531">
        <f>VLOOKUP(C531,'Naive Bayes'!A:D,3,0)</f>
        <v>0.11263223397635345</v>
      </c>
      <c r="E531">
        <f>VLOOKUP(C531,'Naive Bayes'!A:D,2,0)</f>
        <v>5.0215208034433282E-3</v>
      </c>
      <c r="F531">
        <f>D531*GETPIVOTDATA("Gender",'Naive Bayes'!$A$3,"Gender","Male","LastLetter","a")</f>
        <v>2.0115402085384843E-2</v>
      </c>
      <c r="G531">
        <f>E531*GETPIVOTDATA("Gender",'Naive Bayes'!$A$3,"Gender","Female","LastLetter","a")</f>
        <v>2.8169506946145503E-3</v>
      </c>
      <c r="H531" t="str">
        <f t="shared" si="19"/>
        <v>Male</v>
      </c>
      <c r="I531">
        <f t="shared" si="20"/>
        <v>1</v>
      </c>
    </row>
    <row r="532" spans="1:9" ht="14.25" customHeight="1">
      <c r="A532" s="1" t="s">
        <v>535</v>
      </c>
      <c r="B532" s="1" t="s">
        <v>6</v>
      </c>
      <c r="C532" s="1" t="str">
        <f t="shared" si="18"/>
        <v>a</v>
      </c>
      <c r="D532">
        <f>VLOOKUP(C532,'Naive Bayes'!A:D,3,0)</f>
        <v>0.17859365276913503</v>
      </c>
      <c r="E532">
        <f>VLOOKUP(C532,'Naive Bayes'!A:D,2,0)</f>
        <v>0.56097560975609762</v>
      </c>
      <c r="F532">
        <f>D532*GETPIVOTDATA("Gender",'Naive Bayes'!$A$3,"Gender","Male","LastLetter","a")</f>
        <v>3.1895692809422373E-2</v>
      </c>
      <c r="G532">
        <f>E532*GETPIVOTDATA("Gender",'Naive Bayes'!$A$3,"Gender","Female","LastLetter","a")</f>
        <v>0.31469363474122553</v>
      </c>
      <c r="H532" t="str">
        <f t="shared" si="19"/>
        <v>Female</v>
      </c>
      <c r="I532">
        <f t="shared" si="20"/>
        <v>1</v>
      </c>
    </row>
    <row r="533" spans="1:9" ht="14.25" customHeight="1">
      <c r="A533" s="1" t="s">
        <v>536</v>
      </c>
      <c r="B533" s="1" t="s">
        <v>4</v>
      </c>
      <c r="C533" s="1" t="str">
        <f t="shared" si="18"/>
        <v>u</v>
      </c>
      <c r="D533">
        <f>VLOOKUP(C533,'Naive Bayes'!A:D,3,0)</f>
        <v>3.7336652146857496E-2</v>
      </c>
      <c r="E533">
        <f>VLOOKUP(C533,'Naive Bayes'!A:D,2,0)</f>
        <v>7.8909612625538018E-3</v>
      </c>
      <c r="F533">
        <f>D533*GETPIVOTDATA("Gender",'Naive Bayes'!$A$3,"Gender","Male","LastLetter","a")</f>
        <v>6.6680890890778478E-3</v>
      </c>
      <c r="G533">
        <f>E533*GETPIVOTDATA("Gender",'Naive Bayes'!$A$3,"Gender","Female","LastLetter","a")</f>
        <v>4.4266368058228645E-3</v>
      </c>
      <c r="H533" t="str">
        <f t="shared" si="19"/>
        <v>Male</v>
      </c>
      <c r="I533">
        <f t="shared" si="20"/>
        <v>1</v>
      </c>
    </row>
    <row r="534" spans="1:9" ht="14.25" customHeight="1">
      <c r="A534" s="1" t="s">
        <v>537</v>
      </c>
      <c r="B534" s="1" t="s">
        <v>6</v>
      </c>
      <c r="C534" s="1" t="str">
        <f t="shared" si="18"/>
        <v>a</v>
      </c>
      <c r="D534">
        <f>VLOOKUP(C534,'Naive Bayes'!A:D,3,0)</f>
        <v>0.17859365276913503</v>
      </c>
      <c r="E534">
        <f>VLOOKUP(C534,'Naive Bayes'!A:D,2,0)</f>
        <v>0.56097560975609762</v>
      </c>
      <c r="F534">
        <f>D534*GETPIVOTDATA("Gender",'Naive Bayes'!$A$3,"Gender","Male","LastLetter","a")</f>
        <v>3.1895692809422373E-2</v>
      </c>
      <c r="G534">
        <f>E534*GETPIVOTDATA("Gender",'Naive Bayes'!$A$3,"Gender","Female","LastLetter","a")</f>
        <v>0.31469363474122553</v>
      </c>
      <c r="H534" t="str">
        <f t="shared" si="19"/>
        <v>Female</v>
      </c>
      <c r="I534">
        <f t="shared" si="20"/>
        <v>1</v>
      </c>
    </row>
    <row r="535" spans="1:9" ht="14.25" customHeight="1">
      <c r="A535" s="1" t="s">
        <v>538</v>
      </c>
      <c r="B535" s="1" t="s">
        <v>6</v>
      </c>
      <c r="C535" s="1" t="str">
        <f t="shared" si="18"/>
        <v>a</v>
      </c>
      <c r="D535">
        <f>VLOOKUP(C535,'Naive Bayes'!A:D,3,0)</f>
        <v>0.17859365276913503</v>
      </c>
      <c r="E535">
        <f>VLOOKUP(C535,'Naive Bayes'!A:D,2,0)</f>
        <v>0.56097560975609762</v>
      </c>
      <c r="F535">
        <f>D535*GETPIVOTDATA("Gender",'Naive Bayes'!$A$3,"Gender","Male","LastLetter","a")</f>
        <v>3.1895692809422373E-2</v>
      </c>
      <c r="G535">
        <f>E535*GETPIVOTDATA("Gender",'Naive Bayes'!$A$3,"Gender","Female","LastLetter","a")</f>
        <v>0.31469363474122553</v>
      </c>
      <c r="H535" t="str">
        <f t="shared" si="19"/>
        <v>Female</v>
      </c>
      <c r="I535">
        <f t="shared" si="20"/>
        <v>1</v>
      </c>
    </row>
    <row r="536" spans="1:9" ht="14.25" customHeight="1">
      <c r="A536" s="1" t="s">
        <v>539</v>
      </c>
      <c r="B536" s="1" t="s">
        <v>6</v>
      </c>
      <c r="C536" s="1" t="str">
        <f t="shared" si="18"/>
        <v>a</v>
      </c>
      <c r="D536">
        <f>VLOOKUP(C536,'Naive Bayes'!A:D,3,0)</f>
        <v>0.17859365276913503</v>
      </c>
      <c r="E536">
        <f>VLOOKUP(C536,'Naive Bayes'!A:D,2,0)</f>
        <v>0.56097560975609762</v>
      </c>
      <c r="F536">
        <f>D536*GETPIVOTDATA("Gender",'Naive Bayes'!$A$3,"Gender","Male","LastLetter","a")</f>
        <v>3.1895692809422373E-2</v>
      </c>
      <c r="G536">
        <f>E536*GETPIVOTDATA("Gender",'Naive Bayes'!$A$3,"Gender","Female","LastLetter","a")</f>
        <v>0.31469363474122553</v>
      </c>
      <c r="H536" t="str">
        <f t="shared" si="19"/>
        <v>Female</v>
      </c>
      <c r="I536">
        <f t="shared" si="20"/>
        <v>1</v>
      </c>
    </row>
    <row r="537" spans="1:9" ht="14.25" customHeight="1">
      <c r="A537" s="1" t="s">
        <v>540</v>
      </c>
      <c r="B537" s="1" t="s">
        <v>4</v>
      </c>
      <c r="C537" s="1" t="str">
        <f t="shared" si="18"/>
        <v>a</v>
      </c>
      <c r="D537">
        <f>VLOOKUP(C537,'Naive Bayes'!A:D,3,0)</f>
        <v>0.17859365276913503</v>
      </c>
      <c r="E537">
        <f>VLOOKUP(C537,'Naive Bayes'!A:D,2,0)</f>
        <v>0.56097560975609762</v>
      </c>
      <c r="F537">
        <f>D537*GETPIVOTDATA("Gender",'Naive Bayes'!$A$3,"Gender","Male","LastLetter","a")</f>
        <v>3.1895692809422373E-2</v>
      </c>
      <c r="G537">
        <f>E537*GETPIVOTDATA("Gender",'Naive Bayes'!$A$3,"Gender","Female","LastLetter","a")</f>
        <v>0.31469363474122553</v>
      </c>
      <c r="H537" t="str">
        <f t="shared" si="19"/>
        <v>Female</v>
      </c>
      <c r="I537">
        <f t="shared" si="20"/>
        <v>0</v>
      </c>
    </row>
    <row r="538" spans="1:9" ht="14.25" customHeight="1">
      <c r="A538" s="1" t="s">
        <v>541</v>
      </c>
      <c r="B538" s="1" t="s">
        <v>6</v>
      </c>
      <c r="C538" s="1" t="str">
        <f t="shared" si="18"/>
        <v>a</v>
      </c>
      <c r="D538">
        <f>VLOOKUP(C538,'Naive Bayes'!A:D,3,0)</f>
        <v>0.17859365276913503</v>
      </c>
      <c r="E538">
        <f>VLOOKUP(C538,'Naive Bayes'!A:D,2,0)</f>
        <v>0.56097560975609762</v>
      </c>
      <c r="F538">
        <f>D538*GETPIVOTDATA("Gender",'Naive Bayes'!$A$3,"Gender","Male","LastLetter","a")</f>
        <v>3.1895692809422373E-2</v>
      </c>
      <c r="G538">
        <f>E538*GETPIVOTDATA("Gender",'Naive Bayes'!$A$3,"Gender","Female","LastLetter","a")</f>
        <v>0.31469363474122553</v>
      </c>
      <c r="H538" t="str">
        <f t="shared" si="19"/>
        <v>Female</v>
      </c>
      <c r="I538">
        <f t="shared" si="20"/>
        <v>1</v>
      </c>
    </row>
    <row r="539" spans="1:9" ht="14.25" customHeight="1">
      <c r="A539" s="1" t="s">
        <v>542</v>
      </c>
      <c r="B539" s="1" t="s">
        <v>4</v>
      </c>
      <c r="C539" s="1" t="str">
        <f t="shared" si="18"/>
        <v>b</v>
      </c>
      <c r="D539">
        <f>VLOOKUP(C539,'Naive Bayes'!A:D,3,0)</f>
        <v>9.9564405724953328E-3</v>
      </c>
      <c r="E539">
        <f>VLOOKUP(C539,'Naive Bayes'!A:D,2,0)</f>
        <v>2.152080344332855E-3</v>
      </c>
      <c r="F539">
        <f>D539*GETPIVOTDATA("Gender",'Naive Bayes'!$A$3,"Gender","Male","LastLetter","a")</f>
        <v>1.7781570904207595E-3</v>
      </c>
      <c r="G539">
        <f>E539*GETPIVOTDATA("Gender",'Naive Bayes'!$A$3,"Gender","Female","LastLetter","a")</f>
        <v>1.2072645834062359E-3</v>
      </c>
      <c r="H539" t="str">
        <f t="shared" si="19"/>
        <v>Male</v>
      </c>
      <c r="I539">
        <f t="shared" si="20"/>
        <v>1</v>
      </c>
    </row>
    <row r="540" spans="1:9" ht="14.25" customHeight="1">
      <c r="A540" s="1" t="s">
        <v>543</v>
      </c>
      <c r="B540" s="1" t="s">
        <v>6</v>
      </c>
      <c r="C540" s="1" t="str">
        <f t="shared" si="18"/>
        <v>i</v>
      </c>
      <c r="D540">
        <f>VLOOKUP(C540,'Naive Bayes'!A:D,3,0)</f>
        <v>6.4716863721219667E-2</v>
      </c>
      <c r="E540">
        <f>VLOOKUP(C540,'Naive Bayes'!A:D,2,0)</f>
        <v>0.34074605451936874</v>
      </c>
      <c r="F540">
        <f>D540*GETPIVOTDATA("Gender",'Naive Bayes'!$A$3,"Gender","Male","LastLetter","a")</f>
        <v>1.1558021087734937E-2</v>
      </c>
      <c r="G540">
        <f>E540*GETPIVOTDATA("Gender",'Naive Bayes'!$A$3,"Gender","Female","LastLetter","a")</f>
        <v>0.19115022570598736</v>
      </c>
      <c r="H540" t="str">
        <f t="shared" si="19"/>
        <v>Female</v>
      </c>
      <c r="I540">
        <f t="shared" si="20"/>
        <v>1</v>
      </c>
    </row>
    <row r="541" spans="1:9" ht="14.25" customHeight="1">
      <c r="A541" s="1" t="s">
        <v>544</v>
      </c>
      <c r="B541" s="1" t="s">
        <v>4</v>
      </c>
      <c r="C541" s="1" t="str">
        <f t="shared" si="18"/>
        <v>h</v>
      </c>
      <c r="D541">
        <f>VLOOKUP(C541,'Naive Bayes'!A:D,3,0)</f>
        <v>0.11263223397635345</v>
      </c>
      <c r="E541">
        <f>VLOOKUP(C541,'Naive Bayes'!A:D,2,0)</f>
        <v>5.0215208034433282E-3</v>
      </c>
      <c r="F541">
        <f>D541*GETPIVOTDATA("Gender",'Naive Bayes'!$A$3,"Gender","Male","LastLetter","a")</f>
        <v>2.0115402085384843E-2</v>
      </c>
      <c r="G541">
        <f>E541*GETPIVOTDATA("Gender",'Naive Bayes'!$A$3,"Gender","Female","LastLetter","a")</f>
        <v>2.8169506946145503E-3</v>
      </c>
      <c r="H541" t="str">
        <f t="shared" si="19"/>
        <v>Male</v>
      </c>
      <c r="I541">
        <f t="shared" si="20"/>
        <v>1</v>
      </c>
    </row>
    <row r="542" spans="1:9" ht="14.25" customHeight="1">
      <c r="A542" s="1" t="s">
        <v>545</v>
      </c>
      <c r="B542" s="1" t="s">
        <v>6</v>
      </c>
      <c r="C542" s="1" t="str">
        <f t="shared" si="18"/>
        <v>a</v>
      </c>
      <c r="D542">
        <f>VLOOKUP(C542,'Naive Bayes'!A:D,3,0)</f>
        <v>0.17859365276913503</v>
      </c>
      <c r="E542">
        <f>VLOOKUP(C542,'Naive Bayes'!A:D,2,0)</f>
        <v>0.56097560975609762</v>
      </c>
      <c r="F542">
        <f>D542*GETPIVOTDATA("Gender",'Naive Bayes'!$A$3,"Gender","Male","LastLetter","a")</f>
        <v>3.1895692809422373E-2</v>
      </c>
      <c r="G542">
        <f>E542*GETPIVOTDATA("Gender",'Naive Bayes'!$A$3,"Gender","Female","LastLetter","a")</f>
        <v>0.31469363474122553</v>
      </c>
      <c r="H542" t="str">
        <f t="shared" si="19"/>
        <v>Female</v>
      </c>
      <c r="I542">
        <f t="shared" si="20"/>
        <v>1</v>
      </c>
    </row>
    <row r="543" spans="1:9" ht="14.25" customHeight="1">
      <c r="A543" s="1" t="s">
        <v>546</v>
      </c>
      <c r="B543" s="1" t="s">
        <v>4</v>
      </c>
      <c r="C543" s="1" t="str">
        <f t="shared" si="18"/>
        <v>l</v>
      </c>
      <c r="D543">
        <f>VLOOKUP(C543,'Naive Bayes'!A:D,3,0)</f>
        <v>6.1605476042314873E-2</v>
      </c>
      <c r="E543">
        <f>VLOOKUP(C543,'Naive Bayes'!A:D,2,0)</f>
        <v>2.7977044476327116E-2</v>
      </c>
      <c r="F543">
        <f>D543*GETPIVOTDATA("Gender",'Naive Bayes'!$A$3,"Gender","Male","LastLetter","a")</f>
        <v>1.1002346996978449E-2</v>
      </c>
      <c r="G543">
        <f>E543*GETPIVOTDATA("Gender",'Naive Bayes'!$A$3,"Gender","Female","LastLetter","a")</f>
        <v>1.5694439584281066E-2</v>
      </c>
      <c r="H543" t="str">
        <f t="shared" si="19"/>
        <v>Female</v>
      </c>
      <c r="I543">
        <f t="shared" si="20"/>
        <v>0</v>
      </c>
    </row>
    <row r="544" spans="1:9" ht="14.25" customHeight="1">
      <c r="A544" s="1" t="s">
        <v>547</v>
      </c>
      <c r="B544" s="1" t="s">
        <v>4</v>
      </c>
      <c r="C544" s="1" t="str">
        <f t="shared" si="18"/>
        <v>i</v>
      </c>
      <c r="D544">
        <f>VLOOKUP(C544,'Naive Bayes'!A:D,3,0)</f>
        <v>6.4716863721219667E-2</v>
      </c>
      <c r="E544">
        <f>VLOOKUP(C544,'Naive Bayes'!A:D,2,0)</f>
        <v>0.34074605451936874</v>
      </c>
      <c r="F544">
        <f>D544*GETPIVOTDATA("Gender",'Naive Bayes'!$A$3,"Gender","Male","LastLetter","a")</f>
        <v>1.1558021087734937E-2</v>
      </c>
      <c r="G544">
        <f>E544*GETPIVOTDATA("Gender",'Naive Bayes'!$A$3,"Gender","Female","LastLetter","a")</f>
        <v>0.19115022570598736</v>
      </c>
      <c r="H544" t="str">
        <f t="shared" si="19"/>
        <v>Female</v>
      </c>
      <c r="I544">
        <f t="shared" si="20"/>
        <v>0</v>
      </c>
    </row>
    <row r="545" spans="1:9" ht="14.25" customHeight="1">
      <c r="A545" s="1" t="s">
        <v>548</v>
      </c>
      <c r="B545" s="1" t="s">
        <v>4</v>
      </c>
      <c r="C545" s="1" t="str">
        <f t="shared" si="18"/>
        <v>a</v>
      </c>
      <c r="D545">
        <f>VLOOKUP(C545,'Naive Bayes'!A:D,3,0)</f>
        <v>0.17859365276913503</v>
      </c>
      <c r="E545">
        <f>VLOOKUP(C545,'Naive Bayes'!A:D,2,0)</f>
        <v>0.56097560975609762</v>
      </c>
      <c r="F545">
        <f>D545*GETPIVOTDATA("Gender",'Naive Bayes'!$A$3,"Gender","Male","LastLetter","a")</f>
        <v>3.1895692809422373E-2</v>
      </c>
      <c r="G545">
        <f>E545*GETPIVOTDATA("Gender",'Naive Bayes'!$A$3,"Gender","Female","LastLetter","a")</f>
        <v>0.31469363474122553</v>
      </c>
      <c r="H545" t="str">
        <f t="shared" si="19"/>
        <v>Female</v>
      </c>
      <c r="I545">
        <f t="shared" si="20"/>
        <v>0</v>
      </c>
    </row>
    <row r="546" spans="1:9" ht="14.25" customHeight="1">
      <c r="A546" s="1" t="s">
        <v>549</v>
      </c>
      <c r="B546" s="1" t="s">
        <v>6</v>
      </c>
      <c r="C546" s="1" t="str">
        <f t="shared" si="18"/>
        <v>i</v>
      </c>
      <c r="D546">
        <f>VLOOKUP(C546,'Naive Bayes'!A:D,3,0)</f>
        <v>6.4716863721219667E-2</v>
      </c>
      <c r="E546">
        <f>VLOOKUP(C546,'Naive Bayes'!A:D,2,0)</f>
        <v>0.34074605451936874</v>
      </c>
      <c r="F546">
        <f>D546*GETPIVOTDATA("Gender",'Naive Bayes'!$A$3,"Gender","Male","LastLetter","a")</f>
        <v>1.1558021087734937E-2</v>
      </c>
      <c r="G546">
        <f>E546*GETPIVOTDATA("Gender",'Naive Bayes'!$A$3,"Gender","Female","LastLetter","a")</f>
        <v>0.19115022570598736</v>
      </c>
      <c r="H546" t="str">
        <f t="shared" si="19"/>
        <v>Female</v>
      </c>
      <c r="I546">
        <f t="shared" si="20"/>
        <v>1</v>
      </c>
    </row>
    <row r="547" spans="1:9" ht="14.25" customHeight="1">
      <c r="A547" s="1" t="s">
        <v>550</v>
      </c>
      <c r="B547" s="1" t="s">
        <v>4</v>
      </c>
      <c r="C547" s="1" t="str">
        <f t="shared" si="18"/>
        <v>t</v>
      </c>
      <c r="D547">
        <f>VLOOKUP(C547,'Naive Bayes'!A:D,3,0)</f>
        <v>5.9116365899191038E-2</v>
      </c>
      <c r="E547">
        <f>VLOOKUP(C547,'Naive Bayes'!A:D,2,0)</f>
        <v>6.4562410329985654E-3</v>
      </c>
      <c r="F547">
        <f>D547*GETPIVOTDATA("Gender",'Naive Bayes'!$A$3,"Gender","Male","LastLetter","a")</f>
        <v>1.0557807724373258E-2</v>
      </c>
      <c r="G547">
        <f>E547*GETPIVOTDATA("Gender",'Naive Bayes'!$A$3,"Gender","Female","LastLetter","a")</f>
        <v>3.6217937502187078E-3</v>
      </c>
      <c r="H547" t="str">
        <f t="shared" si="19"/>
        <v>Male</v>
      </c>
      <c r="I547">
        <f t="shared" si="20"/>
        <v>1</v>
      </c>
    </row>
    <row r="548" spans="1:9" ht="14.25" customHeight="1">
      <c r="A548" s="1" t="s">
        <v>551</v>
      </c>
      <c r="B548" s="1" t="s">
        <v>6</v>
      </c>
      <c r="C548" s="1" t="str">
        <f t="shared" si="18"/>
        <v>i</v>
      </c>
      <c r="D548">
        <f>VLOOKUP(C548,'Naive Bayes'!A:D,3,0)</f>
        <v>6.4716863721219667E-2</v>
      </c>
      <c r="E548">
        <f>VLOOKUP(C548,'Naive Bayes'!A:D,2,0)</f>
        <v>0.34074605451936874</v>
      </c>
      <c r="F548">
        <f>D548*GETPIVOTDATA("Gender",'Naive Bayes'!$A$3,"Gender","Male","LastLetter","a")</f>
        <v>1.1558021087734937E-2</v>
      </c>
      <c r="G548">
        <f>E548*GETPIVOTDATA("Gender",'Naive Bayes'!$A$3,"Gender","Female","LastLetter","a")</f>
        <v>0.19115022570598736</v>
      </c>
      <c r="H548" t="str">
        <f t="shared" si="19"/>
        <v>Female</v>
      </c>
      <c r="I548">
        <f t="shared" si="20"/>
        <v>1</v>
      </c>
    </row>
    <row r="549" spans="1:9" ht="14.25" customHeight="1">
      <c r="A549" s="1" t="s">
        <v>552</v>
      </c>
      <c r="B549" s="1" t="s">
        <v>6</v>
      </c>
      <c r="C549" s="1" t="str">
        <f t="shared" si="18"/>
        <v>i</v>
      </c>
      <c r="D549">
        <f>VLOOKUP(C549,'Naive Bayes'!A:D,3,0)</f>
        <v>6.4716863721219667E-2</v>
      </c>
      <c r="E549">
        <f>VLOOKUP(C549,'Naive Bayes'!A:D,2,0)</f>
        <v>0.34074605451936874</v>
      </c>
      <c r="F549">
        <f>D549*GETPIVOTDATA("Gender",'Naive Bayes'!$A$3,"Gender","Male","LastLetter","a")</f>
        <v>1.1558021087734937E-2</v>
      </c>
      <c r="G549">
        <f>E549*GETPIVOTDATA("Gender",'Naive Bayes'!$A$3,"Gender","Female","LastLetter","a")</f>
        <v>0.19115022570598736</v>
      </c>
      <c r="H549" t="str">
        <f t="shared" si="19"/>
        <v>Female</v>
      </c>
      <c r="I549">
        <f t="shared" si="20"/>
        <v>1</v>
      </c>
    </row>
    <row r="550" spans="1:9" ht="14.25" customHeight="1">
      <c r="A550" s="1" t="s">
        <v>553</v>
      </c>
      <c r="B550" s="1" t="s">
        <v>6</v>
      </c>
      <c r="C550" s="1" t="str">
        <f t="shared" si="18"/>
        <v>a</v>
      </c>
      <c r="D550">
        <f>VLOOKUP(C550,'Naive Bayes'!A:D,3,0)</f>
        <v>0.17859365276913503</v>
      </c>
      <c r="E550">
        <f>VLOOKUP(C550,'Naive Bayes'!A:D,2,0)</f>
        <v>0.56097560975609762</v>
      </c>
      <c r="F550">
        <f>D550*GETPIVOTDATA("Gender",'Naive Bayes'!$A$3,"Gender","Male","LastLetter","a")</f>
        <v>3.1895692809422373E-2</v>
      </c>
      <c r="G550">
        <f>E550*GETPIVOTDATA("Gender",'Naive Bayes'!$A$3,"Gender","Female","LastLetter","a")</f>
        <v>0.31469363474122553</v>
      </c>
      <c r="H550" t="str">
        <f t="shared" si="19"/>
        <v>Female</v>
      </c>
      <c r="I550">
        <f t="shared" si="20"/>
        <v>1</v>
      </c>
    </row>
    <row r="551" spans="1:9" ht="14.25" customHeight="1">
      <c r="A551" s="1" t="s">
        <v>554</v>
      </c>
      <c r="B551" s="1" t="s">
        <v>6</v>
      </c>
      <c r="C551" s="1" t="str">
        <f t="shared" si="18"/>
        <v>a</v>
      </c>
      <c r="D551">
        <f>VLOOKUP(C551,'Naive Bayes'!A:D,3,0)</f>
        <v>0.17859365276913503</v>
      </c>
      <c r="E551">
        <f>VLOOKUP(C551,'Naive Bayes'!A:D,2,0)</f>
        <v>0.56097560975609762</v>
      </c>
      <c r="F551">
        <f>D551*GETPIVOTDATA("Gender",'Naive Bayes'!$A$3,"Gender","Male","LastLetter","a")</f>
        <v>3.1895692809422373E-2</v>
      </c>
      <c r="G551">
        <f>E551*GETPIVOTDATA("Gender",'Naive Bayes'!$A$3,"Gender","Female","LastLetter","a")</f>
        <v>0.31469363474122553</v>
      </c>
      <c r="H551" t="str">
        <f t="shared" si="19"/>
        <v>Female</v>
      </c>
      <c r="I551">
        <f t="shared" si="20"/>
        <v>1</v>
      </c>
    </row>
    <row r="552" spans="1:9" ht="14.25" customHeight="1">
      <c r="A552" s="1" t="s">
        <v>555</v>
      </c>
      <c r="B552" s="1" t="s">
        <v>4</v>
      </c>
      <c r="C552" s="1" t="str">
        <f t="shared" si="18"/>
        <v>n</v>
      </c>
      <c r="D552">
        <f>VLOOKUP(C552,'Naive Bayes'!A:D,3,0)</f>
        <v>0.15121344119477287</v>
      </c>
      <c r="E552">
        <f>VLOOKUP(C552,'Naive Bayes'!A:D,2,0)</f>
        <v>1.2195121951219513E-2</v>
      </c>
      <c r="F552">
        <f>D552*GETPIVOTDATA("Gender",'Naive Bayes'!$A$3,"Gender","Male","LastLetter","a")</f>
        <v>2.7005760810765285E-2</v>
      </c>
      <c r="G552">
        <f>E552*GETPIVOTDATA("Gender",'Naive Bayes'!$A$3,"Gender","Female","LastLetter","a")</f>
        <v>6.8411659726353366E-3</v>
      </c>
      <c r="H552" t="str">
        <f t="shared" si="19"/>
        <v>Male</v>
      </c>
      <c r="I552">
        <f t="shared" si="20"/>
        <v>1</v>
      </c>
    </row>
    <row r="553" spans="1:9" ht="14.25" customHeight="1">
      <c r="A553" s="1" t="s">
        <v>556</v>
      </c>
      <c r="B553" s="1" t="s">
        <v>4</v>
      </c>
      <c r="C553" s="1" t="str">
        <f t="shared" si="18"/>
        <v>d</v>
      </c>
      <c r="D553">
        <f>VLOOKUP(C553,'Naive Bayes'!A:D,3,0)</f>
        <v>3.4847542003733668E-2</v>
      </c>
      <c r="E553">
        <f>VLOOKUP(C553,'Naive Bayes'!A:D,2,0)</f>
        <v>2.152080344332855E-3</v>
      </c>
      <c r="F553">
        <f>D553*GETPIVOTDATA("Gender",'Naive Bayes'!$A$3,"Gender","Male","LastLetter","a")</f>
        <v>6.2235498164726587E-3</v>
      </c>
      <c r="G553">
        <f>E553*GETPIVOTDATA("Gender",'Naive Bayes'!$A$3,"Gender","Female","LastLetter","a")</f>
        <v>1.2072645834062359E-3</v>
      </c>
      <c r="H553" t="str">
        <f t="shared" si="19"/>
        <v>Male</v>
      </c>
      <c r="I553">
        <f t="shared" si="20"/>
        <v>1</v>
      </c>
    </row>
    <row r="554" spans="1:9" ht="14.25" customHeight="1">
      <c r="A554" s="1" t="s">
        <v>557</v>
      </c>
      <c r="B554" s="1" t="s">
        <v>4</v>
      </c>
      <c r="C554" s="1" t="str">
        <f t="shared" si="18"/>
        <v>n</v>
      </c>
      <c r="D554">
        <f>VLOOKUP(C554,'Naive Bayes'!A:D,3,0)</f>
        <v>0.15121344119477287</v>
      </c>
      <c r="E554">
        <f>VLOOKUP(C554,'Naive Bayes'!A:D,2,0)</f>
        <v>1.2195121951219513E-2</v>
      </c>
      <c r="F554">
        <f>D554*GETPIVOTDATA("Gender",'Naive Bayes'!$A$3,"Gender","Male","LastLetter","a")</f>
        <v>2.7005760810765285E-2</v>
      </c>
      <c r="G554">
        <f>E554*GETPIVOTDATA("Gender",'Naive Bayes'!$A$3,"Gender","Female","LastLetter","a")</f>
        <v>6.8411659726353366E-3</v>
      </c>
      <c r="H554" t="str">
        <f t="shared" si="19"/>
        <v>Male</v>
      </c>
      <c r="I554">
        <f t="shared" si="20"/>
        <v>1</v>
      </c>
    </row>
    <row r="555" spans="1:9" ht="14.25" customHeight="1">
      <c r="A555" s="1" t="s">
        <v>558</v>
      </c>
      <c r="B555" s="1" t="s">
        <v>6</v>
      </c>
      <c r="C555" s="1" t="str">
        <f t="shared" si="18"/>
        <v>a</v>
      </c>
      <c r="D555">
        <f>VLOOKUP(C555,'Naive Bayes'!A:D,3,0)</f>
        <v>0.17859365276913503</v>
      </c>
      <c r="E555">
        <f>VLOOKUP(C555,'Naive Bayes'!A:D,2,0)</f>
        <v>0.56097560975609762</v>
      </c>
      <c r="F555">
        <f>D555*GETPIVOTDATA("Gender",'Naive Bayes'!$A$3,"Gender","Male","LastLetter","a")</f>
        <v>3.1895692809422373E-2</v>
      </c>
      <c r="G555">
        <f>E555*GETPIVOTDATA("Gender",'Naive Bayes'!$A$3,"Gender","Female","LastLetter","a")</f>
        <v>0.31469363474122553</v>
      </c>
      <c r="H555" t="str">
        <f t="shared" si="19"/>
        <v>Female</v>
      </c>
      <c r="I555">
        <f t="shared" si="20"/>
        <v>1</v>
      </c>
    </row>
    <row r="556" spans="1:9" ht="14.25" customHeight="1">
      <c r="A556" s="1" t="s">
        <v>559</v>
      </c>
      <c r="B556" s="1" t="s">
        <v>4</v>
      </c>
      <c r="C556" s="1" t="str">
        <f t="shared" si="18"/>
        <v>i</v>
      </c>
      <c r="D556">
        <f>VLOOKUP(C556,'Naive Bayes'!A:D,3,0)</f>
        <v>6.4716863721219667E-2</v>
      </c>
      <c r="E556">
        <f>VLOOKUP(C556,'Naive Bayes'!A:D,2,0)</f>
        <v>0.34074605451936874</v>
      </c>
      <c r="F556">
        <f>D556*GETPIVOTDATA("Gender",'Naive Bayes'!$A$3,"Gender","Male","LastLetter","a")</f>
        <v>1.1558021087734937E-2</v>
      </c>
      <c r="G556">
        <f>E556*GETPIVOTDATA("Gender",'Naive Bayes'!$A$3,"Gender","Female","LastLetter","a")</f>
        <v>0.19115022570598736</v>
      </c>
      <c r="H556" t="str">
        <f t="shared" si="19"/>
        <v>Female</v>
      </c>
      <c r="I556">
        <f t="shared" si="20"/>
        <v>0</v>
      </c>
    </row>
    <row r="557" spans="1:9" ht="14.25" customHeight="1">
      <c r="A557" s="1" t="s">
        <v>560</v>
      </c>
      <c r="B557" s="1" t="s">
        <v>6</v>
      </c>
      <c r="C557" s="1" t="str">
        <f t="shared" si="18"/>
        <v>a</v>
      </c>
      <c r="D557">
        <f>VLOOKUP(C557,'Naive Bayes'!A:D,3,0)</f>
        <v>0.17859365276913503</v>
      </c>
      <c r="E557">
        <f>VLOOKUP(C557,'Naive Bayes'!A:D,2,0)</f>
        <v>0.56097560975609762</v>
      </c>
      <c r="F557">
        <f>D557*GETPIVOTDATA("Gender",'Naive Bayes'!$A$3,"Gender","Male","LastLetter","a")</f>
        <v>3.1895692809422373E-2</v>
      </c>
      <c r="G557">
        <f>E557*GETPIVOTDATA("Gender",'Naive Bayes'!$A$3,"Gender","Female","LastLetter","a")</f>
        <v>0.31469363474122553</v>
      </c>
      <c r="H557" t="str">
        <f t="shared" si="19"/>
        <v>Female</v>
      </c>
      <c r="I557">
        <f t="shared" si="20"/>
        <v>1</v>
      </c>
    </row>
    <row r="558" spans="1:9" ht="14.25" customHeight="1">
      <c r="A558" s="1" t="s">
        <v>561</v>
      </c>
      <c r="B558" s="1" t="s">
        <v>6</v>
      </c>
      <c r="C558" s="1" t="str">
        <f t="shared" si="18"/>
        <v>i</v>
      </c>
      <c r="D558">
        <f>VLOOKUP(C558,'Naive Bayes'!A:D,3,0)</f>
        <v>6.4716863721219667E-2</v>
      </c>
      <c r="E558">
        <f>VLOOKUP(C558,'Naive Bayes'!A:D,2,0)</f>
        <v>0.34074605451936874</v>
      </c>
      <c r="F558">
        <f>D558*GETPIVOTDATA("Gender",'Naive Bayes'!$A$3,"Gender","Male","LastLetter","a")</f>
        <v>1.1558021087734937E-2</v>
      </c>
      <c r="G558">
        <f>E558*GETPIVOTDATA("Gender",'Naive Bayes'!$A$3,"Gender","Female","LastLetter","a")</f>
        <v>0.19115022570598736</v>
      </c>
      <c r="H558" t="str">
        <f t="shared" si="19"/>
        <v>Female</v>
      </c>
      <c r="I558">
        <f t="shared" si="20"/>
        <v>1</v>
      </c>
    </row>
    <row r="559" spans="1:9" ht="14.25" customHeight="1">
      <c r="A559" s="1" t="s">
        <v>562</v>
      </c>
      <c r="B559" s="1" t="s">
        <v>4</v>
      </c>
      <c r="C559" s="1" t="str">
        <f t="shared" si="18"/>
        <v>d</v>
      </c>
      <c r="D559">
        <f>VLOOKUP(C559,'Naive Bayes'!A:D,3,0)</f>
        <v>3.4847542003733668E-2</v>
      </c>
      <c r="E559">
        <f>VLOOKUP(C559,'Naive Bayes'!A:D,2,0)</f>
        <v>2.152080344332855E-3</v>
      </c>
      <c r="F559">
        <f>D559*GETPIVOTDATA("Gender",'Naive Bayes'!$A$3,"Gender","Male","LastLetter","a")</f>
        <v>6.2235498164726587E-3</v>
      </c>
      <c r="G559">
        <f>E559*GETPIVOTDATA("Gender",'Naive Bayes'!$A$3,"Gender","Female","LastLetter","a")</f>
        <v>1.2072645834062359E-3</v>
      </c>
      <c r="H559" t="str">
        <f t="shared" si="19"/>
        <v>Male</v>
      </c>
      <c r="I559">
        <f t="shared" si="20"/>
        <v>1</v>
      </c>
    </row>
    <row r="560" spans="1:9" ht="14.25" customHeight="1">
      <c r="A560" s="1" t="s">
        <v>563</v>
      </c>
      <c r="B560" s="1" t="s">
        <v>4</v>
      </c>
      <c r="C560" s="1" t="str">
        <f t="shared" si="18"/>
        <v>m</v>
      </c>
      <c r="D560">
        <f>VLOOKUP(C560,'Naive Bayes'!A:D,3,0)</f>
        <v>3.2980709396390792E-2</v>
      </c>
      <c r="E560">
        <f>VLOOKUP(C560,'Naive Bayes'!A:D,2,0)</f>
        <v>7.8909612625538018E-3</v>
      </c>
      <c r="F560">
        <f>D560*GETPIVOTDATA("Gender",'Naive Bayes'!$A$3,"Gender","Male","LastLetter","a")</f>
        <v>5.8901453620187659E-3</v>
      </c>
      <c r="G560">
        <f>E560*GETPIVOTDATA("Gender",'Naive Bayes'!$A$3,"Gender","Female","LastLetter","a")</f>
        <v>4.4266368058228645E-3</v>
      </c>
      <c r="H560" t="str">
        <f t="shared" si="19"/>
        <v>Male</v>
      </c>
      <c r="I560">
        <f t="shared" si="20"/>
        <v>1</v>
      </c>
    </row>
    <row r="561" spans="1:9" ht="14.25" customHeight="1">
      <c r="A561" s="1" t="s">
        <v>564</v>
      </c>
      <c r="B561" s="1" t="s">
        <v>4</v>
      </c>
      <c r="C561" s="1" t="str">
        <f t="shared" si="18"/>
        <v>r</v>
      </c>
      <c r="D561">
        <f>VLOOKUP(C561,'Naive Bayes'!A:D,3,0)</f>
        <v>8.7741132545115119E-2</v>
      </c>
      <c r="E561">
        <f>VLOOKUP(C561,'Naive Bayes'!A:D,2,0)</f>
        <v>6.4562410329985654E-3</v>
      </c>
      <c r="F561">
        <f>D561*GETPIVOTDATA("Gender",'Naive Bayes'!$A$3,"Gender","Male","LastLetter","a")</f>
        <v>1.5670009359332941E-2</v>
      </c>
      <c r="G561">
        <f>E561*GETPIVOTDATA("Gender",'Naive Bayes'!$A$3,"Gender","Female","LastLetter","a")</f>
        <v>3.6217937502187078E-3</v>
      </c>
      <c r="H561" t="str">
        <f t="shared" si="19"/>
        <v>Male</v>
      </c>
      <c r="I561">
        <f t="shared" si="20"/>
        <v>1</v>
      </c>
    </row>
    <row r="562" spans="1:9" ht="14.25" customHeight="1">
      <c r="A562" s="1" t="s">
        <v>565</v>
      </c>
      <c r="B562" s="1" t="s">
        <v>4</v>
      </c>
      <c r="C562" s="1" t="str">
        <f t="shared" si="18"/>
        <v>n</v>
      </c>
      <c r="D562">
        <f>VLOOKUP(C562,'Naive Bayes'!A:D,3,0)</f>
        <v>0.15121344119477287</v>
      </c>
      <c r="E562">
        <f>VLOOKUP(C562,'Naive Bayes'!A:D,2,0)</f>
        <v>1.2195121951219513E-2</v>
      </c>
      <c r="F562">
        <f>D562*GETPIVOTDATA("Gender",'Naive Bayes'!$A$3,"Gender","Male","LastLetter","a")</f>
        <v>2.7005760810765285E-2</v>
      </c>
      <c r="G562">
        <f>E562*GETPIVOTDATA("Gender",'Naive Bayes'!$A$3,"Gender","Female","LastLetter","a")</f>
        <v>6.8411659726353366E-3</v>
      </c>
      <c r="H562" t="str">
        <f t="shared" si="19"/>
        <v>Male</v>
      </c>
      <c r="I562">
        <f t="shared" si="20"/>
        <v>1</v>
      </c>
    </row>
    <row r="563" spans="1:9" ht="14.25" customHeight="1">
      <c r="A563" s="1" t="s">
        <v>566</v>
      </c>
      <c r="B563" s="1" t="s">
        <v>4</v>
      </c>
      <c r="C563" s="1" t="str">
        <f t="shared" si="18"/>
        <v>a</v>
      </c>
      <c r="D563">
        <f>VLOOKUP(C563,'Naive Bayes'!A:D,3,0)</f>
        <v>0.17859365276913503</v>
      </c>
      <c r="E563">
        <f>VLOOKUP(C563,'Naive Bayes'!A:D,2,0)</f>
        <v>0.56097560975609762</v>
      </c>
      <c r="F563">
        <f>D563*GETPIVOTDATA("Gender",'Naive Bayes'!$A$3,"Gender","Male","LastLetter","a")</f>
        <v>3.1895692809422373E-2</v>
      </c>
      <c r="G563">
        <f>E563*GETPIVOTDATA("Gender",'Naive Bayes'!$A$3,"Gender","Female","LastLetter","a")</f>
        <v>0.31469363474122553</v>
      </c>
      <c r="H563" t="str">
        <f t="shared" si="19"/>
        <v>Female</v>
      </c>
      <c r="I563">
        <f t="shared" si="20"/>
        <v>0</v>
      </c>
    </row>
    <row r="564" spans="1:9" ht="14.25" customHeight="1">
      <c r="A564" s="1" t="s">
        <v>567</v>
      </c>
      <c r="B564" s="1" t="s">
        <v>4</v>
      </c>
      <c r="C564" s="1" t="str">
        <f t="shared" si="18"/>
        <v>h</v>
      </c>
      <c r="D564">
        <f>VLOOKUP(C564,'Naive Bayes'!A:D,3,0)</f>
        <v>0.11263223397635345</v>
      </c>
      <c r="E564">
        <f>VLOOKUP(C564,'Naive Bayes'!A:D,2,0)</f>
        <v>5.0215208034433282E-3</v>
      </c>
      <c r="F564">
        <f>D564*GETPIVOTDATA("Gender",'Naive Bayes'!$A$3,"Gender","Male","LastLetter","a")</f>
        <v>2.0115402085384843E-2</v>
      </c>
      <c r="G564">
        <f>E564*GETPIVOTDATA("Gender",'Naive Bayes'!$A$3,"Gender","Female","LastLetter","a")</f>
        <v>2.8169506946145503E-3</v>
      </c>
      <c r="H564" t="str">
        <f t="shared" si="19"/>
        <v>Male</v>
      </c>
      <c r="I564">
        <f t="shared" si="20"/>
        <v>1</v>
      </c>
    </row>
    <row r="565" spans="1:9" ht="14.25" customHeight="1">
      <c r="A565" s="1" t="s">
        <v>568</v>
      </c>
      <c r="B565" s="1" t="s">
        <v>4</v>
      </c>
      <c r="C565" s="1" t="str">
        <f t="shared" si="18"/>
        <v>v</v>
      </c>
      <c r="D565">
        <f>VLOOKUP(C565,'Naive Bayes'!A:D,3,0)</f>
        <v>2.4268823895457373E-2</v>
      </c>
      <c r="E565">
        <f>VLOOKUP(C565,'Naive Bayes'!A:D,2,0)</f>
        <v>0</v>
      </c>
      <c r="F565">
        <f>D565*GETPIVOTDATA("Gender",'Naive Bayes'!$A$3,"Gender","Male","LastLetter","a")</f>
        <v>4.3342579079006013E-3</v>
      </c>
      <c r="G565">
        <f>E565*GETPIVOTDATA("Gender",'Naive Bayes'!$A$3,"Gender","Female","LastLetter","a")</f>
        <v>0</v>
      </c>
      <c r="H565" t="str">
        <f t="shared" si="19"/>
        <v>Male</v>
      </c>
      <c r="I565">
        <f t="shared" si="20"/>
        <v>1</v>
      </c>
    </row>
    <row r="566" spans="1:9" ht="14.25" customHeight="1">
      <c r="A566" s="1" t="s">
        <v>569</v>
      </c>
      <c r="B566" s="1" t="s">
        <v>4</v>
      </c>
      <c r="C566" s="1" t="str">
        <f t="shared" si="18"/>
        <v>i</v>
      </c>
      <c r="D566">
        <f>VLOOKUP(C566,'Naive Bayes'!A:D,3,0)</f>
        <v>6.4716863721219667E-2</v>
      </c>
      <c r="E566">
        <f>VLOOKUP(C566,'Naive Bayes'!A:D,2,0)</f>
        <v>0.34074605451936874</v>
      </c>
      <c r="F566">
        <f>D566*GETPIVOTDATA("Gender",'Naive Bayes'!$A$3,"Gender","Male","LastLetter","a")</f>
        <v>1.1558021087734937E-2</v>
      </c>
      <c r="G566">
        <f>E566*GETPIVOTDATA("Gender",'Naive Bayes'!$A$3,"Gender","Female","LastLetter","a")</f>
        <v>0.19115022570598736</v>
      </c>
      <c r="H566" t="str">
        <f t="shared" si="19"/>
        <v>Female</v>
      </c>
      <c r="I566">
        <f t="shared" si="20"/>
        <v>0</v>
      </c>
    </row>
    <row r="567" spans="1:9" ht="14.25" customHeight="1">
      <c r="A567" s="1" t="s">
        <v>570</v>
      </c>
      <c r="B567" s="1" t="s">
        <v>6</v>
      </c>
      <c r="C567" s="1" t="str">
        <f t="shared" si="18"/>
        <v>a</v>
      </c>
      <c r="D567">
        <f>VLOOKUP(C567,'Naive Bayes'!A:D,3,0)</f>
        <v>0.17859365276913503</v>
      </c>
      <c r="E567">
        <f>VLOOKUP(C567,'Naive Bayes'!A:D,2,0)</f>
        <v>0.56097560975609762</v>
      </c>
      <c r="F567">
        <f>D567*GETPIVOTDATA("Gender",'Naive Bayes'!$A$3,"Gender","Male","LastLetter","a")</f>
        <v>3.1895692809422373E-2</v>
      </c>
      <c r="G567">
        <f>E567*GETPIVOTDATA("Gender",'Naive Bayes'!$A$3,"Gender","Female","LastLetter","a")</f>
        <v>0.31469363474122553</v>
      </c>
      <c r="H567" t="str">
        <f t="shared" si="19"/>
        <v>Female</v>
      </c>
      <c r="I567">
        <f t="shared" si="20"/>
        <v>1</v>
      </c>
    </row>
    <row r="568" spans="1:9" ht="14.25" customHeight="1">
      <c r="A568" s="1" t="s">
        <v>571</v>
      </c>
      <c r="B568" s="1" t="s">
        <v>4</v>
      </c>
      <c r="C568" s="1" t="str">
        <f t="shared" si="18"/>
        <v>h</v>
      </c>
      <c r="D568">
        <f>VLOOKUP(C568,'Naive Bayes'!A:D,3,0)</f>
        <v>0.11263223397635345</v>
      </c>
      <c r="E568">
        <f>VLOOKUP(C568,'Naive Bayes'!A:D,2,0)</f>
        <v>5.0215208034433282E-3</v>
      </c>
      <c r="F568">
        <f>D568*GETPIVOTDATA("Gender",'Naive Bayes'!$A$3,"Gender","Male","LastLetter","a")</f>
        <v>2.0115402085384843E-2</v>
      </c>
      <c r="G568">
        <f>E568*GETPIVOTDATA("Gender",'Naive Bayes'!$A$3,"Gender","Female","LastLetter","a")</f>
        <v>2.8169506946145503E-3</v>
      </c>
      <c r="H568" t="str">
        <f t="shared" si="19"/>
        <v>Male</v>
      </c>
      <c r="I568">
        <f t="shared" si="20"/>
        <v>1</v>
      </c>
    </row>
    <row r="569" spans="1:9" ht="14.25" customHeight="1">
      <c r="A569" s="1" t="s">
        <v>572</v>
      </c>
      <c r="B569" s="1" t="s">
        <v>4</v>
      </c>
      <c r="C569" s="1" t="str">
        <f t="shared" si="18"/>
        <v>n</v>
      </c>
      <c r="D569">
        <f>VLOOKUP(C569,'Naive Bayes'!A:D,3,0)</f>
        <v>0.15121344119477287</v>
      </c>
      <c r="E569">
        <f>VLOOKUP(C569,'Naive Bayes'!A:D,2,0)</f>
        <v>1.2195121951219513E-2</v>
      </c>
      <c r="F569">
        <f>D569*GETPIVOTDATA("Gender",'Naive Bayes'!$A$3,"Gender","Male","LastLetter","a")</f>
        <v>2.7005760810765285E-2</v>
      </c>
      <c r="G569">
        <f>E569*GETPIVOTDATA("Gender",'Naive Bayes'!$A$3,"Gender","Female","LastLetter","a")</f>
        <v>6.8411659726353366E-3</v>
      </c>
      <c r="H569" t="str">
        <f t="shared" si="19"/>
        <v>Male</v>
      </c>
      <c r="I569">
        <f t="shared" si="20"/>
        <v>1</v>
      </c>
    </row>
    <row r="570" spans="1:9" ht="14.25" customHeight="1">
      <c r="A570" s="1" t="s">
        <v>573</v>
      </c>
      <c r="B570" s="1" t="s">
        <v>6</v>
      </c>
      <c r="C570" s="1" t="str">
        <f t="shared" si="18"/>
        <v>a</v>
      </c>
      <c r="D570">
        <f>VLOOKUP(C570,'Naive Bayes'!A:D,3,0)</f>
        <v>0.17859365276913503</v>
      </c>
      <c r="E570">
        <f>VLOOKUP(C570,'Naive Bayes'!A:D,2,0)</f>
        <v>0.56097560975609762</v>
      </c>
      <c r="F570">
        <f>D570*GETPIVOTDATA("Gender",'Naive Bayes'!$A$3,"Gender","Male","LastLetter","a")</f>
        <v>3.1895692809422373E-2</v>
      </c>
      <c r="G570">
        <f>E570*GETPIVOTDATA("Gender",'Naive Bayes'!$A$3,"Gender","Female","LastLetter","a")</f>
        <v>0.31469363474122553</v>
      </c>
      <c r="H570" t="str">
        <f t="shared" si="19"/>
        <v>Female</v>
      </c>
      <c r="I570">
        <f t="shared" si="20"/>
        <v>1</v>
      </c>
    </row>
    <row r="571" spans="1:9" ht="14.25" customHeight="1">
      <c r="A571" s="1" t="s">
        <v>574</v>
      </c>
      <c r="B571" s="1" t="s">
        <v>6</v>
      </c>
      <c r="C571" s="1" t="str">
        <f t="shared" si="18"/>
        <v>a</v>
      </c>
      <c r="D571">
        <f>VLOOKUP(C571,'Naive Bayes'!A:D,3,0)</f>
        <v>0.17859365276913503</v>
      </c>
      <c r="E571">
        <f>VLOOKUP(C571,'Naive Bayes'!A:D,2,0)</f>
        <v>0.56097560975609762</v>
      </c>
      <c r="F571">
        <f>D571*GETPIVOTDATA("Gender",'Naive Bayes'!$A$3,"Gender","Male","LastLetter","a")</f>
        <v>3.1895692809422373E-2</v>
      </c>
      <c r="G571">
        <f>E571*GETPIVOTDATA("Gender",'Naive Bayes'!$A$3,"Gender","Female","LastLetter","a")</f>
        <v>0.31469363474122553</v>
      </c>
      <c r="H571" t="str">
        <f t="shared" si="19"/>
        <v>Female</v>
      </c>
      <c r="I571">
        <f t="shared" si="20"/>
        <v>1</v>
      </c>
    </row>
    <row r="572" spans="1:9" ht="14.25" customHeight="1">
      <c r="A572" s="1" t="s">
        <v>575</v>
      </c>
      <c r="B572" s="1" t="s">
        <v>6</v>
      </c>
      <c r="C572" s="1" t="str">
        <f t="shared" si="18"/>
        <v>a</v>
      </c>
      <c r="D572">
        <f>VLOOKUP(C572,'Naive Bayes'!A:D,3,0)</f>
        <v>0.17859365276913503</v>
      </c>
      <c r="E572">
        <f>VLOOKUP(C572,'Naive Bayes'!A:D,2,0)</f>
        <v>0.56097560975609762</v>
      </c>
      <c r="F572">
        <f>D572*GETPIVOTDATA("Gender",'Naive Bayes'!$A$3,"Gender","Male","LastLetter","a")</f>
        <v>3.1895692809422373E-2</v>
      </c>
      <c r="G572">
        <f>E572*GETPIVOTDATA("Gender",'Naive Bayes'!$A$3,"Gender","Female","LastLetter","a")</f>
        <v>0.31469363474122553</v>
      </c>
      <c r="H572" t="str">
        <f t="shared" si="19"/>
        <v>Female</v>
      </c>
      <c r="I572">
        <f t="shared" si="20"/>
        <v>1</v>
      </c>
    </row>
    <row r="573" spans="1:9" ht="14.25" customHeight="1">
      <c r="A573" s="1" t="s">
        <v>576</v>
      </c>
      <c r="B573" s="1" t="s">
        <v>4</v>
      </c>
      <c r="C573" s="1" t="str">
        <f t="shared" si="18"/>
        <v>r</v>
      </c>
      <c r="D573">
        <f>VLOOKUP(C573,'Naive Bayes'!A:D,3,0)</f>
        <v>8.7741132545115119E-2</v>
      </c>
      <c r="E573">
        <f>VLOOKUP(C573,'Naive Bayes'!A:D,2,0)</f>
        <v>6.4562410329985654E-3</v>
      </c>
      <c r="F573">
        <f>D573*GETPIVOTDATA("Gender",'Naive Bayes'!$A$3,"Gender","Male","LastLetter","a")</f>
        <v>1.5670009359332941E-2</v>
      </c>
      <c r="G573">
        <f>E573*GETPIVOTDATA("Gender",'Naive Bayes'!$A$3,"Gender","Female","LastLetter","a")</f>
        <v>3.6217937502187078E-3</v>
      </c>
      <c r="H573" t="str">
        <f t="shared" si="19"/>
        <v>Male</v>
      </c>
      <c r="I573">
        <f t="shared" si="20"/>
        <v>1</v>
      </c>
    </row>
    <row r="574" spans="1:9" ht="14.25" customHeight="1">
      <c r="A574" s="1" t="s">
        <v>577</v>
      </c>
      <c r="B574" s="1" t="s">
        <v>4</v>
      </c>
      <c r="C574" s="1" t="str">
        <f t="shared" si="18"/>
        <v>t</v>
      </c>
      <c r="D574">
        <f>VLOOKUP(C574,'Naive Bayes'!A:D,3,0)</f>
        <v>5.9116365899191038E-2</v>
      </c>
      <c r="E574">
        <f>VLOOKUP(C574,'Naive Bayes'!A:D,2,0)</f>
        <v>6.4562410329985654E-3</v>
      </c>
      <c r="F574">
        <f>D574*GETPIVOTDATA("Gender",'Naive Bayes'!$A$3,"Gender","Male","LastLetter","a")</f>
        <v>1.0557807724373258E-2</v>
      </c>
      <c r="G574">
        <f>E574*GETPIVOTDATA("Gender",'Naive Bayes'!$A$3,"Gender","Female","LastLetter","a")</f>
        <v>3.6217937502187078E-3</v>
      </c>
      <c r="H574" t="str">
        <f t="shared" si="19"/>
        <v>Male</v>
      </c>
      <c r="I574">
        <f t="shared" si="20"/>
        <v>1</v>
      </c>
    </row>
    <row r="575" spans="1:9" ht="14.25" customHeight="1">
      <c r="A575" s="1" t="s">
        <v>578</v>
      </c>
      <c r="B575" s="1" t="s">
        <v>6</v>
      </c>
      <c r="C575" s="1" t="str">
        <f t="shared" si="18"/>
        <v>a</v>
      </c>
      <c r="D575">
        <f>VLOOKUP(C575,'Naive Bayes'!A:D,3,0)</f>
        <v>0.17859365276913503</v>
      </c>
      <c r="E575">
        <f>VLOOKUP(C575,'Naive Bayes'!A:D,2,0)</f>
        <v>0.56097560975609762</v>
      </c>
      <c r="F575">
        <f>D575*GETPIVOTDATA("Gender",'Naive Bayes'!$A$3,"Gender","Male","LastLetter","a")</f>
        <v>3.1895692809422373E-2</v>
      </c>
      <c r="G575">
        <f>E575*GETPIVOTDATA("Gender",'Naive Bayes'!$A$3,"Gender","Female","LastLetter","a")</f>
        <v>0.31469363474122553</v>
      </c>
      <c r="H575" t="str">
        <f t="shared" si="19"/>
        <v>Female</v>
      </c>
      <c r="I575">
        <f t="shared" si="20"/>
        <v>1</v>
      </c>
    </row>
    <row r="576" spans="1:9" ht="14.25" customHeight="1">
      <c r="A576" s="1" t="s">
        <v>579</v>
      </c>
      <c r="B576" s="1" t="s">
        <v>6</v>
      </c>
      <c r="C576" s="1" t="str">
        <f t="shared" si="18"/>
        <v>a</v>
      </c>
      <c r="D576">
        <f>VLOOKUP(C576,'Naive Bayes'!A:D,3,0)</f>
        <v>0.17859365276913503</v>
      </c>
      <c r="E576">
        <f>VLOOKUP(C576,'Naive Bayes'!A:D,2,0)</f>
        <v>0.56097560975609762</v>
      </c>
      <c r="F576">
        <f>D576*GETPIVOTDATA("Gender",'Naive Bayes'!$A$3,"Gender","Male","LastLetter","a")</f>
        <v>3.1895692809422373E-2</v>
      </c>
      <c r="G576">
        <f>E576*GETPIVOTDATA("Gender",'Naive Bayes'!$A$3,"Gender","Female","LastLetter","a")</f>
        <v>0.31469363474122553</v>
      </c>
      <c r="H576" t="str">
        <f t="shared" si="19"/>
        <v>Female</v>
      </c>
      <c r="I576">
        <f t="shared" si="20"/>
        <v>1</v>
      </c>
    </row>
    <row r="577" spans="1:9" ht="14.25" customHeight="1">
      <c r="A577" s="1" t="s">
        <v>580</v>
      </c>
      <c r="B577" s="1" t="s">
        <v>4</v>
      </c>
      <c r="C577" s="1" t="str">
        <f t="shared" si="18"/>
        <v>r</v>
      </c>
      <c r="D577">
        <f>VLOOKUP(C577,'Naive Bayes'!A:D,3,0)</f>
        <v>8.7741132545115119E-2</v>
      </c>
      <c r="E577">
        <f>VLOOKUP(C577,'Naive Bayes'!A:D,2,0)</f>
        <v>6.4562410329985654E-3</v>
      </c>
      <c r="F577">
        <f>D577*GETPIVOTDATA("Gender",'Naive Bayes'!$A$3,"Gender","Male","LastLetter","a")</f>
        <v>1.5670009359332941E-2</v>
      </c>
      <c r="G577">
        <f>E577*GETPIVOTDATA("Gender",'Naive Bayes'!$A$3,"Gender","Female","LastLetter","a")</f>
        <v>3.6217937502187078E-3</v>
      </c>
      <c r="H577" t="str">
        <f t="shared" si="19"/>
        <v>Male</v>
      </c>
      <c r="I577">
        <f t="shared" si="20"/>
        <v>1</v>
      </c>
    </row>
    <row r="578" spans="1:9" ht="14.25" customHeight="1">
      <c r="A578" s="1" t="s">
        <v>581</v>
      </c>
      <c r="B578" s="1" t="s">
        <v>6</v>
      </c>
      <c r="C578" s="1" t="str">
        <f t="shared" si="18"/>
        <v>a</v>
      </c>
      <c r="D578">
        <f>VLOOKUP(C578,'Naive Bayes'!A:D,3,0)</f>
        <v>0.17859365276913503</v>
      </c>
      <c r="E578">
        <f>VLOOKUP(C578,'Naive Bayes'!A:D,2,0)</f>
        <v>0.56097560975609762</v>
      </c>
      <c r="F578">
        <f>D578*GETPIVOTDATA("Gender",'Naive Bayes'!$A$3,"Gender","Male","LastLetter","a")</f>
        <v>3.1895692809422373E-2</v>
      </c>
      <c r="G578">
        <f>E578*GETPIVOTDATA("Gender",'Naive Bayes'!$A$3,"Gender","Female","LastLetter","a")</f>
        <v>0.31469363474122553</v>
      </c>
      <c r="H578" t="str">
        <f t="shared" si="19"/>
        <v>Female</v>
      </c>
      <c r="I578">
        <f t="shared" si="20"/>
        <v>1</v>
      </c>
    </row>
    <row r="579" spans="1:9" ht="14.25" customHeight="1">
      <c r="A579" s="1" t="s">
        <v>582</v>
      </c>
      <c r="B579" s="1" t="s">
        <v>6</v>
      </c>
      <c r="C579" s="1" t="str">
        <f t="shared" si="18"/>
        <v>a</v>
      </c>
      <c r="D579">
        <f>VLOOKUP(C579,'Naive Bayes'!A:D,3,0)</f>
        <v>0.17859365276913503</v>
      </c>
      <c r="E579">
        <f>VLOOKUP(C579,'Naive Bayes'!A:D,2,0)</f>
        <v>0.56097560975609762</v>
      </c>
      <c r="F579">
        <f>D579*GETPIVOTDATA("Gender",'Naive Bayes'!$A$3,"Gender","Male","LastLetter","a")</f>
        <v>3.1895692809422373E-2</v>
      </c>
      <c r="G579">
        <f>E579*GETPIVOTDATA("Gender",'Naive Bayes'!$A$3,"Gender","Female","LastLetter","a")</f>
        <v>0.31469363474122553</v>
      </c>
      <c r="H579" t="str">
        <f t="shared" ref="H579:H642" si="21">IF(G579&gt;F579,"Female","Male")</f>
        <v>Female</v>
      </c>
      <c r="I579">
        <f t="shared" ref="I579:I642" si="22">IF(H579=B579,1,0)</f>
        <v>1</v>
      </c>
    </row>
    <row r="580" spans="1:9" ht="14.25" customHeight="1">
      <c r="A580" s="1" t="s">
        <v>583</v>
      </c>
      <c r="B580" s="1" t="s">
        <v>6</v>
      </c>
      <c r="C580" s="1" t="str">
        <f t="shared" si="18"/>
        <v>a</v>
      </c>
      <c r="D580">
        <f>VLOOKUP(C580,'Naive Bayes'!A:D,3,0)</f>
        <v>0.17859365276913503</v>
      </c>
      <c r="E580">
        <f>VLOOKUP(C580,'Naive Bayes'!A:D,2,0)</f>
        <v>0.56097560975609762</v>
      </c>
      <c r="F580">
        <f>D580*GETPIVOTDATA("Gender",'Naive Bayes'!$A$3,"Gender","Male","LastLetter","a")</f>
        <v>3.1895692809422373E-2</v>
      </c>
      <c r="G580">
        <f>E580*GETPIVOTDATA("Gender",'Naive Bayes'!$A$3,"Gender","Female","LastLetter","a")</f>
        <v>0.31469363474122553</v>
      </c>
      <c r="H580" t="str">
        <f t="shared" si="21"/>
        <v>Female</v>
      </c>
      <c r="I580">
        <f t="shared" si="22"/>
        <v>1</v>
      </c>
    </row>
    <row r="581" spans="1:9" ht="14.25" customHeight="1">
      <c r="A581" s="1" t="s">
        <v>584</v>
      </c>
      <c r="B581" s="1" t="s">
        <v>4</v>
      </c>
      <c r="C581" s="1" t="str">
        <f t="shared" si="18"/>
        <v>a</v>
      </c>
      <c r="D581">
        <f>VLOOKUP(C581,'Naive Bayes'!A:D,3,0)</f>
        <v>0.17859365276913503</v>
      </c>
      <c r="E581">
        <f>VLOOKUP(C581,'Naive Bayes'!A:D,2,0)</f>
        <v>0.56097560975609762</v>
      </c>
      <c r="F581">
        <f>D581*GETPIVOTDATA("Gender",'Naive Bayes'!$A$3,"Gender","Male","LastLetter","a")</f>
        <v>3.1895692809422373E-2</v>
      </c>
      <c r="G581">
        <f>E581*GETPIVOTDATA("Gender",'Naive Bayes'!$A$3,"Gender","Female","LastLetter","a")</f>
        <v>0.31469363474122553</v>
      </c>
      <c r="H581" t="str">
        <f t="shared" si="21"/>
        <v>Female</v>
      </c>
      <c r="I581">
        <f t="shared" si="22"/>
        <v>0</v>
      </c>
    </row>
    <row r="582" spans="1:9" ht="14.25" customHeight="1">
      <c r="A582" s="1" t="s">
        <v>585</v>
      </c>
      <c r="B582" s="1" t="s">
        <v>6</v>
      </c>
      <c r="C582" s="1" t="str">
        <f t="shared" si="18"/>
        <v>a</v>
      </c>
      <c r="D582">
        <f>VLOOKUP(C582,'Naive Bayes'!A:D,3,0)</f>
        <v>0.17859365276913503</v>
      </c>
      <c r="E582">
        <f>VLOOKUP(C582,'Naive Bayes'!A:D,2,0)</f>
        <v>0.56097560975609762</v>
      </c>
      <c r="F582">
        <f>D582*GETPIVOTDATA("Gender",'Naive Bayes'!$A$3,"Gender","Male","LastLetter","a")</f>
        <v>3.1895692809422373E-2</v>
      </c>
      <c r="G582">
        <f>E582*GETPIVOTDATA("Gender",'Naive Bayes'!$A$3,"Gender","Female","LastLetter","a")</f>
        <v>0.31469363474122553</v>
      </c>
      <c r="H582" t="str">
        <f t="shared" si="21"/>
        <v>Female</v>
      </c>
      <c r="I582">
        <f t="shared" si="22"/>
        <v>1</v>
      </c>
    </row>
    <row r="583" spans="1:9" ht="14.25" customHeight="1">
      <c r="A583" s="1" t="s">
        <v>586</v>
      </c>
      <c r="B583" s="1" t="s">
        <v>6</v>
      </c>
      <c r="C583" s="1" t="str">
        <f t="shared" si="18"/>
        <v>a</v>
      </c>
      <c r="D583">
        <f>VLOOKUP(C583,'Naive Bayes'!A:D,3,0)</f>
        <v>0.17859365276913503</v>
      </c>
      <c r="E583">
        <f>VLOOKUP(C583,'Naive Bayes'!A:D,2,0)</f>
        <v>0.56097560975609762</v>
      </c>
      <c r="F583">
        <f>D583*GETPIVOTDATA("Gender",'Naive Bayes'!$A$3,"Gender","Male","LastLetter","a")</f>
        <v>3.1895692809422373E-2</v>
      </c>
      <c r="G583">
        <f>E583*GETPIVOTDATA("Gender",'Naive Bayes'!$A$3,"Gender","Female","LastLetter","a")</f>
        <v>0.31469363474122553</v>
      </c>
      <c r="H583" t="str">
        <f t="shared" si="21"/>
        <v>Female</v>
      </c>
      <c r="I583">
        <f t="shared" si="22"/>
        <v>1</v>
      </c>
    </row>
    <row r="584" spans="1:9" ht="14.25" customHeight="1">
      <c r="A584" s="1" t="s">
        <v>587</v>
      </c>
      <c r="B584" s="1" t="s">
        <v>4</v>
      </c>
      <c r="C584" s="1" t="str">
        <f t="shared" si="18"/>
        <v>a</v>
      </c>
      <c r="D584">
        <f>VLOOKUP(C584,'Naive Bayes'!A:D,3,0)</f>
        <v>0.17859365276913503</v>
      </c>
      <c r="E584">
        <f>VLOOKUP(C584,'Naive Bayes'!A:D,2,0)</f>
        <v>0.56097560975609762</v>
      </c>
      <c r="F584">
        <f>D584*GETPIVOTDATA("Gender",'Naive Bayes'!$A$3,"Gender","Male","LastLetter","a")</f>
        <v>3.1895692809422373E-2</v>
      </c>
      <c r="G584">
        <f>E584*GETPIVOTDATA("Gender",'Naive Bayes'!$A$3,"Gender","Female","LastLetter","a")</f>
        <v>0.31469363474122553</v>
      </c>
      <c r="H584" t="str">
        <f t="shared" si="21"/>
        <v>Female</v>
      </c>
      <c r="I584">
        <f t="shared" si="22"/>
        <v>0</v>
      </c>
    </row>
    <row r="585" spans="1:9" ht="14.25" customHeight="1">
      <c r="A585" s="1" t="s">
        <v>588</v>
      </c>
      <c r="B585" s="1" t="s">
        <v>6</v>
      </c>
      <c r="C585" s="1" t="str">
        <f t="shared" si="18"/>
        <v>i</v>
      </c>
      <c r="D585">
        <f>VLOOKUP(C585,'Naive Bayes'!A:D,3,0)</f>
        <v>6.4716863721219667E-2</v>
      </c>
      <c r="E585">
        <f>VLOOKUP(C585,'Naive Bayes'!A:D,2,0)</f>
        <v>0.34074605451936874</v>
      </c>
      <c r="F585">
        <f>D585*GETPIVOTDATA("Gender",'Naive Bayes'!$A$3,"Gender","Male","LastLetter","a")</f>
        <v>1.1558021087734937E-2</v>
      </c>
      <c r="G585">
        <f>E585*GETPIVOTDATA("Gender",'Naive Bayes'!$A$3,"Gender","Female","LastLetter","a")</f>
        <v>0.19115022570598736</v>
      </c>
      <c r="H585" t="str">
        <f t="shared" si="21"/>
        <v>Female</v>
      </c>
      <c r="I585">
        <f t="shared" si="22"/>
        <v>1</v>
      </c>
    </row>
    <row r="586" spans="1:9" ht="14.25" customHeight="1">
      <c r="A586" s="1" t="s">
        <v>589</v>
      </c>
      <c r="B586" s="1" t="s">
        <v>4</v>
      </c>
      <c r="C586" s="1" t="str">
        <f t="shared" si="18"/>
        <v>y</v>
      </c>
      <c r="D586">
        <f>VLOOKUP(C586,'Naive Bayes'!A:D,3,0)</f>
        <v>2.1157436216552583E-2</v>
      </c>
      <c r="E586">
        <f>VLOOKUP(C586,'Naive Bayes'!A:D,2,0)</f>
        <v>1.4347202295552368E-3</v>
      </c>
      <c r="F586">
        <f>D586*GETPIVOTDATA("Gender",'Naive Bayes'!$A$3,"Gender","Male","LastLetter","a")</f>
        <v>3.7785838171441139E-3</v>
      </c>
      <c r="G586">
        <f>E586*GETPIVOTDATA("Gender",'Naive Bayes'!$A$3,"Gender","Female","LastLetter","a")</f>
        <v>8.0484305560415731E-4</v>
      </c>
      <c r="H586" t="str">
        <f t="shared" si="21"/>
        <v>Male</v>
      </c>
      <c r="I586">
        <f t="shared" si="22"/>
        <v>1</v>
      </c>
    </row>
    <row r="587" spans="1:9" ht="14.25" customHeight="1">
      <c r="A587" s="1" t="s">
        <v>590</v>
      </c>
      <c r="B587" s="1" t="s">
        <v>4</v>
      </c>
      <c r="C587" s="1" t="str">
        <f t="shared" si="18"/>
        <v>a</v>
      </c>
      <c r="D587">
        <f>VLOOKUP(C587,'Naive Bayes'!A:D,3,0)</f>
        <v>0.17859365276913503</v>
      </c>
      <c r="E587">
        <f>VLOOKUP(C587,'Naive Bayes'!A:D,2,0)</f>
        <v>0.56097560975609762</v>
      </c>
      <c r="F587">
        <f>D587*GETPIVOTDATA("Gender",'Naive Bayes'!$A$3,"Gender","Male","LastLetter","a")</f>
        <v>3.1895692809422373E-2</v>
      </c>
      <c r="G587">
        <f>E587*GETPIVOTDATA("Gender",'Naive Bayes'!$A$3,"Gender","Female","LastLetter","a")</f>
        <v>0.31469363474122553</v>
      </c>
      <c r="H587" t="str">
        <f t="shared" si="21"/>
        <v>Female</v>
      </c>
      <c r="I587">
        <f t="shared" si="22"/>
        <v>0</v>
      </c>
    </row>
    <row r="588" spans="1:9" ht="14.25" customHeight="1">
      <c r="A588" s="1" t="s">
        <v>591</v>
      </c>
      <c r="B588" s="1" t="s">
        <v>4</v>
      </c>
      <c r="C588" s="1" t="str">
        <f t="shared" si="18"/>
        <v>k</v>
      </c>
      <c r="D588">
        <f>VLOOKUP(C588,'Naive Bayes'!A:D,3,0)</f>
        <v>3.7336652146857496E-2</v>
      </c>
      <c r="E588">
        <f>VLOOKUP(C588,'Naive Bayes'!A:D,2,0)</f>
        <v>2.8694404591104736E-3</v>
      </c>
      <c r="F588">
        <f>D588*GETPIVOTDATA("Gender",'Naive Bayes'!$A$3,"Gender","Male","LastLetter","a")</f>
        <v>6.6680890890778478E-3</v>
      </c>
      <c r="G588">
        <f>E588*GETPIVOTDATA("Gender",'Naive Bayes'!$A$3,"Gender","Female","LastLetter","a")</f>
        <v>1.6096861112083146E-3</v>
      </c>
      <c r="H588" t="str">
        <f t="shared" si="21"/>
        <v>Male</v>
      </c>
      <c r="I588">
        <f t="shared" si="22"/>
        <v>1</v>
      </c>
    </row>
    <row r="589" spans="1:9" ht="14.25" customHeight="1">
      <c r="A589" s="1" t="s">
        <v>592</v>
      </c>
      <c r="B589" s="1" t="s">
        <v>6</v>
      </c>
      <c r="C589" s="1" t="str">
        <f t="shared" si="18"/>
        <v>i</v>
      </c>
      <c r="D589">
        <f>VLOOKUP(C589,'Naive Bayes'!A:D,3,0)</f>
        <v>6.4716863721219667E-2</v>
      </c>
      <c r="E589">
        <f>VLOOKUP(C589,'Naive Bayes'!A:D,2,0)</f>
        <v>0.34074605451936874</v>
      </c>
      <c r="F589">
        <f>D589*GETPIVOTDATA("Gender",'Naive Bayes'!$A$3,"Gender","Male","LastLetter","a")</f>
        <v>1.1558021087734937E-2</v>
      </c>
      <c r="G589">
        <f>E589*GETPIVOTDATA("Gender",'Naive Bayes'!$A$3,"Gender","Female","LastLetter","a")</f>
        <v>0.19115022570598736</v>
      </c>
      <c r="H589" t="str">
        <f t="shared" si="21"/>
        <v>Female</v>
      </c>
      <c r="I589">
        <f t="shared" si="22"/>
        <v>1</v>
      </c>
    </row>
    <row r="590" spans="1:9" ht="14.25" customHeight="1">
      <c r="A590" s="1" t="s">
        <v>593</v>
      </c>
      <c r="B590" s="1" t="s">
        <v>6</v>
      </c>
      <c r="C590" s="1" t="str">
        <f t="shared" si="18"/>
        <v>a</v>
      </c>
      <c r="D590">
        <f>VLOOKUP(C590,'Naive Bayes'!A:D,3,0)</f>
        <v>0.17859365276913503</v>
      </c>
      <c r="E590">
        <f>VLOOKUP(C590,'Naive Bayes'!A:D,2,0)</f>
        <v>0.56097560975609762</v>
      </c>
      <c r="F590">
        <f>D590*GETPIVOTDATA("Gender",'Naive Bayes'!$A$3,"Gender","Male","LastLetter","a")</f>
        <v>3.1895692809422373E-2</v>
      </c>
      <c r="G590">
        <f>E590*GETPIVOTDATA("Gender",'Naive Bayes'!$A$3,"Gender","Female","LastLetter","a")</f>
        <v>0.31469363474122553</v>
      </c>
      <c r="H590" t="str">
        <f t="shared" si="21"/>
        <v>Female</v>
      </c>
      <c r="I590">
        <f t="shared" si="22"/>
        <v>1</v>
      </c>
    </row>
    <row r="591" spans="1:9" ht="14.25" customHeight="1">
      <c r="A591" s="1" t="s">
        <v>594</v>
      </c>
      <c r="B591" s="1" t="s">
        <v>4</v>
      </c>
      <c r="C591" s="1" t="str">
        <f t="shared" si="18"/>
        <v>i</v>
      </c>
      <c r="D591">
        <f>VLOOKUP(C591,'Naive Bayes'!A:D,3,0)</f>
        <v>6.4716863721219667E-2</v>
      </c>
      <c r="E591">
        <f>VLOOKUP(C591,'Naive Bayes'!A:D,2,0)</f>
        <v>0.34074605451936874</v>
      </c>
      <c r="F591">
        <f>D591*GETPIVOTDATA("Gender",'Naive Bayes'!$A$3,"Gender","Male","LastLetter","a")</f>
        <v>1.1558021087734937E-2</v>
      </c>
      <c r="G591">
        <f>E591*GETPIVOTDATA("Gender",'Naive Bayes'!$A$3,"Gender","Female","LastLetter","a")</f>
        <v>0.19115022570598736</v>
      </c>
      <c r="H591" t="str">
        <f t="shared" si="21"/>
        <v>Female</v>
      </c>
      <c r="I591">
        <f t="shared" si="22"/>
        <v>0</v>
      </c>
    </row>
    <row r="592" spans="1:9" ht="14.25" customHeight="1">
      <c r="A592" s="1" t="s">
        <v>595</v>
      </c>
      <c r="B592" s="1" t="s">
        <v>4</v>
      </c>
      <c r="C592" s="1" t="str">
        <f t="shared" si="18"/>
        <v>v</v>
      </c>
      <c r="D592">
        <f>VLOOKUP(C592,'Naive Bayes'!A:D,3,0)</f>
        <v>2.4268823895457373E-2</v>
      </c>
      <c r="E592">
        <f>VLOOKUP(C592,'Naive Bayes'!A:D,2,0)</f>
        <v>0</v>
      </c>
      <c r="F592">
        <f>D592*GETPIVOTDATA("Gender",'Naive Bayes'!$A$3,"Gender","Male","LastLetter","a")</f>
        <v>4.3342579079006013E-3</v>
      </c>
      <c r="G592">
        <f>E592*GETPIVOTDATA("Gender",'Naive Bayes'!$A$3,"Gender","Female","LastLetter","a")</f>
        <v>0</v>
      </c>
      <c r="H592" t="str">
        <f t="shared" si="21"/>
        <v>Male</v>
      </c>
      <c r="I592">
        <f t="shared" si="22"/>
        <v>1</v>
      </c>
    </row>
    <row r="593" spans="1:9" ht="14.25" customHeight="1">
      <c r="A593" s="1" t="s">
        <v>596</v>
      </c>
      <c r="B593" s="1" t="s">
        <v>6</v>
      </c>
      <c r="C593" s="1" t="str">
        <f t="shared" si="18"/>
        <v>l</v>
      </c>
      <c r="D593">
        <f>VLOOKUP(C593,'Naive Bayes'!A:D,3,0)</f>
        <v>6.1605476042314873E-2</v>
      </c>
      <c r="E593">
        <f>VLOOKUP(C593,'Naive Bayes'!A:D,2,0)</f>
        <v>2.7977044476327116E-2</v>
      </c>
      <c r="F593">
        <f>D593*GETPIVOTDATA("Gender",'Naive Bayes'!$A$3,"Gender","Male","LastLetter","a")</f>
        <v>1.1002346996978449E-2</v>
      </c>
      <c r="G593">
        <f>E593*GETPIVOTDATA("Gender",'Naive Bayes'!$A$3,"Gender","Female","LastLetter","a")</f>
        <v>1.5694439584281066E-2</v>
      </c>
      <c r="H593" t="str">
        <f t="shared" si="21"/>
        <v>Female</v>
      </c>
      <c r="I593">
        <f t="shared" si="22"/>
        <v>1</v>
      </c>
    </row>
    <row r="594" spans="1:9" ht="14.25" customHeight="1">
      <c r="A594" s="1" t="s">
        <v>597</v>
      </c>
      <c r="B594" s="1" t="s">
        <v>6</v>
      </c>
      <c r="C594" s="1" t="str">
        <f t="shared" si="18"/>
        <v>i</v>
      </c>
      <c r="D594">
        <f>VLOOKUP(C594,'Naive Bayes'!A:D,3,0)</f>
        <v>6.4716863721219667E-2</v>
      </c>
      <c r="E594">
        <f>VLOOKUP(C594,'Naive Bayes'!A:D,2,0)</f>
        <v>0.34074605451936874</v>
      </c>
      <c r="F594">
        <f>D594*GETPIVOTDATA("Gender",'Naive Bayes'!$A$3,"Gender","Male","LastLetter","a")</f>
        <v>1.1558021087734937E-2</v>
      </c>
      <c r="G594">
        <f>E594*GETPIVOTDATA("Gender",'Naive Bayes'!$A$3,"Gender","Female","LastLetter","a")</f>
        <v>0.19115022570598736</v>
      </c>
      <c r="H594" t="str">
        <f t="shared" si="21"/>
        <v>Female</v>
      </c>
      <c r="I594">
        <f t="shared" si="22"/>
        <v>1</v>
      </c>
    </row>
    <row r="595" spans="1:9" ht="14.25" customHeight="1">
      <c r="A595" s="1" t="s">
        <v>598</v>
      </c>
      <c r="B595" s="1" t="s">
        <v>4</v>
      </c>
      <c r="C595" s="1" t="str">
        <f t="shared" si="18"/>
        <v>n</v>
      </c>
      <c r="D595">
        <f>VLOOKUP(C595,'Naive Bayes'!A:D,3,0)</f>
        <v>0.15121344119477287</v>
      </c>
      <c r="E595">
        <f>VLOOKUP(C595,'Naive Bayes'!A:D,2,0)</f>
        <v>1.2195121951219513E-2</v>
      </c>
      <c r="F595">
        <f>D595*GETPIVOTDATA("Gender",'Naive Bayes'!$A$3,"Gender","Male","LastLetter","a")</f>
        <v>2.7005760810765285E-2</v>
      </c>
      <c r="G595">
        <f>E595*GETPIVOTDATA("Gender",'Naive Bayes'!$A$3,"Gender","Female","LastLetter","a")</f>
        <v>6.8411659726353366E-3</v>
      </c>
      <c r="H595" t="str">
        <f t="shared" si="21"/>
        <v>Male</v>
      </c>
      <c r="I595">
        <f t="shared" si="22"/>
        <v>1</v>
      </c>
    </row>
    <row r="596" spans="1:9" ht="14.25" customHeight="1">
      <c r="A596" s="1" t="s">
        <v>599</v>
      </c>
      <c r="B596" s="1" t="s">
        <v>6</v>
      </c>
      <c r="C596" s="1" t="str">
        <f t="shared" si="18"/>
        <v>a</v>
      </c>
      <c r="D596">
        <f>VLOOKUP(C596,'Naive Bayes'!A:D,3,0)</f>
        <v>0.17859365276913503</v>
      </c>
      <c r="E596">
        <f>VLOOKUP(C596,'Naive Bayes'!A:D,2,0)</f>
        <v>0.56097560975609762</v>
      </c>
      <c r="F596">
        <f>D596*GETPIVOTDATA("Gender",'Naive Bayes'!$A$3,"Gender","Male","LastLetter","a")</f>
        <v>3.1895692809422373E-2</v>
      </c>
      <c r="G596">
        <f>E596*GETPIVOTDATA("Gender",'Naive Bayes'!$A$3,"Gender","Female","LastLetter","a")</f>
        <v>0.31469363474122553</v>
      </c>
      <c r="H596" t="str">
        <f t="shared" si="21"/>
        <v>Female</v>
      </c>
      <c r="I596">
        <f t="shared" si="22"/>
        <v>1</v>
      </c>
    </row>
    <row r="597" spans="1:9" ht="14.25" customHeight="1">
      <c r="A597" s="1" t="s">
        <v>600</v>
      </c>
      <c r="B597" s="1" t="s">
        <v>4</v>
      </c>
      <c r="C597" s="1" t="str">
        <f t="shared" si="18"/>
        <v>p</v>
      </c>
      <c r="D597">
        <f>VLOOKUP(C597,'Naive Bayes'!A:D,3,0)</f>
        <v>1.2445550715619166E-2</v>
      </c>
      <c r="E597">
        <f>VLOOKUP(C597,'Naive Bayes'!A:D,2,0)</f>
        <v>7.173601147776184E-4</v>
      </c>
      <c r="F597">
        <f>D597*GETPIVOTDATA("Gender",'Naive Bayes'!$A$3,"Gender","Male","LastLetter","a")</f>
        <v>2.2226963630259493E-3</v>
      </c>
      <c r="G597">
        <f>E597*GETPIVOTDATA("Gender",'Naive Bayes'!$A$3,"Gender","Female","LastLetter","a")</f>
        <v>4.0242152780207866E-4</v>
      </c>
      <c r="H597" t="str">
        <f t="shared" si="21"/>
        <v>Male</v>
      </c>
      <c r="I597">
        <f t="shared" si="22"/>
        <v>1</v>
      </c>
    </row>
    <row r="598" spans="1:9" ht="14.25" customHeight="1">
      <c r="A598" s="1" t="s">
        <v>601</v>
      </c>
      <c r="B598" s="1" t="s">
        <v>6</v>
      </c>
      <c r="C598" s="1" t="str">
        <f t="shared" si="18"/>
        <v>l</v>
      </c>
      <c r="D598">
        <f>VLOOKUP(C598,'Naive Bayes'!A:D,3,0)</f>
        <v>6.1605476042314873E-2</v>
      </c>
      <c r="E598">
        <f>VLOOKUP(C598,'Naive Bayes'!A:D,2,0)</f>
        <v>2.7977044476327116E-2</v>
      </c>
      <c r="F598">
        <f>D598*GETPIVOTDATA("Gender",'Naive Bayes'!$A$3,"Gender","Male","LastLetter","a")</f>
        <v>1.1002346996978449E-2</v>
      </c>
      <c r="G598">
        <f>E598*GETPIVOTDATA("Gender",'Naive Bayes'!$A$3,"Gender","Female","LastLetter","a")</f>
        <v>1.5694439584281066E-2</v>
      </c>
      <c r="H598" t="str">
        <f t="shared" si="21"/>
        <v>Female</v>
      </c>
      <c r="I598">
        <f t="shared" si="22"/>
        <v>1</v>
      </c>
    </row>
    <row r="599" spans="1:9" ht="14.25" customHeight="1">
      <c r="A599" s="1" t="s">
        <v>602</v>
      </c>
      <c r="B599" s="1" t="s">
        <v>6</v>
      </c>
      <c r="C599" s="1" t="str">
        <f t="shared" si="18"/>
        <v>a</v>
      </c>
      <c r="D599">
        <f>VLOOKUP(C599,'Naive Bayes'!A:D,3,0)</f>
        <v>0.17859365276913503</v>
      </c>
      <c r="E599">
        <f>VLOOKUP(C599,'Naive Bayes'!A:D,2,0)</f>
        <v>0.56097560975609762</v>
      </c>
      <c r="F599">
        <f>D599*GETPIVOTDATA("Gender",'Naive Bayes'!$A$3,"Gender","Male","LastLetter","a")</f>
        <v>3.1895692809422373E-2</v>
      </c>
      <c r="G599">
        <f>E599*GETPIVOTDATA("Gender",'Naive Bayes'!$A$3,"Gender","Female","LastLetter","a")</f>
        <v>0.31469363474122553</v>
      </c>
      <c r="H599" t="str">
        <f t="shared" si="21"/>
        <v>Female</v>
      </c>
      <c r="I599">
        <f t="shared" si="22"/>
        <v>1</v>
      </c>
    </row>
    <row r="600" spans="1:9" ht="14.25" customHeight="1">
      <c r="A600" s="1" t="s">
        <v>603</v>
      </c>
      <c r="B600" s="1" t="s">
        <v>4</v>
      </c>
      <c r="C600" s="1" t="str">
        <f t="shared" si="18"/>
        <v>s</v>
      </c>
      <c r="D600">
        <f>VLOOKUP(C600,'Naive Bayes'!A:D,3,0)</f>
        <v>2.0535158680771624E-2</v>
      </c>
      <c r="E600">
        <f>VLOOKUP(C600,'Naive Bayes'!A:D,2,0)</f>
        <v>2.8694404591104736E-3</v>
      </c>
      <c r="F600">
        <f>D600*GETPIVOTDATA("Gender",'Naive Bayes'!$A$3,"Gender","Male","LastLetter","a")</f>
        <v>3.6674489989928162E-3</v>
      </c>
      <c r="G600">
        <f>E600*GETPIVOTDATA("Gender",'Naive Bayes'!$A$3,"Gender","Female","LastLetter","a")</f>
        <v>1.6096861112083146E-3</v>
      </c>
      <c r="H600" t="str">
        <f t="shared" si="21"/>
        <v>Male</v>
      </c>
      <c r="I600">
        <f t="shared" si="22"/>
        <v>1</v>
      </c>
    </row>
    <row r="601" spans="1:9" ht="14.25" customHeight="1">
      <c r="A601" s="1" t="s">
        <v>604</v>
      </c>
      <c r="B601" s="1" t="s">
        <v>4</v>
      </c>
      <c r="C601" s="1" t="str">
        <f t="shared" si="18"/>
        <v>a</v>
      </c>
      <c r="D601">
        <f>VLOOKUP(C601,'Naive Bayes'!A:D,3,0)</f>
        <v>0.17859365276913503</v>
      </c>
      <c r="E601">
        <f>VLOOKUP(C601,'Naive Bayes'!A:D,2,0)</f>
        <v>0.56097560975609762</v>
      </c>
      <c r="F601">
        <f>D601*GETPIVOTDATA("Gender",'Naive Bayes'!$A$3,"Gender","Male","LastLetter","a")</f>
        <v>3.1895692809422373E-2</v>
      </c>
      <c r="G601">
        <f>E601*GETPIVOTDATA("Gender",'Naive Bayes'!$A$3,"Gender","Female","LastLetter","a")</f>
        <v>0.31469363474122553</v>
      </c>
      <c r="H601" t="str">
        <f t="shared" si="21"/>
        <v>Female</v>
      </c>
      <c r="I601">
        <f t="shared" si="22"/>
        <v>0</v>
      </c>
    </row>
    <row r="602" spans="1:9" ht="14.25" customHeight="1">
      <c r="A602" s="1" t="s">
        <v>605</v>
      </c>
      <c r="B602" s="1" t="s">
        <v>4</v>
      </c>
      <c r="C602" s="1" t="str">
        <f t="shared" si="18"/>
        <v>a</v>
      </c>
      <c r="D602">
        <f>VLOOKUP(C602,'Naive Bayes'!A:D,3,0)</f>
        <v>0.17859365276913503</v>
      </c>
      <c r="E602">
        <f>VLOOKUP(C602,'Naive Bayes'!A:D,2,0)</f>
        <v>0.56097560975609762</v>
      </c>
      <c r="F602">
        <f>D602*GETPIVOTDATA("Gender",'Naive Bayes'!$A$3,"Gender","Male","LastLetter","a")</f>
        <v>3.1895692809422373E-2</v>
      </c>
      <c r="G602">
        <f>E602*GETPIVOTDATA("Gender",'Naive Bayes'!$A$3,"Gender","Female","LastLetter","a")</f>
        <v>0.31469363474122553</v>
      </c>
      <c r="H602" t="str">
        <f t="shared" si="21"/>
        <v>Female</v>
      </c>
      <c r="I602">
        <f t="shared" si="22"/>
        <v>0</v>
      </c>
    </row>
    <row r="603" spans="1:9" ht="14.25" customHeight="1">
      <c r="A603" s="1" t="s">
        <v>606</v>
      </c>
      <c r="B603" s="1" t="s">
        <v>6</v>
      </c>
      <c r="C603" s="1" t="str">
        <f t="shared" si="18"/>
        <v>a</v>
      </c>
      <c r="D603">
        <f>VLOOKUP(C603,'Naive Bayes'!A:D,3,0)</f>
        <v>0.17859365276913503</v>
      </c>
      <c r="E603">
        <f>VLOOKUP(C603,'Naive Bayes'!A:D,2,0)</f>
        <v>0.56097560975609762</v>
      </c>
      <c r="F603">
        <f>D603*GETPIVOTDATA("Gender",'Naive Bayes'!$A$3,"Gender","Male","LastLetter","a")</f>
        <v>3.1895692809422373E-2</v>
      </c>
      <c r="G603">
        <f>E603*GETPIVOTDATA("Gender",'Naive Bayes'!$A$3,"Gender","Female","LastLetter","a")</f>
        <v>0.31469363474122553</v>
      </c>
      <c r="H603" t="str">
        <f t="shared" si="21"/>
        <v>Female</v>
      </c>
      <c r="I603">
        <f t="shared" si="22"/>
        <v>1</v>
      </c>
    </row>
    <row r="604" spans="1:9" ht="14.25" customHeight="1">
      <c r="A604" s="1" t="s">
        <v>607</v>
      </c>
      <c r="B604" s="1" t="s">
        <v>4</v>
      </c>
      <c r="C604" s="1" t="str">
        <f t="shared" si="18"/>
        <v>a</v>
      </c>
      <c r="D604">
        <f>VLOOKUP(C604,'Naive Bayes'!A:D,3,0)</f>
        <v>0.17859365276913503</v>
      </c>
      <c r="E604">
        <f>VLOOKUP(C604,'Naive Bayes'!A:D,2,0)</f>
        <v>0.56097560975609762</v>
      </c>
      <c r="F604">
        <f>D604*GETPIVOTDATA("Gender",'Naive Bayes'!$A$3,"Gender","Male","LastLetter","a")</f>
        <v>3.1895692809422373E-2</v>
      </c>
      <c r="G604">
        <f>E604*GETPIVOTDATA("Gender",'Naive Bayes'!$A$3,"Gender","Female","LastLetter","a")</f>
        <v>0.31469363474122553</v>
      </c>
      <c r="H604" t="str">
        <f t="shared" si="21"/>
        <v>Female</v>
      </c>
      <c r="I604">
        <f t="shared" si="22"/>
        <v>0</v>
      </c>
    </row>
    <row r="605" spans="1:9" ht="14.25" customHeight="1">
      <c r="A605" s="1" t="s">
        <v>608</v>
      </c>
      <c r="B605" s="1" t="s">
        <v>6</v>
      </c>
      <c r="C605" s="1" t="str">
        <f t="shared" si="18"/>
        <v>a</v>
      </c>
      <c r="D605">
        <f>VLOOKUP(C605,'Naive Bayes'!A:D,3,0)</f>
        <v>0.17859365276913503</v>
      </c>
      <c r="E605">
        <f>VLOOKUP(C605,'Naive Bayes'!A:D,2,0)</f>
        <v>0.56097560975609762</v>
      </c>
      <c r="F605">
        <f>D605*GETPIVOTDATA("Gender",'Naive Bayes'!$A$3,"Gender","Male","LastLetter","a")</f>
        <v>3.1895692809422373E-2</v>
      </c>
      <c r="G605">
        <f>E605*GETPIVOTDATA("Gender",'Naive Bayes'!$A$3,"Gender","Female","LastLetter","a")</f>
        <v>0.31469363474122553</v>
      </c>
      <c r="H605" t="str">
        <f t="shared" si="21"/>
        <v>Female</v>
      </c>
      <c r="I605">
        <f t="shared" si="22"/>
        <v>1</v>
      </c>
    </row>
    <row r="606" spans="1:9" ht="14.25" customHeight="1">
      <c r="A606" s="1" t="s">
        <v>609</v>
      </c>
      <c r="B606" s="1" t="s">
        <v>4</v>
      </c>
      <c r="C606" s="1" t="str">
        <f t="shared" si="18"/>
        <v>n</v>
      </c>
      <c r="D606">
        <f>VLOOKUP(C606,'Naive Bayes'!A:D,3,0)</f>
        <v>0.15121344119477287</v>
      </c>
      <c r="E606">
        <f>VLOOKUP(C606,'Naive Bayes'!A:D,2,0)</f>
        <v>1.2195121951219513E-2</v>
      </c>
      <c r="F606">
        <f>D606*GETPIVOTDATA("Gender",'Naive Bayes'!$A$3,"Gender","Male","LastLetter","a")</f>
        <v>2.7005760810765285E-2</v>
      </c>
      <c r="G606">
        <f>E606*GETPIVOTDATA("Gender",'Naive Bayes'!$A$3,"Gender","Female","LastLetter","a")</f>
        <v>6.8411659726353366E-3</v>
      </c>
      <c r="H606" t="str">
        <f t="shared" si="21"/>
        <v>Male</v>
      </c>
      <c r="I606">
        <f t="shared" si="22"/>
        <v>1</v>
      </c>
    </row>
    <row r="607" spans="1:9" ht="14.25" customHeight="1">
      <c r="A607" s="1" t="s">
        <v>610</v>
      </c>
      <c r="B607" s="1" t="s">
        <v>4</v>
      </c>
      <c r="C607" s="1" t="str">
        <f t="shared" si="18"/>
        <v>u</v>
      </c>
      <c r="D607">
        <f>VLOOKUP(C607,'Naive Bayes'!A:D,3,0)</f>
        <v>3.7336652146857496E-2</v>
      </c>
      <c r="E607">
        <f>VLOOKUP(C607,'Naive Bayes'!A:D,2,0)</f>
        <v>7.8909612625538018E-3</v>
      </c>
      <c r="F607">
        <f>D607*GETPIVOTDATA("Gender",'Naive Bayes'!$A$3,"Gender","Male","LastLetter","a")</f>
        <v>6.6680890890778478E-3</v>
      </c>
      <c r="G607">
        <f>E607*GETPIVOTDATA("Gender",'Naive Bayes'!$A$3,"Gender","Female","LastLetter","a")</f>
        <v>4.4266368058228645E-3</v>
      </c>
      <c r="H607" t="str">
        <f t="shared" si="21"/>
        <v>Male</v>
      </c>
      <c r="I607">
        <f t="shared" si="22"/>
        <v>1</v>
      </c>
    </row>
    <row r="608" spans="1:9" ht="14.25" customHeight="1">
      <c r="A608" s="1" t="s">
        <v>611</v>
      </c>
      <c r="B608" s="1" t="s">
        <v>4</v>
      </c>
      <c r="C608" s="1" t="str">
        <f t="shared" si="18"/>
        <v>r</v>
      </c>
      <c r="D608">
        <f>VLOOKUP(C608,'Naive Bayes'!A:D,3,0)</f>
        <v>8.7741132545115119E-2</v>
      </c>
      <c r="E608">
        <f>VLOOKUP(C608,'Naive Bayes'!A:D,2,0)</f>
        <v>6.4562410329985654E-3</v>
      </c>
      <c r="F608">
        <f>D608*GETPIVOTDATA("Gender",'Naive Bayes'!$A$3,"Gender","Male","LastLetter","a")</f>
        <v>1.5670009359332941E-2</v>
      </c>
      <c r="G608">
        <f>E608*GETPIVOTDATA("Gender",'Naive Bayes'!$A$3,"Gender","Female","LastLetter","a")</f>
        <v>3.6217937502187078E-3</v>
      </c>
      <c r="H608" t="str">
        <f t="shared" si="21"/>
        <v>Male</v>
      </c>
      <c r="I608">
        <f t="shared" si="22"/>
        <v>1</v>
      </c>
    </row>
    <row r="609" spans="1:9" ht="14.25" customHeight="1">
      <c r="A609" s="1" t="s">
        <v>612</v>
      </c>
      <c r="B609" s="1" t="s">
        <v>4</v>
      </c>
      <c r="C609" s="1" t="str">
        <f t="shared" si="18"/>
        <v>t</v>
      </c>
      <c r="D609">
        <f>VLOOKUP(C609,'Naive Bayes'!A:D,3,0)</f>
        <v>5.9116365899191038E-2</v>
      </c>
      <c r="E609">
        <f>VLOOKUP(C609,'Naive Bayes'!A:D,2,0)</f>
        <v>6.4562410329985654E-3</v>
      </c>
      <c r="F609">
        <f>D609*GETPIVOTDATA("Gender",'Naive Bayes'!$A$3,"Gender","Male","LastLetter","a")</f>
        <v>1.0557807724373258E-2</v>
      </c>
      <c r="G609">
        <f>E609*GETPIVOTDATA("Gender",'Naive Bayes'!$A$3,"Gender","Female","LastLetter","a")</f>
        <v>3.6217937502187078E-3</v>
      </c>
      <c r="H609" t="str">
        <f t="shared" si="21"/>
        <v>Male</v>
      </c>
      <c r="I609">
        <f t="shared" si="22"/>
        <v>1</v>
      </c>
    </row>
    <row r="610" spans="1:9" ht="14.25" customHeight="1">
      <c r="A610" s="1" t="s">
        <v>613</v>
      </c>
      <c r="B610" s="1" t="s">
        <v>4</v>
      </c>
      <c r="C610" s="1" t="str">
        <f t="shared" si="18"/>
        <v>j</v>
      </c>
      <c r="D610">
        <f>VLOOKUP(C610,'Naive Bayes'!A:D,3,0)</f>
        <v>2.3024268823895456E-2</v>
      </c>
      <c r="E610">
        <f>VLOOKUP(C610,'Naive Bayes'!A:D,2,0)</f>
        <v>7.173601147776184E-4</v>
      </c>
      <c r="F610">
        <f>D610*GETPIVOTDATA("Gender",'Naive Bayes'!$A$3,"Gender","Male","LastLetter","a")</f>
        <v>4.1119882715980058E-3</v>
      </c>
      <c r="G610">
        <f>E610*GETPIVOTDATA("Gender",'Naive Bayes'!$A$3,"Gender","Female","LastLetter","a")</f>
        <v>4.0242152780207866E-4</v>
      </c>
      <c r="H610" t="str">
        <f t="shared" si="21"/>
        <v>Male</v>
      </c>
      <c r="I610">
        <f t="shared" si="22"/>
        <v>1</v>
      </c>
    </row>
    <row r="611" spans="1:9" ht="14.25" customHeight="1">
      <c r="A611" s="1" t="s">
        <v>614</v>
      </c>
      <c r="B611" s="1" t="s">
        <v>4</v>
      </c>
      <c r="C611" s="1" t="str">
        <f t="shared" si="18"/>
        <v>h</v>
      </c>
      <c r="D611">
        <f>VLOOKUP(C611,'Naive Bayes'!A:D,3,0)</f>
        <v>0.11263223397635345</v>
      </c>
      <c r="E611">
        <f>VLOOKUP(C611,'Naive Bayes'!A:D,2,0)</f>
        <v>5.0215208034433282E-3</v>
      </c>
      <c r="F611">
        <f>D611*GETPIVOTDATA("Gender",'Naive Bayes'!$A$3,"Gender","Male","LastLetter","a")</f>
        <v>2.0115402085384843E-2</v>
      </c>
      <c r="G611">
        <f>E611*GETPIVOTDATA("Gender",'Naive Bayes'!$A$3,"Gender","Female","LastLetter","a")</f>
        <v>2.8169506946145503E-3</v>
      </c>
      <c r="H611" t="str">
        <f t="shared" si="21"/>
        <v>Male</v>
      </c>
      <c r="I611">
        <f t="shared" si="22"/>
        <v>1</v>
      </c>
    </row>
    <row r="612" spans="1:9" ht="14.25" customHeight="1">
      <c r="A612" s="1" t="s">
        <v>615</v>
      </c>
      <c r="B612" s="1" t="s">
        <v>4</v>
      </c>
      <c r="C612" s="1" t="str">
        <f t="shared" si="18"/>
        <v>m</v>
      </c>
      <c r="D612">
        <f>VLOOKUP(C612,'Naive Bayes'!A:D,3,0)</f>
        <v>3.2980709396390792E-2</v>
      </c>
      <c r="E612">
        <f>VLOOKUP(C612,'Naive Bayes'!A:D,2,0)</f>
        <v>7.8909612625538018E-3</v>
      </c>
      <c r="F612">
        <f>D612*GETPIVOTDATA("Gender",'Naive Bayes'!$A$3,"Gender","Male","LastLetter","a")</f>
        <v>5.8901453620187659E-3</v>
      </c>
      <c r="G612">
        <f>E612*GETPIVOTDATA("Gender",'Naive Bayes'!$A$3,"Gender","Female","LastLetter","a")</f>
        <v>4.4266368058228645E-3</v>
      </c>
      <c r="H612" t="str">
        <f t="shared" si="21"/>
        <v>Male</v>
      </c>
      <c r="I612">
        <f t="shared" si="22"/>
        <v>1</v>
      </c>
    </row>
    <row r="613" spans="1:9" ht="14.25" customHeight="1">
      <c r="A613" s="1" t="s">
        <v>616</v>
      </c>
      <c r="B613" s="1" t="s">
        <v>6</v>
      </c>
      <c r="C613" s="1" t="str">
        <f t="shared" si="18"/>
        <v>a</v>
      </c>
      <c r="D613">
        <f>VLOOKUP(C613,'Naive Bayes'!A:D,3,0)</f>
        <v>0.17859365276913503</v>
      </c>
      <c r="E613">
        <f>VLOOKUP(C613,'Naive Bayes'!A:D,2,0)</f>
        <v>0.56097560975609762</v>
      </c>
      <c r="F613">
        <f>D613*GETPIVOTDATA("Gender",'Naive Bayes'!$A$3,"Gender","Male","LastLetter","a")</f>
        <v>3.1895692809422373E-2</v>
      </c>
      <c r="G613">
        <f>E613*GETPIVOTDATA("Gender",'Naive Bayes'!$A$3,"Gender","Female","LastLetter","a")</f>
        <v>0.31469363474122553</v>
      </c>
      <c r="H613" t="str">
        <f t="shared" si="21"/>
        <v>Female</v>
      </c>
      <c r="I613">
        <f t="shared" si="22"/>
        <v>1</v>
      </c>
    </row>
    <row r="614" spans="1:9" ht="14.25" customHeight="1">
      <c r="A614" s="1" t="s">
        <v>617</v>
      </c>
      <c r="B614" s="1" t="s">
        <v>4</v>
      </c>
      <c r="C614" s="1" t="str">
        <f t="shared" si="18"/>
        <v>v</v>
      </c>
      <c r="D614">
        <f>VLOOKUP(C614,'Naive Bayes'!A:D,3,0)</f>
        <v>2.4268823895457373E-2</v>
      </c>
      <c r="E614">
        <f>VLOOKUP(C614,'Naive Bayes'!A:D,2,0)</f>
        <v>0</v>
      </c>
      <c r="F614">
        <f>D614*GETPIVOTDATA("Gender",'Naive Bayes'!$A$3,"Gender","Male","LastLetter","a")</f>
        <v>4.3342579079006013E-3</v>
      </c>
      <c r="G614">
        <f>E614*GETPIVOTDATA("Gender",'Naive Bayes'!$A$3,"Gender","Female","LastLetter","a")</f>
        <v>0</v>
      </c>
      <c r="H614" t="str">
        <f t="shared" si="21"/>
        <v>Male</v>
      </c>
      <c r="I614">
        <f t="shared" si="22"/>
        <v>1</v>
      </c>
    </row>
    <row r="615" spans="1:9" ht="14.25" customHeight="1">
      <c r="A615" s="1" t="s">
        <v>618</v>
      </c>
      <c r="B615" s="1" t="s">
        <v>6</v>
      </c>
      <c r="C615" s="1" t="str">
        <f t="shared" si="18"/>
        <v>i</v>
      </c>
      <c r="D615">
        <f>VLOOKUP(C615,'Naive Bayes'!A:D,3,0)</f>
        <v>6.4716863721219667E-2</v>
      </c>
      <c r="E615">
        <f>VLOOKUP(C615,'Naive Bayes'!A:D,2,0)</f>
        <v>0.34074605451936874</v>
      </c>
      <c r="F615">
        <f>D615*GETPIVOTDATA("Gender",'Naive Bayes'!$A$3,"Gender","Male","LastLetter","a")</f>
        <v>1.1558021087734937E-2</v>
      </c>
      <c r="G615">
        <f>E615*GETPIVOTDATA("Gender",'Naive Bayes'!$A$3,"Gender","Female","LastLetter","a")</f>
        <v>0.19115022570598736</v>
      </c>
      <c r="H615" t="str">
        <f t="shared" si="21"/>
        <v>Female</v>
      </c>
      <c r="I615">
        <f t="shared" si="22"/>
        <v>1</v>
      </c>
    </row>
    <row r="616" spans="1:9" ht="14.25" customHeight="1">
      <c r="A616" s="1" t="s">
        <v>619</v>
      </c>
      <c r="B616" s="1" t="s">
        <v>6</v>
      </c>
      <c r="C616" s="1" t="str">
        <f t="shared" si="18"/>
        <v>i</v>
      </c>
      <c r="D616">
        <f>VLOOKUP(C616,'Naive Bayes'!A:D,3,0)</f>
        <v>6.4716863721219667E-2</v>
      </c>
      <c r="E616">
        <f>VLOOKUP(C616,'Naive Bayes'!A:D,2,0)</f>
        <v>0.34074605451936874</v>
      </c>
      <c r="F616">
        <f>D616*GETPIVOTDATA("Gender",'Naive Bayes'!$A$3,"Gender","Male","LastLetter","a")</f>
        <v>1.1558021087734937E-2</v>
      </c>
      <c r="G616">
        <f>E616*GETPIVOTDATA("Gender",'Naive Bayes'!$A$3,"Gender","Female","LastLetter","a")</f>
        <v>0.19115022570598736</v>
      </c>
      <c r="H616" t="str">
        <f t="shared" si="21"/>
        <v>Female</v>
      </c>
      <c r="I616">
        <f t="shared" si="22"/>
        <v>1</v>
      </c>
    </row>
    <row r="617" spans="1:9" ht="14.25" customHeight="1">
      <c r="A617" s="1" t="s">
        <v>620</v>
      </c>
      <c r="B617" s="1" t="s">
        <v>6</v>
      </c>
      <c r="C617" s="1" t="str">
        <f t="shared" si="18"/>
        <v>i</v>
      </c>
      <c r="D617">
        <f>VLOOKUP(C617,'Naive Bayes'!A:D,3,0)</f>
        <v>6.4716863721219667E-2</v>
      </c>
      <c r="E617">
        <f>VLOOKUP(C617,'Naive Bayes'!A:D,2,0)</f>
        <v>0.34074605451936874</v>
      </c>
      <c r="F617">
        <f>D617*GETPIVOTDATA("Gender",'Naive Bayes'!$A$3,"Gender","Male","LastLetter","a")</f>
        <v>1.1558021087734937E-2</v>
      </c>
      <c r="G617">
        <f>E617*GETPIVOTDATA("Gender",'Naive Bayes'!$A$3,"Gender","Female","LastLetter","a")</f>
        <v>0.19115022570598736</v>
      </c>
      <c r="H617" t="str">
        <f t="shared" si="21"/>
        <v>Female</v>
      </c>
      <c r="I617">
        <f t="shared" si="22"/>
        <v>1</v>
      </c>
    </row>
    <row r="618" spans="1:9" ht="14.25" customHeight="1">
      <c r="A618" s="1" t="s">
        <v>621</v>
      </c>
      <c r="B618" s="1" t="s">
        <v>4</v>
      </c>
      <c r="C618" s="1" t="str">
        <f t="shared" si="18"/>
        <v>r</v>
      </c>
      <c r="D618">
        <f>VLOOKUP(C618,'Naive Bayes'!A:D,3,0)</f>
        <v>8.7741132545115119E-2</v>
      </c>
      <c r="E618">
        <f>VLOOKUP(C618,'Naive Bayes'!A:D,2,0)</f>
        <v>6.4562410329985654E-3</v>
      </c>
      <c r="F618">
        <f>D618*GETPIVOTDATA("Gender",'Naive Bayes'!$A$3,"Gender","Male","LastLetter","a")</f>
        <v>1.5670009359332941E-2</v>
      </c>
      <c r="G618">
        <f>E618*GETPIVOTDATA("Gender",'Naive Bayes'!$A$3,"Gender","Female","LastLetter","a")</f>
        <v>3.6217937502187078E-3</v>
      </c>
      <c r="H618" t="str">
        <f t="shared" si="21"/>
        <v>Male</v>
      </c>
      <c r="I618">
        <f t="shared" si="22"/>
        <v>1</v>
      </c>
    </row>
    <row r="619" spans="1:9" ht="14.25" customHeight="1">
      <c r="A619" s="1" t="s">
        <v>622</v>
      </c>
      <c r="B619" s="1" t="s">
        <v>4</v>
      </c>
      <c r="C619" s="1" t="str">
        <f t="shared" si="18"/>
        <v>r</v>
      </c>
      <c r="D619">
        <f>VLOOKUP(C619,'Naive Bayes'!A:D,3,0)</f>
        <v>8.7741132545115119E-2</v>
      </c>
      <c r="E619">
        <f>VLOOKUP(C619,'Naive Bayes'!A:D,2,0)</f>
        <v>6.4562410329985654E-3</v>
      </c>
      <c r="F619">
        <f>D619*GETPIVOTDATA("Gender",'Naive Bayes'!$A$3,"Gender","Male","LastLetter","a")</f>
        <v>1.5670009359332941E-2</v>
      </c>
      <c r="G619">
        <f>E619*GETPIVOTDATA("Gender",'Naive Bayes'!$A$3,"Gender","Female","LastLetter","a")</f>
        <v>3.6217937502187078E-3</v>
      </c>
      <c r="H619" t="str">
        <f t="shared" si="21"/>
        <v>Male</v>
      </c>
      <c r="I619">
        <f t="shared" si="22"/>
        <v>1</v>
      </c>
    </row>
    <row r="620" spans="1:9" ht="14.25" customHeight="1">
      <c r="A620" s="1" t="s">
        <v>623</v>
      </c>
      <c r="B620" s="1" t="s">
        <v>4</v>
      </c>
      <c r="C620" s="1" t="str">
        <f t="shared" si="18"/>
        <v>u</v>
      </c>
      <c r="D620">
        <f>VLOOKUP(C620,'Naive Bayes'!A:D,3,0)</f>
        <v>3.7336652146857496E-2</v>
      </c>
      <c r="E620">
        <f>VLOOKUP(C620,'Naive Bayes'!A:D,2,0)</f>
        <v>7.8909612625538018E-3</v>
      </c>
      <c r="F620">
        <f>D620*GETPIVOTDATA("Gender",'Naive Bayes'!$A$3,"Gender","Male","LastLetter","a")</f>
        <v>6.6680890890778478E-3</v>
      </c>
      <c r="G620">
        <f>E620*GETPIVOTDATA("Gender",'Naive Bayes'!$A$3,"Gender","Female","LastLetter","a")</f>
        <v>4.4266368058228645E-3</v>
      </c>
      <c r="H620" t="str">
        <f t="shared" si="21"/>
        <v>Male</v>
      </c>
      <c r="I620">
        <f t="shared" si="22"/>
        <v>1</v>
      </c>
    </row>
    <row r="621" spans="1:9" ht="14.25" customHeight="1">
      <c r="A621" s="1" t="s">
        <v>624</v>
      </c>
      <c r="B621" s="1" t="s">
        <v>4</v>
      </c>
      <c r="C621" s="1" t="str">
        <f t="shared" si="18"/>
        <v>n</v>
      </c>
      <c r="D621">
        <f>VLOOKUP(C621,'Naive Bayes'!A:D,3,0)</f>
        <v>0.15121344119477287</v>
      </c>
      <c r="E621">
        <f>VLOOKUP(C621,'Naive Bayes'!A:D,2,0)</f>
        <v>1.2195121951219513E-2</v>
      </c>
      <c r="F621">
        <f>D621*GETPIVOTDATA("Gender",'Naive Bayes'!$A$3,"Gender","Male","LastLetter","a")</f>
        <v>2.7005760810765285E-2</v>
      </c>
      <c r="G621">
        <f>E621*GETPIVOTDATA("Gender",'Naive Bayes'!$A$3,"Gender","Female","LastLetter","a")</f>
        <v>6.8411659726353366E-3</v>
      </c>
      <c r="H621" t="str">
        <f t="shared" si="21"/>
        <v>Male</v>
      </c>
      <c r="I621">
        <f t="shared" si="22"/>
        <v>1</v>
      </c>
    </row>
    <row r="622" spans="1:9" ht="14.25" customHeight="1">
      <c r="A622" s="1" t="s">
        <v>625</v>
      </c>
      <c r="B622" s="1" t="s">
        <v>4</v>
      </c>
      <c r="C622" s="1" t="str">
        <f t="shared" si="18"/>
        <v>p</v>
      </c>
      <c r="D622">
        <f>VLOOKUP(C622,'Naive Bayes'!A:D,3,0)</f>
        <v>1.2445550715619166E-2</v>
      </c>
      <c r="E622">
        <f>VLOOKUP(C622,'Naive Bayes'!A:D,2,0)</f>
        <v>7.173601147776184E-4</v>
      </c>
      <c r="F622">
        <f>D622*GETPIVOTDATA("Gender",'Naive Bayes'!$A$3,"Gender","Male","LastLetter","a")</f>
        <v>2.2226963630259493E-3</v>
      </c>
      <c r="G622">
        <f>E622*GETPIVOTDATA("Gender",'Naive Bayes'!$A$3,"Gender","Female","LastLetter","a")</f>
        <v>4.0242152780207866E-4</v>
      </c>
      <c r="H622" t="str">
        <f t="shared" si="21"/>
        <v>Male</v>
      </c>
      <c r="I622">
        <f t="shared" si="22"/>
        <v>1</v>
      </c>
    </row>
    <row r="623" spans="1:9" ht="14.25" customHeight="1">
      <c r="A623" s="1" t="s">
        <v>626</v>
      </c>
      <c r="B623" s="1" t="s">
        <v>6</v>
      </c>
      <c r="C623" s="1" t="str">
        <f t="shared" si="18"/>
        <v>a</v>
      </c>
      <c r="D623">
        <f>VLOOKUP(C623,'Naive Bayes'!A:D,3,0)</f>
        <v>0.17859365276913503</v>
      </c>
      <c r="E623">
        <f>VLOOKUP(C623,'Naive Bayes'!A:D,2,0)</f>
        <v>0.56097560975609762</v>
      </c>
      <c r="F623">
        <f>D623*GETPIVOTDATA("Gender",'Naive Bayes'!$A$3,"Gender","Male","LastLetter","a")</f>
        <v>3.1895692809422373E-2</v>
      </c>
      <c r="G623">
        <f>E623*GETPIVOTDATA("Gender",'Naive Bayes'!$A$3,"Gender","Female","LastLetter","a")</f>
        <v>0.31469363474122553</v>
      </c>
      <c r="H623" t="str">
        <f t="shared" si="21"/>
        <v>Female</v>
      </c>
      <c r="I623">
        <f t="shared" si="22"/>
        <v>1</v>
      </c>
    </row>
    <row r="624" spans="1:9" ht="14.25" customHeight="1">
      <c r="A624" s="1" t="s">
        <v>627</v>
      </c>
      <c r="B624" s="1" t="s">
        <v>6</v>
      </c>
      <c r="C624" s="1" t="str">
        <f t="shared" si="18"/>
        <v>l</v>
      </c>
      <c r="D624">
        <f>VLOOKUP(C624,'Naive Bayes'!A:D,3,0)</f>
        <v>6.1605476042314873E-2</v>
      </c>
      <c r="E624">
        <f>VLOOKUP(C624,'Naive Bayes'!A:D,2,0)</f>
        <v>2.7977044476327116E-2</v>
      </c>
      <c r="F624">
        <f>D624*GETPIVOTDATA("Gender",'Naive Bayes'!$A$3,"Gender","Male","LastLetter","a")</f>
        <v>1.1002346996978449E-2</v>
      </c>
      <c r="G624">
        <f>E624*GETPIVOTDATA("Gender",'Naive Bayes'!$A$3,"Gender","Female","LastLetter","a")</f>
        <v>1.5694439584281066E-2</v>
      </c>
      <c r="H624" t="str">
        <f t="shared" si="21"/>
        <v>Female</v>
      </c>
      <c r="I624">
        <f t="shared" si="22"/>
        <v>1</v>
      </c>
    </row>
    <row r="625" spans="1:9" ht="14.25" customHeight="1">
      <c r="A625" s="1" t="s">
        <v>628</v>
      </c>
      <c r="B625" s="1" t="s">
        <v>4</v>
      </c>
      <c r="C625" s="1" t="str">
        <f t="shared" si="18"/>
        <v>u</v>
      </c>
      <c r="D625">
        <f>VLOOKUP(C625,'Naive Bayes'!A:D,3,0)</f>
        <v>3.7336652146857496E-2</v>
      </c>
      <c r="E625">
        <f>VLOOKUP(C625,'Naive Bayes'!A:D,2,0)</f>
        <v>7.8909612625538018E-3</v>
      </c>
      <c r="F625">
        <f>D625*GETPIVOTDATA("Gender",'Naive Bayes'!$A$3,"Gender","Male","LastLetter","a")</f>
        <v>6.6680890890778478E-3</v>
      </c>
      <c r="G625">
        <f>E625*GETPIVOTDATA("Gender",'Naive Bayes'!$A$3,"Gender","Female","LastLetter","a")</f>
        <v>4.4266368058228645E-3</v>
      </c>
      <c r="H625" t="str">
        <f t="shared" si="21"/>
        <v>Male</v>
      </c>
      <c r="I625">
        <f t="shared" si="22"/>
        <v>1</v>
      </c>
    </row>
    <row r="626" spans="1:9" ht="14.25" customHeight="1">
      <c r="A626" s="1" t="s">
        <v>629</v>
      </c>
      <c r="B626" s="1" t="s">
        <v>6</v>
      </c>
      <c r="C626" s="1" t="str">
        <f t="shared" si="18"/>
        <v>a</v>
      </c>
      <c r="D626">
        <f>VLOOKUP(C626,'Naive Bayes'!A:D,3,0)</f>
        <v>0.17859365276913503</v>
      </c>
      <c r="E626">
        <f>VLOOKUP(C626,'Naive Bayes'!A:D,2,0)</f>
        <v>0.56097560975609762</v>
      </c>
      <c r="F626">
        <f>D626*GETPIVOTDATA("Gender",'Naive Bayes'!$A$3,"Gender","Male","LastLetter","a")</f>
        <v>3.1895692809422373E-2</v>
      </c>
      <c r="G626">
        <f>E626*GETPIVOTDATA("Gender",'Naive Bayes'!$A$3,"Gender","Female","LastLetter","a")</f>
        <v>0.31469363474122553</v>
      </c>
      <c r="H626" t="str">
        <f t="shared" si="21"/>
        <v>Female</v>
      </c>
      <c r="I626">
        <f t="shared" si="22"/>
        <v>1</v>
      </c>
    </row>
    <row r="627" spans="1:9" ht="14.25" customHeight="1">
      <c r="A627" s="1" t="s">
        <v>630</v>
      </c>
      <c r="B627" s="1" t="s">
        <v>4</v>
      </c>
      <c r="C627" s="1" t="str">
        <f t="shared" si="18"/>
        <v>a</v>
      </c>
      <c r="D627">
        <f>VLOOKUP(C627,'Naive Bayes'!A:D,3,0)</f>
        <v>0.17859365276913503</v>
      </c>
      <c r="E627">
        <f>VLOOKUP(C627,'Naive Bayes'!A:D,2,0)</f>
        <v>0.56097560975609762</v>
      </c>
      <c r="F627">
        <f>D627*GETPIVOTDATA("Gender",'Naive Bayes'!$A$3,"Gender","Male","LastLetter","a")</f>
        <v>3.1895692809422373E-2</v>
      </c>
      <c r="G627">
        <f>E627*GETPIVOTDATA("Gender",'Naive Bayes'!$A$3,"Gender","Female","LastLetter","a")</f>
        <v>0.31469363474122553</v>
      </c>
      <c r="H627" t="str">
        <f t="shared" si="21"/>
        <v>Female</v>
      </c>
      <c r="I627">
        <f t="shared" si="22"/>
        <v>0</v>
      </c>
    </row>
    <row r="628" spans="1:9" ht="14.25" customHeight="1">
      <c r="A628" s="1" t="s">
        <v>631</v>
      </c>
      <c r="B628" s="1" t="s">
        <v>6</v>
      </c>
      <c r="C628" s="1" t="str">
        <f t="shared" si="18"/>
        <v>a</v>
      </c>
      <c r="D628">
        <f>VLOOKUP(C628,'Naive Bayes'!A:D,3,0)</f>
        <v>0.17859365276913503</v>
      </c>
      <c r="E628">
        <f>VLOOKUP(C628,'Naive Bayes'!A:D,2,0)</f>
        <v>0.56097560975609762</v>
      </c>
      <c r="F628">
        <f>D628*GETPIVOTDATA("Gender",'Naive Bayes'!$A$3,"Gender","Male","LastLetter","a")</f>
        <v>3.1895692809422373E-2</v>
      </c>
      <c r="G628">
        <f>E628*GETPIVOTDATA("Gender",'Naive Bayes'!$A$3,"Gender","Female","LastLetter","a")</f>
        <v>0.31469363474122553</v>
      </c>
      <c r="H628" t="str">
        <f t="shared" si="21"/>
        <v>Female</v>
      </c>
      <c r="I628">
        <f t="shared" si="22"/>
        <v>1</v>
      </c>
    </row>
    <row r="629" spans="1:9" ht="14.25" customHeight="1">
      <c r="A629" s="1" t="s">
        <v>632</v>
      </c>
      <c r="B629" s="1" t="s">
        <v>4</v>
      </c>
      <c r="C629" s="1" t="str">
        <f t="shared" si="18"/>
        <v>i</v>
      </c>
      <c r="D629">
        <f>VLOOKUP(C629,'Naive Bayes'!A:D,3,0)</f>
        <v>6.4716863721219667E-2</v>
      </c>
      <c r="E629">
        <f>VLOOKUP(C629,'Naive Bayes'!A:D,2,0)</f>
        <v>0.34074605451936874</v>
      </c>
      <c r="F629">
        <f>D629*GETPIVOTDATA("Gender",'Naive Bayes'!$A$3,"Gender","Male","LastLetter","a")</f>
        <v>1.1558021087734937E-2</v>
      </c>
      <c r="G629">
        <f>E629*GETPIVOTDATA("Gender",'Naive Bayes'!$A$3,"Gender","Female","LastLetter","a")</f>
        <v>0.19115022570598736</v>
      </c>
      <c r="H629" t="str">
        <f t="shared" si="21"/>
        <v>Female</v>
      </c>
      <c r="I629">
        <f t="shared" si="22"/>
        <v>0</v>
      </c>
    </row>
    <row r="630" spans="1:9" ht="14.25" customHeight="1">
      <c r="A630" s="1" t="s">
        <v>633</v>
      </c>
      <c r="B630" s="1" t="s">
        <v>6</v>
      </c>
      <c r="C630" s="1" t="str">
        <f t="shared" si="18"/>
        <v>i</v>
      </c>
      <c r="D630">
        <f>VLOOKUP(C630,'Naive Bayes'!A:D,3,0)</f>
        <v>6.4716863721219667E-2</v>
      </c>
      <c r="E630">
        <f>VLOOKUP(C630,'Naive Bayes'!A:D,2,0)</f>
        <v>0.34074605451936874</v>
      </c>
      <c r="F630">
        <f>D630*GETPIVOTDATA("Gender",'Naive Bayes'!$A$3,"Gender","Male","LastLetter","a")</f>
        <v>1.1558021087734937E-2</v>
      </c>
      <c r="G630">
        <f>E630*GETPIVOTDATA("Gender",'Naive Bayes'!$A$3,"Gender","Female","LastLetter","a")</f>
        <v>0.19115022570598736</v>
      </c>
      <c r="H630" t="str">
        <f t="shared" si="21"/>
        <v>Female</v>
      </c>
      <c r="I630">
        <f t="shared" si="22"/>
        <v>1</v>
      </c>
    </row>
    <row r="631" spans="1:9" ht="14.25" customHeight="1">
      <c r="A631" s="1" t="s">
        <v>634</v>
      </c>
      <c r="B631" s="1" t="s">
        <v>4</v>
      </c>
      <c r="C631" s="1" t="str">
        <f t="shared" si="18"/>
        <v>k</v>
      </c>
      <c r="D631">
        <f>VLOOKUP(C631,'Naive Bayes'!A:D,3,0)</f>
        <v>3.7336652146857496E-2</v>
      </c>
      <c r="E631">
        <f>VLOOKUP(C631,'Naive Bayes'!A:D,2,0)</f>
        <v>2.8694404591104736E-3</v>
      </c>
      <c r="F631">
        <f>D631*GETPIVOTDATA("Gender",'Naive Bayes'!$A$3,"Gender","Male","LastLetter","a")</f>
        <v>6.6680890890778478E-3</v>
      </c>
      <c r="G631">
        <f>E631*GETPIVOTDATA("Gender",'Naive Bayes'!$A$3,"Gender","Female","LastLetter","a")</f>
        <v>1.6096861112083146E-3</v>
      </c>
      <c r="H631" t="str">
        <f t="shared" si="21"/>
        <v>Male</v>
      </c>
      <c r="I631">
        <f t="shared" si="22"/>
        <v>1</v>
      </c>
    </row>
    <row r="632" spans="1:9" ht="14.25" customHeight="1">
      <c r="A632" s="1" t="s">
        <v>635</v>
      </c>
      <c r="B632" s="1" t="s">
        <v>6</v>
      </c>
      <c r="C632" s="1" t="str">
        <f t="shared" si="18"/>
        <v>i</v>
      </c>
      <c r="D632">
        <f>VLOOKUP(C632,'Naive Bayes'!A:D,3,0)</f>
        <v>6.4716863721219667E-2</v>
      </c>
      <c r="E632">
        <f>VLOOKUP(C632,'Naive Bayes'!A:D,2,0)</f>
        <v>0.34074605451936874</v>
      </c>
      <c r="F632">
        <f>D632*GETPIVOTDATA("Gender",'Naive Bayes'!$A$3,"Gender","Male","LastLetter","a")</f>
        <v>1.1558021087734937E-2</v>
      </c>
      <c r="G632">
        <f>E632*GETPIVOTDATA("Gender",'Naive Bayes'!$A$3,"Gender","Female","LastLetter","a")</f>
        <v>0.19115022570598736</v>
      </c>
      <c r="H632" t="str">
        <f t="shared" si="21"/>
        <v>Female</v>
      </c>
      <c r="I632">
        <f t="shared" si="22"/>
        <v>1</v>
      </c>
    </row>
    <row r="633" spans="1:9" ht="14.25" customHeight="1">
      <c r="A633" s="1" t="s">
        <v>636</v>
      </c>
      <c r="B633" s="1" t="s">
        <v>6</v>
      </c>
      <c r="C633" s="1" t="str">
        <f t="shared" si="18"/>
        <v>a</v>
      </c>
      <c r="D633">
        <f>VLOOKUP(C633,'Naive Bayes'!A:D,3,0)</f>
        <v>0.17859365276913503</v>
      </c>
      <c r="E633">
        <f>VLOOKUP(C633,'Naive Bayes'!A:D,2,0)</f>
        <v>0.56097560975609762</v>
      </c>
      <c r="F633">
        <f>D633*GETPIVOTDATA("Gender",'Naive Bayes'!$A$3,"Gender","Male","LastLetter","a")</f>
        <v>3.1895692809422373E-2</v>
      </c>
      <c r="G633">
        <f>E633*GETPIVOTDATA("Gender",'Naive Bayes'!$A$3,"Gender","Female","LastLetter","a")</f>
        <v>0.31469363474122553</v>
      </c>
      <c r="H633" t="str">
        <f t="shared" si="21"/>
        <v>Female</v>
      </c>
      <c r="I633">
        <f t="shared" si="22"/>
        <v>1</v>
      </c>
    </row>
    <row r="634" spans="1:9" ht="14.25" customHeight="1">
      <c r="A634" s="1" t="s">
        <v>637</v>
      </c>
      <c r="B634" s="1" t="s">
        <v>4</v>
      </c>
      <c r="C634" s="1" t="str">
        <f t="shared" si="18"/>
        <v>u</v>
      </c>
      <c r="D634">
        <f>VLOOKUP(C634,'Naive Bayes'!A:D,3,0)</f>
        <v>3.7336652146857496E-2</v>
      </c>
      <c r="E634">
        <f>VLOOKUP(C634,'Naive Bayes'!A:D,2,0)</f>
        <v>7.8909612625538018E-3</v>
      </c>
      <c r="F634">
        <f>D634*GETPIVOTDATA("Gender",'Naive Bayes'!$A$3,"Gender","Male","LastLetter","a")</f>
        <v>6.6680890890778478E-3</v>
      </c>
      <c r="G634">
        <f>E634*GETPIVOTDATA("Gender",'Naive Bayes'!$A$3,"Gender","Female","LastLetter","a")</f>
        <v>4.4266368058228645E-3</v>
      </c>
      <c r="H634" t="str">
        <f t="shared" si="21"/>
        <v>Male</v>
      </c>
      <c r="I634">
        <f t="shared" si="22"/>
        <v>1</v>
      </c>
    </row>
    <row r="635" spans="1:9" ht="14.25" customHeight="1">
      <c r="A635" s="1" t="s">
        <v>638</v>
      </c>
      <c r="B635" s="1" t="s">
        <v>4</v>
      </c>
      <c r="C635" s="1" t="str">
        <f t="shared" si="18"/>
        <v>a</v>
      </c>
      <c r="D635">
        <f>VLOOKUP(C635,'Naive Bayes'!A:D,3,0)</f>
        <v>0.17859365276913503</v>
      </c>
      <c r="E635">
        <f>VLOOKUP(C635,'Naive Bayes'!A:D,2,0)</f>
        <v>0.56097560975609762</v>
      </c>
      <c r="F635">
        <f>D635*GETPIVOTDATA("Gender",'Naive Bayes'!$A$3,"Gender","Male","LastLetter","a")</f>
        <v>3.1895692809422373E-2</v>
      </c>
      <c r="G635">
        <f>E635*GETPIVOTDATA("Gender",'Naive Bayes'!$A$3,"Gender","Female","LastLetter","a")</f>
        <v>0.31469363474122553</v>
      </c>
      <c r="H635" t="str">
        <f t="shared" si="21"/>
        <v>Female</v>
      </c>
      <c r="I635">
        <f t="shared" si="22"/>
        <v>0</v>
      </c>
    </row>
    <row r="636" spans="1:9" ht="14.25" customHeight="1">
      <c r="A636" s="1" t="s">
        <v>639</v>
      </c>
      <c r="B636" s="1" t="s">
        <v>6</v>
      </c>
      <c r="C636" s="1" t="str">
        <f t="shared" si="18"/>
        <v>a</v>
      </c>
      <c r="D636">
        <f>VLOOKUP(C636,'Naive Bayes'!A:D,3,0)</f>
        <v>0.17859365276913503</v>
      </c>
      <c r="E636">
        <f>VLOOKUP(C636,'Naive Bayes'!A:D,2,0)</f>
        <v>0.56097560975609762</v>
      </c>
      <c r="F636">
        <f>D636*GETPIVOTDATA("Gender",'Naive Bayes'!$A$3,"Gender","Male","LastLetter","a")</f>
        <v>3.1895692809422373E-2</v>
      </c>
      <c r="G636">
        <f>E636*GETPIVOTDATA("Gender",'Naive Bayes'!$A$3,"Gender","Female","LastLetter","a")</f>
        <v>0.31469363474122553</v>
      </c>
      <c r="H636" t="str">
        <f t="shared" si="21"/>
        <v>Female</v>
      </c>
      <c r="I636">
        <f t="shared" si="22"/>
        <v>1</v>
      </c>
    </row>
    <row r="637" spans="1:9" ht="14.25" customHeight="1">
      <c r="A637" s="1" t="s">
        <v>640</v>
      </c>
      <c r="B637" s="1" t="s">
        <v>4</v>
      </c>
      <c r="C637" s="1" t="str">
        <f t="shared" si="18"/>
        <v>r</v>
      </c>
      <c r="D637">
        <f>VLOOKUP(C637,'Naive Bayes'!A:D,3,0)</f>
        <v>8.7741132545115119E-2</v>
      </c>
      <c r="E637">
        <f>VLOOKUP(C637,'Naive Bayes'!A:D,2,0)</f>
        <v>6.4562410329985654E-3</v>
      </c>
      <c r="F637">
        <f>D637*GETPIVOTDATA("Gender",'Naive Bayes'!$A$3,"Gender","Male","LastLetter","a")</f>
        <v>1.5670009359332941E-2</v>
      </c>
      <c r="G637">
        <f>E637*GETPIVOTDATA("Gender",'Naive Bayes'!$A$3,"Gender","Female","LastLetter","a")</f>
        <v>3.6217937502187078E-3</v>
      </c>
      <c r="H637" t="str">
        <f t="shared" si="21"/>
        <v>Male</v>
      </c>
      <c r="I637">
        <f t="shared" si="22"/>
        <v>1</v>
      </c>
    </row>
    <row r="638" spans="1:9" ht="14.25" customHeight="1">
      <c r="A638" s="1" t="s">
        <v>641</v>
      </c>
      <c r="B638" s="1" t="s">
        <v>4</v>
      </c>
      <c r="C638" s="1" t="str">
        <f t="shared" si="18"/>
        <v>m</v>
      </c>
      <c r="D638">
        <f>VLOOKUP(C638,'Naive Bayes'!A:D,3,0)</f>
        <v>3.2980709396390792E-2</v>
      </c>
      <c r="E638">
        <f>VLOOKUP(C638,'Naive Bayes'!A:D,2,0)</f>
        <v>7.8909612625538018E-3</v>
      </c>
      <c r="F638">
        <f>D638*GETPIVOTDATA("Gender",'Naive Bayes'!$A$3,"Gender","Male","LastLetter","a")</f>
        <v>5.8901453620187659E-3</v>
      </c>
      <c r="G638">
        <f>E638*GETPIVOTDATA("Gender",'Naive Bayes'!$A$3,"Gender","Female","LastLetter","a")</f>
        <v>4.4266368058228645E-3</v>
      </c>
      <c r="H638" t="str">
        <f t="shared" si="21"/>
        <v>Male</v>
      </c>
      <c r="I638">
        <f t="shared" si="22"/>
        <v>1</v>
      </c>
    </row>
    <row r="639" spans="1:9" ht="14.25" customHeight="1">
      <c r="A639" s="1" t="s">
        <v>642</v>
      </c>
      <c r="B639" s="1" t="s">
        <v>6</v>
      </c>
      <c r="C639" s="1" t="str">
        <f t="shared" si="18"/>
        <v>i</v>
      </c>
      <c r="D639">
        <f>VLOOKUP(C639,'Naive Bayes'!A:D,3,0)</f>
        <v>6.4716863721219667E-2</v>
      </c>
      <c r="E639">
        <f>VLOOKUP(C639,'Naive Bayes'!A:D,2,0)</f>
        <v>0.34074605451936874</v>
      </c>
      <c r="F639">
        <f>D639*GETPIVOTDATA("Gender",'Naive Bayes'!$A$3,"Gender","Male","LastLetter","a")</f>
        <v>1.1558021087734937E-2</v>
      </c>
      <c r="G639">
        <f>E639*GETPIVOTDATA("Gender",'Naive Bayes'!$A$3,"Gender","Female","LastLetter","a")</f>
        <v>0.19115022570598736</v>
      </c>
      <c r="H639" t="str">
        <f t="shared" si="21"/>
        <v>Female</v>
      </c>
      <c r="I639">
        <f t="shared" si="22"/>
        <v>1</v>
      </c>
    </row>
    <row r="640" spans="1:9" ht="14.25" customHeight="1">
      <c r="A640" s="1" t="s">
        <v>643</v>
      </c>
      <c r="B640" s="1" t="s">
        <v>6</v>
      </c>
      <c r="C640" s="1" t="str">
        <f t="shared" si="18"/>
        <v>a</v>
      </c>
      <c r="D640">
        <f>VLOOKUP(C640,'Naive Bayes'!A:D,3,0)</f>
        <v>0.17859365276913503</v>
      </c>
      <c r="E640">
        <f>VLOOKUP(C640,'Naive Bayes'!A:D,2,0)</f>
        <v>0.56097560975609762</v>
      </c>
      <c r="F640">
        <f>D640*GETPIVOTDATA("Gender",'Naive Bayes'!$A$3,"Gender","Male","LastLetter","a")</f>
        <v>3.1895692809422373E-2</v>
      </c>
      <c r="G640">
        <f>E640*GETPIVOTDATA("Gender",'Naive Bayes'!$A$3,"Gender","Female","LastLetter","a")</f>
        <v>0.31469363474122553</v>
      </c>
      <c r="H640" t="str">
        <f t="shared" si="21"/>
        <v>Female</v>
      </c>
      <c r="I640">
        <f t="shared" si="22"/>
        <v>1</v>
      </c>
    </row>
    <row r="641" spans="1:9" ht="14.25" customHeight="1">
      <c r="A641" s="1" t="s">
        <v>644</v>
      </c>
      <c r="B641" s="1" t="s">
        <v>4</v>
      </c>
      <c r="C641" s="1" t="str">
        <f t="shared" si="18"/>
        <v>i</v>
      </c>
      <c r="D641">
        <f>VLOOKUP(C641,'Naive Bayes'!A:D,3,0)</f>
        <v>6.4716863721219667E-2</v>
      </c>
      <c r="E641">
        <f>VLOOKUP(C641,'Naive Bayes'!A:D,2,0)</f>
        <v>0.34074605451936874</v>
      </c>
      <c r="F641">
        <f>D641*GETPIVOTDATA("Gender",'Naive Bayes'!$A$3,"Gender","Male","LastLetter","a")</f>
        <v>1.1558021087734937E-2</v>
      </c>
      <c r="G641">
        <f>E641*GETPIVOTDATA("Gender",'Naive Bayes'!$A$3,"Gender","Female","LastLetter","a")</f>
        <v>0.19115022570598736</v>
      </c>
      <c r="H641" t="str">
        <f t="shared" si="21"/>
        <v>Female</v>
      </c>
      <c r="I641">
        <f t="shared" si="22"/>
        <v>0</v>
      </c>
    </row>
    <row r="642" spans="1:9" ht="14.25" customHeight="1">
      <c r="A642" s="1" t="s">
        <v>645</v>
      </c>
      <c r="B642" s="1" t="s">
        <v>6</v>
      </c>
      <c r="C642" s="1" t="str">
        <f t="shared" si="18"/>
        <v>i</v>
      </c>
      <c r="D642">
        <f>VLOOKUP(C642,'Naive Bayes'!A:D,3,0)</f>
        <v>6.4716863721219667E-2</v>
      </c>
      <c r="E642">
        <f>VLOOKUP(C642,'Naive Bayes'!A:D,2,0)</f>
        <v>0.34074605451936874</v>
      </c>
      <c r="F642">
        <f>D642*GETPIVOTDATA("Gender",'Naive Bayes'!$A$3,"Gender","Male","LastLetter","a")</f>
        <v>1.1558021087734937E-2</v>
      </c>
      <c r="G642">
        <f>E642*GETPIVOTDATA("Gender",'Naive Bayes'!$A$3,"Gender","Female","LastLetter","a")</f>
        <v>0.19115022570598736</v>
      </c>
      <c r="H642" t="str">
        <f t="shared" si="21"/>
        <v>Female</v>
      </c>
      <c r="I642">
        <f t="shared" si="22"/>
        <v>1</v>
      </c>
    </row>
    <row r="643" spans="1:9" ht="14.25" customHeight="1">
      <c r="A643" s="1" t="s">
        <v>646</v>
      </c>
      <c r="B643" s="1" t="s">
        <v>6</v>
      </c>
      <c r="C643" s="1" t="str">
        <f t="shared" si="18"/>
        <v>i</v>
      </c>
      <c r="D643">
        <f>VLOOKUP(C643,'Naive Bayes'!A:D,3,0)</f>
        <v>6.4716863721219667E-2</v>
      </c>
      <c r="E643">
        <f>VLOOKUP(C643,'Naive Bayes'!A:D,2,0)</f>
        <v>0.34074605451936874</v>
      </c>
      <c r="F643">
        <f>D643*GETPIVOTDATA("Gender",'Naive Bayes'!$A$3,"Gender","Male","LastLetter","a")</f>
        <v>1.1558021087734937E-2</v>
      </c>
      <c r="G643">
        <f>E643*GETPIVOTDATA("Gender",'Naive Bayes'!$A$3,"Gender","Female","LastLetter","a")</f>
        <v>0.19115022570598736</v>
      </c>
      <c r="H643" t="str">
        <f t="shared" ref="H643:H706" si="23">IF(G643&gt;F643,"Female","Male")</f>
        <v>Female</v>
      </c>
      <c r="I643">
        <f t="shared" ref="I643:I706" si="24">IF(H643=B643,1,0)</f>
        <v>1</v>
      </c>
    </row>
    <row r="644" spans="1:9" ht="14.25" customHeight="1">
      <c r="A644" s="1" t="s">
        <v>647</v>
      </c>
      <c r="B644" s="1" t="s">
        <v>6</v>
      </c>
      <c r="C644" s="1" t="str">
        <f t="shared" si="18"/>
        <v>i</v>
      </c>
      <c r="D644">
        <f>VLOOKUP(C644,'Naive Bayes'!A:D,3,0)</f>
        <v>6.4716863721219667E-2</v>
      </c>
      <c r="E644">
        <f>VLOOKUP(C644,'Naive Bayes'!A:D,2,0)</f>
        <v>0.34074605451936874</v>
      </c>
      <c r="F644">
        <f>D644*GETPIVOTDATA("Gender",'Naive Bayes'!$A$3,"Gender","Male","LastLetter","a")</f>
        <v>1.1558021087734937E-2</v>
      </c>
      <c r="G644">
        <f>E644*GETPIVOTDATA("Gender",'Naive Bayes'!$A$3,"Gender","Female","LastLetter","a")</f>
        <v>0.19115022570598736</v>
      </c>
      <c r="H644" t="str">
        <f t="shared" si="23"/>
        <v>Female</v>
      </c>
      <c r="I644">
        <f t="shared" si="24"/>
        <v>1</v>
      </c>
    </row>
    <row r="645" spans="1:9" ht="14.25" customHeight="1">
      <c r="A645" s="1" t="s">
        <v>648</v>
      </c>
      <c r="B645" s="1" t="s">
        <v>6</v>
      </c>
      <c r="C645" s="1" t="str">
        <f t="shared" si="18"/>
        <v>i</v>
      </c>
      <c r="D645">
        <f>VLOOKUP(C645,'Naive Bayes'!A:D,3,0)</f>
        <v>6.4716863721219667E-2</v>
      </c>
      <c r="E645">
        <f>VLOOKUP(C645,'Naive Bayes'!A:D,2,0)</f>
        <v>0.34074605451936874</v>
      </c>
      <c r="F645">
        <f>D645*GETPIVOTDATA("Gender",'Naive Bayes'!$A$3,"Gender","Male","LastLetter","a")</f>
        <v>1.1558021087734937E-2</v>
      </c>
      <c r="G645">
        <f>E645*GETPIVOTDATA("Gender",'Naive Bayes'!$A$3,"Gender","Female","LastLetter","a")</f>
        <v>0.19115022570598736</v>
      </c>
      <c r="H645" t="str">
        <f t="shared" si="23"/>
        <v>Female</v>
      </c>
      <c r="I645">
        <f t="shared" si="24"/>
        <v>1</v>
      </c>
    </row>
    <row r="646" spans="1:9" ht="14.25" customHeight="1">
      <c r="A646" s="1" t="s">
        <v>649</v>
      </c>
      <c r="B646" s="1" t="s">
        <v>4</v>
      </c>
      <c r="C646" s="1" t="str">
        <f t="shared" si="18"/>
        <v>a</v>
      </c>
      <c r="D646">
        <f>VLOOKUP(C646,'Naive Bayes'!A:D,3,0)</f>
        <v>0.17859365276913503</v>
      </c>
      <c r="E646">
        <f>VLOOKUP(C646,'Naive Bayes'!A:D,2,0)</f>
        <v>0.56097560975609762</v>
      </c>
      <c r="F646">
        <f>D646*GETPIVOTDATA("Gender",'Naive Bayes'!$A$3,"Gender","Male","LastLetter","a")</f>
        <v>3.1895692809422373E-2</v>
      </c>
      <c r="G646">
        <f>E646*GETPIVOTDATA("Gender",'Naive Bayes'!$A$3,"Gender","Female","LastLetter","a")</f>
        <v>0.31469363474122553</v>
      </c>
      <c r="H646" t="str">
        <f t="shared" si="23"/>
        <v>Female</v>
      </c>
      <c r="I646">
        <f t="shared" si="24"/>
        <v>0</v>
      </c>
    </row>
    <row r="647" spans="1:9" ht="14.25" customHeight="1">
      <c r="A647" s="1" t="s">
        <v>650</v>
      </c>
      <c r="B647" s="1" t="s">
        <v>4</v>
      </c>
      <c r="C647" s="1" t="str">
        <f t="shared" si="18"/>
        <v>a</v>
      </c>
      <c r="D647">
        <f>VLOOKUP(C647,'Naive Bayes'!A:D,3,0)</f>
        <v>0.17859365276913503</v>
      </c>
      <c r="E647">
        <f>VLOOKUP(C647,'Naive Bayes'!A:D,2,0)</f>
        <v>0.56097560975609762</v>
      </c>
      <c r="F647">
        <f>D647*GETPIVOTDATA("Gender",'Naive Bayes'!$A$3,"Gender","Male","LastLetter","a")</f>
        <v>3.1895692809422373E-2</v>
      </c>
      <c r="G647">
        <f>E647*GETPIVOTDATA("Gender",'Naive Bayes'!$A$3,"Gender","Female","LastLetter","a")</f>
        <v>0.31469363474122553</v>
      </c>
      <c r="H647" t="str">
        <f t="shared" si="23"/>
        <v>Female</v>
      </c>
      <c r="I647">
        <f t="shared" si="24"/>
        <v>0</v>
      </c>
    </row>
    <row r="648" spans="1:9" ht="14.25" customHeight="1">
      <c r="A648" s="1" t="s">
        <v>651</v>
      </c>
      <c r="B648" s="1" t="s">
        <v>6</v>
      </c>
      <c r="C648" s="1" t="str">
        <f t="shared" si="18"/>
        <v>i</v>
      </c>
      <c r="D648">
        <f>VLOOKUP(C648,'Naive Bayes'!A:D,3,0)</f>
        <v>6.4716863721219667E-2</v>
      </c>
      <c r="E648">
        <f>VLOOKUP(C648,'Naive Bayes'!A:D,2,0)</f>
        <v>0.34074605451936874</v>
      </c>
      <c r="F648">
        <f>D648*GETPIVOTDATA("Gender",'Naive Bayes'!$A$3,"Gender","Male","LastLetter","a")</f>
        <v>1.1558021087734937E-2</v>
      </c>
      <c r="G648">
        <f>E648*GETPIVOTDATA("Gender",'Naive Bayes'!$A$3,"Gender","Female","LastLetter","a")</f>
        <v>0.19115022570598736</v>
      </c>
      <c r="H648" t="str">
        <f t="shared" si="23"/>
        <v>Female</v>
      </c>
      <c r="I648">
        <f t="shared" si="24"/>
        <v>1</v>
      </c>
    </row>
    <row r="649" spans="1:9" ht="14.25" customHeight="1">
      <c r="A649" s="1" t="s">
        <v>652</v>
      </c>
      <c r="B649" s="1" t="s">
        <v>6</v>
      </c>
      <c r="C649" s="1" t="str">
        <f t="shared" si="18"/>
        <v>i</v>
      </c>
      <c r="D649">
        <f>VLOOKUP(C649,'Naive Bayes'!A:D,3,0)</f>
        <v>6.4716863721219667E-2</v>
      </c>
      <c r="E649">
        <f>VLOOKUP(C649,'Naive Bayes'!A:D,2,0)</f>
        <v>0.34074605451936874</v>
      </c>
      <c r="F649">
        <f>D649*GETPIVOTDATA("Gender",'Naive Bayes'!$A$3,"Gender","Male","LastLetter","a")</f>
        <v>1.1558021087734937E-2</v>
      </c>
      <c r="G649">
        <f>E649*GETPIVOTDATA("Gender",'Naive Bayes'!$A$3,"Gender","Female","LastLetter","a")</f>
        <v>0.19115022570598736</v>
      </c>
      <c r="H649" t="str">
        <f t="shared" si="23"/>
        <v>Female</v>
      </c>
      <c r="I649">
        <f t="shared" si="24"/>
        <v>1</v>
      </c>
    </row>
    <row r="650" spans="1:9" ht="14.25" customHeight="1">
      <c r="A650" s="1" t="s">
        <v>653</v>
      </c>
      <c r="B650" s="1" t="s">
        <v>4</v>
      </c>
      <c r="C650" s="1" t="str">
        <f t="shared" si="18"/>
        <v>v</v>
      </c>
      <c r="D650">
        <f>VLOOKUP(C650,'Naive Bayes'!A:D,3,0)</f>
        <v>2.4268823895457373E-2</v>
      </c>
      <c r="E650">
        <f>VLOOKUP(C650,'Naive Bayes'!A:D,2,0)</f>
        <v>0</v>
      </c>
      <c r="F650">
        <f>D650*GETPIVOTDATA("Gender",'Naive Bayes'!$A$3,"Gender","Male","LastLetter","a")</f>
        <v>4.3342579079006013E-3</v>
      </c>
      <c r="G650">
        <f>E650*GETPIVOTDATA("Gender",'Naive Bayes'!$A$3,"Gender","Female","LastLetter","a")</f>
        <v>0</v>
      </c>
      <c r="H650" t="str">
        <f t="shared" si="23"/>
        <v>Male</v>
      </c>
      <c r="I650">
        <f t="shared" si="24"/>
        <v>1</v>
      </c>
    </row>
    <row r="651" spans="1:9" ht="14.25" customHeight="1">
      <c r="A651" s="1" t="s">
        <v>654</v>
      </c>
      <c r="B651" s="1" t="s">
        <v>4</v>
      </c>
      <c r="C651" s="1" t="str">
        <f t="shared" si="18"/>
        <v>n</v>
      </c>
      <c r="D651">
        <f>VLOOKUP(C651,'Naive Bayes'!A:D,3,0)</f>
        <v>0.15121344119477287</v>
      </c>
      <c r="E651">
        <f>VLOOKUP(C651,'Naive Bayes'!A:D,2,0)</f>
        <v>1.2195121951219513E-2</v>
      </c>
      <c r="F651">
        <f>D651*GETPIVOTDATA("Gender",'Naive Bayes'!$A$3,"Gender","Male","LastLetter","a")</f>
        <v>2.7005760810765285E-2</v>
      </c>
      <c r="G651">
        <f>E651*GETPIVOTDATA("Gender",'Naive Bayes'!$A$3,"Gender","Female","LastLetter","a")</f>
        <v>6.8411659726353366E-3</v>
      </c>
      <c r="H651" t="str">
        <f t="shared" si="23"/>
        <v>Male</v>
      </c>
      <c r="I651">
        <f t="shared" si="24"/>
        <v>1</v>
      </c>
    </row>
    <row r="652" spans="1:9" ht="14.25" customHeight="1">
      <c r="A652" s="1" t="s">
        <v>655</v>
      </c>
      <c r="B652" s="1" t="s">
        <v>6</v>
      </c>
      <c r="C652" s="1" t="str">
        <f t="shared" si="18"/>
        <v>a</v>
      </c>
      <c r="D652">
        <f>VLOOKUP(C652,'Naive Bayes'!A:D,3,0)</f>
        <v>0.17859365276913503</v>
      </c>
      <c r="E652">
        <f>VLOOKUP(C652,'Naive Bayes'!A:D,2,0)</f>
        <v>0.56097560975609762</v>
      </c>
      <c r="F652">
        <f>D652*GETPIVOTDATA("Gender",'Naive Bayes'!$A$3,"Gender","Male","LastLetter","a")</f>
        <v>3.1895692809422373E-2</v>
      </c>
      <c r="G652">
        <f>E652*GETPIVOTDATA("Gender",'Naive Bayes'!$A$3,"Gender","Female","LastLetter","a")</f>
        <v>0.31469363474122553</v>
      </c>
      <c r="H652" t="str">
        <f t="shared" si="23"/>
        <v>Female</v>
      </c>
      <c r="I652">
        <f t="shared" si="24"/>
        <v>1</v>
      </c>
    </row>
    <row r="653" spans="1:9" ht="14.25" customHeight="1">
      <c r="A653" s="1" t="s">
        <v>656</v>
      </c>
      <c r="B653" s="1" t="s">
        <v>6</v>
      </c>
      <c r="C653" s="1" t="str">
        <f t="shared" si="18"/>
        <v>a</v>
      </c>
      <c r="D653">
        <f>VLOOKUP(C653,'Naive Bayes'!A:D,3,0)</f>
        <v>0.17859365276913503</v>
      </c>
      <c r="E653">
        <f>VLOOKUP(C653,'Naive Bayes'!A:D,2,0)</f>
        <v>0.56097560975609762</v>
      </c>
      <c r="F653">
        <f>D653*GETPIVOTDATA("Gender",'Naive Bayes'!$A$3,"Gender","Male","LastLetter","a")</f>
        <v>3.1895692809422373E-2</v>
      </c>
      <c r="G653">
        <f>E653*GETPIVOTDATA("Gender",'Naive Bayes'!$A$3,"Gender","Female","LastLetter","a")</f>
        <v>0.31469363474122553</v>
      </c>
      <c r="H653" t="str">
        <f t="shared" si="23"/>
        <v>Female</v>
      </c>
      <c r="I653">
        <f t="shared" si="24"/>
        <v>1</v>
      </c>
    </row>
    <row r="654" spans="1:9" ht="14.25" customHeight="1">
      <c r="A654" s="1" t="s">
        <v>657</v>
      </c>
      <c r="B654" s="1" t="s">
        <v>4</v>
      </c>
      <c r="C654" s="1" t="str">
        <f t="shared" si="18"/>
        <v>n</v>
      </c>
      <c r="D654">
        <f>VLOOKUP(C654,'Naive Bayes'!A:D,3,0)</f>
        <v>0.15121344119477287</v>
      </c>
      <c r="E654">
        <f>VLOOKUP(C654,'Naive Bayes'!A:D,2,0)</f>
        <v>1.2195121951219513E-2</v>
      </c>
      <c r="F654">
        <f>D654*GETPIVOTDATA("Gender",'Naive Bayes'!$A$3,"Gender","Male","LastLetter","a")</f>
        <v>2.7005760810765285E-2</v>
      </c>
      <c r="G654">
        <f>E654*GETPIVOTDATA("Gender",'Naive Bayes'!$A$3,"Gender","Female","LastLetter","a")</f>
        <v>6.8411659726353366E-3</v>
      </c>
      <c r="H654" t="str">
        <f t="shared" si="23"/>
        <v>Male</v>
      </c>
      <c r="I654">
        <f t="shared" si="24"/>
        <v>1</v>
      </c>
    </row>
    <row r="655" spans="1:9" ht="14.25" customHeight="1">
      <c r="A655" s="1" t="s">
        <v>658</v>
      </c>
      <c r="B655" s="1" t="s">
        <v>4</v>
      </c>
      <c r="C655" s="1" t="str">
        <f t="shared" si="18"/>
        <v>a</v>
      </c>
      <c r="D655">
        <f>VLOOKUP(C655,'Naive Bayes'!A:D,3,0)</f>
        <v>0.17859365276913503</v>
      </c>
      <c r="E655">
        <f>VLOOKUP(C655,'Naive Bayes'!A:D,2,0)</f>
        <v>0.56097560975609762</v>
      </c>
      <c r="F655">
        <f>D655*GETPIVOTDATA("Gender",'Naive Bayes'!$A$3,"Gender","Male","LastLetter","a")</f>
        <v>3.1895692809422373E-2</v>
      </c>
      <c r="G655">
        <f>E655*GETPIVOTDATA("Gender",'Naive Bayes'!$A$3,"Gender","Female","LastLetter","a")</f>
        <v>0.31469363474122553</v>
      </c>
      <c r="H655" t="str">
        <f t="shared" si="23"/>
        <v>Female</v>
      </c>
      <c r="I655">
        <f t="shared" si="24"/>
        <v>0</v>
      </c>
    </row>
    <row r="656" spans="1:9" ht="14.25" customHeight="1">
      <c r="A656" s="1" t="s">
        <v>659</v>
      </c>
      <c r="B656" s="1" t="s">
        <v>6</v>
      </c>
      <c r="C656" s="1" t="str">
        <f t="shared" si="18"/>
        <v>a</v>
      </c>
      <c r="D656">
        <f>VLOOKUP(C656,'Naive Bayes'!A:D,3,0)</f>
        <v>0.17859365276913503</v>
      </c>
      <c r="E656">
        <f>VLOOKUP(C656,'Naive Bayes'!A:D,2,0)</f>
        <v>0.56097560975609762</v>
      </c>
      <c r="F656">
        <f>D656*GETPIVOTDATA("Gender",'Naive Bayes'!$A$3,"Gender","Male","LastLetter","a")</f>
        <v>3.1895692809422373E-2</v>
      </c>
      <c r="G656">
        <f>E656*GETPIVOTDATA("Gender",'Naive Bayes'!$A$3,"Gender","Female","LastLetter","a")</f>
        <v>0.31469363474122553</v>
      </c>
      <c r="H656" t="str">
        <f t="shared" si="23"/>
        <v>Female</v>
      </c>
      <c r="I656">
        <f t="shared" si="24"/>
        <v>1</v>
      </c>
    </row>
    <row r="657" spans="1:9" ht="14.25" customHeight="1">
      <c r="A657" s="1" t="s">
        <v>660</v>
      </c>
      <c r="B657" s="1" t="s">
        <v>6</v>
      </c>
      <c r="C657" s="1" t="str">
        <f t="shared" si="18"/>
        <v>a</v>
      </c>
      <c r="D657">
        <f>VLOOKUP(C657,'Naive Bayes'!A:D,3,0)</f>
        <v>0.17859365276913503</v>
      </c>
      <c r="E657">
        <f>VLOOKUP(C657,'Naive Bayes'!A:D,2,0)</f>
        <v>0.56097560975609762</v>
      </c>
      <c r="F657">
        <f>D657*GETPIVOTDATA("Gender",'Naive Bayes'!$A$3,"Gender","Male","LastLetter","a")</f>
        <v>3.1895692809422373E-2</v>
      </c>
      <c r="G657">
        <f>E657*GETPIVOTDATA("Gender",'Naive Bayes'!$A$3,"Gender","Female","LastLetter","a")</f>
        <v>0.31469363474122553</v>
      </c>
      <c r="H657" t="str">
        <f t="shared" si="23"/>
        <v>Female</v>
      </c>
      <c r="I657">
        <f t="shared" si="24"/>
        <v>1</v>
      </c>
    </row>
    <row r="658" spans="1:9" ht="14.25" customHeight="1">
      <c r="A658" s="1" t="s">
        <v>661</v>
      </c>
      <c r="B658" s="1" t="s">
        <v>4</v>
      </c>
      <c r="C658" s="1" t="str">
        <f t="shared" si="18"/>
        <v>l</v>
      </c>
      <c r="D658">
        <f>VLOOKUP(C658,'Naive Bayes'!A:D,3,0)</f>
        <v>6.1605476042314873E-2</v>
      </c>
      <c r="E658">
        <f>VLOOKUP(C658,'Naive Bayes'!A:D,2,0)</f>
        <v>2.7977044476327116E-2</v>
      </c>
      <c r="F658">
        <f>D658*GETPIVOTDATA("Gender",'Naive Bayes'!$A$3,"Gender","Male","LastLetter","a")</f>
        <v>1.1002346996978449E-2</v>
      </c>
      <c r="G658">
        <f>E658*GETPIVOTDATA("Gender",'Naive Bayes'!$A$3,"Gender","Female","LastLetter","a")</f>
        <v>1.5694439584281066E-2</v>
      </c>
      <c r="H658" t="str">
        <f t="shared" si="23"/>
        <v>Female</v>
      </c>
      <c r="I658">
        <f t="shared" si="24"/>
        <v>0</v>
      </c>
    </row>
    <row r="659" spans="1:9" ht="14.25" customHeight="1">
      <c r="A659" s="1" t="s">
        <v>662</v>
      </c>
      <c r="B659" s="1" t="s">
        <v>6</v>
      </c>
      <c r="C659" s="1" t="str">
        <f t="shared" si="18"/>
        <v>l</v>
      </c>
      <c r="D659">
        <f>VLOOKUP(C659,'Naive Bayes'!A:D,3,0)</f>
        <v>6.1605476042314873E-2</v>
      </c>
      <c r="E659">
        <f>VLOOKUP(C659,'Naive Bayes'!A:D,2,0)</f>
        <v>2.7977044476327116E-2</v>
      </c>
      <c r="F659">
        <f>D659*GETPIVOTDATA("Gender",'Naive Bayes'!$A$3,"Gender","Male","LastLetter","a")</f>
        <v>1.1002346996978449E-2</v>
      </c>
      <c r="G659">
        <f>E659*GETPIVOTDATA("Gender",'Naive Bayes'!$A$3,"Gender","Female","LastLetter","a")</f>
        <v>1.5694439584281066E-2</v>
      </c>
      <c r="H659" t="str">
        <f t="shared" si="23"/>
        <v>Female</v>
      </c>
      <c r="I659">
        <f t="shared" si="24"/>
        <v>1</v>
      </c>
    </row>
    <row r="660" spans="1:9" ht="14.25" customHeight="1">
      <c r="A660" s="1" t="s">
        <v>663</v>
      </c>
      <c r="B660" s="1" t="s">
        <v>4</v>
      </c>
      <c r="C660" s="1" t="str">
        <f t="shared" si="18"/>
        <v>h</v>
      </c>
      <c r="D660">
        <f>VLOOKUP(C660,'Naive Bayes'!A:D,3,0)</f>
        <v>0.11263223397635345</v>
      </c>
      <c r="E660">
        <f>VLOOKUP(C660,'Naive Bayes'!A:D,2,0)</f>
        <v>5.0215208034433282E-3</v>
      </c>
      <c r="F660">
        <f>D660*GETPIVOTDATA("Gender",'Naive Bayes'!$A$3,"Gender","Male","LastLetter","a")</f>
        <v>2.0115402085384843E-2</v>
      </c>
      <c r="G660">
        <f>E660*GETPIVOTDATA("Gender",'Naive Bayes'!$A$3,"Gender","Female","LastLetter","a")</f>
        <v>2.8169506946145503E-3</v>
      </c>
      <c r="H660" t="str">
        <f t="shared" si="23"/>
        <v>Male</v>
      </c>
      <c r="I660">
        <f t="shared" si="24"/>
        <v>1</v>
      </c>
    </row>
    <row r="661" spans="1:9" ht="14.25" customHeight="1">
      <c r="A661" s="1" t="s">
        <v>664</v>
      </c>
      <c r="B661" s="1" t="s">
        <v>4</v>
      </c>
      <c r="C661" s="1" t="str">
        <f t="shared" si="18"/>
        <v>l</v>
      </c>
      <c r="D661">
        <f>VLOOKUP(C661,'Naive Bayes'!A:D,3,0)</f>
        <v>6.1605476042314873E-2</v>
      </c>
      <c r="E661">
        <f>VLOOKUP(C661,'Naive Bayes'!A:D,2,0)</f>
        <v>2.7977044476327116E-2</v>
      </c>
      <c r="F661">
        <f>D661*GETPIVOTDATA("Gender",'Naive Bayes'!$A$3,"Gender","Male","LastLetter","a")</f>
        <v>1.1002346996978449E-2</v>
      </c>
      <c r="G661">
        <f>E661*GETPIVOTDATA("Gender",'Naive Bayes'!$A$3,"Gender","Female","LastLetter","a")</f>
        <v>1.5694439584281066E-2</v>
      </c>
      <c r="H661" t="str">
        <f t="shared" si="23"/>
        <v>Female</v>
      </c>
      <c r="I661">
        <f t="shared" si="24"/>
        <v>0</v>
      </c>
    </row>
    <row r="662" spans="1:9" ht="14.25" customHeight="1">
      <c r="A662" s="1" t="s">
        <v>665</v>
      </c>
      <c r="B662" s="1" t="s">
        <v>4</v>
      </c>
      <c r="C662" s="1" t="str">
        <f t="shared" si="18"/>
        <v>h</v>
      </c>
      <c r="D662">
        <f>VLOOKUP(C662,'Naive Bayes'!A:D,3,0)</f>
        <v>0.11263223397635345</v>
      </c>
      <c r="E662">
        <f>VLOOKUP(C662,'Naive Bayes'!A:D,2,0)</f>
        <v>5.0215208034433282E-3</v>
      </c>
      <c r="F662">
        <f>D662*GETPIVOTDATA("Gender",'Naive Bayes'!$A$3,"Gender","Male","LastLetter","a")</f>
        <v>2.0115402085384843E-2</v>
      </c>
      <c r="G662">
        <f>E662*GETPIVOTDATA("Gender",'Naive Bayes'!$A$3,"Gender","Female","LastLetter","a")</f>
        <v>2.8169506946145503E-3</v>
      </c>
      <c r="H662" t="str">
        <f t="shared" si="23"/>
        <v>Male</v>
      </c>
      <c r="I662">
        <f t="shared" si="24"/>
        <v>1</v>
      </c>
    </row>
    <row r="663" spans="1:9" ht="14.25" customHeight="1">
      <c r="A663" s="1" t="s">
        <v>666</v>
      </c>
      <c r="B663" s="1" t="s">
        <v>4</v>
      </c>
      <c r="C663" s="1" t="str">
        <f t="shared" si="18"/>
        <v>u</v>
      </c>
      <c r="D663">
        <f>VLOOKUP(C663,'Naive Bayes'!A:D,3,0)</f>
        <v>3.7336652146857496E-2</v>
      </c>
      <c r="E663">
        <f>VLOOKUP(C663,'Naive Bayes'!A:D,2,0)</f>
        <v>7.8909612625538018E-3</v>
      </c>
      <c r="F663">
        <f>D663*GETPIVOTDATA("Gender",'Naive Bayes'!$A$3,"Gender","Male","LastLetter","a")</f>
        <v>6.6680890890778478E-3</v>
      </c>
      <c r="G663">
        <f>E663*GETPIVOTDATA("Gender",'Naive Bayes'!$A$3,"Gender","Female","LastLetter","a")</f>
        <v>4.4266368058228645E-3</v>
      </c>
      <c r="H663" t="str">
        <f t="shared" si="23"/>
        <v>Male</v>
      </c>
      <c r="I663">
        <f t="shared" si="24"/>
        <v>1</v>
      </c>
    </row>
    <row r="664" spans="1:9" ht="14.25" customHeight="1">
      <c r="A664" s="1" t="s">
        <v>667</v>
      </c>
      <c r="B664" s="1" t="s">
        <v>6</v>
      </c>
      <c r="C664" s="1" t="str">
        <f t="shared" si="18"/>
        <v>a</v>
      </c>
      <c r="D664">
        <f>VLOOKUP(C664,'Naive Bayes'!A:D,3,0)</f>
        <v>0.17859365276913503</v>
      </c>
      <c r="E664">
        <f>VLOOKUP(C664,'Naive Bayes'!A:D,2,0)</f>
        <v>0.56097560975609762</v>
      </c>
      <c r="F664">
        <f>D664*GETPIVOTDATA("Gender",'Naive Bayes'!$A$3,"Gender","Male","LastLetter","a")</f>
        <v>3.1895692809422373E-2</v>
      </c>
      <c r="G664">
        <f>E664*GETPIVOTDATA("Gender",'Naive Bayes'!$A$3,"Gender","Female","LastLetter","a")</f>
        <v>0.31469363474122553</v>
      </c>
      <c r="H664" t="str">
        <f t="shared" si="23"/>
        <v>Female</v>
      </c>
      <c r="I664">
        <f t="shared" si="24"/>
        <v>1</v>
      </c>
    </row>
    <row r="665" spans="1:9" ht="14.25" customHeight="1">
      <c r="A665" s="1" t="s">
        <v>668</v>
      </c>
      <c r="B665" s="1" t="s">
        <v>6</v>
      </c>
      <c r="C665" s="1" t="str">
        <f t="shared" si="18"/>
        <v>a</v>
      </c>
      <c r="D665">
        <f>VLOOKUP(C665,'Naive Bayes'!A:D,3,0)</f>
        <v>0.17859365276913503</v>
      </c>
      <c r="E665">
        <f>VLOOKUP(C665,'Naive Bayes'!A:D,2,0)</f>
        <v>0.56097560975609762</v>
      </c>
      <c r="F665">
        <f>D665*GETPIVOTDATA("Gender",'Naive Bayes'!$A$3,"Gender","Male","LastLetter","a")</f>
        <v>3.1895692809422373E-2</v>
      </c>
      <c r="G665">
        <f>E665*GETPIVOTDATA("Gender",'Naive Bayes'!$A$3,"Gender","Female","LastLetter","a")</f>
        <v>0.31469363474122553</v>
      </c>
      <c r="H665" t="str">
        <f t="shared" si="23"/>
        <v>Female</v>
      </c>
      <c r="I665">
        <f t="shared" si="24"/>
        <v>1</v>
      </c>
    </row>
    <row r="666" spans="1:9" ht="14.25" customHeight="1">
      <c r="A666" s="1" t="s">
        <v>669</v>
      </c>
      <c r="B666" s="1" t="s">
        <v>4</v>
      </c>
      <c r="C666" s="1" t="str">
        <f t="shared" si="18"/>
        <v>k</v>
      </c>
      <c r="D666">
        <f>VLOOKUP(C666,'Naive Bayes'!A:D,3,0)</f>
        <v>3.7336652146857496E-2</v>
      </c>
      <c r="E666">
        <f>VLOOKUP(C666,'Naive Bayes'!A:D,2,0)</f>
        <v>2.8694404591104736E-3</v>
      </c>
      <c r="F666">
        <f>D666*GETPIVOTDATA("Gender",'Naive Bayes'!$A$3,"Gender","Male","LastLetter","a")</f>
        <v>6.6680890890778478E-3</v>
      </c>
      <c r="G666">
        <f>E666*GETPIVOTDATA("Gender",'Naive Bayes'!$A$3,"Gender","Female","LastLetter","a")</f>
        <v>1.6096861112083146E-3</v>
      </c>
      <c r="H666" t="str">
        <f t="shared" si="23"/>
        <v>Male</v>
      </c>
      <c r="I666">
        <f t="shared" si="24"/>
        <v>1</v>
      </c>
    </row>
    <row r="667" spans="1:9" ht="14.25" customHeight="1">
      <c r="A667" s="1" t="s">
        <v>670</v>
      </c>
      <c r="B667" s="1" t="s">
        <v>6</v>
      </c>
      <c r="C667" s="1" t="str">
        <f t="shared" si="18"/>
        <v>a</v>
      </c>
      <c r="D667">
        <f>VLOOKUP(C667,'Naive Bayes'!A:D,3,0)</f>
        <v>0.17859365276913503</v>
      </c>
      <c r="E667">
        <f>VLOOKUP(C667,'Naive Bayes'!A:D,2,0)</f>
        <v>0.56097560975609762</v>
      </c>
      <c r="F667">
        <f>D667*GETPIVOTDATA("Gender",'Naive Bayes'!$A$3,"Gender","Male","LastLetter","a")</f>
        <v>3.1895692809422373E-2</v>
      </c>
      <c r="G667">
        <f>E667*GETPIVOTDATA("Gender",'Naive Bayes'!$A$3,"Gender","Female","LastLetter","a")</f>
        <v>0.31469363474122553</v>
      </c>
      <c r="H667" t="str">
        <f t="shared" si="23"/>
        <v>Female</v>
      </c>
      <c r="I667">
        <f t="shared" si="24"/>
        <v>1</v>
      </c>
    </row>
    <row r="668" spans="1:9" ht="14.25" customHeight="1">
      <c r="A668" s="1" t="s">
        <v>671</v>
      </c>
      <c r="B668" s="1" t="s">
        <v>4</v>
      </c>
      <c r="C668" s="1" t="str">
        <f t="shared" si="18"/>
        <v>g</v>
      </c>
      <c r="D668">
        <f>VLOOKUP(C668,'Naive Bayes'!A:D,3,0)</f>
        <v>1.120099564405725E-2</v>
      </c>
      <c r="E668">
        <f>VLOOKUP(C668,'Naive Bayes'!A:D,2,0)</f>
        <v>7.173601147776184E-4</v>
      </c>
      <c r="F668">
        <f>D668*GETPIVOTDATA("Gender",'Naive Bayes'!$A$3,"Gender","Male","LastLetter","a")</f>
        <v>2.0004267267233547E-3</v>
      </c>
      <c r="G668">
        <f>E668*GETPIVOTDATA("Gender",'Naive Bayes'!$A$3,"Gender","Female","LastLetter","a")</f>
        <v>4.0242152780207866E-4</v>
      </c>
      <c r="H668" t="str">
        <f t="shared" si="23"/>
        <v>Male</v>
      </c>
      <c r="I668">
        <f t="shared" si="24"/>
        <v>1</v>
      </c>
    </row>
    <row r="669" spans="1:9" ht="14.25" customHeight="1">
      <c r="A669" s="1" t="s">
        <v>672</v>
      </c>
      <c r="B669" s="1" t="s">
        <v>6</v>
      </c>
      <c r="C669" s="1" t="str">
        <f t="shared" si="18"/>
        <v>u</v>
      </c>
      <c r="D669">
        <f>VLOOKUP(C669,'Naive Bayes'!A:D,3,0)</f>
        <v>3.7336652146857496E-2</v>
      </c>
      <c r="E669">
        <f>VLOOKUP(C669,'Naive Bayes'!A:D,2,0)</f>
        <v>7.8909612625538018E-3</v>
      </c>
      <c r="F669">
        <f>D669*GETPIVOTDATA("Gender",'Naive Bayes'!$A$3,"Gender","Male","LastLetter","a")</f>
        <v>6.6680890890778478E-3</v>
      </c>
      <c r="G669">
        <f>E669*GETPIVOTDATA("Gender",'Naive Bayes'!$A$3,"Gender","Female","LastLetter","a")</f>
        <v>4.4266368058228645E-3</v>
      </c>
      <c r="H669" t="str">
        <f t="shared" si="23"/>
        <v>Male</v>
      </c>
      <c r="I669">
        <f t="shared" si="24"/>
        <v>0</v>
      </c>
    </row>
    <row r="670" spans="1:9" ht="14.25" customHeight="1">
      <c r="A670" s="1" t="s">
        <v>673</v>
      </c>
      <c r="B670" s="1" t="s">
        <v>4</v>
      </c>
      <c r="C670" s="1" t="str">
        <f t="shared" si="18"/>
        <v>a</v>
      </c>
      <c r="D670">
        <f>VLOOKUP(C670,'Naive Bayes'!A:D,3,0)</f>
        <v>0.17859365276913503</v>
      </c>
      <c r="E670">
        <f>VLOOKUP(C670,'Naive Bayes'!A:D,2,0)</f>
        <v>0.56097560975609762</v>
      </c>
      <c r="F670">
        <f>D670*GETPIVOTDATA("Gender",'Naive Bayes'!$A$3,"Gender","Male","LastLetter","a")</f>
        <v>3.1895692809422373E-2</v>
      </c>
      <c r="G670">
        <f>E670*GETPIVOTDATA("Gender",'Naive Bayes'!$A$3,"Gender","Female","LastLetter","a")</f>
        <v>0.31469363474122553</v>
      </c>
      <c r="H670" t="str">
        <f t="shared" si="23"/>
        <v>Female</v>
      </c>
      <c r="I670">
        <f t="shared" si="24"/>
        <v>0</v>
      </c>
    </row>
    <row r="671" spans="1:9" ht="14.25" customHeight="1">
      <c r="A671" s="1" t="s">
        <v>674</v>
      </c>
      <c r="B671" s="1" t="s">
        <v>6</v>
      </c>
      <c r="C671" s="1" t="str">
        <f t="shared" si="18"/>
        <v>i</v>
      </c>
      <c r="D671">
        <f>VLOOKUP(C671,'Naive Bayes'!A:D,3,0)</f>
        <v>6.4716863721219667E-2</v>
      </c>
      <c r="E671">
        <f>VLOOKUP(C671,'Naive Bayes'!A:D,2,0)</f>
        <v>0.34074605451936874</v>
      </c>
      <c r="F671">
        <f>D671*GETPIVOTDATA("Gender",'Naive Bayes'!$A$3,"Gender","Male","LastLetter","a")</f>
        <v>1.1558021087734937E-2</v>
      </c>
      <c r="G671">
        <f>E671*GETPIVOTDATA("Gender",'Naive Bayes'!$A$3,"Gender","Female","LastLetter","a")</f>
        <v>0.19115022570598736</v>
      </c>
      <c r="H671" t="str">
        <f t="shared" si="23"/>
        <v>Female</v>
      </c>
      <c r="I671">
        <f t="shared" si="24"/>
        <v>1</v>
      </c>
    </row>
    <row r="672" spans="1:9" ht="14.25" customHeight="1">
      <c r="A672" s="1" t="s">
        <v>675</v>
      </c>
      <c r="B672" s="1" t="s">
        <v>4</v>
      </c>
      <c r="C672" s="1" t="str">
        <f t="shared" si="18"/>
        <v>b</v>
      </c>
      <c r="D672">
        <f>VLOOKUP(C672,'Naive Bayes'!A:D,3,0)</f>
        <v>9.9564405724953328E-3</v>
      </c>
      <c r="E672">
        <f>VLOOKUP(C672,'Naive Bayes'!A:D,2,0)</f>
        <v>2.152080344332855E-3</v>
      </c>
      <c r="F672">
        <f>D672*GETPIVOTDATA("Gender",'Naive Bayes'!$A$3,"Gender","Male","LastLetter","a")</f>
        <v>1.7781570904207595E-3</v>
      </c>
      <c r="G672">
        <f>E672*GETPIVOTDATA("Gender",'Naive Bayes'!$A$3,"Gender","Female","LastLetter","a")</f>
        <v>1.2072645834062359E-3</v>
      </c>
      <c r="H672" t="str">
        <f t="shared" si="23"/>
        <v>Male</v>
      </c>
      <c r="I672">
        <f t="shared" si="24"/>
        <v>1</v>
      </c>
    </row>
    <row r="673" spans="1:9" ht="14.25" customHeight="1">
      <c r="A673" s="1" t="s">
        <v>676</v>
      </c>
      <c r="B673" s="1" t="s">
        <v>4</v>
      </c>
      <c r="C673" s="1" t="str">
        <f t="shared" si="18"/>
        <v>h</v>
      </c>
      <c r="D673">
        <f>VLOOKUP(C673,'Naive Bayes'!A:D,3,0)</f>
        <v>0.11263223397635345</v>
      </c>
      <c r="E673">
        <f>VLOOKUP(C673,'Naive Bayes'!A:D,2,0)</f>
        <v>5.0215208034433282E-3</v>
      </c>
      <c r="F673">
        <f>D673*GETPIVOTDATA("Gender",'Naive Bayes'!$A$3,"Gender","Male","LastLetter","a")</f>
        <v>2.0115402085384843E-2</v>
      </c>
      <c r="G673">
        <f>E673*GETPIVOTDATA("Gender",'Naive Bayes'!$A$3,"Gender","Female","LastLetter","a")</f>
        <v>2.8169506946145503E-3</v>
      </c>
      <c r="H673" t="str">
        <f t="shared" si="23"/>
        <v>Male</v>
      </c>
      <c r="I673">
        <f t="shared" si="24"/>
        <v>1</v>
      </c>
    </row>
    <row r="674" spans="1:9" ht="14.25" customHeight="1">
      <c r="A674" s="1" t="s">
        <v>677</v>
      </c>
      <c r="B674" s="1" t="s">
        <v>4</v>
      </c>
      <c r="C674" s="1" t="str">
        <f t="shared" si="18"/>
        <v>h</v>
      </c>
      <c r="D674">
        <f>VLOOKUP(C674,'Naive Bayes'!A:D,3,0)</f>
        <v>0.11263223397635345</v>
      </c>
      <c r="E674">
        <f>VLOOKUP(C674,'Naive Bayes'!A:D,2,0)</f>
        <v>5.0215208034433282E-3</v>
      </c>
      <c r="F674">
        <f>D674*GETPIVOTDATA("Gender",'Naive Bayes'!$A$3,"Gender","Male","LastLetter","a")</f>
        <v>2.0115402085384843E-2</v>
      </c>
      <c r="G674">
        <f>E674*GETPIVOTDATA("Gender",'Naive Bayes'!$A$3,"Gender","Female","LastLetter","a")</f>
        <v>2.8169506946145503E-3</v>
      </c>
      <c r="H674" t="str">
        <f t="shared" si="23"/>
        <v>Male</v>
      </c>
      <c r="I674">
        <f t="shared" si="24"/>
        <v>1</v>
      </c>
    </row>
    <row r="675" spans="1:9" ht="14.25" customHeight="1">
      <c r="A675" s="1" t="s">
        <v>678</v>
      </c>
      <c r="B675" s="1" t="s">
        <v>6</v>
      </c>
      <c r="C675" s="1" t="str">
        <f t="shared" si="18"/>
        <v>a</v>
      </c>
      <c r="D675">
        <f>VLOOKUP(C675,'Naive Bayes'!A:D,3,0)</f>
        <v>0.17859365276913503</v>
      </c>
      <c r="E675">
        <f>VLOOKUP(C675,'Naive Bayes'!A:D,2,0)</f>
        <v>0.56097560975609762</v>
      </c>
      <c r="F675">
        <f>D675*GETPIVOTDATA("Gender",'Naive Bayes'!$A$3,"Gender","Male","LastLetter","a")</f>
        <v>3.1895692809422373E-2</v>
      </c>
      <c r="G675">
        <f>E675*GETPIVOTDATA("Gender",'Naive Bayes'!$A$3,"Gender","Female","LastLetter","a")</f>
        <v>0.31469363474122553</v>
      </c>
      <c r="H675" t="str">
        <f t="shared" si="23"/>
        <v>Female</v>
      </c>
      <c r="I675">
        <f t="shared" si="24"/>
        <v>1</v>
      </c>
    </row>
    <row r="676" spans="1:9" ht="14.25" customHeight="1">
      <c r="A676" s="1" t="s">
        <v>679</v>
      </c>
      <c r="B676" s="1" t="s">
        <v>6</v>
      </c>
      <c r="C676" s="1" t="str">
        <f t="shared" si="18"/>
        <v>i</v>
      </c>
      <c r="D676">
        <f>VLOOKUP(C676,'Naive Bayes'!A:D,3,0)</f>
        <v>6.4716863721219667E-2</v>
      </c>
      <c r="E676">
        <f>VLOOKUP(C676,'Naive Bayes'!A:D,2,0)</f>
        <v>0.34074605451936874</v>
      </c>
      <c r="F676">
        <f>D676*GETPIVOTDATA("Gender",'Naive Bayes'!$A$3,"Gender","Male","LastLetter","a")</f>
        <v>1.1558021087734937E-2</v>
      </c>
      <c r="G676">
        <f>E676*GETPIVOTDATA("Gender",'Naive Bayes'!$A$3,"Gender","Female","LastLetter","a")</f>
        <v>0.19115022570598736</v>
      </c>
      <c r="H676" t="str">
        <f t="shared" si="23"/>
        <v>Female</v>
      </c>
      <c r="I676">
        <f t="shared" si="24"/>
        <v>1</v>
      </c>
    </row>
    <row r="677" spans="1:9" ht="14.25" customHeight="1">
      <c r="A677" s="1" t="s">
        <v>680</v>
      </c>
      <c r="B677" s="1" t="s">
        <v>6</v>
      </c>
      <c r="C677" s="1" t="str">
        <f t="shared" si="18"/>
        <v>i</v>
      </c>
      <c r="D677">
        <f>VLOOKUP(C677,'Naive Bayes'!A:D,3,0)</f>
        <v>6.4716863721219667E-2</v>
      </c>
      <c r="E677">
        <f>VLOOKUP(C677,'Naive Bayes'!A:D,2,0)</f>
        <v>0.34074605451936874</v>
      </c>
      <c r="F677">
        <f>D677*GETPIVOTDATA("Gender",'Naive Bayes'!$A$3,"Gender","Male","LastLetter","a")</f>
        <v>1.1558021087734937E-2</v>
      </c>
      <c r="G677">
        <f>E677*GETPIVOTDATA("Gender",'Naive Bayes'!$A$3,"Gender","Female","LastLetter","a")</f>
        <v>0.19115022570598736</v>
      </c>
      <c r="H677" t="str">
        <f t="shared" si="23"/>
        <v>Female</v>
      </c>
      <c r="I677">
        <f t="shared" si="24"/>
        <v>1</v>
      </c>
    </row>
    <row r="678" spans="1:9" ht="14.25" customHeight="1">
      <c r="A678" s="1" t="s">
        <v>681</v>
      </c>
      <c r="B678" s="1" t="s">
        <v>6</v>
      </c>
      <c r="C678" s="1" t="str">
        <f t="shared" si="18"/>
        <v>a</v>
      </c>
      <c r="D678">
        <f>VLOOKUP(C678,'Naive Bayes'!A:D,3,0)</f>
        <v>0.17859365276913503</v>
      </c>
      <c r="E678">
        <f>VLOOKUP(C678,'Naive Bayes'!A:D,2,0)</f>
        <v>0.56097560975609762</v>
      </c>
      <c r="F678">
        <f>D678*GETPIVOTDATA("Gender",'Naive Bayes'!$A$3,"Gender","Male","LastLetter","a")</f>
        <v>3.1895692809422373E-2</v>
      </c>
      <c r="G678">
        <f>E678*GETPIVOTDATA("Gender",'Naive Bayes'!$A$3,"Gender","Female","LastLetter","a")</f>
        <v>0.31469363474122553</v>
      </c>
      <c r="H678" t="str">
        <f t="shared" si="23"/>
        <v>Female</v>
      </c>
      <c r="I678">
        <f t="shared" si="24"/>
        <v>1</v>
      </c>
    </row>
    <row r="679" spans="1:9" ht="14.25" customHeight="1">
      <c r="A679" s="1" t="s">
        <v>682</v>
      </c>
      <c r="B679" s="1" t="s">
        <v>6</v>
      </c>
      <c r="C679" s="1" t="str">
        <f t="shared" si="18"/>
        <v>a</v>
      </c>
      <c r="D679">
        <f>VLOOKUP(C679,'Naive Bayes'!A:D,3,0)</f>
        <v>0.17859365276913503</v>
      </c>
      <c r="E679">
        <f>VLOOKUP(C679,'Naive Bayes'!A:D,2,0)</f>
        <v>0.56097560975609762</v>
      </c>
      <c r="F679">
        <f>D679*GETPIVOTDATA("Gender",'Naive Bayes'!$A$3,"Gender","Male","LastLetter","a")</f>
        <v>3.1895692809422373E-2</v>
      </c>
      <c r="G679">
        <f>E679*GETPIVOTDATA("Gender",'Naive Bayes'!$A$3,"Gender","Female","LastLetter","a")</f>
        <v>0.31469363474122553</v>
      </c>
      <c r="H679" t="str">
        <f t="shared" si="23"/>
        <v>Female</v>
      </c>
      <c r="I679">
        <f t="shared" si="24"/>
        <v>1</v>
      </c>
    </row>
    <row r="680" spans="1:9" ht="14.25" customHeight="1">
      <c r="A680" s="1" t="s">
        <v>683</v>
      </c>
      <c r="B680" s="1" t="s">
        <v>4</v>
      </c>
      <c r="C680" s="1" t="str">
        <f t="shared" si="18"/>
        <v>n</v>
      </c>
      <c r="D680">
        <f>VLOOKUP(C680,'Naive Bayes'!A:D,3,0)</f>
        <v>0.15121344119477287</v>
      </c>
      <c r="E680">
        <f>VLOOKUP(C680,'Naive Bayes'!A:D,2,0)</f>
        <v>1.2195121951219513E-2</v>
      </c>
      <c r="F680">
        <f>D680*GETPIVOTDATA("Gender",'Naive Bayes'!$A$3,"Gender","Male","LastLetter","a")</f>
        <v>2.7005760810765285E-2</v>
      </c>
      <c r="G680">
        <f>E680*GETPIVOTDATA("Gender",'Naive Bayes'!$A$3,"Gender","Female","LastLetter","a")</f>
        <v>6.8411659726353366E-3</v>
      </c>
      <c r="H680" t="str">
        <f t="shared" si="23"/>
        <v>Male</v>
      </c>
      <c r="I680">
        <f t="shared" si="24"/>
        <v>1</v>
      </c>
    </row>
    <row r="681" spans="1:9" ht="14.25" customHeight="1">
      <c r="A681" s="1" t="s">
        <v>684</v>
      </c>
      <c r="B681" s="1" t="s">
        <v>4</v>
      </c>
      <c r="C681" s="1" t="str">
        <f t="shared" si="18"/>
        <v>a</v>
      </c>
      <c r="D681">
        <f>VLOOKUP(C681,'Naive Bayes'!A:D,3,0)</f>
        <v>0.17859365276913503</v>
      </c>
      <c r="E681">
        <f>VLOOKUP(C681,'Naive Bayes'!A:D,2,0)</f>
        <v>0.56097560975609762</v>
      </c>
      <c r="F681">
        <f>D681*GETPIVOTDATA("Gender",'Naive Bayes'!$A$3,"Gender","Male","LastLetter","a")</f>
        <v>3.1895692809422373E-2</v>
      </c>
      <c r="G681">
        <f>E681*GETPIVOTDATA("Gender",'Naive Bayes'!$A$3,"Gender","Female","LastLetter","a")</f>
        <v>0.31469363474122553</v>
      </c>
      <c r="H681" t="str">
        <f t="shared" si="23"/>
        <v>Female</v>
      </c>
      <c r="I681">
        <f t="shared" si="24"/>
        <v>0</v>
      </c>
    </row>
    <row r="682" spans="1:9" ht="14.25" customHeight="1">
      <c r="A682" s="1" t="s">
        <v>685</v>
      </c>
      <c r="B682" s="1" t="s">
        <v>4</v>
      </c>
      <c r="C682" s="1" t="str">
        <f t="shared" si="18"/>
        <v>r</v>
      </c>
      <c r="D682">
        <f>VLOOKUP(C682,'Naive Bayes'!A:D,3,0)</f>
        <v>8.7741132545115119E-2</v>
      </c>
      <c r="E682">
        <f>VLOOKUP(C682,'Naive Bayes'!A:D,2,0)</f>
        <v>6.4562410329985654E-3</v>
      </c>
      <c r="F682">
        <f>D682*GETPIVOTDATA("Gender",'Naive Bayes'!$A$3,"Gender","Male","LastLetter","a")</f>
        <v>1.5670009359332941E-2</v>
      </c>
      <c r="G682">
        <f>E682*GETPIVOTDATA("Gender",'Naive Bayes'!$A$3,"Gender","Female","LastLetter","a")</f>
        <v>3.6217937502187078E-3</v>
      </c>
      <c r="H682" t="str">
        <f t="shared" si="23"/>
        <v>Male</v>
      </c>
      <c r="I682">
        <f t="shared" si="24"/>
        <v>1</v>
      </c>
    </row>
    <row r="683" spans="1:9" ht="14.25" customHeight="1">
      <c r="A683" s="1" t="s">
        <v>686</v>
      </c>
      <c r="B683" s="1" t="s">
        <v>4</v>
      </c>
      <c r="C683" s="1" t="str">
        <f t="shared" si="18"/>
        <v>n</v>
      </c>
      <c r="D683">
        <f>VLOOKUP(C683,'Naive Bayes'!A:D,3,0)</f>
        <v>0.15121344119477287</v>
      </c>
      <c r="E683">
        <f>VLOOKUP(C683,'Naive Bayes'!A:D,2,0)</f>
        <v>1.2195121951219513E-2</v>
      </c>
      <c r="F683">
        <f>D683*GETPIVOTDATA("Gender",'Naive Bayes'!$A$3,"Gender","Male","LastLetter","a")</f>
        <v>2.7005760810765285E-2</v>
      </c>
      <c r="G683">
        <f>E683*GETPIVOTDATA("Gender",'Naive Bayes'!$A$3,"Gender","Female","LastLetter","a")</f>
        <v>6.8411659726353366E-3</v>
      </c>
      <c r="H683" t="str">
        <f t="shared" si="23"/>
        <v>Male</v>
      </c>
      <c r="I683">
        <f t="shared" si="24"/>
        <v>1</v>
      </c>
    </row>
    <row r="684" spans="1:9" ht="14.25" customHeight="1">
      <c r="A684" s="1" t="s">
        <v>687</v>
      </c>
      <c r="B684" s="1" t="s">
        <v>6</v>
      </c>
      <c r="C684" s="1" t="str">
        <f t="shared" si="18"/>
        <v>i</v>
      </c>
      <c r="D684">
        <f>VLOOKUP(C684,'Naive Bayes'!A:D,3,0)</f>
        <v>6.4716863721219667E-2</v>
      </c>
      <c r="E684">
        <f>VLOOKUP(C684,'Naive Bayes'!A:D,2,0)</f>
        <v>0.34074605451936874</v>
      </c>
      <c r="F684">
        <f>D684*GETPIVOTDATA("Gender",'Naive Bayes'!$A$3,"Gender","Male","LastLetter","a")</f>
        <v>1.1558021087734937E-2</v>
      </c>
      <c r="G684">
        <f>E684*GETPIVOTDATA("Gender",'Naive Bayes'!$A$3,"Gender","Female","LastLetter","a")</f>
        <v>0.19115022570598736</v>
      </c>
      <c r="H684" t="str">
        <f t="shared" si="23"/>
        <v>Female</v>
      </c>
      <c r="I684">
        <f t="shared" si="24"/>
        <v>1</v>
      </c>
    </row>
    <row r="685" spans="1:9" ht="14.25" customHeight="1">
      <c r="A685" s="1" t="s">
        <v>688</v>
      </c>
      <c r="B685" s="1" t="s">
        <v>6</v>
      </c>
      <c r="C685" s="1" t="str">
        <f t="shared" si="18"/>
        <v>a</v>
      </c>
      <c r="D685">
        <f>VLOOKUP(C685,'Naive Bayes'!A:D,3,0)</f>
        <v>0.17859365276913503</v>
      </c>
      <c r="E685">
        <f>VLOOKUP(C685,'Naive Bayes'!A:D,2,0)</f>
        <v>0.56097560975609762</v>
      </c>
      <c r="F685">
        <f>D685*GETPIVOTDATA("Gender",'Naive Bayes'!$A$3,"Gender","Male","LastLetter","a")</f>
        <v>3.1895692809422373E-2</v>
      </c>
      <c r="G685">
        <f>E685*GETPIVOTDATA("Gender",'Naive Bayes'!$A$3,"Gender","Female","LastLetter","a")</f>
        <v>0.31469363474122553</v>
      </c>
      <c r="H685" t="str">
        <f t="shared" si="23"/>
        <v>Female</v>
      </c>
      <c r="I685">
        <f t="shared" si="24"/>
        <v>1</v>
      </c>
    </row>
    <row r="686" spans="1:9" ht="14.25" customHeight="1">
      <c r="A686" s="1" t="s">
        <v>689</v>
      </c>
      <c r="B686" s="1" t="s">
        <v>4</v>
      </c>
      <c r="C686" s="1" t="str">
        <f t="shared" si="18"/>
        <v>z</v>
      </c>
      <c r="D686">
        <f>VLOOKUP(C686,'Naive Bayes'!A:D,3,0)</f>
        <v>5.6004978220286251E-3</v>
      </c>
      <c r="E686">
        <f>VLOOKUP(C686,'Naive Bayes'!A:D,2,0)</f>
        <v>1.4347202295552368E-3</v>
      </c>
      <c r="F686">
        <f>D686*GETPIVOTDATA("Gender",'Naive Bayes'!$A$3,"Gender","Male","LastLetter","a")</f>
        <v>1.0002133633616773E-3</v>
      </c>
      <c r="G686">
        <f>E686*GETPIVOTDATA("Gender",'Naive Bayes'!$A$3,"Gender","Female","LastLetter","a")</f>
        <v>8.0484305560415731E-4</v>
      </c>
      <c r="H686" t="str">
        <f t="shared" si="23"/>
        <v>Male</v>
      </c>
      <c r="I686">
        <f t="shared" si="24"/>
        <v>1</v>
      </c>
    </row>
    <row r="687" spans="1:9" ht="14.25" customHeight="1">
      <c r="A687" s="1" t="s">
        <v>690</v>
      </c>
      <c r="B687" s="1" t="s">
        <v>4</v>
      </c>
      <c r="C687" s="1" t="str">
        <f t="shared" si="18"/>
        <v>i</v>
      </c>
      <c r="D687">
        <f>VLOOKUP(C687,'Naive Bayes'!A:D,3,0)</f>
        <v>6.4716863721219667E-2</v>
      </c>
      <c r="E687">
        <f>VLOOKUP(C687,'Naive Bayes'!A:D,2,0)</f>
        <v>0.34074605451936874</v>
      </c>
      <c r="F687">
        <f>D687*GETPIVOTDATA("Gender",'Naive Bayes'!$A$3,"Gender","Male","LastLetter","a")</f>
        <v>1.1558021087734937E-2</v>
      </c>
      <c r="G687">
        <f>E687*GETPIVOTDATA("Gender",'Naive Bayes'!$A$3,"Gender","Female","LastLetter","a")</f>
        <v>0.19115022570598736</v>
      </c>
      <c r="H687" t="str">
        <f t="shared" si="23"/>
        <v>Female</v>
      </c>
      <c r="I687">
        <f t="shared" si="24"/>
        <v>0</v>
      </c>
    </row>
    <row r="688" spans="1:9" ht="14.25" customHeight="1">
      <c r="A688" s="1" t="s">
        <v>691</v>
      </c>
      <c r="B688" s="1" t="s">
        <v>6</v>
      </c>
      <c r="C688" s="1" t="str">
        <f t="shared" si="18"/>
        <v>t</v>
      </c>
      <c r="D688">
        <f>VLOOKUP(C688,'Naive Bayes'!A:D,3,0)</f>
        <v>5.9116365899191038E-2</v>
      </c>
      <c r="E688">
        <f>VLOOKUP(C688,'Naive Bayes'!A:D,2,0)</f>
        <v>6.4562410329985654E-3</v>
      </c>
      <c r="F688">
        <f>D688*GETPIVOTDATA("Gender",'Naive Bayes'!$A$3,"Gender","Male","LastLetter","a")</f>
        <v>1.0557807724373258E-2</v>
      </c>
      <c r="G688">
        <f>E688*GETPIVOTDATA("Gender",'Naive Bayes'!$A$3,"Gender","Female","LastLetter","a")</f>
        <v>3.6217937502187078E-3</v>
      </c>
      <c r="H688" t="str">
        <f t="shared" si="23"/>
        <v>Male</v>
      </c>
      <c r="I688">
        <f t="shared" si="24"/>
        <v>0</v>
      </c>
    </row>
    <row r="689" spans="1:9" ht="14.25" customHeight="1">
      <c r="A689" s="1" t="s">
        <v>692</v>
      </c>
      <c r="B689" s="1" t="s">
        <v>6</v>
      </c>
      <c r="C689" s="1" t="str">
        <f t="shared" si="18"/>
        <v>a</v>
      </c>
      <c r="D689">
        <f>VLOOKUP(C689,'Naive Bayes'!A:D,3,0)</f>
        <v>0.17859365276913503</v>
      </c>
      <c r="E689">
        <f>VLOOKUP(C689,'Naive Bayes'!A:D,2,0)</f>
        <v>0.56097560975609762</v>
      </c>
      <c r="F689">
        <f>D689*GETPIVOTDATA("Gender",'Naive Bayes'!$A$3,"Gender","Male","LastLetter","a")</f>
        <v>3.1895692809422373E-2</v>
      </c>
      <c r="G689">
        <f>E689*GETPIVOTDATA("Gender",'Naive Bayes'!$A$3,"Gender","Female","LastLetter","a")</f>
        <v>0.31469363474122553</v>
      </c>
      <c r="H689" t="str">
        <f t="shared" si="23"/>
        <v>Female</v>
      </c>
      <c r="I689">
        <f t="shared" si="24"/>
        <v>1</v>
      </c>
    </row>
    <row r="690" spans="1:9" ht="14.25" customHeight="1">
      <c r="A690" s="1" t="s">
        <v>693</v>
      </c>
      <c r="B690" s="1" t="s">
        <v>6</v>
      </c>
      <c r="C690" s="1" t="str">
        <f t="shared" si="18"/>
        <v>a</v>
      </c>
      <c r="D690">
        <f>VLOOKUP(C690,'Naive Bayes'!A:D,3,0)</f>
        <v>0.17859365276913503</v>
      </c>
      <c r="E690">
        <f>VLOOKUP(C690,'Naive Bayes'!A:D,2,0)</f>
        <v>0.56097560975609762</v>
      </c>
      <c r="F690">
        <f>D690*GETPIVOTDATA("Gender",'Naive Bayes'!$A$3,"Gender","Male","LastLetter","a")</f>
        <v>3.1895692809422373E-2</v>
      </c>
      <c r="G690">
        <f>E690*GETPIVOTDATA("Gender",'Naive Bayes'!$A$3,"Gender","Female","LastLetter","a")</f>
        <v>0.31469363474122553</v>
      </c>
      <c r="H690" t="str">
        <f t="shared" si="23"/>
        <v>Female</v>
      </c>
      <c r="I690">
        <f t="shared" si="24"/>
        <v>1</v>
      </c>
    </row>
    <row r="691" spans="1:9" ht="14.25" customHeight="1">
      <c r="A691" s="1" t="s">
        <v>694</v>
      </c>
      <c r="B691" s="1" t="s">
        <v>6</v>
      </c>
      <c r="C691" s="1" t="str">
        <f t="shared" si="18"/>
        <v>i</v>
      </c>
      <c r="D691">
        <f>VLOOKUP(C691,'Naive Bayes'!A:D,3,0)</f>
        <v>6.4716863721219667E-2</v>
      </c>
      <c r="E691">
        <f>VLOOKUP(C691,'Naive Bayes'!A:D,2,0)</f>
        <v>0.34074605451936874</v>
      </c>
      <c r="F691">
        <f>D691*GETPIVOTDATA("Gender",'Naive Bayes'!$A$3,"Gender","Male","LastLetter","a")</f>
        <v>1.1558021087734937E-2</v>
      </c>
      <c r="G691">
        <f>E691*GETPIVOTDATA("Gender",'Naive Bayes'!$A$3,"Gender","Female","LastLetter","a")</f>
        <v>0.19115022570598736</v>
      </c>
      <c r="H691" t="str">
        <f t="shared" si="23"/>
        <v>Female</v>
      </c>
      <c r="I691">
        <f t="shared" si="24"/>
        <v>1</v>
      </c>
    </row>
    <row r="692" spans="1:9" ht="14.25" customHeight="1">
      <c r="A692" s="1" t="s">
        <v>695</v>
      </c>
      <c r="B692" s="1" t="s">
        <v>4</v>
      </c>
      <c r="C692" s="1" t="str">
        <f t="shared" si="18"/>
        <v>a</v>
      </c>
      <c r="D692">
        <f>VLOOKUP(C692,'Naive Bayes'!A:D,3,0)</f>
        <v>0.17859365276913503</v>
      </c>
      <c r="E692">
        <f>VLOOKUP(C692,'Naive Bayes'!A:D,2,0)</f>
        <v>0.56097560975609762</v>
      </c>
      <c r="F692">
        <f>D692*GETPIVOTDATA("Gender",'Naive Bayes'!$A$3,"Gender","Male","LastLetter","a")</f>
        <v>3.1895692809422373E-2</v>
      </c>
      <c r="G692">
        <f>E692*GETPIVOTDATA("Gender",'Naive Bayes'!$A$3,"Gender","Female","LastLetter","a")</f>
        <v>0.31469363474122553</v>
      </c>
      <c r="H692" t="str">
        <f t="shared" si="23"/>
        <v>Female</v>
      </c>
      <c r="I692">
        <f t="shared" si="24"/>
        <v>0</v>
      </c>
    </row>
    <row r="693" spans="1:9" ht="14.25" customHeight="1">
      <c r="A693" s="1" t="s">
        <v>696</v>
      </c>
      <c r="B693" s="1" t="s">
        <v>4</v>
      </c>
      <c r="C693" s="1" t="str">
        <f t="shared" si="18"/>
        <v>a</v>
      </c>
      <c r="D693">
        <f>VLOOKUP(C693,'Naive Bayes'!A:D,3,0)</f>
        <v>0.17859365276913503</v>
      </c>
      <c r="E693">
        <f>VLOOKUP(C693,'Naive Bayes'!A:D,2,0)</f>
        <v>0.56097560975609762</v>
      </c>
      <c r="F693">
        <f>D693*GETPIVOTDATA("Gender",'Naive Bayes'!$A$3,"Gender","Male","LastLetter","a")</f>
        <v>3.1895692809422373E-2</v>
      </c>
      <c r="G693">
        <f>E693*GETPIVOTDATA("Gender",'Naive Bayes'!$A$3,"Gender","Female","LastLetter","a")</f>
        <v>0.31469363474122553</v>
      </c>
      <c r="H693" t="str">
        <f t="shared" si="23"/>
        <v>Female</v>
      </c>
      <c r="I693">
        <f t="shared" si="24"/>
        <v>0</v>
      </c>
    </row>
    <row r="694" spans="1:9" ht="14.25" customHeight="1">
      <c r="A694" s="1" t="s">
        <v>697</v>
      </c>
      <c r="B694" s="1" t="s">
        <v>4</v>
      </c>
      <c r="C694" s="1" t="str">
        <f t="shared" si="18"/>
        <v>h</v>
      </c>
      <c r="D694">
        <f>VLOOKUP(C694,'Naive Bayes'!A:D,3,0)</f>
        <v>0.11263223397635345</v>
      </c>
      <c r="E694">
        <f>VLOOKUP(C694,'Naive Bayes'!A:D,2,0)</f>
        <v>5.0215208034433282E-3</v>
      </c>
      <c r="F694">
        <f>D694*GETPIVOTDATA("Gender",'Naive Bayes'!$A$3,"Gender","Male","LastLetter","a")</f>
        <v>2.0115402085384843E-2</v>
      </c>
      <c r="G694">
        <f>E694*GETPIVOTDATA("Gender",'Naive Bayes'!$A$3,"Gender","Female","LastLetter","a")</f>
        <v>2.8169506946145503E-3</v>
      </c>
      <c r="H694" t="str">
        <f t="shared" si="23"/>
        <v>Male</v>
      </c>
      <c r="I694">
        <f t="shared" si="24"/>
        <v>1</v>
      </c>
    </row>
    <row r="695" spans="1:9" ht="14.25" customHeight="1">
      <c r="A695" s="1" t="s">
        <v>698</v>
      </c>
      <c r="B695" s="1" t="s">
        <v>6</v>
      </c>
      <c r="C695" s="1" t="str">
        <f t="shared" si="18"/>
        <v>i</v>
      </c>
      <c r="D695">
        <f>VLOOKUP(C695,'Naive Bayes'!A:D,3,0)</f>
        <v>6.4716863721219667E-2</v>
      </c>
      <c r="E695">
        <f>VLOOKUP(C695,'Naive Bayes'!A:D,2,0)</f>
        <v>0.34074605451936874</v>
      </c>
      <c r="F695">
        <f>D695*GETPIVOTDATA("Gender",'Naive Bayes'!$A$3,"Gender","Male","LastLetter","a")</f>
        <v>1.1558021087734937E-2</v>
      </c>
      <c r="G695">
        <f>E695*GETPIVOTDATA("Gender",'Naive Bayes'!$A$3,"Gender","Female","LastLetter","a")</f>
        <v>0.19115022570598736</v>
      </c>
      <c r="H695" t="str">
        <f t="shared" si="23"/>
        <v>Female</v>
      </c>
      <c r="I695">
        <f t="shared" si="24"/>
        <v>1</v>
      </c>
    </row>
    <row r="696" spans="1:9" ht="14.25" customHeight="1">
      <c r="A696" s="1" t="s">
        <v>699</v>
      </c>
      <c r="B696" s="1" t="s">
        <v>6</v>
      </c>
      <c r="C696" s="1" t="str">
        <f t="shared" si="18"/>
        <v>i</v>
      </c>
      <c r="D696">
        <f>VLOOKUP(C696,'Naive Bayes'!A:D,3,0)</f>
        <v>6.4716863721219667E-2</v>
      </c>
      <c r="E696">
        <f>VLOOKUP(C696,'Naive Bayes'!A:D,2,0)</f>
        <v>0.34074605451936874</v>
      </c>
      <c r="F696">
        <f>D696*GETPIVOTDATA("Gender",'Naive Bayes'!$A$3,"Gender","Male","LastLetter","a")</f>
        <v>1.1558021087734937E-2</v>
      </c>
      <c r="G696">
        <f>E696*GETPIVOTDATA("Gender",'Naive Bayes'!$A$3,"Gender","Female","LastLetter","a")</f>
        <v>0.19115022570598736</v>
      </c>
      <c r="H696" t="str">
        <f t="shared" si="23"/>
        <v>Female</v>
      </c>
      <c r="I696">
        <f t="shared" si="24"/>
        <v>1</v>
      </c>
    </row>
    <row r="697" spans="1:9" ht="14.25" customHeight="1">
      <c r="A697" s="1" t="s">
        <v>700</v>
      </c>
      <c r="B697" s="1" t="s">
        <v>6</v>
      </c>
      <c r="C697" s="1" t="str">
        <f t="shared" si="18"/>
        <v>a</v>
      </c>
      <c r="D697">
        <f>VLOOKUP(C697,'Naive Bayes'!A:D,3,0)</f>
        <v>0.17859365276913503</v>
      </c>
      <c r="E697">
        <f>VLOOKUP(C697,'Naive Bayes'!A:D,2,0)</f>
        <v>0.56097560975609762</v>
      </c>
      <c r="F697">
        <f>D697*GETPIVOTDATA("Gender",'Naive Bayes'!$A$3,"Gender","Male","LastLetter","a")</f>
        <v>3.1895692809422373E-2</v>
      </c>
      <c r="G697">
        <f>E697*GETPIVOTDATA("Gender",'Naive Bayes'!$A$3,"Gender","Female","LastLetter","a")</f>
        <v>0.31469363474122553</v>
      </c>
      <c r="H697" t="str">
        <f t="shared" si="23"/>
        <v>Female</v>
      </c>
      <c r="I697">
        <f t="shared" si="24"/>
        <v>1</v>
      </c>
    </row>
    <row r="698" spans="1:9" ht="14.25" customHeight="1">
      <c r="A698" s="1" t="s">
        <v>701</v>
      </c>
      <c r="B698" s="1" t="s">
        <v>4</v>
      </c>
      <c r="C698" s="1" t="str">
        <f t="shared" si="18"/>
        <v>h</v>
      </c>
      <c r="D698">
        <f>VLOOKUP(C698,'Naive Bayes'!A:D,3,0)</f>
        <v>0.11263223397635345</v>
      </c>
      <c r="E698">
        <f>VLOOKUP(C698,'Naive Bayes'!A:D,2,0)</f>
        <v>5.0215208034433282E-3</v>
      </c>
      <c r="F698">
        <f>D698*GETPIVOTDATA("Gender",'Naive Bayes'!$A$3,"Gender","Male","LastLetter","a")</f>
        <v>2.0115402085384843E-2</v>
      </c>
      <c r="G698">
        <f>E698*GETPIVOTDATA("Gender",'Naive Bayes'!$A$3,"Gender","Female","LastLetter","a")</f>
        <v>2.8169506946145503E-3</v>
      </c>
      <c r="H698" t="str">
        <f t="shared" si="23"/>
        <v>Male</v>
      </c>
      <c r="I698">
        <f t="shared" si="24"/>
        <v>1</v>
      </c>
    </row>
    <row r="699" spans="1:9" ht="14.25" customHeight="1">
      <c r="A699" s="1" t="s">
        <v>702</v>
      </c>
      <c r="B699" s="1" t="s">
        <v>4</v>
      </c>
      <c r="C699" s="1" t="str">
        <f t="shared" si="18"/>
        <v>a</v>
      </c>
      <c r="D699">
        <f>VLOOKUP(C699,'Naive Bayes'!A:D,3,0)</f>
        <v>0.17859365276913503</v>
      </c>
      <c r="E699">
        <f>VLOOKUP(C699,'Naive Bayes'!A:D,2,0)</f>
        <v>0.56097560975609762</v>
      </c>
      <c r="F699">
        <f>D699*GETPIVOTDATA("Gender",'Naive Bayes'!$A$3,"Gender","Male","LastLetter","a")</f>
        <v>3.1895692809422373E-2</v>
      </c>
      <c r="G699">
        <f>E699*GETPIVOTDATA("Gender",'Naive Bayes'!$A$3,"Gender","Female","LastLetter","a")</f>
        <v>0.31469363474122553</v>
      </c>
      <c r="H699" t="str">
        <f t="shared" si="23"/>
        <v>Female</v>
      </c>
      <c r="I699">
        <f t="shared" si="24"/>
        <v>0</v>
      </c>
    </row>
    <row r="700" spans="1:9" ht="14.25" customHeight="1">
      <c r="A700" s="1" t="s">
        <v>703</v>
      </c>
      <c r="B700" s="1" t="s">
        <v>6</v>
      </c>
      <c r="C700" s="1" t="str">
        <f t="shared" si="18"/>
        <v>a</v>
      </c>
      <c r="D700">
        <f>VLOOKUP(C700,'Naive Bayes'!A:D,3,0)</f>
        <v>0.17859365276913503</v>
      </c>
      <c r="E700">
        <f>VLOOKUP(C700,'Naive Bayes'!A:D,2,0)</f>
        <v>0.56097560975609762</v>
      </c>
      <c r="F700">
        <f>D700*GETPIVOTDATA("Gender",'Naive Bayes'!$A$3,"Gender","Male","LastLetter","a")</f>
        <v>3.1895692809422373E-2</v>
      </c>
      <c r="G700">
        <f>E700*GETPIVOTDATA("Gender",'Naive Bayes'!$A$3,"Gender","Female","LastLetter","a")</f>
        <v>0.31469363474122553</v>
      </c>
      <c r="H700" t="str">
        <f t="shared" si="23"/>
        <v>Female</v>
      </c>
      <c r="I700">
        <f t="shared" si="24"/>
        <v>1</v>
      </c>
    </row>
    <row r="701" spans="1:9" ht="14.25" customHeight="1">
      <c r="A701" s="1" t="s">
        <v>704</v>
      </c>
      <c r="B701" s="1" t="s">
        <v>4</v>
      </c>
      <c r="C701" s="1" t="str">
        <f t="shared" si="18"/>
        <v>l</v>
      </c>
      <c r="D701">
        <f>VLOOKUP(C701,'Naive Bayes'!A:D,3,0)</f>
        <v>6.1605476042314873E-2</v>
      </c>
      <c r="E701">
        <f>VLOOKUP(C701,'Naive Bayes'!A:D,2,0)</f>
        <v>2.7977044476327116E-2</v>
      </c>
      <c r="F701">
        <f>D701*GETPIVOTDATA("Gender",'Naive Bayes'!$A$3,"Gender","Male","LastLetter","a")</f>
        <v>1.1002346996978449E-2</v>
      </c>
      <c r="G701">
        <f>E701*GETPIVOTDATA("Gender",'Naive Bayes'!$A$3,"Gender","Female","LastLetter","a")</f>
        <v>1.5694439584281066E-2</v>
      </c>
      <c r="H701" t="str">
        <f t="shared" si="23"/>
        <v>Female</v>
      </c>
      <c r="I701">
        <f t="shared" si="24"/>
        <v>0</v>
      </c>
    </row>
    <row r="702" spans="1:9" ht="14.25" customHeight="1">
      <c r="A702" s="1" t="s">
        <v>705</v>
      </c>
      <c r="B702" s="1" t="s">
        <v>4</v>
      </c>
      <c r="C702" s="1" t="str">
        <f t="shared" si="18"/>
        <v>t</v>
      </c>
      <c r="D702">
        <f>VLOOKUP(C702,'Naive Bayes'!A:D,3,0)</f>
        <v>5.9116365899191038E-2</v>
      </c>
      <c r="E702">
        <f>VLOOKUP(C702,'Naive Bayes'!A:D,2,0)</f>
        <v>6.4562410329985654E-3</v>
      </c>
      <c r="F702">
        <f>D702*GETPIVOTDATA("Gender",'Naive Bayes'!$A$3,"Gender","Male","LastLetter","a")</f>
        <v>1.0557807724373258E-2</v>
      </c>
      <c r="G702">
        <f>E702*GETPIVOTDATA("Gender",'Naive Bayes'!$A$3,"Gender","Female","LastLetter","a")</f>
        <v>3.6217937502187078E-3</v>
      </c>
      <c r="H702" t="str">
        <f t="shared" si="23"/>
        <v>Male</v>
      </c>
      <c r="I702">
        <f t="shared" si="24"/>
        <v>1</v>
      </c>
    </row>
    <row r="703" spans="1:9" ht="14.25" customHeight="1">
      <c r="A703" s="1" t="s">
        <v>706</v>
      </c>
      <c r="B703" s="1" t="s">
        <v>4</v>
      </c>
      <c r="C703" s="1" t="str">
        <f t="shared" si="18"/>
        <v>y</v>
      </c>
      <c r="D703">
        <f>VLOOKUP(C703,'Naive Bayes'!A:D,3,0)</f>
        <v>2.1157436216552583E-2</v>
      </c>
      <c r="E703">
        <f>VLOOKUP(C703,'Naive Bayes'!A:D,2,0)</f>
        <v>1.4347202295552368E-3</v>
      </c>
      <c r="F703">
        <f>D703*GETPIVOTDATA("Gender",'Naive Bayes'!$A$3,"Gender","Male","LastLetter","a")</f>
        <v>3.7785838171441139E-3</v>
      </c>
      <c r="G703">
        <f>E703*GETPIVOTDATA("Gender",'Naive Bayes'!$A$3,"Gender","Female","LastLetter","a")</f>
        <v>8.0484305560415731E-4</v>
      </c>
      <c r="H703" t="str">
        <f t="shared" si="23"/>
        <v>Male</v>
      </c>
      <c r="I703">
        <f t="shared" si="24"/>
        <v>1</v>
      </c>
    </row>
    <row r="704" spans="1:9" ht="14.25" customHeight="1">
      <c r="A704" s="1" t="s">
        <v>707</v>
      </c>
      <c r="B704" s="1" t="s">
        <v>6</v>
      </c>
      <c r="C704" s="1" t="str">
        <f t="shared" si="18"/>
        <v>i</v>
      </c>
      <c r="D704">
        <f>VLOOKUP(C704,'Naive Bayes'!A:D,3,0)</f>
        <v>6.4716863721219667E-2</v>
      </c>
      <c r="E704">
        <f>VLOOKUP(C704,'Naive Bayes'!A:D,2,0)</f>
        <v>0.34074605451936874</v>
      </c>
      <c r="F704">
        <f>D704*GETPIVOTDATA("Gender",'Naive Bayes'!$A$3,"Gender","Male","LastLetter","a")</f>
        <v>1.1558021087734937E-2</v>
      </c>
      <c r="G704">
        <f>E704*GETPIVOTDATA("Gender",'Naive Bayes'!$A$3,"Gender","Female","LastLetter","a")</f>
        <v>0.19115022570598736</v>
      </c>
      <c r="H704" t="str">
        <f t="shared" si="23"/>
        <v>Female</v>
      </c>
      <c r="I704">
        <f t="shared" si="24"/>
        <v>1</v>
      </c>
    </row>
    <row r="705" spans="1:9" ht="14.25" customHeight="1">
      <c r="A705" s="1" t="s">
        <v>708</v>
      </c>
      <c r="B705" s="1" t="s">
        <v>4</v>
      </c>
      <c r="C705" s="1" t="str">
        <f t="shared" si="18"/>
        <v>h</v>
      </c>
      <c r="D705">
        <f>VLOOKUP(C705,'Naive Bayes'!A:D,3,0)</f>
        <v>0.11263223397635345</v>
      </c>
      <c r="E705">
        <f>VLOOKUP(C705,'Naive Bayes'!A:D,2,0)</f>
        <v>5.0215208034433282E-3</v>
      </c>
      <c r="F705">
        <f>D705*GETPIVOTDATA("Gender",'Naive Bayes'!$A$3,"Gender","Male","LastLetter","a")</f>
        <v>2.0115402085384843E-2</v>
      </c>
      <c r="G705">
        <f>E705*GETPIVOTDATA("Gender",'Naive Bayes'!$A$3,"Gender","Female","LastLetter","a")</f>
        <v>2.8169506946145503E-3</v>
      </c>
      <c r="H705" t="str">
        <f t="shared" si="23"/>
        <v>Male</v>
      </c>
      <c r="I705">
        <f t="shared" si="24"/>
        <v>1</v>
      </c>
    </row>
    <row r="706" spans="1:9" ht="14.25" customHeight="1">
      <c r="A706" s="1" t="s">
        <v>709</v>
      </c>
      <c r="B706" s="1" t="s">
        <v>6</v>
      </c>
      <c r="C706" s="1" t="str">
        <f t="shared" si="18"/>
        <v>a</v>
      </c>
      <c r="D706">
        <f>VLOOKUP(C706,'Naive Bayes'!A:D,3,0)</f>
        <v>0.17859365276913503</v>
      </c>
      <c r="E706">
        <f>VLOOKUP(C706,'Naive Bayes'!A:D,2,0)</f>
        <v>0.56097560975609762</v>
      </c>
      <c r="F706">
        <f>D706*GETPIVOTDATA("Gender",'Naive Bayes'!$A$3,"Gender","Male","LastLetter","a")</f>
        <v>3.1895692809422373E-2</v>
      </c>
      <c r="G706">
        <f>E706*GETPIVOTDATA("Gender",'Naive Bayes'!$A$3,"Gender","Female","LastLetter","a")</f>
        <v>0.31469363474122553</v>
      </c>
      <c r="H706" t="str">
        <f t="shared" si="23"/>
        <v>Female</v>
      </c>
      <c r="I706">
        <f t="shared" si="24"/>
        <v>1</v>
      </c>
    </row>
    <row r="707" spans="1:9" ht="14.25" customHeight="1">
      <c r="A707" s="1" t="s">
        <v>710</v>
      </c>
      <c r="B707" s="1" t="s">
        <v>6</v>
      </c>
      <c r="C707" s="1" t="str">
        <f t="shared" si="18"/>
        <v>a</v>
      </c>
      <c r="D707">
        <f>VLOOKUP(C707,'Naive Bayes'!A:D,3,0)</f>
        <v>0.17859365276913503</v>
      </c>
      <c r="E707">
        <f>VLOOKUP(C707,'Naive Bayes'!A:D,2,0)</f>
        <v>0.56097560975609762</v>
      </c>
      <c r="F707">
        <f>D707*GETPIVOTDATA("Gender",'Naive Bayes'!$A$3,"Gender","Male","LastLetter","a")</f>
        <v>3.1895692809422373E-2</v>
      </c>
      <c r="G707">
        <f>E707*GETPIVOTDATA("Gender",'Naive Bayes'!$A$3,"Gender","Female","LastLetter","a")</f>
        <v>0.31469363474122553</v>
      </c>
      <c r="H707" t="str">
        <f t="shared" ref="H707:H770" si="25">IF(G707&gt;F707,"Female","Male")</f>
        <v>Female</v>
      </c>
      <c r="I707">
        <f t="shared" ref="I707:I770" si="26">IF(H707=B707,1,0)</f>
        <v>1</v>
      </c>
    </row>
    <row r="708" spans="1:9" ht="14.25" customHeight="1">
      <c r="A708" s="1" t="s">
        <v>711</v>
      </c>
      <c r="B708" s="1" t="s">
        <v>6</v>
      </c>
      <c r="C708" s="1" t="str">
        <f t="shared" si="18"/>
        <v>l</v>
      </c>
      <c r="D708">
        <f>VLOOKUP(C708,'Naive Bayes'!A:D,3,0)</f>
        <v>6.1605476042314873E-2</v>
      </c>
      <c r="E708">
        <f>VLOOKUP(C708,'Naive Bayes'!A:D,2,0)</f>
        <v>2.7977044476327116E-2</v>
      </c>
      <c r="F708">
        <f>D708*GETPIVOTDATA("Gender",'Naive Bayes'!$A$3,"Gender","Male","LastLetter","a")</f>
        <v>1.1002346996978449E-2</v>
      </c>
      <c r="G708">
        <f>E708*GETPIVOTDATA("Gender",'Naive Bayes'!$A$3,"Gender","Female","LastLetter","a")</f>
        <v>1.5694439584281066E-2</v>
      </c>
      <c r="H708" t="str">
        <f t="shared" si="25"/>
        <v>Female</v>
      </c>
      <c r="I708">
        <f t="shared" si="26"/>
        <v>1</v>
      </c>
    </row>
    <row r="709" spans="1:9" ht="14.25" customHeight="1">
      <c r="A709" s="1" t="s">
        <v>523</v>
      </c>
      <c r="B709" s="1" t="s">
        <v>6</v>
      </c>
      <c r="C709" s="1" t="str">
        <f t="shared" si="18"/>
        <v>a</v>
      </c>
      <c r="D709">
        <f>VLOOKUP(C709,'Naive Bayes'!A:D,3,0)</f>
        <v>0.17859365276913503</v>
      </c>
      <c r="E709">
        <f>VLOOKUP(C709,'Naive Bayes'!A:D,2,0)</f>
        <v>0.56097560975609762</v>
      </c>
      <c r="F709">
        <f>D709*GETPIVOTDATA("Gender",'Naive Bayes'!$A$3,"Gender","Male","LastLetter","a")</f>
        <v>3.1895692809422373E-2</v>
      </c>
      <c r="G709">
        <f>E709*GETPIVOTDATA("Gender",'Naive Bayes'!$A$3,"Gender","Female","LastLetter","a")</f>
        <v>0.31469363474122553</v>
      </c>
      <c r="H709" t="str">
        <f t="shared" si="25"/>
        <v>Female</v>
      </c>
      <c r="I709">
        <f t="shared" si="26"/>
        <v>1</v>
      </c>
    </row>
    <row r="710" spans="1:9" ht="14.25" customHeight="1">
      <c r="A710" s="1" t="s">
        <v>712</v>
      </c>
      <c r="B710" s="1" t="s">
        <v>4</v>
      </c>
      <c r="C710" s="1" t="str">
        <f t="shared" si="18"/>
        <v>m</v>
      </c>
      <c r="D710">
        <f>VLOOKUP(C710,'Naive Bayes'!A:D,3,0)</f>
        <v>3.2980709396390792E-2</v>
      </c>
      <c r="E710">
        <f>VLOOKUP(C710,'Naive Bayes'!A:D,2,0)</f>
        <v>7.8909612625538018E-3</v>
      </c>
      <c r="F710">
        <f>D710*GETPIVOTDATA("Gender",'Naive Bayes'!$A$3,"Gender","Male","LastLetter","a")</f>
        <v>5.8901453620187659E-3</v>
      </c>
      <c r="G710">
        <f>E710*GETPIVOTDATA("Gender",'Naive Bayes'!$A$3,"Gender","Female","LastLetter","a")</f>
        <v>4.4266368058228645E-3</v>
      </c>
      <c r="H710" t="str">
        <f t="shared" si="25"/>
        <v>Male</v>
      </c>
      <c r="I710">
        <f t="shared" si="26"/>
        <v>1</v>
      </c>
    </row>
    <row r="711" spans="1:9" ht="14.25" customHeight="1">
      <c r="A711" s="1" t="s">
        <v>713</v>
      </c>
      <c r="B711" s="1" t="s">
        <v>4</v>
      </c>
      <c r="C711" s="1" t="str">
        <f t="shared" si="18"/>
        <v>r</v>
      </c>
      <c r="D711">
        <f>VLOOKUP(C711,'Naive Bayes'!A:D,3,0)</f>
        <v>8.7741132545115119E-2</v>
      </c>
      <c r="E711">
        <f>VLOOKUP(C711,'Naive Bayes'!A:D,2,0)</f>
        <v>6.4562410329985654E-3</v>
      </c>
      <c r="F711">
        <f>D711*GETPIVOTDATA("Gender",'Naive Bayes'!$A$3,"Gender","Male","LastLetter","a")</f>
        <v>1.5670009359332941E-2</v>
      </c>
      <c r="G711">
        <f>E711*GETPIVOTDATA("Gender",'Naive Bayes'!$A$3,"Gender","Female","LastLetter","a")</f>
        <v>3.6217937502187078E-3</v>
      </c>
      <c r="H711" t="str">
        <f t="shared" si="25"/>
        <v>Male</v>
      </c>
      <c r="I711">
        <f t="shared" si="26"/>
        <v>1</v>
      </c>
    </row>
    <row r="712" spans="1:9" ht="14.25" customHeight="1">
      <c r="A712" s="1" t="s">
        <v>714</v>
      </c>
      <c r="B712" s="1" t="s">
        <v>6</v>
      </c>
      <c r="C712" s="1" t="str">
        <f t="shared" si="18"/>
        <v>a</v>
      </c>
      <c r="D712">
        <f>VLOOKUP(C712,'Naive Bayes'!A:D,3,0)</f>
        <v>0.17859365276913503</v>
      </c>
      <c r="E712">
        <f>VLOOKUP(C712,'Naive Bayes'!A:D,2,0)</f>
        <v>0.56097560975609762</v>
      </c>
      <c r="F712">
        <f>D712*GETPIVOTDATA("Gender",'Naive Bayes'!$A$3,"Gender","Male","LastLetter","a")</f>
        <v>3.1895692809422373E-2</v>
      </c>
      <c r="G712">
        <f>E712*GETPIVOTDATA("Gender",'Naive Bayes'!$A$3,"Gender","Female","LastLetter","a")</f>
        <v>0.31469363474122553</v>
      </c>
      <c r="H712" t="str">
        <f t="shared" si="25"/>
        <v>Female</v>
      </c>
      <c r="I712">
        <f t="shared" si="26"/>
        <v>1</v>
      </c>
    </row>
    <row r="713" spans="1:9" ht="14.25" customHeight="1">
      <c r="A713" s="1" t="s">
        <v>715</v>
      </c>
      <c r="B713" s="1" t="s">
        <v>6</v>
      </c>
      <c r="C713" s="1" t="str">
        <f t="shared" si="18"/>
        <v>a</v>
      </c>
      <c r="D713">
        <f>VLOOKUP(C713,'Naive Bayes'!A:D,3,0)</f>
        <v>0.17859365276913503</v>
      </c>
      <c r="E713">
        <f>VLOOKUP(C713,'Naive Bayes'!A:D,2,0)</f>
        <v>0.56097560975609762</v>
      </c>
      <c r="F713">
        <f>D713*GETPIVOTDATA("Gender",'Naive Bayes'!$A$3,"Gender","Male","LastLetter","a")</f>
        <v>3.1895692809422373E-2</v>
      </c>
      <c r="G713">
        <f>E713*GETPIVOTDATA("Gender",'Naive Bayes'!$A$3,"Gender","Female","LastLetter","a")</f>
        <v>0.31469363474122553</v>
      </c>
      <c r="H713" t="str">
        <f t="shared" si="25"/>
        <v>Female</v>
      </c>
      <c r="I713">
        <f t="shared" si="26"/>
        <v>1</v>
      </c>
    </row>
    <row r="714" spans="1:9" ht="14.25" customHeight="1">
      <c r="A714" s="1" t="s">
        <v>106</v>
      </c>
      <c r="B714" s="1" t="s">
        <v>4</v>
      </c>
      <c r="C714" s="1" t="str">
        <f t="shared" si="18"/>
        <v>i</v>
      </c>
      <c r="D714">
        <f>VLOOKUP(C714,'Naive Bayes'!A:D,3,0)</f>
        <v>6.4716863721219667E-2</v>
      </c>
      <c r="E714">
        <f>VLOOKUP(C714,'Naive Bayes'!A:D,2,0)</f>
        <v>0.34074605451936874</v>
      </c>
      <c r="F714">
        <f>D714*GETPIVOTDATA("Gender",'Naive Bayes'!$A$3,"Gender","Male","LastLetter","a")</f>
        <v>1.1558021087734937E-2</v>
      </c>
      <c r="G714">
        <f>E714*GETPIVOTDATA("Gender",'Naive Bayes'!$A$3,"Gender","Female","LastLetter","a")</f>
        <v>0.19115022570598736</v>
      </c>
      <c r="H714" t="str">
        <f t="shared" si="25"/>
        <v>Female</v>
      </c>
      <c r="I714">
        <f t="shared" si="26"/>
        <v>0</v>
      </c>
    </row>
    <row r="715" spans="1:9" ht="14.25" customHeight="1">
      <c r="A715" s="1" t="s">
        <v>716</v>
      </c>
      <c r="B715" s="1" t="s">
        <v>4</v>
      </c>
      <c r="C715" s="1" t="str">
        <f t="shared" si="18"/>
        <v>r</v>
      </c>
      <c r="D715">
        <f>VLOOKUP(C715,'Naive Bayes'!A:D,3,0)</f>
        <v>8.7741132545115119E-2</v>
      </c>
      <c r="E715">
        <f>VLOOKUP(C715,'Naive Bayes'!A:D,2,0)</f>
        <v>6.4562410329985654E-3</v>
      </c>
      <c r="F715">
        <f>D715*GETPIVOTDATA("Gender",'Naive Bayes'!$A$3,"Gender","Male","LastLetter","a")</f>
        <v>1.5670009359332941E-2</v>
      </c>
      <c r="G715">
        <f>E715*GETPIVOTDATA("Gender",'Naive Bayes'!$A$3,"Gender","Female","LastLetter","a")</f>
        <v>3.6217937502187078E-3</v>
      </c>
      <c r="H715" t="str">
        <f t="shared" si="25"/>
        <v>Male</v>
      </c>
      <c r="I715">
        <f t="shared" si="26"/>
        <v>1</v>
      </c>
    </row>
    <row r="716" spans="1:9" ht="14.25" customHeight="1">
      <c r="A716" s="1" t="s">
        <v>717</v>
      </c>
      <c r="B716" s="1" t="s">
        <v>4</v>
      </c>
      <c r="C716" s="1" t="str">
        <f t="shared" si="18"/>
        <v>n</v>
      </c>
      <c r="D716">
        <f>VLOOKUP(C716,'Naive Bayes'!A:D,3,0)</f>
        <v>0.15121344119477287</v>
      </c>
      <c r="E716">
        <f>VLOOKUP(C716,'Naive Bayes'!A:D,2,0)</f>
        <v>1.2195121951219513E-2</v>
      </c>
      <c r="F716">
        <f>D716*GETPIVOTDATA("Gender",'Naive Bayes'!$A$3,"Gender","Male","LastLetter","a")</f>
        <v>2.7005760810765285E-2</v>
      </c>
      <c r="G716">
        <f>E716*GETPIVOTDATA("Gender",'Naive Bayes'!$A$3,"Gender","Female","LastLetter","a")</f>
        <v>6.8411659726353366E-3</v>
      </c>
      <c r="H716" t="str">
        <f t="shared" si="25"/>
        <v>Male</v>
      </c>
      <c r="I716">
        <f t="shared" si="26"/>
        <v>1</v>
      </c>
    </row>
    <row r="717" spans="1:9" ht="14.25" customHeight="1">
      <c r="A717" s="1" t="s">
        <v>718</v>
      </c>
      <c r="B717" s="1" t="s">
        <v>4</v>
      </c>
      <c r="C717" s="1" t="str">
        <f t="shared" si="18"/>
        <v>n</v>
      </c>
      <c r="D717">
        <f>VLOOKUP(C717,'Naive Bayes'!A:D,3,0)</f>
        <v>0.15121344119477287</v>
      </c>
      <c r="E717">
        <f>VLOOKUP(C717,'Naive Bayes'!A:D,2,0)</f>
        <v>1.2195121951219513E-2</v>
      </c>
      <c r="F717">
        <f>D717*GETPIVOTDATA("Gender",'Naive Bayes'!$A$3,"Gender","Male","LastLetter","a")</f>
        <v>2.7005760810765285E-2</v>
      </c>
      <c r="G717">
        <f>E717*GETPIVOTDATA("Gender",'Naive Bayes'!$A$3,"Gender","Female","LastLetter","a")</f>
        <v>6.8411659726353366E-3</v>
      </c>
      <c r="H717" t="str">
        <f t="shared" si="25"/>
        <v>Male</v>
      </c>
      <c r="I717">
        <f t="shared" si="26"/>
        <v>1</v>
      </c>
    </row>
    <row r="718" spans="1:9" ht="14.25" customHeight="1">
      <c r="A718" s="1" t="s">
        <v>719</v>
      </c>
      <c r="B718" s="1" t="s">
        <v>4</v>
      </c>
      <c r="C718" s="1" t="str">
        <f t="shared" si="18"/>
        <v>i</v>
      </c>
      <c r="D718">
        <f>VLOOKUP(C718,'Naive Bayes'!A:D,3,0)</f>
        <v>6.4716863721219667E-2</v>
      </c>
      <c r="E718">
        <f>VLOOKUP(C718,'Naive Bayes'!A:D,2,0)</f>
        <v>0.34074605451936874</v>
      </c>
      <c r="F718">
        <f>D718*GETPIVOTDATA("Gender",'Naive Bayes'!$A$3,"Gender","Male","LastLetter","a")</f>
        <v>1.1558021087734937E-2</v>
      </c>
      <c r="G718">
        <f>E718*GETPIVOTDATA("Gender",'Naive Bayes'!$A$3,"Gender","Female","LastLetter","a")</f>
        <v>0.19115022570598736</v>
      </c>
      <c r="H718" t="str">
        <f t="shared" si="25"/>
        <v>Female</v>
      </c>
      <c r="I718">
        <f t="shared" si="26"/>
        <v>0</v>
      </c>
    </row>
    <row r="719" spans="1:9" ht="14.25" customHeight="1">
      <c r="A719" s="1" t="s">
        <v>720</v>
      </c>
      <c r="B719" s="1" t="s">
        <v>6</v>
      </c>
      <c r="C719" s="1" t="str">
        <f t="shared" si="18"/>
        <v>i</v>
      </c>
      <c r="D719">
        <f>VLOOKUP(C719,'Naive Bayes'!A:D,3,0)</f>
        <v>6.4716863721219667E-2</v>
      </c>
      <c r="E719">
        <f>VLOOKUP(C719,'Naive Bayes'!A:D,2,0)</f>
        <v>0.34074605451936874</v>
      </c>
      <c r="F719">
        <f>D719*GETPIVOTDATA("Gender",'Naive Bayes'!$A$3,"Gender","Male","LastLetter","a")</f>
        <v>1.1558021087734937E-2</v>
      </c>
      <c r="G719">
        <f>E719*GETPIVOTDATA("Gender",'Naive Bayes'!$A$3,"Gender","Female","LastLetter","a")</f>
        <v>0.19115022570598736</v>
      </c>
      <c r="H719" t="str">
        <f t="shared" si="25"/>
        <v>Female</v>
      </c>
      <c r="I719">
        <f t="shared" si="26"/>
        <v>1</v>
      </c>
    </row>
    <row r="720" spans="1:9" ht="14.25" customHeight="1">
      <c r="A720" s="1" t="s">
        <v>721</v>
      </c>
      <c r="B720" s="1" t="s">
        <v>4</v>
      </c>
      <c r="C720" s="1" t="str">
        <f t="shared" si="18"/>
        <v>n</v>
      </c>
      <c r="D720">
        <f>VLOOKUP(C720,'Naive Bayes'!A:D,3,0)</f>
        <v>0.15121344119477287</v>
      </c>
      <c r="E720">
        <f>VLOOKUP(C720,'Naive Bayes'!A:D,2,0)</f>
        <v>1.2195121951219513E-2</v>
      </c>
      <c r="F720">
        <f>D720*GETPIVOTDATA("Gender",'Naive Bayes'!$A$3,"Gender","Male","LastLetter","a")</f>
        <v>2.7005760810765285E-2</v>
      </c>
      <c r="G720">
        <f>E720*GETPIVOTDATA("Gender",'Naive Bayes'!$A$3,"Gender","Female","LastLetter","a")</f>
        <v>6.8411659726353366E-3</v>
      </c>
      <c r="H720" t="str">
        <f t="shared" si="25"/>
        <v>Male</v>
      </c>
      <c r="I720">
        <f t="shared" si="26"/>
        <v>1</v>
      </c>
    </row>
    <row r="721" spans="1:9" ht="14.25" customHeight="1">
      <c r="A721" s="1" t="s">
        <v>722</v>
      </c>
      <c r="B721" s="1" t="s">
        <v>6</v>
      </c>
      <c r="C721" s="1" t="str">
        <f t="shared" si="18"/>
        <v>i</v>
      </c>
      <c r="D721">
        <f>VLOOKUP(C721,'Naive Bayes'!A:D,3,0)</f>
        <v>6.4716863721219667E-2</v>
      </c>
      <c r="E721">
        <f>VLOOKUP(C721,'Naive Bayes'!A:D,2,0)</f>
        <v>0.34074605451936874</v>
      </c>
      <c r="F721">
        <f>D721*GETPIVOTDATA("Gender",'Naive Bayes'!$A$3,"Gender","Male","LastLetter","a")</f>
        <v>1.1558021087734937E-2</v>
      </c>
      <c r="G721">
        <f>E721*GETPIVOTDATA("Gender",'Naive Bayes'!$A$3,"Gender","Female","LastLetter","a")</f>
        <v>0.19115022570598736</v>
      </c>
      <c r="H721" t="str">
        <f t="shared" si="25"/>
        <v>Female</v>
      </c>
      <c r="I721">
        <f t="shared" si="26"/>
        <v>1</v>
      </c>
    </row>
    <row r="722" spans="1:9" ht="14.25" customHeight="1">
      <c r="A722" s="1" t="s">
        <v>723</v>
      </c>
      <c r="B722" s="1" t="s">
        <v>6</v>
      </c>
      <c r="C722" s="1" t="str">
        <f t="shared" si="18"/>
        <v>a</v>
      </c>
      <c r="D722">
        <f>VLOOKUP(C722,'Naive Bayes'!A:D,3,0)</f>
        <v>0.17859365276913503</v>
      </c>
      <c r="E722">
        <f>VLOOKUP(C722,'Naive Bayes'!A:D,2,0)</f>
        <v>0.56097560975609762</v>
      </c>
      <c r="F722">
        <f>D722*GETPIVOTDATA("Gender",'Naive Bayes'!$A$3,"Gender","Male","LastLetter","a")</f>
        <v>3.1895692809422373E-2</v>
      </c>
      <c r="G722">
        <f>E722*GETPIVOTDATA("Gender",'Naive Bayes'!$A$3,"Gender","Female","LastLetter","a")</f>
        <v>0.31469363474122553</v>
      </c>
      <c r="H722" t="str">
        <f t="shared" si="25"/>
        <v>Female</v>
      </c>
      <c r="I722">
        <f t="shared" si="26"/>
        <v>1</v>
      </c>
    </row>
    <row r="723" spans="1:9" ht="14.25" customHeight="1">
      <c r="A723" s="1" t="s">
        <v>724</v>
      </c>
      <c r="B723" s="1" t="s">
        <v>4</v>
      </c>
      <c r="C723" s="1" t="str">
        <f t="shared" si="18"/>
        <v>n</v>
      </c>
      <c r="D723">
        <f>VLOOKUP(C723,'Naive Bayes'!A:D,3,0)</f>
        <v>0.15121344119477287</v>
      </c>
      <c r="E723">
        <f>VLOOKUP(C723,'Naive Bayes'!A:D,2,0)</f>
        <v>1.2195121951219513E-2</v>
      </c>
      <c r="F723">
        <f>D723*GETPIVOTDATA("Gender",'Naive Bayes'!$A$3,"Gender","Male","LastLetter","a")</f>
        <v>2.7005760810765285E-2</v>
      </c>
      <c r="G723">
        <f>E723*GETPIVOTDATA("Gender",'Naive Bayes'!$A$3,"Gender","Female","LastLetter","a")</f>
        <v>6.8411659726353366E-3</v>
      </c>
      <c r="H723" t="str">
        <f t="shared" si="25"/>
        <v>Male</v>
      </c>
      <c r="I723">
        <f t="shared" si="26"/>
        <v>1</v>
      </c>
    </row>
    <row r="724" spans="1:9" ht="14.25" customHeight="1">
      <c r="A724" s="1" t="s">
        <v>725</v>
      </c>
      <c r="B724" s="1" t="s">
        <v>4</v>
      </c>
      <c r="C724" s="1" t="str">
        <f t="shared" si="18"/>
        <v>h</v>
      </c>
      <c r="D724">
        <f>VLOOKUP(C724,'Naive Bayes'!A:D,3,0)</f>
        <v>0.11263223397635345</v>
      </c>
      <c r="E724">
        <f>VLOOKUP(C724,'Naive Bayes'!A:D,2,0)</f>
        <v>5.0215208034433282E-3</v>
      </c>
      <c r="F724">
        <f>D724*GETPIVOTDATA("Gender",'Naive Bayes'!$A$3,"Gender","Male","LastLetter","a")</f>
        <v>2.0115402085384843E-2</v>
      </c>
      <c r="G724">
        <f>E724*GETPIVOTDATA("Gender",'Naive Bayes'!$A$3,"Gender","Female","LastLetter","a")</f>
        <v>2.8169506946145503E-3</v>
      </c>
      <c r="H724" t="str">
        <f t="shared" si="25"/>
        <v>Male</v>
      </c>
      <c r="I724">
        <f t="shared" si="26"/>
        <v>1</v>
      </c>
    </row>
    <row r="725" spans="1:9" ht="14.25" customHeight="1">
      <c r="A725" s="1" t="s">
        <v>726</v>
      </c>
      <c r="B725" s="1" t="s">
        <v>6</v>
      </c>
      <c r="C725" s="1" t="str">
        <f t="shared" si="18"/>
        <v>i</v>
      </c>
      <c r="D725">
        <f>VLOOKUP(C725,'Naive Bayes'!A:D,3,0)</f>
        <v>6.4716863721219667E-2</v>
      </c>
      <c r="E725">
        <f>VLOOKUP(C725,'Naive Bayes'!A:D,2,0)</f>
        <v>0.34074605451936874</v>
      </c>
      <c r="F725">
        <f>D725*GETPIVOTDATA("Gender",'Naive Bayes'!$A$3,"Gender","Male","LastLetter","a")</f>
        <v>1.1558021087734937E-2</v>
      </c>
      <c r="G725">
        <f>E725*GETPIVOTDATA("Gender",'Naive Bayes'!$A$3,"Gender","Female","LastLetter","a")</f>
        <v>0.19115022570598736</v>
      </c>
      <c r="H725" t="str">
        <f t="shared" si="25"/>
        <v>Female</v>
      </c>
      <c r="I725">
        <f t="shared" si="26"/>
        <v>1</v>
      </c>
    </row>
    <row r="726" spans="1:9" ht="14.25" customHeight="1">
      <c r="A726" s="1" t="s">
        <v>727</v>
      </c>
      <c r="B726" s="1" t="s">
        <v>6</v>
      </c>
      <c r="C726" s="1" t="str">
        <f t="shared" si="18"/>
        <v>a</v>
      </c>
      <c r="D726">
        <f>VLOOKUP(C726,'Naive Bayes'!A:D,3,0)</f>
        <v>0.17859365276913503</v>
      </c>
      <c r="E726">
        <f>VLOOKUP(C726,'Naive Bayes'!A:D,2,0)</f>
        <v>0.56097560975609762</v>
      </c>
      <c r="F726">
        <f>D726*GETPIVOTDATA("Gender",'Naive Bayes'!$A$3,"Gender","Male","LastLetter","a")</f>
        <v>3.1895692809422373E-2</v>
      </c>
      <c r="G726">
        <f>E726*GETPIVOTDATA("Gender",'Naive Bayes'!$A$3,"Gender","Female","LastLetter","a")</f>
        <v>0.31469363474122553</v>
      </c>
      <c r="H726" t="str">
        <f t="shared" si="25"/>
        <v>Female</v>
      </c>
      <c r="I726">
        <f t="shared" si="26"/>
        <v>1</v>
      </c>
    </row>
    <row r="727" spans="1:9" ht="14.25" customHeight="1">
      <c r="A727" s="1" t="s">
        <v>728</v>
      </c>
      <c r="B727" s="1" t="s">
        <v>4</v>
      </c>
      <c r="C727" s="1" t="str">
        <f t="shared" si="18"/>
        <v>g</v>
      </c>
      <c r="D727">
        <f>VLOOKUP(C727,'Naive Bayes'!A:D,3,0)</f>
        <v>1.120099564405725E-2</v>
      </c>
      <c r="E727">
        <f>VLOOKUP(C727,'Naive Bayes'!A:D,2,0)</f>
        <v>7.173601147776184E-4</v>
      </c>
      <c r="F727">
        <f>D727*GETPIVOTDATA("Gender",'Naive Bayes'!$A$3,"Gender","Male","LastLetter","a")</f>
        <v>2.0004267267233547E-3</v>
      </c>
      <c r="G727">
        <f>E727*GETPIVOTDATA("Gender",'Naive Bayes'!$A$3,"Gender","Female","LastLetter","a")</f>
        <v>4.0242152780207866E-4</v>
      </c>
      <c r="H727" t="str">
        <f t="shared" si="25"/>
        <v>Male</v>
      </c>
      <c r="I727">
        <f t="shared" si="26"/>
        <v>1</v>
      </c>
    </row>
    <row r="728" spans="1:9" ht="14.25" customHeight="1">
      <c r="A728" s="1" t="s">
        <v>729</v>
      </c>
      <c r="B728" s="1" t="s">
        <v>6</v>
      </c>
      <c r="C728" s="1" t="str">
        <f t="shared" si="18"/>
        <v>i</v>
      </c>
      <c r="D728">
        <f>VLOOKUP(C728,'Naive Bayes'!A:D,3,0)</f>
        <v>6.4716863721219667E-2</v>
      </c>
      <c r="E728">
        <f>VLOOKUP(C728,'Naive Bayes'!A:D,2,0)</f>
        <v>0.34074605451936874</v>
      </c>
      <c r="F728">
        <f>D728*GETPIVOTDATA("Gender",'Naive Bayes'!$A$3,"Gender","Male","LastLetter","a")</f>
        <v>1.1558021087734937E-2</v>
      </c>
      <c r="G728">
        <f>E728*GETPIVOTDATA("Gender",'Naive Bayes'!$A$3,"Gender","Female","LastLetter","a")</f>
        <v>0.19115022570598736</v>
      </c>
      <c r="H728" t="str">
        <f t="shared" si="25"/>
        <v>Female</v>
      </c>
      <c r="I728">
        <f t="shared" si="26"/>
        <v>1</v>
      </c>
    </row>
    <row r="729" spans="1:9" ht="14.25" customHeight="1">
      <c r="A729" s="1" t="s">
        <v>730</v>
      </c>
      <c r="B729" s="1" t="s">
        <v>4</v>
      </c>
      <c r="C729" s="1" t="str">
        <f t="shared" si="18"/>
        <v>y</v>
      </c>
      <c r="D729">
        <f>VLOOKUP(C729,'Naive Bayes'!A:D,3,0)</f>
        <v>2.1157436216552583E-2</v>
      </c>
      <c r="E729">
        <f>VLOOKUP(C729,'Naive Bayes'!A:D,2,0)</f>
        <v>1.4347202295552368E-3</v>
      </c>
      <c r="F729">
        <f>D729*GETPIVOTDATA("Gender",'Naive Bayes'!$A$3,"Gender","Male","LastLetter","a")</f>
        <v>3.7785838171441139E-3</v>
      </c>
      <c r="G729">
        <f>E729*GETPIVOTDATA("Gender",'Naive Bayes'!$A$3,"Gender","Female","LastLetter","a")</f>
        <v>8.0484305560415731E-4</v>
      </c>
      <c r="H729" t="str">
        <f t="shared" si="25"/>
        <v>Male</v>
      </c>
      <c r="I729">
        <f t="shared" si="26"/>
        <v>1</v>
      </c>
    </row>
    <row r="730" spans="1:9" ht="14.25" customHeight="1">
      <c r="A730" s="1" t="s">
        <v>731</v>
      </c>
      <c r="B730" s="1" t="s">
        <v>4</v>
      </c>
      <c r="C730" s="1" t="str">
        <f t="shared" si="18"/>
        <v>r</v>
      </c>
      <c r="D730">
        <f>VLOOKUP(C730,'Naive Bayes'!A:D,3,0)</f>
        <v>8.7741132545115119E-2</v>
      </c>
      <c r="E730">
        <f>VLOOKUP(C730,'Naive Bayes'!A:D,2,0)</f>
        <v>6.4562410329985654E-3</v>
      </c>
      <c r="F730">
        <f>D730*GETPIVOTDATA("Gender",'Naive Bayes'!$A$3,"Gender","Male","LastLetter","a")</f>
        <v>1.5670009359332941E-2</v>
      </c>
      <c r="G730">
        <f>E730*GETPIVOTDATA("Gender",'Naive Bayes'!$A$3,"Gender","Female","LastLetter","a")</f>
        <v>3.6217937502187078E-3</v>
      </c>
      <c r="H730" t="str">
        <f t="shared" si="25"/>
        <v>Male</v>
      </c>
      <c r="I730">
        <f t="shared" si="26"/>
        <v>1</v>
      </c>
    </row>
    <row r="731" spans="1:9" ht="14.25" customHeight="1">
      <c r="A731" s="1" t="s">
        <v>732</v>
      </c>
      <c r="B731" s="1" t="s">
        <v>6</v>
      </c>
      <c r="C731" s="1" t="str">
        <f t="shared" si="18"/>
        <v>a</v>
      </c>
      <c r="D731">
        <f>VLOOKUP(C731,'Naive Bayes'!A:D,3,0)</f>
        <v>0.17859365276913503</v>
      </c>
      <c r="E731">
        <f>VLOOKUP(C731,'Naive Bayes'!A:D,2,0)</f>
        <v>0.56097560975609762</v>
      </c>
      <c r="F731">
        <f>D731*GETPIVOTDATA("Gender",'Naive Bayes'!$A$3,"Gender","Male","LastLetter","a")</f>
        <v>3.1895692809422373E-2</v>
      </c>
      <c r="G731">
        <f>E731*GETPIVOTDATA("Gender",'Naive Bayes'!$A$3,"Gender","Female","LastLetter","a")</f>
        <v>0.31469363474122553</v>
      </c>
      <c r="H731" t="str">
        <f t="shared" si="25"/>
        <v>Female</v>
      </c>
      <c r="I731">
        <f t="shared" si="26"/>
        <v>1</v>
      </c>
    </row>
    <row r="732" spans="1:9" ht="14.25" customHeight="1">
      <c r="A732" s="1" t="s">
        <v>733</v>
      </c>
      <c r="B732" s="1" t="s">
        <v>6</v>
      </c>
      <c r="C732" s="1" t="str">
        <f t="shared" si="18"/>
        <v>a</v>
      </c>
      <c r="D732">
        <f>VLOOKUP(C732,'Naive Bayes'!A:D,3,0)</f>
        <v>0.17859365276913503</v>
      </c>
      <c r="E732">
        <f>VLOOKUP(C732,'Naive Bayes'!A:D,2,0)</f>
        <v>0.56097560975609762</v>
      </c>
      <c r="F732">
        <f>D732*GETPIVOTDATA("Gender",'Naive Bayes'!$A$3,"Gender","Male","LastLetter","a")</f>
        <v>3.1895692809422373E-2</v>
      </c>
      <c r="G732">
        <f>E732*GETPIVOTDATA("Gender",'Naive Bayes'!$A$3,"Gender","Female","LastLetter","a")</f>
        <v>0.31469363474122553</v>
      </c>
      <c r="H732" t="str">
        <f t="shared" si="25"/>
        <v>Female</v>
      </c>
      <c r="I732">
        <f t="shared" si="26"/>
        <v>1</v>
      </c>
    </row>
    <row r="733" spans="1:9" ht="14.25" customHeight="1">
      <c r="A733" s="1" t="s">
        <v>734</v>
      </c>
      <c r="B733" s="1" t="s">
        <v>6</v>
      </c>
      <c r="C733" s="1" t="str">
        <f t="shared" si="18"/>
        <v>a</v>
      </c>
      <c r="D733">
        <f>VLOOKUP(C733,'Naive Bayes'!A:D,3,0)</f>
        <v>0.17859365276913503</v>
      </c>
      <c r="E733">
        <f>VLOOKUP(C733,'Naive Bayes'!A:D,2,0)</f>
        <v>0.56097560975609762</v>
      </c>
      <c r="F733">
        <f>D733*GETPIVOTDATA("Gender",'Naive Bayes'!$A$3,"Gender","Male","LastLetter","a")</f>
        <v>3.1895692809422373E-2</v>
      </c>
      <c r="G733">
        <f>E733*GETPIVOTDATA("Gender",'Naive Bayes'!$A$3,"Gender","Female","LastLetter","a")</f>
        <v>0.31469363474122553</v>
      </c>
      <c r="H733" t="str">
        <f t="shared" si="25"/>
        <v>Female</v>
      </c>
      <c r="I733">
        <f t="shared" si="26"/>
        <v>1</v>
      </c>
    </row>
    <row r="734" spans="1:9" ht="14.25" customHeight="1">
      <c r="A734" s="1" t="s">
        <v>735</v>
      </c>
      <c r="B734" s="1" t="s">
        <v>4</v>
      </c>
      <c r="C734" s="1" t="str">
        <f t="shared" si="18"/>
        <v>a</v>
      </c>
      <c r="D734">
        <f>VLOOKUP(C734,'Naive Bayes'!A:D,3,0)</f>
        <v>0.17859365276913503</v>
      </c>
      <c r="E734">
        <f>VLOOKUP(C734,'Naive Bayes'!A:D,2,0)</f>
        <v>0.56097560975609762</v>
      </c>
      <c r="F734">
        <f>D734*GETPIVOTDATA("Gender",'Naive Bayes'!$A$3,"Gender","Male","LastLetter","a")</f>
        <v>3.1895692809422373E-2</v>
      </c>
      <c r="G734">
        <f>E734*GETPIVOTDATA("Gender",'Naive Bayes'!$A$3,"Gender","Female","LastLetter","a")</f>
        <v>0.31469363474122553</v>
      </c>
      <c r="H734" t="str">
        <f t="shared" si="25"/>
        <v>Female</v>
      </c>
      <c r="I734">
        <f t="shared" si="26"/>
        <v>0</v>
      </c>
    </row>
    <row r="735" spans="1:9" ht="14.25" customHeight="1">
      <c r="A735" s="1" t="s">
        <v>736</v>
      </c>
      <c r="B735" s="1" t="s">
        <v>6</v>
      </c>
      <c r="C735" s="1" t="str">
        <f t="shared" si="18"/>
        <v>m</v>
      </c>
      <c r="D735">
        <f>VLOOKUP(C735,'Naive Bayes'!A:D,3,0)</f>
        <v>3.2980709396390792E-2</v>
      </c>
      <c r="E735">
        <f>VLOOKUP(C735,'Naive Bayes'!A:D,2,0)</f>
        <v>7.8909612625538018E-3</v>
      </c>
      <c r="F735">
        <f>D735*GETPIVOTDATA("Gender",'Naive Bayes'!$A$3,"Gender","Male","LastLetter","a")</f>
        <v>5.8901453620187659E-3</v>
      </c>
      <c r="G735">
        <f>E735*GETPIVOTDATA("Gender",'Naive Bayes'!$A$3,"Gender","Female","LastLetter","a")</f>
        <v>4.4266368058228645E-3</v>
      </c>
      <c r="H735" t="str">
        <f t="shared" si="25"/>
        <v>Male</v>
      </c>
      <c r="I735">
        <f t="shared" si="26"/>
        <v>0</v>
      </c>
    </row>
    <row r="736" spans="1:9" ht="14.25" customHeight="1">
      <c r="A736" s="1" t="s">
        <v>737</v>
      </c>
      <c r="B736" s="1" t="s">
        <v>6</v>
      </c>
      <c r="C736" s="1" t="str">
        <f t="shared" si="18"/>
        <v>i</v>
      </c>
      <c r="D736">
        <f>VLOOKUP(C736,'Naive Bayes'!A:D,3,0)</f>
        <v>6.4716863721219667E-2</v>
      </c>
      <c r="E736">
        <f>VLOOKUP(C736,'Naive Bayes'!A:D,2,0)</f>
        <v>0.34074605451936874</v>
      </c>
      <c r="F736">
        <f>D736*GETPIVOTDATA("Gender",'Naive Bayes'!$A$3,"Gender","Male","LastLetter","a")</f>
        <v>1.1558021087734937E-2</v>
      </c>
      <c r="G736">
        <f>E736*GETPIVOTDATA("Gender",'Naive Bayes'!$A$3,"Gender","Female","LastLetter","a")</f>
        <v>0.19115022570598736</v>
      </c>
      <c r="H736" t="str">
        <f t="shared" si="25"/>
        <v>Female</v>
      </c>
      <c r="I736">
        <f t="shared" si="26"/>
        <v>1</v>
      </c>
    </row>
    <row r="737" spans="1:9" ht="14.25" customHeight="1">
      <c r="A737" s="1" t="s">
        <v>738</v>
      </c>
      <c r="B737" s="1" t="s">
        <v>6</v>
      </c>
      <c r="C737" s="1" t="str">
        <f t="shared" si="18"/>
        <v>n</v>
      </c>
      <c r="D737">
        <f>VLOOKUP(C737,'Naive Bayes'!A:D,3,0)</f>
        <v>0.15121344119477287</v>
      </c>
      <c r="E737">
        <f>VLOOKUP(C737,'Naive Bayes'!A:D,2,0)</f>
        <v>1.2195121951219513E-2</v>
      </c>
      <c r="F737">
        <f>D737*GETPIVOTDATA("Gender",'Naive Bayes'!$A$3,"Gender","Male","LastLetter","a")</f>
        <v>2.7005760810765285E-2</v>
      </c>
      <c r="G737">
        <f>E737*GETPIVOTDATA("Gender",'Naive Bayes'!$A$3,"Gender","Female","LastLetter","a")</f>
        <v>6.8411659726353366E-3</v>
      </c>
      <c r="H737" t="str">
        <f t="shared" si="25"/>
        <v>Male</v>
      </c>
      <c r="I737">
        <f t="shared" si="26"/>
        <v>0</v>
      </c>
    </row>
    <row r="738" spans="1:9" ht="14.25" customHeight="1">
      <c r="A738" s="1" t="s">
        <v>739</v>
      </c>
      <c r="B738" s="1" t="s">
        <v>4</v>
      </c>
      <c r="C738" s="1" t="str">
        <f t="shared" si="18"/>
        <v>s</v>
      </c>
      <c r="D738">
        <f>VLOOKUP(C738,'Naive Bayes'!A:D,3,0)</f>
        <v>2.0535158680771624E-2</v>
      </c>
      <c r="E738">
        <f>VLOOKUP(C738,'Naive Bayes'!A:D,2,0)</f>
        <v>2.8694404591104736E-3</v>
      </c>
      <c r="F738">
        <f>D738*GETPIVOTDATA("Gender",'Naive Bayes'!$A$3,"Gender","Male","LastLetter","a")</f>
        <v>3.6674489989928162E-3</v>
      </c>
      <c r="G738">
        <f>E738*GETPIVOTDATA("Gender",'Naive Bayes'!$A$3,"Gender","Female","LastLetter","a")</f>
        <v>1.6096861112083146E-3</v>
      </c>
      <c r="H738" t="str">
        <f t="shared" si="25"/>
        <v>Male</v>
      </c>
      <c r="I738">
        <f t="shared" si="26"/>
        <v>1</v>
      </c>
    </row>
    <row r="739" spans="1:9" ht="14.25" customHeight="1">
      <c r="A739" s="1" t="s">
        <v>740</v>
      </c>
      <c r="B739" s="1" t="s">
        <v>6</v>
      </c>
      <c r="C739" s="1" t="str">
        <f t="shared" si="18"/>
        <v>i</v>
      </c>
      <c r="D739">
        <f>VLOOKUP(C739,'Naive Bayes'!A:D,3,0)</f>
        <v>6.4716863721219667E-2</v>
      </c>
      <c r="E739">
        <f>VLOOKUP(C739,'Naive Bayes'!A:D,2,0)</f>
        <v>0.34074605451936874</v>
      </c>
      <c r="F739">
        <f>D739*GETPIVOTDATA("Gender",'Naive Bayes'!$A$3,"Gender","Male","LastLetter","a")</f>
        <v>1.1558021087734937E-2</v>
      </c>
      <c r="G739">
        <f>E739*GETPIVOTDATA("Gender",'Naive Bayes'!$A$3,"Gender","Female","LastLetter","a")</f>
        <v>0.19115022570598736</v>
      </c>
      <c r="H739" t="str">
        <f t="shared" si="25"/>
        <v>Female</v>
      </c>
      <c r="I739">
        <f t="shared" si="26"/>
        <v>1</v>
      </c>
    </row>
    <row r="740" spans="1:9" ht="14.25" customHeight="1">
      <c r="A740" s="1" t="s">
        <v>741</v>
      </c>
      <c r="B740" s="1" t="s">
        <v>4</v>
      </c>
      <c r="C740" s="1" t="str">
        <f t="shared" si="18"/>
        <v>m</v>
      </c>
      <c r="D740">
        <f>VLOOKUP(C740,'Naive Bayes'!A:D,3,0)</f>
        <v>3.2980709396390792E-2</v>
      </c>
      <c r="E740">
        <f>VLOOKUP(C740,'Naive Bayes'!A:D,2,0)</f>
        <v>7.8909612625538018E-3</v>
      </c>
      <c r="F740">
        <f>D740*GETPIVOTDATA("Gender",'Naive Bayes'!$A$3,"Gender","Male","LastLetter","a")</f>
        <v>5.8901453620187659E-3</v>
      </c>
      <c r="G740">
        <f>E740*GETPIVOTDATA("Gender",'Naive Bayes'!$A$3,"Gender","Female","LastLetter","a")</f>
        <v>4.4266368058228645E-3</v>
      </c>
      <c r="H740" t="str">
        <f t="shared" si="25"/>
        <v>Male</v>
      </c>
      <c r="I740">
        <f t="shared" si="26"/>
        <v>1</v>
      </c>
    </row>
    <row r="741" spans="1:9" ht="14.25" customHeight="1">
      <c r="A741" s="1" t="s">
        <v>742</v>
      </c>
      <c r="B741" s="1" t="s">
        <v>4</v>
      </c>
      <c r="C741" s="1" t="str">
        <f t="shared" si="18"/>
        <v>g</v>
      </c>
      <c r="D741">
        <f>VLOOKUP(C741,'Naive Bayes'!A:D,3,0)</f>
        <v>1.120099564405725E-2</v>
      </c>
      <c r="E741">
        <f>VLOOKUP(C741,'Naive Bayes'!A:D,2,0)</f>
        <v>7.173601147776184E-4</v>
      </c>
      <c r="F741">
        <f>D741*GETPIVOTDATA("Gender",'Naive Bayes'!$A$3,"Gender","Male","LastLetter","a")</f>
        <v>2.0004267267233547E-3</v>
      </c>
      <c r="G741">
        <f>E741*GETPIVOTDATA("Gender",'Naive Bayes'!$A$3,"Gender","Female","LastLetter","a")</f>
        <v>4.0242152780207866E-4</v>
      </c>
      <c r="H741" t="str">
        <f t="shared" si="25"/>
        <v>Male</v>
      </c>
      <c r="I741">
        <f t="shared" si="26"/>
        <v>1</v>
      </c>
    </row>
    <row r="742" spans="1:9" ht="14.25" customHeight="1">
      <c r="A742" s="1" t="s">
        <v>743</v>
      </c>
      <c r="B742" s="1" t="s">
        <v>6</v>
      </c>
      <c r="C742" s="1" t="str">
        <f t="shared" si="18"/>
        <v>i</v>
      </c>
      <c r="D742">
        <f>VLOOKUP(C742,'Naive Bayes'!A:D,3,0)</f>
        <v>6.4716863721219667E-2</v>
      </c>
      <c r="E742">
        <f>VLOOKUP(C742,'Naive Bayes'!A:D,2,0)</f>
        <v>0.34074605451936874</v>
      </c>
      <c r="F742">
        <f>D742*GETPIVOTDATA("Gender",'Naive Bayes'!$A$3,"Gender","Male","LastLetter","a")</f>
        <v>1.1558021087734937E-2</v>
      </c>
      <c r="G742">
        <f>E742*GETPIVOTDATA("Gender",'Naive Bayes'!$A$3,"Gender","Female","LastLetter","a")</f>
        <v>0.19115022570598736</v>
      </c>
      <c r="H742" t="str">
        <f t="shared" si="25"/>
        <v>Female</v>
      </c>
      <c r="I742">
        <f t="shared" si="26"/>
        <v>1</v>
      </c>
    </row>
    <row r="743" spans="1:9" ht="14.25" customHeight="1">
      <c r="A743" s="1" t="s">
        <v>744</v>
      </c>
      <c r="B743" s="1" t="s">
        <v>4</v>
      </c>
      <c r="C743" s="1" t="str">
        <f t="shared" si="18"/>
        <v>n</v>
      </c>
      <c r="D743">
        <f>VLOOKUP(C743,'Naive Bayes'!A:D,3,0)</f>
        <v>0.15121344119477287</v>
      </c>
      <c r="E743">
        <f>VLOOKUP(C743,'Naive Bayes'!A:D,2,0)</f>
        <v>1.2195121951219513E-2</v>
      </c>
      <c r="F743">
        <f>D743*GETPIVOTDATA("Gender",'Naive Bayes'!$A$3,"Gender","Male","LastLetter","a")</f>
        <v>2.7005760810765285E-2</v>
      </c>
      <c r="G743">
        <f>E743*GETPIVOTDATA("Gender",'Naive Bayes'!$A$3,"Gender","Female","LastLetter","a")</f>
        <v>6.8411659726353366E-3</v>
      </c>
      <c r="H743" t="str">
        <f t="shared" si="25"/>
        <v>Male</v>
      </c>
      <c r="I743">
        <f t="shared" si="26"/>
        <v>1</v>
      </c>
    </row>
    <row r="744" spans="1:9" ht="14.25" customHeight="1">
      <c r="A744" s="1" t="s">
        <v>745</v>
      </c>
      <c r="B744" s="1" t="s">
        <v>4</v>
      </c>
      <c r="C744" s="1" t="str">
        <f t="shared" si="18"/>
        <v>n</v>
      </c>
      <c r="D744">
        <f>VLOOKUP(C744,'Naive Bayes'!A:D,3,0)</f>
        <v>0.15121344119477287</v>
      </c>
      <c r="E744">
        <f>VLOOKUP(C744,'Naive Bayes'!A:D,2,0)</f>
        <v>1.2195121951219513E-2</v>
      </c>
      <c r="F744">
        <f>D744*GETPIVOTDATA("Gender",'Naive Bayes'!$A$3,"Gender","Male","LastLetter","a")</f>
        <v>2.7005760810765285E-2</v>
      </c>
      <c r="G744">
        <f>E744*GETPIVOTDATA("Gender",'Naive Bayes'!$A$3,"Gender","Female","LastLetter","a")</f>
        <v>6.8411659726353366E-3</v>
      </c>
      <c r="H744" t="str">
        <f t="shared" si="25"/>
        <v>Male</v>
      </c>
      <c r="I744">
        <f t="shared" si="26"/>
        <v>1</v>
      </c>
    </row>
    <row r="745" spans="1:9" ht="14.25" customHeight="1">
      <c r="A745" s="1" t="s">
        <v>746</v>
      </c>
      <c r="B745" s="1" t="s">
        <v>4</v>
      </c>
      <c r="C745" s="1" t="str">
        <f t="shared" si="18"/>
        <v>t</v>
      </c>
      <c r="D745">
        <f>VLOOKUP(C745,'Naive Bayes'!A:D,3,0)</f>
        <v>5.9116365899191038E-2</v>
      </c>
      <c r="E745">
        <f>VLOOKUP(C745,'Naive Bayes'!A:D,2,0)</f>
        <v>6.4562410329985654E-3</v>
      </c>
      <c r="F745">
        <f>D745*GETPIVOTDATA("Gender",'Naive Bayes'!$A$3,"Gender","Male","LastLetter","a")</f>
        <v>1.0557807724373258E-2</v>
      </c>
      <c r="G745">
        <f>E745*GETPIVOTDATA("Gender",'Naive Bayes'!$A$3,"Gender","Female","LastLetter","a")</f>
        <v>3.6217937502187078E-3</v>
      </c>
      <c r="H745" t="str">
        <f t="shared" si="25"/>
        <v>Male</v>
      </c>
      <c r="I745">
        <f t="shared" si="26"/>
        <v>1</v>
      </c>
    </row>
    <row r="746" spans="1:9" ht="14.25" customHeight="1">
      <c r="A746" s="1" t="s">
        <v>747</v>
      </c>
      <c r="B746" s="1" t="s">
        <v>4</v>
      </c>
      <c r="C746" s="1" t="str">
        <f t="shared" si="18"/>
        <v>z</v>
      </c>
      <c r="D746">
        <f>VLOOKUP(C746,'Naive Bayes'!A:D,3,0)</f>
        <v>5.6004978220286251E-3</v>
      </c>
      <c r="E746">
        <f>VLOOKUP(C746,'Naive Bayes'!A:D,2,0)</f>
        <v>1.4347202295552368E-3</v>
      </c>
      <c r="F746">
        <f>D746*GETPIVOTDATA("Gender",'Naive Bayes'!$A$3,"Gender","Male","LastLetter","a")</f>
        <v>1.0002133633616773E-3</v>
      </c>
      <c r="G746">
        <f>E746*GETPIVOTDATA("Gender",'Naive Bayes'!$A$3,"Gender","Female","LastLetter","a")</f>
        <v>8.0484305560415731E-4</v>
      </c>
      <c r="H746" t="str">
        <f t="shared" si="25"/>
        <v>Male</v>
      </c>
      <c r="I746">
        <f t="shared" si="26"/>
        <v>1</v>
      </c>
    </row>
    <row r="747" spans="1:9" ht="14.25" customHeight="1">
      <c r="A747" s="1" t="s">
        <v>748</v>
      </c>
      <c r="B747" s="1" t="s">
        <v>4</v>
      </c>
      <c r="C747" s="1" t="str">
        <f t="shared" si="18"/>
        <v>r</v>
      </c>
      <c r="D747">
        <f>VLOOKUP(C747,'Naive Bayes'!A:D,3,0)</f>
        <v>8.7741132545115119E-2</v>
      </c>
      <c r="E747">
        <f>VLOOKUP(C747,'Naive Bayes'!A:D,2,0)</f>
        <v>6.4562410329985654E-3</v>
      </c>
      <c r="F747">
        <f>D747*GETPIVOTDATA("Gender",'Naive Bayes'!$A$3,"Gender","Male","LastLetter","a")</f>
        <v>1.5670009359332941E-2</v>
      </c>
      <c r="G747">
        <f>E747*GETPIVOTDATA("Gender",'Naive Bayes'!$A$3,"Gender","Female","LastLetter","a")</f>
        <v>3.6217937502187078E-3</v>
      </c>
      <c r="H747" t="str">
        <f t="shared" si="25"/>
        <v>Male</v>
      </c>
      <c r="I747">
        <f t="shared" si="26"/>
        <v>1</v>
      </c>
    </row>
    <row r="748" spans="1:9" ht="14.25" customHeight="1">
      <c r="A748" s="1" t="s">
        <v>749</v>
      </c>
      <c r="B748" s="1" t="s">
        <v>6</v>
      </c>
      <c r="C748" s="1" t="str">
        <f t="shared" si="18"/>
        <v>a</v>
      </c>
      <c r="D748">
        <f>VLOOKUP(C748,'Naive Bayes'!A:D,3,0)</f>
        <v>0.17859365276913503</v>
      </c>
      <c r="E748">
        <f>VLOOKUP(C748,'Naive Bayes'!A:D,2,0)</f>
        <v>0.56097560975609762</v>
      </c>
      <c r="F748">
        <f>D748*GETPIVOTDATA("Gender",'Naive Bayes'!$A$3,"Gender","Male","LastLetter","a")</f>
        <v>3.1895692809422373E-2</v>
      </c>
      <c r="G748">
        <f>E748*GETPIVOTDATA("Gender",'Naive Bayes'!$A$3,"Gender","Female","LastLetter","a")</f>
        <v>0.31469363474122553</v>
      </c>
      <c r="H748" t="str">
        <f t="shared" si="25"/>
        <v>Female</v>
      </c>
      <c r="I748">
        <f t="shared" si="26"/>
        <v>1</v>
      </c>
    </row>
    <row r="749" spans="1:9" ht="14.25" customHeight="1">
      <c r="A749" s="1" t="s">
        <v>750</v>
      </c>
      <c r="B749" s="1" t="s">
        <v>4</v>
      </c>
      <c r="C749" s="1" t="str">
        <f t="shared" si="18"/>
        <v>i</v>
      </c>
      <c r="D749">
        <f>VLOOKUP(C749,'Naive Bayes'!A:D,3,0)</f>
        <v>6.4716863721219667E-2</v>
      </c>
      <c r="E749">
        <f>VLOOKUP(C749,'Naive Bayes'!A:D,2,0)</f>
        <v>0.34074605451936874</v>
      </c>
      <c r="F749">
        <f>D749*GETPIVOTDATA("Gender",'Naive Bayes'!$A$3,"Gender","Male","LastLetter","a")</f>
        <v>1.1558021087734937E-2</v>
      </c>
      <c r="G749">
        <f>E749*GETPIVOTDATA("Gender",'Naive Bayes'!$A$3,"Gender","Female","LastLetter","a")</f>
        <v>0.19115022570598736</v>
      </c>
      <c r="H749" t="str">
        <f t="shared" si="25"/>
        <v>Female</v>
      </c>
      <c r="I749">
        <f t="shared" si="26"/>
        <v>0</v>
      </c>
    </row>
    <row r="750" spans="1:9" ht="14.25" customHeight="1">
      <c r="A750" s="1" t="s">
        <v>751</v>
      </c>
      <c r="B750" s="1" t="s">
        <v>6</v>
      </c>
      <c r="C750" s="1" t="str">
        <f t="shared" si="18"/>
        <v>a</v>
      </c>
      <c r="D750">
        <f>VLOOKUP(C750,'Naive Bayes'!A:D,3,0)</f>
        <v>0.17859365276913503</v>
      </c>
      <c r="E750">
        <f>VLOOKUP(C750,'Naive Bayes'!A:D,2,0)</f>
        <v>0.56097560975609762</v>
      </c>
      <c r="F750">
        <f>D750*GETPIVOTDATA("Gender",'Naive Bayes'!$A$3,"Gender","Male","LastLetter","a")</f>
        <v>3.1895692809422373E-2</v>
      </c>
      <c r="G750">
        <f>E750*GETPIVOTDATA("Gender",'Naive Bayes'!$A$3,"Gender","Female","LastLetter","a")</f>
        <v>0.31469363474122553</v>
      </c>
      <c r="H750" t="str">
        <f t="shared" si="25"/>
        <v>Female</v>
      </c>
      <c r="I750">
        <f t="shared" si="26"/>
        <v>1</v>
      </c>
    </row>
    <row r="751" spans="1:9" ht="14.25" customHeight="1">
      <c r="A751" s="1" t="s">
        <v>752</v>
      </c>
      <c r="B751" s="1" t="s">
        <v>6</v>
      </c>
      <c r="C751" s="1" t="str">
        <f t="shared" si="18"/>
        <v>d</v>
      </c>
      <c r="D751">
        <f>VLOOKUP(C751,'Naive Bayes'!A:D,3,0)</f>
        <v>3.4847542003733668E-2</v>
      </c>
      <c r="E751">
        <f>VLOOKUP(C751,'Naive Bayes'!A:D,2,0)</f>
        <v>2.152080344332855E-3</v>
      </c>
      <c r="F751">
        <f>D751*GETPIVOTDATA("Gender",'Naive Bayes'!$A$3,"Gender","Male","LastLetter","a")</f>
        <v>6.2235498164726587E-3</v>
      </c>
      <c r="G751">
        <f>E751*GETPIVOTDATA("Gender",'Naive Bayes'!$A$3,"Gender","Female","LastLetter","a")</f>
        <v>1.2072645834062359E-3</v>
      </c>
      <c r="H751" t="str">
        <f t="shared" si="25"/>
        <v>Male</v>
      </c>
      <c r="I751">
        <f t="shared" si="26"/>
        <v>0</v>
      </c>
    </row>
    <row r="752" spans="1:9" ht="14.25" customHeight="1">
      <c r="A752" s="1" t="s">
        <v>753</v>
      </c>
      <c r="B752" s="1" t="s">
        <v>6</v>
      </c>
      <c r="C752" s="1" t="str">
        <f t="shared" si="18"/>
        <v>i</v>
      </c>
      <c r="D752">
        <f>VLOOKUP(C752,'Naive Bayes'!A:D,3,0)</f>
        <v>6.4716863721219667E-2</v>
      </c>
      <c r="E752">
        <f>VLOOKUP(C752,'Naive Bayes'!A:D,2,0)</f>
        <v>0.34074605451936874</v>
      </c>
      <c r="F752">
        <f>D752*GETPIVOTDATA("Gender",'Naive Bayes'!$A$3,"Gender","Male","LastLetter","a")</f>
        <v>1.1558021087734937E-2</v>
      </c>
      <c r="G752">
        <f>E752*GETPIVOTDATA("Gender",'Naive Bayes'!$A$3,"Gender","Female","LastLetter","a")</f>
        <v>0.19115022570598736</v>
      </c>
      <c r="H752" t="str">
        <f t="shared" si="25"/>
        <v>Female</v>
      </c>
      <c r="I752">
        <f t="shared" si="26"/>
        <v>1</v>
      </c>
    </row>
    <row r="753" spans="1:9" ht="14.25" customHeight="1">
      <c r="A753" s="1" t="s">
        <v>754</v>
      </c>
      <c r="B753" s="1" t="s">
        <v>6</v>
      </c>
      <c r="C753" s="1" t="str">
        <f t="shared" si="18"/>
        <v>i</v>
      </c>
      <c r="D753">
        <f>VLOOKUP(C753,'Naive Bayes'!A:D,3,0)</f>
        <v>6.4716863721219667E-2</v>
      </c>
      <c r="E753">
        <f>VLOOKUP(C753,'Naive Bayes'!A:D,2,0)</f>
        <v>0.34074605451936874</v>
      </c>
      <c r="F753">
        <f>D753*GETPIVOTDATA("Gender",'Naive Bayes'!$A$3,"Gender","Male","LastLetter","a")</f>
        <v>1.1558021087734937E-2</v>
      </c>
      <c r="G753">
        <f>E753*GETPIVOTDATA("Gender",'Naive Bayes'!$A$3,"Gender","Female","LastLetter","a")</f>
        <v>0.19115022570598736</v>
      </c>
      <c r="H753" t="str">
        <f t="shared" si="25"/>
        <v>Female</v>
      </c>
      <c r="I753">
        <f t="shared" si="26"/>
        <v>1</v>
      </c>
    </row>
    <row r="754" spans="1:9" ht="14.25" customHeight="1">
      <c r="A754" s="1" t="s">
        <v>755</v>
      </c>
      <c r="B754" s="1" t="s">
        <v>6</v>
      </c>
      <c r="C754" s="1" t="str">
        <f t="shared" si="18"/>
        <v>a</v>
      </c>
      <c r="D754">
        <f>VLOOKUP(C754,'Naive Bayes'!A:D,3,0)</f>
        <v>0.17859365276913503</v>
      </c>
      <c r="E754">
        <f>VLOOKUP(C754,'Naive Bayes'!A:D,2,0)</f>
        <v>0.56097560975609762</v>
      </c>
      <c r="F754">
        <f>D754*GETPIVOTDATA("Gender",'Naive Bayes'!$A$3,"Gender","Male","LastLetter","a")</f>
        <v>3.1895692809422373E-2</v>
      </c>
      <c r="G754">
        <f>E754*GETPIVOTDATA("Gender",'Naive Bayes'!$A$3,"Gender","Female","LastLetter","a")</f>
        <v>0.31469363474122553</v>
      </c>
      <c r="H754" t="str">
        <f t="shared" si="25"/>
        <v>Female</v>
      </c>
      <c r="I754">
        <f t="shared" si="26"/>
        <v>1</v>
      </c>
    </row>
    <row r="755" spans="1:9" ht="14.25" customHeight="1">
      <c r="A755" s="1" t="s">
        <v>756</v>
      </c>
      <c r="B755" s="1" t="s">
        <v>6</v>
      </c>
      <c r="C755" s="1" t="str">
        <f t="shared" si="18"/>
        <v>i</v>
      </c>
      <c r="D755">
        <f>VLOOKUP(C755,'Naive Bayes'!A:D,3,0)</f>
        <v>6.4716863721219667E-2</v>
      </c>
      <c r="E755">
        <f>VLOOKUP(C755,'Naive Bayes'!A:D,2,0)</f>
        <v>0.34074605451936874</v>
      </c>
      <c r="F755">
        <f>D755*GETPIVOTDATA("Gender",'Naive Bayes'!$A$3,"Gender","Male","LastLetter","a")</f>
        <v>1.1558021087734937E-2</v>
      </c>
      <c r="G755">
        <f>E755*GETPIVOTDATA("Gender",'Naive Bayes'!$A$3,"Gender","Female","LastLetter","a")</f>
        <v>0.19115022570598736</v>
      </c>
      <c r="H755" t="str">
        <f t="shared" si="25"/>
        <v>Female</v>
      </c>
      <c r="I755">
        <f t="shared" si="26"/>
        <v>1</v>
      </c>
    </row>
    <row r="756" spans="1:9" ht="14.25" customHeight="1">
      <c r="A756" s="1" t="s">
        <v>757</v>
      </c>
      <c r="B756" s="1" t="s">
        <v>4</v>
      </c>
      <c r="C756" s="1" t="str">
        <f t="shared" si="18"/>
        <v>i</v>
      </c>
      <c r="D756">
        <f>VLOOKUP(C756,'Naive Bayes'!A:D,3,0)</f>
        <v>6.4716863721219667E-2</v>
      </c>
      <c r="E756">
        <f>VLOOKUP(C756,'Naive Bayes'!A:D,2,0)</f>
        <v>0.34074605451936874</v>
      </c>
      <c r="F756">
        <f>D756*GETPIVOTDATA("Gender",'Naive Bayes'!$A$3,"Gender","Male","LastLetter","a")</f>
        <v>1.1558021087734937E-2</v>
      </c>
      <c r="G756">
        <f>E756*GETPIVOTDATA("Gender",'Naive Bayes'!$A$3,"Gender","Female","LastLetter","a")</f>
        <v>0.19115022570598736</v>
      </c>
      <c r="H756" t="str">
        <f t="shared" si="25"/>
        <v>Female</v>
      </c>
      <c r="I756">
        <f t="shared" si="26"/>
        <v>0</v>
      </c>
    </row>
    <row r="757" spans="1:9" ht="14.25" customHeight="1">
      <c r="A757" s="1" t="s">
        <v>758</v>
      </c>
      <c r="B757" s="1" t="s">
        <v>6</v>
      </c>
      <c r="C757" s="1" t="str">
        <f t="shared" si="18"/>
        <v>i</v>
      </c>
      <c r="D757">
        <f>VLOOKUP(C757,'Naive Bayes'!A:D,3,0)</f>
        <v>6.4716863721219667E-2</v>
      </c>
      <c r="E757">
        <f>VLOOKUP(C757,'Naive Bayes'!A:D,2,0)</f>
        <v>0.34074605451936874</v>
      </c>
      <c r="F757">
        <f>D757*GETPIVOTDATA("Gender",'Naive Bayes'!$A$3,"Gender","Male","LastLetter","a")</f>
        <v>1.1558021087734937E-2</v>
      </c>
      <c r="G757">
        <f>E757*GETPIVOTDATA("Gender",'Naive Bayes'!$A$3,"Gender","Female","LastLetter","a")</f>
        <v>0.19115022570598736</v>
      </c>
      <c r="H757" t="str">
        <f t="shared" si="25"/>
        <v>Female</v>
      </c>
      <c r="I757">
        <f t="shared" si="26"/>
        <v>1</v>
      </c>
    </row>
    <row r="758" spans="1:9" ht="14.25" customHeight="1">
      <c r="A758" s="1" t="s">
        <v>759</v>
      </c>
      <c r="B758" s="1" t="s">
        <v>4</v>
      </c>
      <c r="C758" s="1" t="str">
        <f t="shared" si="18"/>
        <v>h</v>
      </c>
      <c r="D758">
        <f>VLOOKUP(C758,'Naive Bayes'!A:D,3,0)</f>
        <v>0.11263223397635345</v>
      </c>
      <c r="E758">
        <f>VLOOKUP(C758,'Naive Bayes'!A:D,2,0)</f>
        <v>5.0215208034433282E-3</v>
      </c>
      <c r="F758">
        <f>D758*GETPIVOTDATA("Gender",'Naive Bayes'!$A$3,"Gender","Male","LastLetter","a")</f>
        <v>2.0115402085384843E-2</v>
      </c>
      <c r="G758">
        <f>E758*GETPIVOTDATA("Gender",'Naive Bayes'!$A$3,"Gender","Female","LastLetter","a")</f>
        <v>2.8169506946145503E-3</v>
      </c>
      <c r="H758" t="str">
        <f t="shared" si="25"/>
        <v>Male</v>
      </c>
      <c r="I758">
        <f t="shared" si="26"/>
        <v>1</v>
      </c>
    </row>
    <row r="759" spans="1:9" ht="14.25" customHeight="1">
      <c r="A759" s="1" t="s">
        <v>760</v>
      </c>
      <c r="B759" s="1" t="s">
        <v>4</v>
      </c>
      <c r="C759" s="1" t="str">
        <f t="shared" si="18"/>
        <v>p</v>
      </c>
      <c r="D759">
        <f>VLOOKUP(C759,'Naive Bayes'!A:D,3,0)</f>
        <v>1.2445550715619166E-2</v>
      </c>
      <c r="E759">
        <f>VLOOKUP(C759,'Naive Bayes'!A:D,2,0)</f>
        <v>7.173601147776184E-4</v>
      </c>
      <c r="F759">
        <f>D759*GETPIVOTDATA("Gender",'Naive Bayes'!$A$3,"Gender","Male","LastLetter","a")</f>
        <v>2.2226963630259493E-3</v>
      </c>
      <c r="G759">
        <f>E759*GETPIVOTDATA("Gender",'Naive Bayes'!$A$3,"Gender","Female","LastLetter","a")</f>
        <v>4.0242152780207866E-4</v>
      </c>
      <c r="H759" t="str">
        <f t="shared" si="25"/>
        <v>Male</v>
      </c>
      <c r="I759">
        <f t="shared" si="26"/>
        <v>1</v>
      </c>
    </row>
    <row r="760" spans="1:9" ht="14.25" customHeight="1">
      <c r="A760" s="1" t="s">
        <v>761</v>
      </c>
      <c r="B760" s="1" t="s">
        <v>4</v>
      </c>
      <c r="C760" s="1" t="str">
        <f t="shared" si="18"/>
        <v>r</v>
      </c>
      <c r="D760">
        <f>VLOOKUP(C760,'Naive Bayes'!A:D,3,0)</f>
        <v>8.7741132545115119E-2</v>
      </c>
      <c r="E760">
        <f>VLOOKUP(C760,'Naive Bayes'!A:D,2,0)</f>
        <v>6.4562410329985654E-3</v>
      </c>
      <c r="F760">
        <f>D760*GETPIVOTDATA("Gender",'Naive Bayes'!$A$3,"Gender","Male","LastLetter","a")</f>
        <v>1.5670009359332941E-2</v>
      </c>
      <c r="G760">
        <f>E760*GETPIVOTDATA("Gender",'Naive Bayes'!$A$3,"Gender","Female","LastLetter","a")</f>
        <v>3.6217937502187078E-3</v>
      </c>
      <c r="H760" t="str">
        <f t="shared" si="25"/>
        <v>Male</v>
      </c>
      <c r="I760">
        <f t="shared" si="26"/>
        <v>1</v>
      </c>
    </row>
    <row r="761" spans="1:9" ht="14.25" customHeight="1">
      <c r="A761" s="1" t="s">
        <v>762</v>
      </c>
      <c r="B761" s="1" t="s">
        <v>4</v>
      </c>
      <c r="C761" s="1" t="str">
        <f t="shared" si="18"/>
        <v>l</v>
      </c>
      <c r="D761">
        <f>VLOOKUP(C761,'Naive Bayes'!A:D,3,0)</f>
        <v>6.1605476042314873E-2</v>
      </c>
      <c r="E761">
        <f>VLOOKUP(C761,'Naive Bayes'!A:D,2,0)</f>
        <v>2.7977044476327116E-2</v>
      </c>
      <c r="F761">
        <f>D761*GETPIVOTDATA("Gender",'Naive Bayes'!$A$3,"Gender","Male","LastLetter","a")</f>
        <v>1.1002346996978449E-2</v>
      </c>
      <c r="G761">
        <f>E761*GETPIVOTDATA("Gender",'Naive Bayes'!$A$3,"Gender","Female","LastLetter","a")</f>
        <v>1.5694439584281066E-2</v>
      </c>
      <c r="H761" t="str">
        <f t="shared" si="25"/>
        <v>Female</v>
      </c>
      <c r="I761">
        <f t="shared" si="26"/>
        <v>0</v>
      </c>
    </row>
    <row r="762" spans="1:9" ht="14.25" customHeight="1">
      <c r="A762" s="1" t="s">
        <v>763</v>
      </c>
      <c r="B762" s="1" t="s">
        <v>4</v>
      </c>
      <c r="C762" s="1" t="str">
        <f t="shared" si="18"/>
        <v>v</v>
      </c>
      <c r="D762">
        <f>VLOOKUP(C762,'Naive Bayes'!A:D,3,0)</f>
        <v>2.4268823895457373E-2</v>
      </c>
      <c r="E762">
        <f>VLOOKUP(C762,'Naive Bayes'!A:D,2,0)</f>
        <v>0</v>
      </c>
      <c r="F762">
        <f>D762*GETPIVOTDATA("Gender",'Naive Bayes'!$A$3,"Gender","Male","LastLetter","a")</f>
        <v>4.3342579079006013E-3</v>
      </c>
      <c r="G762">
        <f>E762*GETPIVOTDATA("Gender",'Naive Bayes'!$A$3,"Gender","Female","LastLetter","a")</f>
        <v>0</v>
      </c>
      <c r="H762" t="str">
        <f t="shared" si="25"/>
        <v>Male</v>
      </c>
      <c r="I762">
        <f t="shared" si="26"/>
        <v>1</v>
      </c>
    </row>
    <row r="763" spans="1:9" ht="14.25" customHeight="1">
      <c r="A763" s="1" t="s">
        <v>764</v>
      </c>
      <c r="B763" s="1" t="s">
        <v>4</v>
      </c>
      <c r="C763" s="1" t="str">
        <f t="shared" si="18"/>
        <v>t</v>
      </c>
      <c r="D763">
        <f>VLOOKUP(C763,'Naive Bayes'!A:D,3,0)</f>
        <v>5.9116365899191038E-2</v>
      </c>
      <c r="E763">
        <f>VLOOKUP(C763,'Naive Bayes'!A:D,2,0)</f>
        <v>6.4562410329985654E-3</v>
      </c>
      <c r="F763">
        <f>D763*GETPIVOTDATA("Gender",'Naive Bayes'!$A$3,"Gender","Male","LastLetter","a")</f>
        <v>1.0557807724373258E-2</v>
      </c>
      <c r="G763">
        <f>E763*GETPIVOTDATA("Gender",'Naive Bayes'!$A$3,"Gender","Female","LastLetter","a")</f>
        <v>3.6217937502187078E-3</v>
      </c>
      <c r="H763" t="str">
        <f t="shared" si="25"/>
        <v>Male</v>
      </c>
      <c r="I763">
        <f t="shared" si="26"/>
        <v>1</v>
      </c>
    </row>
    <row r="764" spans="1:9" ht="14.25" customHeight="1">
      <c r="A764" s="1" t="s">
        <v>765</v>
      </c>
      <c r="B764" s="1" t="s">
        <v>6</v>
      </c>
      <c r="C764" s="1" t="str">
        <f t="shared" si="18"/>
        <v>i</v>
      </c>
      <c r="D764">
        <f>VLOOKUP(C764,'Naive Bayes'!A:D,3,0)</f>
        <v>6.4716863721219667E-2</v>
      </c>
      <c r="E764">
        <f>VLOOKUP(C764,'Naive Bayes'!A:D,2,0)</f>
        <v>0.34074605451936874</v>
      </c>
      <c r="F764">
        <f>D764*GETPIVOTDATA("Gender",'Naive Bayes'!$A$3,"Gender","Male","LastLetter","a")</f>
        <v>1.1558021087734937E-2</v>
      </c>
      <c r="G764">
        <f>E764*GETPIVOTDATA("Gender",'Naive Bayes'!$A$3,"Gender","Female","LastLetter","a")</f>
        <v>0.19115022570598736</v>
      </c>
      <c r="H764" t="str">
        <f t="shared" si="25"/>
        <v>Female</v>
      </c>
      <c r="I764">
        <f t="shared" si="26"/>
        <v>1</v>
      </c>
    </row>
    <row r="765" spans="1:9" ht="14.25" customHeight="1">
      <c r="A765" s="1" t="s">
        <v>766</v>
      </c>
      <c r="B765" s="1" t="s">
        <v>4</v>
      </c>
      <c r="C765" s="1" t="str">
        <f t="shared" si="18"/>
        <v>g</v>
      </c>
      <c r="D765">
        <f>VLOOKUP(C765,'Naive Bayes'!A:D,3,0)</f>
        <v>1.120099564405725E-2</v>
      </c>
      <c r="E765">
        <f>VLOOKUP(C765,'Naive Bayes'!A:D,2,0)</f>
        <v>7.173601147776184E-4</v>
      </c>
      <c r="F765">
        <f>D765*GETPIVOTDATA("Gender",'Naive Bayes'!$A$3,"Gender","Male","LastLetter","a")</f>
        <v>2.0004267267233547E-3</v>
      </c>
      <c r="G765">
        <f>E765*GETPIVOTDATA("Gender",'Naive Bayes'!$A$3,"Gender","Female","LastLetter","a")</f>
        <v>4.0242152780207866E-4</v>
      </c>
      <c r="H765" t="str">
        <f t="shared" si="25"/>
        <v>Male</v>
      </c>
      <c r="I765">
        <f t="shared" si="26"/>
        <v>1</v>
      </c>
    </row>
    <row r="766" spans="1:9" ht="14.25" customHeight="1">
      <c r="A766" s="1" t="s">
        <v>767</v>
      </c>
      <c r="B766" s="1" t="s">
        <v>4</v>
      </c>
      <c r="C766" s="1" t="str">
        <f t="shared" si="18"/>
        <v>n</v>
      </c>
      <c r="D766">
        <f>VLOOKUP(C766,'Naive Bayes'!A:D,3,0)</f>
        <v>0.15121344119477287</v>
      </c>
      <c r="E766">
        <f>VLOOKUP(C766,'Naive Bayes'!A:D,2,0)</f>
        <v>1.2195121951219513E-2</v>
      </c>
      <c r="F766">
        <f>D766*GETPIVOTDATA("Gender",'Naive Bayes'!$A$3,"Gender","Male","LastLetter","a")</f>
        <v>2.7005760810765285E-2</v>
      </c>
      <c r="G766">
        <f>E766*GETPIVOTDATA("Gender",'Naive Bayes'!$A$3,"Gender","Female","LastLetter","a")</f>
        <v>6.8411659726353366E-3</v>
      </c>
      <c r="H766" t="str">
        <f t="shared" si="25"/>
        <v>Male</v>
      </c>
      <c r="I766">
        <f t="shared" si="26"/>
        <v>1</v>
      </c>
    </row>
    <row r="767" spans="1:9" ht="14.25" customHeight="1">
      <c r="A767" s="1" t="s">
        <v>768</v>
      </c>
      <c r="B767" s="1" t="s">
        <v>4</v>
      </c>
      <c r="C767" s="1" t="str">
        <f t="shared" ref="C767:C1021" si="27">RIGHT(A767)</f>
        <v>n</v>
      </c>
      <c r="D767">
        <f>VLOOKUP(C767,'Naive Bayes'!A:D,3,0)</f>
        <v>0.15121344119477287</v>
      </c>
      <c r="E767">
        <f>VLOOKUP(C767,'Naive Bayes'!A:D,2,0)</f>
        <v>1.2195121951219513E-2</v>
      </c>
      <c r="F767">
        <f>D767*GETPIVOTDATA("Gender",'Naive Bayes'!$A$3,"Gender","Male","LastLetter","a")</f>
        <v>2.7005760810765285E-2</v>
      </c>
      <c r="G767">
        <f>E767*GETPIVOTDATA("Gender",'Naive Bayes'!$A$3,"Gender","Female","LastLetter","a")</f>
        <v>6.8411659726353366E-3</v>
      </c>
      <c r="H767" t="str">
        <f t="shared" si="25"/>
        <v>Male</v>
      </c>
      <c r="I767">
        <f t="shared" si="26"/>
        <v>1</v>
      </c>
    </row>
    <row r="768" spans="1:9" ht="14.25" customHeight="1">
      <c r="A768" s="1" t="s">
        <v>769</v>
      </c>
      <c r="B768" s="1" t="s">
        <v>4</v>
      </c>
      <c r="C768" s="1" t="str">
        <f t="shared" si="27"/>
        <v>n</v>
      </c>
      <c r="D768">
        <f>VLOOKUP(C768,'Naive Bayes'!A:D,3,0)</f>
        <v>0.15121344119477287</v>
      </c>
      <c r="E768">
        <f>VLOOKUP(C768,'Naive Bayes'!A:D,2,0)</f>
        <v>1.2195121951219513E-2</v>
      </c>
      <c r="F768">
        <f>D768*GETPIVOTDATA("Gender",'Naive Bayes'!$A$3,"Gender","Male","LastLetter","a")</f>
        <v>2.7005760810765285E-2</v>
      </c>
      <c r="G768">
        <f>E768*GETPIVOTDATA("Gender",'Naive Bayes'!$A$3,"Gender","Female","LastLetter","a")</f>
        <v>6.8411659726353366E-3</v>
      </c>
      <c r="H768" t="str">
        <f t="shared" si="25"/>
        <v>Male</v>
      </c>
      <c r="I768">
        <f t="shared" si="26"/>
        <v>1</v>
      </c>
    </row>
    <row r="769" spans="1:9" ht="14.25" customHeight="1">
      <c r="A769" s="1" t="s">
        <v>770</v>
      </c>
      <c r="B769" s="1" t="s">
        <v>4</v>
      </c>
      <c r="C769" s="1" t="str">
        <f t="shared" si="27"/>
        <v>a</v>
      </c>
      <c r="D769">
        <f>VLOOKUP(C769,'Naive Bayes'!A:D,3,0)</f>
        <v>0.17859365276913503</v>
      </c>
      <c r="E769">
        <f>VLOOKUP(C769,'Naive Bayes'!A:D,2,0)</f>
        <v>0.56097560975609762</v>
      </c>
      <c r="F769">
        <f>D769*GETPIVOTDATA("Gender",'Naive Bayes'!$A$3,"Gender","Male","LastLetter","a")</f>
        <v>3.1895692809422373E-2</v>
      </c>
      <c r="G769">
        <f>E769*GETPIVOTDATA("Gender",'Naive Bayes'!$A$3,"Gender","Female","LastLetter","a")</f>
        <v>0.31469363474122553</v>
      </c>
      <c r="H769" t="str">
        <f t="shared" si="25"/>
        <v>Female</v>
      </c>
      <c r="I769">
        <f t="shared" si="26"/>
        <v>0</v>
      </c>
    </row>
    <row r="770" spans="1:9" ht="14.25" customHeight="1">
      <c r="A770" s="1" t="s">
        <v>771</v>
      </c>
      <c r="B770" s="1" t="s">
        <v>6</v>
      </c>
      <c r="C770" s="1" t="str">
        <f t="shared" si="27"/>
        <v>n</v>
      </c>
      <c r="D770">
        <f>VLOOKUP(C770,'Naive Bayes'!A:D,3,0)</f>
        <v>0.15121344119477287</v>
      </c>
      <c r="E770">
        <f>VLOOKUP(C770,'Naive Bayes'!A:D,2,0)</f>
        <v>1.2195121951219513E-2</v>
      </c>
      <c r="F770">
        <f>D770*GETPIVOTDATA("Gender",'Naive Bayes'!$A$3,"Gender","Male","LastLetter","a")</f>
        <v>2.7005760810765285E-2</v>
      </c>
      <c r="G770">
        <f>E770*GETPIVOTDATA("Gender",'Naive Bayes'!$A$3,"Gender","Female","LastLetter","a")</f>
        <v>6.8411659726353366E-3</v>
      </c>
      <c r="H770" t="str">
        <f t="shared" si="25"/>
        <v>Male</v>
      </c>
      <c r="I770">
        <f t="shared" si="26"/>
        <v>0</v>
      </c>
    </row>
    <row r="771" spans="1:9" ht="14.25" customHeight="1">
      <c r="A771" s="1" t="s">
        <v>772</v>
      </c>
      <c r="B771" s="1" t="s">
        <v>4</v>
      </c>
      <c r="C771" s="1" t="str">
        <f t="shared" si="27"/>
        <v>i</v>
      </c>
      <c r="D771">
        <f>VLOOKUP(C771,'Naive Bayes'!A:D,3,0)</f>
        <v>6.4716863721219667E-2</v>
      </c>
      <c r="E771">
        <f>VLOOKUP(C771,'Naive Bayes'!A:D,2,0)</f>
        <v>0.34074605451936874</v>
      </c>
      <c r="F771">
        <f>D771*GETPIVOTDATA("Gender",'Naive Bayes'!$A$3,"Gender","Male","LastLetter","a")</f>
        <v>1.1558021087734937E-2</v>
      </c>
      <c r="G771">
        <f>E771*GETPIVOTDATA("Gender",'Naive Bayes'!$A$3,"Gender","Female","LastLetter","a")</f>
        <v>0.19115022570598736</v>
      </c>
      <c r="H771" t="str">
        <f t="shared" ref="H771:H834" si="28">IF(G771&gt;F771,"Female","Male")</f>
        <v>Female</v>
      </c>
      <c r="I771">
        <f t="shared" ref="I771:I834" si="29">IF(H771=B771,1,0)</f>
        <v>0</v>
      </c>
    </row>
    <row r="772" spans="1:9" ht="14.25" customHeight="1">
      <c r="A772" s="1" t="s">
        <v>773</v>
      </c>
      <c r="B772" s="1" t="s">
        <v>4</v>
      </c>
      <c r="C772" s="1" t="str">
        <f t="shared" si="27"/>
        <v>g</v>
      </c>
      <c r="D772">
        <f>VLOOKUP(C772,'Naive Bayes'!A:D,3,0)</f>
        <v>1.120099564405725E-2</v>
      </c>
      <c r="E772">
        <f>VLOOKUP(C772,'Naive Bayes'!A:D,2,0)</f>
        <v>7.173601147776184E-4</v>
      </c>
      <c r="F772">
        <f>D772*GETPIVOTDATA("Gender",'Naive Bayes'!$A$3,"Gender","Male","LastLetter","a")</f>
        <v>2.0004267267233547E-3</v>
      </c>
      <c r="G772">
        <f>E772*GETPIVOTDATA("Gender",'Naive Bayes'!$A$3,"Gender","Female","LastLetter","a")</f>
        <v>4.0242152780207866E-4</v>
      </c>
      <c r="H772" t="str">
        <f t="shared" si="28"/>
        <v>Male</v>
      </c>
      <c r="I772">
        <f t="shared" si="29"/>
        <v>1</v>
      </c>
    </row>
    <row r="773" spans="1:9" ht="14.25" customHeight="1">
      <c r="A773" s="1" t="s">
        <v>774</v>
      </c>
      <c r="B773" s="1" t="s">
        <v>6</v>
      </c>
      <c r="C773" s="1" t="str">
        <f t="shared" si="27"/>
        <v>i</v>
      </c>
      <c r="D773">
        <f>VLOOKUP(C773,'Naive Bayes'!A:D,3,0)</f>
        <v>6.4716863721219667E-2</v>
      </c>
      <c r="E773">
        <f>VLOOKUP(C773,'Naive Bayes'!A:D,2,0)</f>
        <v>0.34074605451936874</v>
      </c>
      <c r="F773">
        <f>D773*GETPIVOTDATA("Gender",'Naive Bayes'!$A$3,"Gender","Male","LastLetter","a")</f>
        <v>1.1558021087734937E-2</v>
      </c>
      <c r="G773">
        <f>E773*GETPIVOTDATA("Gender",'Naive Bayes'!$A$3,"Gender","Female","LastLetter","a")</f>
        <v>0.19115022570598736</v>
      </c>
      <c r="H773" t="str">
        <f t="shared" si="28"/>
        <v>Female</v>
      </c>
      <c r="I773">
        <f t="shared" si="29"/>
        <v>1</v>
      </c>
    </row>
    <row r="774" spans="1:9" ht="14.25" customHeight="1">
      <c r="A774" s="1" t="s">
        <v>775</v>
      </c>
      <c r="B774" s="1" t="s">
        <v>4</v>
      </c>
      <c r="C774" s="1" t="str">
        <f t="shared" si="27"/>
        <v>a</v>
      </c>
      <c r="D774">
        <f>VLOOKUP(C774,'Naive Bayes'!A:D,3,0)</f>
        <v>0.17859365276913503</v>
      </c>
      <c r="E774">
        <f>VLOOKUP(C774,'Naive Bayes'!A:D,2,0)</f>
        <v>0.56097560975609762</v>
      </c>
      <c r="F774">
        <f>D774*GETPIVOTDATA("Gender",'Naive Bayes'!$A$3,"Gender","Male","LastLetter","a")</f>
        <v>3.1895692809422373E-2</v>
      </c>
      <c r="G774">
        <f>E774*GETPIVOTDATA("Gender",'Naive Bayes'!$A$3,"Gender","Female","LastLetter","a")</f>
        <v>0.31469363474122553</v>
      </c>
      <c r="H774" t="str">
        <f t="shared" si="28"/>
        <v>Female</v>
      </c>
      <c r="I774">
        <f t="shared" si="29"/>
        <v>0</v>
      </c>
    </row>
    <row r="775" spans="1:9" ht="14.25" customHeight="1">
      <c r="A775" s="1" t="s">
        <v>776</v>
      </c>
      <c r="B775" s="1" t="s">
        <v>6</v>
      </c>
      <c r="C775" s="1" t="str">
        <f t="shared" si="27"/>
        <v>i</v>
      </c>
      <c r="D775">
        <f>VLOOKUP(C775,'Naive Bayes'!A:D,3,0)</f>
        <v>6.4716863721219667E-2</v>
      </c>
      <c r="E775">
        <f>VLOOKUP(C775,'Naive Bayes'!A:D,2,0)</f>
        <v>0.34074605451936874</v>
      </c>
      <c r="F775">
        <f>D775*GETPIVOTDATA("Gender",'Naive Bayes'!$A$3,"Gender","Male","LastLetter","a")</f>
        <v>1.1558021087734937E-2</v>
      </c>
      <c r="G775">
        <f>E775*GETPIVOTDATA("Gender",'Naive Bayes'!$A$3,"Gender","Female","LastLetter","a")</f>
        <v>0.19115022570598736</v>
      </c>
      <c r="H775" t="str">
        <f t="shared" si="28"/>
        <v>Female</v>
      </c>
      <c r="I775">
        <f t="shared" si="29"/>
        <v>1</v>
      </c>
    </row>
    <row r="776" spans="1:9" ht="14.25" customHeight="1">
      <c r="A776" s="1" t="s">
        <v>777</v>
      </c>
      <c r="B776" s="1" t="s">
        <v>4</v>
      </c>
      <c r="C776" s="1" t="str">
        <f t="shared" si="27"/>
        <v>l</v>
      </c>
      <c r="D776">
        <f>VLOOKUP(C776,'Naive Bayes'!A:D,3,0)</f>
        <v>6.1605476042314873E-2</v>
      </c>
      <c r="E776">
        <f>VLOOKUP(C776,'Naive Bayes'!A:D,2,0)</f>
        <v>2.7977044476327116E-2</v>
      </c>
      <c r="F776">
        <f>D776*GETPIVOTDATA("Gender",'Naive Bayes'!$A$3,"Gender","Male","LastLetter","a")</f>
        <v>1.1002346996978449E-2</v>
      </c>
      <c r="G776">
        <f>E776*GETPIVOTDATA("Gender",'Naive Bayes'!$A$3,"Gender","Female","LastLetter","a")</f>
        <v>1.5694439584281066E-2</v>
      </c>
      <c r="H776" t="str">
        <f t="shared" si="28"/>
        <v>Female</v>
      </c>
      <c r="I776">
        <f t="shared" si="29"/>
        <v>0</v>
      </c>
    </row>
    <row r="777" spans="1:9" ht="14.25" customHeight="1">
      <c r="A777" s="1" t="s">
        <v>778</v>
      </c>
      <c r="B777" s="1" t="s">
        <v>6</v>
      </c>
      <c r="C777" s="1" t="str">
        <f t="shared" si="27"/>
        <v>a</v>
      </c>
      <c r="D777">
        <f>VLOOKUP(C777,'Naive Bayes'!A:D,3,0)</f>
        <v>0.17859365276913503</v>
      </c>
      <c r="E777">
        <f>VLOOKUP(C777,'Naive Bayes'!A:D,2,0)</f>
        <v>0.56097560975609762</v>
      </c>
      <c r="F777">
        <f>D777*GETPIVOTDATA("Gender",'Naive Bayes'!$A$3,"Gender","Male","LastLetter","a")</f>
        <v>3.1895692809422373E-2</v>
      </c>
      <c r="G777">
        <f>E777*GETPIVOTDATA("Gender",'Naive Bayes'!$A$3,"Gender","Female","LastLetter","a")</f>
        <v>0.31469363474122553</v>
      </c>
      <c r="H777" t="str">
        <f t="shared" si="28"/>
        <v>Female</v>
      </c>
      <c r="I777">
        <f t="shared" si="29"/>
        <v>1</v>
      </c>
    </row>
    <row r="778" spans="1:9" ht="14.25" customHeight="1">
      <c r="A778" s="1" t="s">
        <v>779</v>
      </c>
      <c r="B778" s="1" t="s">
        <v>6</v>
      </c>
      <c r="C778" s="1" t="str">
        <f t="shared" si="27"/>
        <v>a</v>
      </c>
      <c r="D778">
        <f>VLOOKUP(C778,'Naive Bayes'!A:D,3,0)</f>
        <v>0.17859365276913503</v>
      </c>
      <c r="E778">
        <f>VLOOKUP(C778,'Naive Bayes'!A:D,2,0)</f>
        <v>0.56097560975609762</v>
      </c>
      <c r="F778">
        <f>D778*GETPIVOTDATA("Gender",'Naive Bayes'!$A$3,"Gender","Male","LastLetter","a")</f>
        <v>3.1895692809422373E-2</v>
      </c>
      <c r="G778">
        <f>E778*GETPIVOTDATA("Gender",'Naive Bayes'!$A$3,"Gender","Female","LastLetter","a")</f>
        <v>0.31469363474122553</v>
      </c>
      <c r="H778" t="str">
        <f t="shared" si="28"/>
        <v>Female</v>
      </c>
      <c r="I778">
        <f t="shared" si="29"/>
        <v>1</v>
      </c>
    </row>
    <row r="779" spans="1:9" ht="14.25" customHeight="1">
      <c r="A779" s="1" t="s">
        <v>780</v>
      </c>
      <c r="B779" s="1" t="s">
        <v>6</v>
      </c>
      <c r="C779" s="1" t="str">
        <f t="shared" si="27"/>
        <v>a</v>
      </c>
      <c r="D779">
        <f>VLOOKUP(C779,'Naive Bayes'!A:D,3,0)</f>
        <v>0.17859365276913503</v>
      </c>
      <c r="E779">
        <f>VLOOKUP(C779,'Naive Bayes'!A:D,2,0)</f>
        <v>0.56097560975609762</v>
      </c>
      <c r="F779">
        <f>D779*GETPIVOTDATA("Gender",'Naive Bayes'!$A$3,"Gender","Male","LastLetter","a")</f>
        <v>3.1895692809422373E-2</v>
      </c>
      <c r="G779">
        <f>E779*GETPIVOTDATA("Gender",'Naive Bayes'!$A$3,"Gender","Female","LastLetter","a")</f>
        <v>0.31469363474122553</v>
      </c>
      <c r="H779" t="str">
        <f t="shared" si="28"/>
        <v>Female</v>
      </c>
      <c r="I779">
        <f t="shared" si="29"/>
        <v>1</v>
      </c>
    </row>
    <row r="780" spans="1:9" ht="14.25" customHeight="1">
      <c r="A780" s="1" t="s">
        <v>781</v>
      </c>
      <c r="B780" s="1" t="s">
        <v>6</v>
      </c>
      <c r="C780" s="1" t="str">
        <f t="shared" si="27"/>
        <v>i</v>
      </c>
      <c r="D780">
        <f>VLOOKUP(C780,'Naive Bayes'!A:D,3,0)</f>
        <v>6.4716863721219667E-2</v>
      </c>
      <c r="E780">
        <f>VLOOKUP(C780,'Naive Bayes'!A:D,2,0)</f>
        <v>0.34074605451936874</v>
      </c>
      <c r="F780">
        <f>D780*GETPIVOTDATA("Gender",'Naive Bayes'!$A$3,"Gender","Male","LastLetter","a")</f>
        <v>1.1558021087734937E-2</v>
      </c>
      <c r="G780">
        <f>E780*GETPIVOTDATA("Gender",'Naive Bayes'!$A$3,"Gender","Female","LastLetter","a")</f>
        <v>0.19115022570598736</v>
      </c>
      <c r="H780" t="str">
        <f t="shared" si="28"/>
        <v>Female</v>
      </c>
      <c r="I780">
        <f t="shared" si="29"/>
        <v>1</v>
      </c>
    </row>
    <row r="781" spans="1:9" ht="14.25" customHeight="1">
      <c r="A781" s="1" t="s">
        <v>782</v>
      </c>
      <c r="B781" s="1" t="s">
        <v>4</v>
      </c>
      <c r="C781" s="1" t="str">
        <f t="shared" si="27"/>
        <v>a</v>
      </c>
      <c r="D781">
        <f>VLOOKUP(C781,'Naive Bayes'!A:D,3,0)</f>
        <v>0.17859365276913503</v>
      </c>
      <c r="E781">
        <f>VLOOKUP(C781,'Naive Bayes'!A:D,2,0)</f>
        <v>0.56097560975609762</v>
      </c>
      <c r="F781">
        <f>D781*GETPIVOTDATA("Gender",'Naive Bayes'!$A$3,"Gender","Male","LastLetter","a")</f>
        <v>3.1895692809422373E-2</v>
      </c>
      <c r="G781">
        <f>E781*GETPIVOTDATA("Gender",'Naive Bayes'!$A$3,"Gender","Female","LastLetter","a")</f>
        <v>0.31469363474122553</v>
      </c>
      <c r="H781" t="str">
        <f t="shared" si="28"/>
        <v>Female</v>
      </c>
      <c r="I781">
        <f t="shared" si="29"/>
        <v>0</v>
      </c>
    </row>
    <row r="782" spans="1:9" ht="14.25" customHeight="1">
      <c r="A782" s="1" t="s">
        <v>783</v>
      </c>
      <c r="B782" s="1" t="s">
        <v>6</v>
      </c>
      <c r="C782" s="1" t="str">
        <f t="shared" si="27"/>
        <v>h</v>
      </c>
      <c r="D782">
        <f>VLOOKUP(C782,'Naive Bayes'!A:D,3,0)</f>
        <v>0.11263223397635345</v>
      </c>
      <c r="E782">
        <f>VLOOKUP(C782,'Naive Bayes'!A:D,2,0)</f>
        <v>5.0215208034433282E-3</v>
      </c>
      <c r="F782">
        <f>D782*GETPIVOTDATA("Gender",'Naive Bayes'!$A$3,"Gender","Male","LastLetter","a")</f>
        <v>2.0115402085384843E-2</v>
      </c>
      <c r="G782">
        <f>E782*GETPIVOTDATA("Gender",'Naive Bayes'!$A$3,"Gender","Female","LastLetter","a")</f>
        <v>2.8169506946145503E-3</v>
      </c>
      <c r="H782" t="str">
        <f t="shared" si="28"/>
        <v>Male</v>
      </c>
      <c r="I782">
        <f t="shared" si="29"/>
        <v>0</v>
      </c>
    </row>
    <row r="783" spans="1:9" ht="14.25" customHeight="1">
      <c r="A783" s="1" t="s">
        <v>784</v>
      </c>
      <c r="B783" s="1" t="s">
        <v>6</v>
      </c>
      <c r="C783" s="1" t="str">
        <f t="shared" si="27"/>
        <v>a</v>
      </c>
      <c r="D783">
        <f>VLOOKUP(C783,'Naive Bayes'!A:D,3,0)</f>
        <v>0.17859365276913503</v>
      </c>
      <c r="E783">
        <f>VLOOKUP(C783,'Naive Bayes'!A:D,2,0)</f>
        <v>0.56097560975609762</v>
      </c>
      <c r="F783">
        <f>D783*GETPIVOTDATA("Gender",'Naive Bayes'!$A$3,"Gender","Male","LastLetter","a")</f>
        <v>3.1895692809422373E-2</v>
      </c>
      <c r="G783">
        <f>E783*GETPIVOTDATA("Gender",'Naive Bayes'!$A$3,"Gender","Female","LastLetter","a")</f>
        <v>0.31469363474122553</v>
      </c>
      <c r="H783" t="str">
        <f t="shared" si="28"/>
        <v>Female</v>
      </c>
      <c r="I783">
        <f t="shared" si="29"/>
        <v>1</v>
      </c>
    </row>
    <row r="784" spans="1:9" ht="14.25" customHeight="1">
      <c r="A784" s="1" t="s">
        <v>785</v>
      </c>
      <c r="B784" s="1" t="s">
        <v>6</v>
      </c>
      <c r="C784" s="1" t="str">
        <f t="shared" si="27"/>
        <v>a</v>
      </c>
      <c r="D784">
        <f>VLOOKUP(C784,'Naive Bayes'!A:D,3,0)</f>
        <v>0.17859365276913503</v>
      </c>
      <c r="E784">
        <f>VLOOKUP(C784,'Naive Bayes'!A:D,2,0)</f>
        <v>0.56097560975609762</v>
      </c>
      <c r="F784">
        <f>D784*GETPIVOTDATA("Gender",'Naive Bayes'!$A$3,"Gender","Male","LastLetter","a")</f>
        <v>3.1895692809422373E-2</v>
      </c>
      <c r="G784">
        <f>E784*GETPIVOTDATA("Gender",'Naive Bayes'!$A$3,"Gender","Female","LastLetter","a")</f>
        <v>0.31469363474122553</v>
      </c>
      <c r="H784" t="str">
        <f t="shared" si="28"/>
        <v>Female</v>
      </c>
      <c r="I784">
        <f t="shared" si="29"/>
        <v>1</v>
      </c>
    </row>
    <row r="785" spans="1:9" ht="14.25" customHeight="1">
      <c r="A785" s="1" t="s">
        <v>786</v>
      </c>
      <c r="B785" s="1" t="s">
        <v>4</v>
      </c>
      <c r="C785" s="1" t="str">
        <f t="shared" si="27"/>
        <v>n</v>
      </c>
      <c r="D785">
        <f>VLOOKUP(C785,'Naive Bayes'!A:D,3,0)</f>
        <v>0.15121344119477287</v>
      </c>
      <c r="E785">
        <f>VLOOKUP(C785,'Naive Bayes'!A:D,2,0)</f>
        <v>1.2195121951219513E-2</v>
      </c>
      <c r="F785">
        <f>D785*GETPIVOTDATA("Gender",'Naive Bayes'!$A$3,"Gender","Male","LastLetter","a")</f>
        <v>2.7005760810765285E-2</v>
      </c>
      <c r="G785">
        <f>E785*GETPIVOTDATA("Gender",'Naive Bayes'!$A$3,"Gender","Female","LastLetter","a")</f>
        <v>6.8411659726353366E-3</v>
      </c>
      <c r="H785" t="str">
        <f t="shared" si="28"/>
        <v>Male</v>
      </c>
      <c r="I785">
        <f t="shared" si="29"/>
        <v>1</v>
      </c>
    </row>
    <row r="786" spans="1:9" ht="14.25" customHeight="1">
      <c r="A786" s="1" t="s">
        <v>787</v>
      </c>
      <c r="B786" s="1" t="s">
        <v>4</v>
      </c>
      <c r="C786" s="1" t="str">
        <f t="shared" si="27"/>
        <v>t</v>
      </c>
      <c r="D786">
        <f>VLOOKUP(C786,'Naive Bayes'!A:D,3,0)</f>
        <v>5.9116365899191038E-2</v>
      </c>
      <c r="E786">
        <f>VLOOKUP(C786,'Naive Bayes'!A:D,2,0)</f>
        <v>6.4562410329985654E-3</v>
      </c>
      <c r="F786">
        <f>D786*GETPIVOTDATA("Gender",'Naive Bayes'!$A$3,"Gender","Male","LastLetter","a")</f>
        <v>1.0557807724373258E-2</v>
      </c>
      <c r="G786">
        <f>E786*GETPIVOTDATA("Gender",'Naive Bayes'!$A$3,"Gender","Female","LastLetter","a")</f>
        <v>3.6217937502187078E-3</v>
      </c>
      <c r="H786" t="str">
        <f t="shared" si="28"/>
        <v>Male</v>
      </c>
      <c r="I786">
        <f t="shared" si="29"/>
        <v>1</v>
      </c>
    </row>
    <row r="787" spans="1:9" ht="14.25" customHeight="1">
      <c r="A787" s="1" t="s">
        <v>218</v>
      </c>
      <c r="B787" s="1" t="s">
        <v>6</v>
      </c>
      <c r="C787" s="1" t="str">
        <f t="shared" si="27"/>
        <v>u</v>
      </c>
      <c r="D787">
        <f>VLOOKUP(C787,'Naive Bayes'!A:D,3,0)</f>
        <v>3.7336652146857496E-2</v>
      </c>
      <c r="E787">
        <f>VLOOKUP(C787,'Naive Bayes'!A:D,2,0)</f>
        <v>7.8909612625538018E-3</v>
      </c>
      <c r="F787">
        <f>D787*GETPIVOTDATA("Gender",'Naive Bayes'!$A$3,"Gender","Male","LastLetter","a")</f>
        <v>6.6680890890778478E-3</v>
      </c>
      <c r="G787">
        <f>E787*GETPIVOTDATA("Gender",'Naive Bayes'!$A$3,"Gender","Female","LastLetter","a")</f>
        <v>4.4266368058228645E-3</v>
      </c>
      <c r="H787" t="str">
        <f t="shared" si="28"/>
        <v>Male</v>
      </c>
      <c r="I787">
        <f t="shared" si="29"/>
        <v>0</v>
      </c>
    </row>
    <row r="788" spans="1:9" ht="14.25" customHeight="1">
      <c r="A788" s="1" t="s">
        <v>788</v>
      </c>
      <c r="B788" s="1" t="s">
        <v>6</v>
      </c>
      <c r="C788" s="1" t="str">
        <f t="shared" si="27"/>
        <v>a</v>
      </c>
      <c r="D788">
        <f>VLOOKUP(C788,'Naive Bayes'!A:D,3,0)</f>
        <v>0.17859365276913503</v>
      </c>
      <c r="E788">
        <f>VLOOKUP(C788,'Naive Bayes'!A:D,2,0)</f>
        <v>0.56097560975609762</v>
      </c>
      <c r="F788">
        <f>D788*GETPIVOTDATA("Gender",'Naive Bayes'!$A$3,"Gender","Male","LastLetter","a")</f>
        <v>3.1895692809422373E-2</v>
      </c>
      <c r="G788">
        <f>E788*GETPIVOTDATA("Gender",'Naive Bayes'!$A$3,"Gender","Female","LastLetter","a")</f>
        <v>0.31469363474122553</v>
      </c>
      <c r="H788" t="str">
        <f t="shared" si="28"/>
        <v>Female</v>
      </c>
      <c r="I788">
        <f t="shared" si="29"/>
        <v>1</v>
      </c>
    </row>
    <row r="789" spans="1:9" ht="14.25" customHeight="1">
      <c r="A789" s="1" t="s">
        <v>789</v>
      </c>
      <c r="B789" s="1" t="s">
        <v>4</v>
      </c>
      <c r="C789" s="1" t="str">
        <f t="shared" si="27"/>
        <v>n</v>
      </c>
      <c r="D789">
        <f>VLOOKUP(C789,'Naive Bayes'!A:D,3,0)</f>
        <v>0.15121344119477287</v>
      </c>
      <c r="E789">
        <f>VLOOKUP(C789,'Naive Bayes'!A:D,2,0)</f>
        <v>1.2195121951219513E-2</v>
      </c>
      <c r="F789">
        <f>D789*GETPIVOTDATA("Gender",'Naive Bayes'!$A$3,"Gender","Male","LastLetter","a")</f>
        <v>2.7005760810765285E-2</v>
      </c>
      <c r="G789">
        <f>E789*GETPIVOTDATA("Gender",'Naive Bayes'!$A$3,"Gender","Female","LastLetter","a")</f>
        <v>6.8411659726353366E-3</v>
      </c>
      <c r="H789" t="str">
        <f t="shared" si="28"/>
        <v>Male</v>
      </c>
      <c r="I789">
        <f t="shared" si="29"/>
        <v>1</v>
      </c>
    </row>
    <row r="790" spans="1:9" ht="14.25" customHeight="1">
      <c r="A790" s="1" t="s">
        <v>790</v>
      </c>
      <c r="B790" s="1" t="s">
        <v>4</v>
      </c>
      <c r="C790" s="1" t="str">
        <f t="shared" si="27"/>
        <v>m</v>
      </c>
      <c r="D790">
        <f>VLOOKUP(C790,'Naive Bayes'!A:D,3,0)</f>
        <v>3.2980709396390792E-2</v>
      </c>
      <c r="E790">
        <f>VLOOKUP(C790,'Naive Bayes'!A:D,2,0)</f>
        <v>7.8909612625538018E-3</v>
      </c>
      <c r="F790">
        <f>D790*GETPIVOTDATA("Gender",'Naive Bayes'!$A$3,"Gender","Male","LastLetter","a")</f>
        <v>5.8901453620187659E-3</v>
      </c>
      <c r="G790">
        <f>E790*GETPIVOTDATA("Gender",'Naive Bayes'!$A$3,"Gender","Female","LastLetter","a")</f>
        <v>4.4266368058228645E-3</v>
      </c>
      <c r="H790" t="str">
        <f t="shared" si="28"/>
        <v>Male</v>
      </c>
      <c r="I790">
        <f t="shared" si="29"/>
        <v>1</v>
      </c>
    </row>
    <row r="791" spans="1:9" ht="14.25" customHeight="1">
      <c r="A791" s="1" t="s">
        <v>791</v>
      </c>
      <c r="B791" s="1" t="s">
        <v>6</v>
      </c>
      <c r="C791" s="1" t="str">
        <f t="shared" si="27"/>
        <v>i</v>
      </c>
      <c r="D791">
        <f>VLOOKUP(C791,'Naive Bayes'!A:D,3,0)</f>
        <v>6.4716863721219667E-2</v>
      </c>
      <c r="E791">
        <f>VLOOKUP(C791,'Naive Bayes'!A:D,2,0)</f>
        <v>0.34074605451936874</v>
      </c>
      <c r="F791">
        <f>D791*GETPIVOTDATA("Gender",'Naive Bayes'!$A$3,"Gender","Male","LastLetter","a")</f>
        <v>1.1558021087734937E-2</v>
      </c>
      <c r="G791">
        <f>E791*GETPIVOTDATA("Gender",'Naive Bayes'!$A$3,"Gender","Female","LastLetter","a")</f>
        <v>0.19115022570598736</v>
      </c>
      <c r="H791" t="str">
        <f t="shared" si="28"/>
        <v>Female</v>
      </c>
      <c r="I791">
        <f t="shared" si="29"/>
        <v>1</v>
      </c>
    </row>
    <row r="792" spans="1:9" ht="14.25" customHeight="1">
      <c r="A792" s="1" t="s">
        <v>792</v>
      </c>
      <c r="B792" s="1" t="s">
        <v>4</v>
      </c>
      <c r="C792" s="1" t="str">
        <f t="shared" si="27"/>
        <v>h</v>
      </c>
      <c r="D792">
        <f>VLOOKUP(C792,'Naive Bayes'!A:D,3,0)</f>
        <v>0.11263223397635345</v>
      </c>
      <c r="E792">
        <f>VLOOKUP(C792,'Naive Bayes'!A:D,2,0)</f>
        <v>5.0215208034433282E-3</v>
      </c>
      <c r="F792">
        <f>D792*GETPIVOTDATA("Gender",'Naive Bayes'!$A$3,"Gender","Male","LastLetter","a")</f>
        <v>2.0115402085384843E-2</v>
      </c>
      <c r="G792">
        <f>E792*GETPIVOTDATA("Gender",'Naive Bayes'!$A$3,"Gender","Female","LastLetter","a")</f>
        <v>2.8169506946145503E-3</v>
      </c>
      <c r="H792" t="str">
        <f t="shared" si="28"/>
        <v>Male</v>
      </c>
      <c r="I792">
        <f t="shared" si="29"/>
        <v>1</v>
      </c>
    </row>
    <row r="793" spans="1:9" ht="14.25" customHeight="1">
      <c r="A793" s="1" t="s">
        <v>793</v>
      </c>
      <c r="B793" s="1" t="s">
        <v>4</v>
      </c>
      <c r="C793" s="1" t="str">
        <f t="shared" si="27"/>
        <v>a</v>
      </c>
      <c r="D793">
        <f>VLOOKUP(C793,'Naive Bayes'!A:D,3,0)</f>
        <v>0.17859365276913503</v>
      </c>
      <c r="E793">
        <f>VLOOKUP(C793,'Naive Bayes'!A:D,2,0)</f>
        <v>0.56097560975609762</v>
      </c>
      <c r="F793">
        <f>D793*GETPIVOTDATA("Gender",'Naive Bayes'!$A$3,"Gender","Male","LastLetter","a")</f>
        <v>3.1895692809422373E-2</v>
      </c>
      <c r="G793">
        <f>E793*GETPIVOTDATA("Gender",'Naive Bayes'!$A$3,"Gender","Female","LastLetter","a")</f>
        <v>0.31469363474122553</v>
      </c>
      <c r="H793" t="str">
        <f t="shared" si="28"/>
        <v>Female</v>
      </c>
      <c r="I793">
        <f t="shared" si="29"/>
        <v>0</v>
      </c>
    </row>
    <row r="794" spans="1:9" ht="14.25" customHeight="1">
      <c r="A794" s="1" t="s">
        <v>794</v>
      </c>
      <c r="B794" s="1" t="s">
        <v>4</v>
      </c>
      <c r="C794" s="1" t="str">
        <f t="shared" si="27"/>
        <v>t</v>
      </c>
      <c r="D794">
        <f>VLOOKUP(C794,'Naive Bayes'!A:D,3,0)</f>
        <v>5.9116365899191038E-2</v>
      </c>
      <c r="E794">
        <f>VLOOKUP(C794,'Naive Bayes'!A:D,2,0)</f>
        <v>6.4562410329985654E-3</v>
      </c>
      <c r="F794">
        <f>D794*GETPIVOTDATA("Gender",'Naive Bayes'!$A$3,"Gender","Male","LastLetter","a")</f>
        <v>1.0557807724373258E-2</v>
      </c>
      <c r="G794">
        <f>E794*GETPIVOTDATA("Gender",'Naive Bayes'!$A$3,"Gender","Female","LastLetter","a")</f>
        <v>3.6217937502187078E-3</v>
      </c>
      <c r="H794" t="str">
        <f t="shared" si="28"/>
        <v>Male</v>
      </c>
      <c r="I794">
        <f t="shared" si="29"/>
        <v>1</v>
      </c>
    </row>
    <row r="795" spans="1:9" ht="14.25" customHeight="1">
      <c r="A795" s="1" t="s">
        <v>795</v>
      </c>
      <c r="B795" s="1" t="s">
        <v>6</v>
      </c>
      <c r="C795" s="1" t="str">
        <f t="shared" si="27"/>
        <v>a</v>
      </c>
      <c r="D795">
        <f>VLOOKUP(C795,'Naive Bayes'!A:D,3,0)</f>
        <v>0.17859365276913503</v>
      </c>
      <c r="E795">
        <f>VLOOKUP(C795,'Naive Bayes'!A:D,2,0)</f>
        <v>0.56097560975609762</v>
      </c>
      <c r="F795">
        <f>D795*GETPIVOTDATA("Gender",'Naive Bayes'!$A$3,"Gender","Male","LastLetter","a")</f>
        <v>3.1895692809422373E-2</v>
      </c>
      <c r="G795">
        <f>E795*GETPIVOTDATA("Gender",'Naive Bayes'!$A$3,"Gender","Female","LastLetter","a")</f>
        <v>0.31469363474122553</v>
      </c>
      <c r="H795" t="str">
        <f t="shared" si="28"/>
        <v>Female</v>
      </c>
      <c r="I795">
        <f t="shared" si="29"/>
        <v>1</v>
      </c>
    </row>
    <row r="796" spans="1:9" ht="14.25" customHeight="1">
      <c r="A796" s="1" t="s">
        <v>796</v>
      </c>
      <c r="B796" s="1" t="s">
        <v>4</v>
      </c>
      <c r="C796" s="1" t="str">
        <f t="shared" si="27"/>
        <v>a</v>
      </c>
      <c r="D796">
        <f>VLOOKUP(C796,'Naive Bayes'!A:D,3,0)</f>
        <v>0.17859365276913503</v>
      </c>
      <c r="E796">
        <f>VLOOKUP(C796,'Naive Bayes'!A:D,2,0)</f>
        <v>0.56097560975609762</v>
      </c>
      <c r="F796">
        <f>D796*GETPIVOTDATA("Gender",'Naive Bayes'!$A$3,"Gender","Male","LastLetter","a")</f>
        <v>3.1895692809422373E-2</v>
      </c>
      <c r="G796">
        <f>E796*GETPIVOTDATA("Gender",'Naive Bayes'!$A$3,"Gender","Female","LastLetter","a")</f>
        <v>0.31469363474122553</v>
      </c>
      <c r="H796" t="str">
        <f t="shared" si="28"/>
        <v>Female</v>
      </c>
      <c r="I796">
        <f t="shared" si="29"/>
        <v>0</v>
      </c>
    </row>
    <row r="797" spans="1:9" ht="14.25" customHeight="1">
      <c r="A797" s="1" t="s">
        <v>797</v>
      </c>
      <c r="B797" s="1" t="s">
        <v>4</v>
      </c>
      <c r="C797" s="1" t="str">
        <f t="shared" si="27"/>
        <v>i</v>
      </c>
      <c r="D797">
        <f>VLOOKUP(C797,'Naive Bayes'!A:D,3,0)</f>
        <v>6.4716863721219667E-2</v>
      </c>
      <c r="E797">
        <f>VLOOKUP(C797,'Naive Bayes'!A:D,2,0)</f>
        <v>0.34074605451936874</v>
      </c>
      <c r="F797">
        <f>D797*GETPIVOTDATA("Gender",'Naive Bayes'!$A$3,"Gender","Male","LastLetter","a")</f>
        <v>1.1558021087734937E-2</v>
      </c>
      <c r="G797">
        <f>E797*GETPIVOTDATA("Gender",'Naive Bayes'!$A$3,"Gender","Female","LastLetter","a")</f>
        <v>0.19115022570598736</v>
      </c>
      <c r="H797" t="str">
        <f t="shared" si="28"/>
        <v>Female</v>
      </c>
      <c r="I797">
        <f t="shared" si="29"/>
        <v>0</v>
      </c>
    </row>
    <row r="798" spans="1:9" ht="14.25" customHeight="1">
      <c r="A798" s="1" t="s">
        <v>798</v>
      </c>
      <c r="B798" s="1" t="s">
        <v>6</v>
      </c>
      <c r="C798" s="1" t="str">
        <f t="shared" si="27"/>
        <v>a</v>
      </c>
      <c r="D798">
        <f>VLOOKUP(C798,'Naive Bayes'!A:D,3,0)</f>
        <v>0.17859365276913503</v>
      </c>
      <c r="E798">
        <f>VLOOKUP(C798,'Naive Bayes'!A:D,2,0)</f>
        <v>0.56097560975609762</v>
      </c>
      <c r="F798">
        <f>D798*GETPIVOTDATA("Gender",'Naive Bayes'!$A$3,"Gender","Male","LastLetter","a")</f>
        <v>3.1895692809422373E-2</v>
      </c>
      <c r="G798">
        <f>E798*GETPIVOTDATA("Gender",'Naive Bayes'!$A$3,"Gender","Female","LastLetter","a")</f>
        <v>0.31469363474122553</v>
      </c>
      <c r="H798" t="str">
        <f t="shared" si="28"/>
        <v>Female</v>
      </c>
      <c r="I798">
        <f t="shared" si="29"/>
        <v>1</v>
      </c>
    </row>
    <row r="799" spans="1:9" ht="14.25" customHeight="1">
      <c r="A799" s="1" t="s">
        <v>799</v>
      </c>
      <c r="B799" s="1" t="s">
        <v>4</v>
      </c>
      <c r="C799" s="1" t="str">
        <f t="shared" si="27"/>
        <v>l</v>
      </c>
      <c r="D799">
        <f>VLOOKUP(C799,'Naive Bayes'!A:D,3,0)</f>
        <v>6.1605476042314873E-2</v>
      </c>
      <c r="E799">
        <f>VLOOKUP(C799,'Naive Bayes'!A:D,2,0)</f>
        <v>2.7977044476327116E-2</v>
      </c>
      <c r="F799">
        <f>D799*GETPIVOTDATA("Gender",'Naive Bayes'!$A$3,"Gender","Male","LastLetter","a")</f>
        <v>1.1002346996978449E-2</v>
      </c>
      <c r="G799">
        <f>E799*GETPIVOTDATA("Gender",'Naive Bayes'!$A$3,"Gender","Female","LastLetter","a")</f>
        <v>1.5694439584281066E-2</v>
      </c>
      <c r="H799" t="str">
        <f t="shared" si="28"/>
        <v>Female</v>
      </c>
      <c r="I799">
        <f t="shared" si="29"/>
        <v>0</v>
      </c>
    </row>
    <row r="800" spans="1:9" ht="14.25" customHeight="1">
      <c r="A800" s="1" t="s">
        <v>800</v>
      </c>
      <c r="B800" s="1" t="s">
        <v>4</v>
      </c>
      <c r="C800" s="1" t="str">
        <f t="shared" si="27"/>
        <v>f</v>
      </c>
      <c r="D800">
        <f>VLOOKUP(C800,'Naive Bayes'!A:D,3,0)</f>
        <v>1.2445550715619166E-3</v>
      </c>
      <c r="E800">
        <f>VLOOKUP(C800,'Naive Bayes'!A:D,2,0)</f>
        <v>7.173601147776184E-4</v>
      </c>
      <c r="F800">
        <f>D800*GETPIVOTDATA("Gender",'Naive Bayes'!$A$3,"Gender","Male","LastLetter","a")</f>
        <v>2.2226963630259493E-4</v>
      </c>
      <c r="G800">
        <f>E800*GETPIVOTDATA("Gender",'Naive Bayes'!$A$3,"Gender","Female","LastLetter","a")</f>
        <v>4.0242152780207866E-4</v>
      </c>
      <c r="H800" t="str">
        <f t="shared" si="28"/>
        <v>Female</v>
      </c>
      <c r="I800">
        <f t="shared" si="29"/>
        <v>0</v>
      </c>
    </row>
    <row r="801" spans="1:9" ht="14.25" customHeight="1">
      <c r="A801" s="1" t="s">
        <v>801</v>
      </c>
      <c r="B801" s="1" t="s">
        <v>4</v>
      </c>
      <c r="C801" s="1" t="str">
        <f t="shared" si="27"/>
        <v>h</v>
      </c>
      <c r="D801">
        <f>VLOOKUP(C801,'Naive Bayes'!A:D,3,0)</f>
        <v>0.11263223397635345</v>
      </c>
      <c r="E801">
        <f>VLOOKUP(C801,'Naive Bayes'!A:D,2,0)</f>
        <v>5.0215208034433282E-3</v>
      </c>
      <c r="F801">
        <f>D801*GETPIVOTDATA("Gender",'Naive Bayes'!$A$3,"Gender","Male","LastLetter","a")</f>
        <v>2.0115402085384843E-2</v>
      </c>
      <c r="G801">
        <f>E801*GETPIVOTDATA("Gender",'Naive Bayes'!$A$3,"Gender","Female","LastLetter","a")</f>
        <v>2.8169506946145503E-3</v>
      </c>
      <c r="H801" t="str">
        <f t="shared" si="28"/>
        <v>Male</v>
      </c>
      <c r="I801">
        <f t="shared" si="29"/>
        <v>1</v>
      </c>
    </row>
    <row r="802" spans="1:9" ht="14.25" customHeight="1">
      <c r="A802" s="1" t="s">
        <v>802</v>
      </c>
      <c r="B802" s="1" t="s">
        <v>6</v>
      </c>
      <c r="C802" s="1" t="str">
        <f t="shared" si="27"/>
        <v>i</v>
      </c>
      <c r="D802">
        <f>VLOOKUP(C802,'Naive Bayes'!A:D,3,0)</f>
        <v>6.4716863721219667E-2</v>
      </c>
      <c r="E802">
        <f>VLOOKUP(C802,'Naive Bayes'!A:D,2,0)</f>
        <v>0.34074605451936874</v>
      </c>
      <c r="F802">
        <f>D802*GETPIVOTDATA("Gender",'Naive Bayes'!$A$3,"Gender","Male","LastLetter","a")</f>
        <v>1.1558021087734937E-2</v>
      </c>
      <c r="G802">
        <f>E802*GETPIVOTDATA("Gender",'Naive Bayes'!$A$3,"Gender","Female","LastLetter","a")</f>
        <v>0.19115022570598736</v>
      </c>
      <c r="H802" t="str">
        <f t="shared" si="28"/>
        <v>Female</v>
      </c>
      <c r="I802">
        <f t="shared" si="29"/>
        <v>1</v>
      </c>
    </row>
    <row r="803" spans="1:9" ht="14.25" customHeight="1">
      <c r="A803" s="1" t="s">
        <v>803</v>
      </c>
      <c r="B803" s="1" t="s">
        <v>6</v>
      </c>
      <c r="C803" s="1" t="str">
        <f t="shared" si="27"/>
        <v>i</v>
      </c>
      <c r="D803">
        <f>VLOOKUP(C803,'Naive Bayes'!A:D,3,0)</f>
        <v>6.4716863721219667E-2</v>
      </c>
      <c r="E803">
        <f>VLOOKUP(C803,'Naive Bayes'!A:D,2,0)</f>
        <v>0.34074605451936874</v>
      </c>
      <c r="F803">
        <f>D803*GETPIVOTDATA("Gender",'Naive Bayes'!$A$3,"Gender","Male","LastLetter","a")</f>
        <v>1.1558021087734937E-2</v>
      </c>
      <c r="G803">
        <f>E803*GETPIVOTDATA("Gender",'Naive Bayes'!$A$3,"Gender","Female","LastLetter","a")</f>
        <v>0.19115022570598736</v>
      </c>
      <c r="H803" t="str">
        <f t="shared" si="28"/>
        <v>Female</v>
      </c>
      <c r="I803">
        <f t="shared" si="29"/>
        <v>1</v>
      </c>
    </row>
    <row r="804" spans="1:9" ht="14.25" customHeight="1">
      <c r="A804" s="1" t="s">
        <v>804</v>
      </c>
      <c r="B804" s="1" t="s">
        <v>6</v>
      </c>
      <c r="C804" s="1" t="str">
        <f t="shared" si="27"/>
        <v>a</v>
      </c>
      <c r="D804">
        <f>VLOOKUP(C804,'Naive Bayes'!A:D,3,0)</f>
        <v>0.17859365276913503</v>
      </c>
      <c r="E804">
        <f>VLOOKUP(C804,'Naive Bayes'!A:D,2,0)</f>
        <v>0.56097560975609762</v>
      </c>
      <c r="F804">
        <f>D804*GETPIVOTDATA("Gender",'Naive Bayes'!$A$3,"Gender","Male","LastLetter","a")</f>
        <v>3.1895692809422373E-2</v>
      </c>
      <c r="G804">
        <f>E804*GETPIVOTDATA("Gender",'Naive Bayes'!$A$3,"Gender","Female","LastLetter","a")</f>
        <v>0.31469363474122553</v>
      </c>
      <c r="H804" t="str">
        <f t="shared" si="28"/>
        <v>Female</v>
      </c>
      <c r="I804">
        <f t="shared" si="29"/>
        <v>1</v>
      </c>
    </row>
    <row r="805" spans="1:9" ht="14.25" customHeight="1">
      <c r="A805" s="1" t="s">
        <v>805</v>
      </c>
      <c r="B805" s="1" t="s">
        <v>6</v>
      </c>
      <c r="C805" s="1" t="str">
        <f t="shared" si="27"/>
        <v>i</v>
      </c>
      <c r="D805">
        <f>VLOOKUP(C805,'Naive Bayes'!A:D,3,0)</f>
        <v>6.4716863721219667E-2</v>
      </c>
      <c r="E805">
        <f>VLOOKUP(C805,'Naive Bayes'!A:D,2,0)</f>
        <v>0.34074605451936874</v>
      </c>
      <c r="F805">
        <f>D805*GETPIVOTDATA("Gender",'Naive Bayes'!$A$3,"Gender","Male","LastLetter","a")</f>
        <v>1.1558021087734937E-2</v>
      </c>
      <c r="G805">
        <f>E805*GETPIVOTDATA("Gender",'Naive Bayes'!$A$3,"Gender","Female","LastLetter","a")</f>
        <v>0.19115022570598736</v>
      </c>
      <c r="H805" t="str">
        <f t="shared" si="28"/>
        <v>Female</v>
      </c>
      <c r="I805">
        <f t="shared" si="29"/>
        <v>1</v>
      </c>
    </row>
    <row r="806" spans="1:9" ht="14.25" customHeight="1">
      <c r="A806" s="1" t="s">
        <v>806</v>
      </c>
      <c r="B806" s="1" t="s">
        <v>4</v>
      </c>
      <c r="C806" s="1" t="str">
        <f t="shared" si="27"/>
        <v>n</v>
      </c>
      <c r="D806">
        <f>VLOOKUP(C806,'Naive Bayes'!A:D,3,0)</f>
        <v>0.15121344119477287</v>
      </c>
      <c r="E806">
        <f>VLOOKUP(C806,'Naive Bayes'!A:D,2,0)</f>
        <v>1.2195121951219513E-2</v>
      </c>
      <c r="F806">
        <f>D806*GETPIVOTDATA("Gender",'Naive Bayes'!$A$3,"Gender","Male","LastLetter","a")</f>
        <v>2.7005760810765285E-2</v>
      </c>
      <c r="G806">
        <f>E806*GETPIVOTDATA("Gender",'Naive Bayes'!$A$3,"Gender","Female","LastLetter","a")</f>
        <v>6.8411659726353366E-3</v>
      </c>
      <c r="H806" t="str">
        <f t="shared" si="28"/>
        <v>Male</v>
      </c>
      <c r="I806">
        <f t="shared" si="29"/>
        <v>1</v>
      </c>
    </row>
    <row r="807" spans="1:9" ht="14.25" customHeight="1">
      <c r="A807" s="1" t="s">
        <v>807</v>
      </c>
      <c r="B807" s="1" t="s">
        <v>4</v>
      </c>
      <c r="C807" s="1" t="str">
        <f t="shared" si="27"/>
        <v>l</v>
      </c>
      <c r="D807">
        <f>VLOOKUP(C807,'Naive Bayes'!A:D,3,0)</f>
        <v>6.1605476042314873E-2</v>
      </c>
      <c r="E807">
        <f>VLOOKUP(C807,'Naive Bayes'!A:D,2,0)</f>
        <v>2.7977044476327116E-2</v>
      </c>
      <c r="F807">
        <f>D807*GETPIVOTDATA("Gender",'Naive Bayes'!$A$3,"Gender","Male","LastLetter","a")</f>
        <v>1.1002346996978449E-2</v>
      </c>
      <c r="G807">
        <f>E807*GETPIVOTDATA("Gender",'Naive Bayes'!$A$3,"Gender","Female","LastLetter","a")</f>
        <v>1.5694439584281066E-2</v>
      </c>
      <c r="H807" t="str">
        <f t="shared" si="28"/>
        <v>Female</v>
      </c>
      <c r="I807">
        <f t="shared" si="29"/>
        <v>0</v>
      </c>
    </row>
    <row r="808" spans="1:9" ht="14.25" customHeight="1">
      <c r="A808" s="1" t="s">
        <v>808</v>
      </c>
      <c r="B808" s="1" t="s">
        <v>4</v>
      </c>
      <c r="C808" s="1" t="str">
        <f t="shared" si="27"/>
        <v>h</v>
      </c>
      <c r="D808">
        <f>VLOOKUP(C808,'Naive Bayes'!A:D,3,0)</f>
        <v>0.11263223397635345</v>
      </c>
      <c r="E808">
        <f>VLOOKUP(C808,'Naive Bayes'!A:D,2,0)</f>
        <v>5.0215208034433282E-3</v>
      </c>
      <c r="F808">
        <f>D808*GETPIVOTDATA("Gender",'Naive Bayes'!$A$3,"Gender","Male","LastLetter","a")</f>
        <v>2.0115402085384843E-2</v>
      </c>
      <c r="G808">
        <f>E808*GETPIVOTDATA("Gender",'Naive Bayes'!$A$3,"Gender","Female","LastLetter","a")</f>
        <v>2.8169506946145503E-3</v>
      </c>
      <c r="H808" t="str">
        <f t="shared" si="28"/>
        <v>Male</v>
      </c>
      <c r="I808">
        <f t="shared" si="29"/>
        <v>1</v>
      </c>
    </row>
    <row r="809" spans="1:9" ht="14.25" customHeight="1">
      <c r="A809" s="1" t="s">
        <v>738</v>
      </c>
      <c r="B809" s="1" t="s">
        <v>4</v>
      </c>
      <c r="C809" s="1" t="str">
        <f t="shared" si="27"/>
        <v>n</v>
      </c>
      <c r="D809">
        <f>VLOOKUP(C809,'Naive Bayes'!A:D,3,0)</f>
        <v>0.15121344119477287</v>
      </c>
      <c r="E809">
        <f>VLOOKUP(C809,'Naive Bayes'!A:D,2,0)</f>
        <v>1.2195121951219513E-2</v>
      </c>
      <c r="F809">
        <f>D809*GETPIVOTDATA("Gender",'Naive Bayes'!$A$3,"Gender","Male","LastLetter","a")</f>
        <v>2.7005760810765285E-2</v>
      </c>
      <c r="G809">
        <f>E809*GETPIVOTDATA("Gender",'Naive Bayes'!$A$3,"Gender","Female","LastLetter","a")</f>
        <v>6.8411659726353366E-3</v>
      </c>
      <c r="H809" t="str">
        <f t="shared" si="28"/>
        <v>Male</v>
      </c>
      <c r="I809">
        <f t="shared" si="29"/>
        <v>1</v>
      </c>
    </row>
    <row r="810" spans="1:9" ht="14.25" customHeight="1">
      <c r="A810" s="1" t="s">
        <v>809</v>
      </c>
      <c r="B810" s="1" t="s">
        <v>4</v>
      </c>
      <c r="C810" s="1" t="str">
        <f t="shared" si="27"/>
        <v>k</v>
      </c>
      <c r="D810">
        <f>VLOOKUP(C810,'Naive Bayes'!A:D,3,0)</f>
        <v>3.7336652146857496E-2</v>
      </c>
      <c r="E810">
        <f>VLOOKUP(C810,'Naive Bayes'!A:D,2,0)</f>
        <v>2.8694404591104736E-3</v>
      </c>
      <c r="F810">
        <f>D810*GETPIVOTDATA("Gender",'Naive Bayes'!$A$3,"Gender","Male","LastLetter","a")</f>
        <v>6.6680890890778478E-3</v>
      </c>
      <c r="G810">
        <f>E810*GETPIVOTDATA("Gender",'Naive Bayes'!$A$3,"Gender","Female","LastLetter","a")</f>
        <v>1.6096861112083146E-3</v>
      </c>
      <c r="H810" t="str">
        <f t="shared" si="28"/>
        <v>Male</v>
      </c>
      <c r="I810">
        <f t="shared" si="29"/>
        <v>1</v>
      </c>
    </row>
    <row r="811" spans="1:9" ht="14.25" customHeight="1">
      <c r="A811" s="1" t="s">
        <v>810</v>
      </c>
      <c r="B811" s="1" t="s">
        <v>4</v>
      </c>
      <c r="C811" s="1" t="str">
        <f t="shared" si="27"/>
        <v>r</v>
      </c>
      <c r="D811">
        <f>VLOOKUP(C811,'Naive Bayes'!A:D,3,0)</f>
        <v>8.7741132545115119E-2</v>
      </c>
      <c r="E811">
        <f>VLOOKUP(C811,'Naive Bayes'!A:D,2,0)</f>
        <v>6.4562410329985654E-3</v>
      </c>
      <c r="F811">
        <f>D811*GETPIVOTDATA("Gender",'Naive Bayes'!$A$3,"Gender","Male","LastLetter","a")</f>
        <v>1.5670009359332941E-2</v>
      </c>
      <c r="G811">
        <f>E811*GETPIVOTDATA("Gender",'Naive Bayes'!$A$3,"Gender","Female","LastLetter","a")</f>
        <v>3.6217937502187078E-3</v>
      </c>
      <c r="H811" t="str">
        <f t="shared" si="28"/>
        <v>Male</v>
      </c>
      <c r="I811">
        <f t="shared" si="29"/>
        <v>1</v>
      </c>
    </row>
    <row r="812" spans="1:9" ht="14.25" customHeight="1">
      <c r="A812" s="1" t="s">
        <v>811</v>
      </c>
      <c r="B812" s="1" t="s">
        <v>4</v>
      </c>
      <c r="C812" s="1" t="str">
        <f t="shared" si="27"/>
        <v>n</v>
      </c>
      <c r="D812">
        <f>VLOOKUP(C812,'Naive Bayes'!A:D,3,0)</f>
        <v>0.15121344119477287</v>
      </c>
      <c r="E812">
        <f>VLOOKUP(C812,'Naive Bayes'!A:D,2,0)</f>
        <v>1.2195121951219513E-2</v>
      </c>
      <c r="F812">
        <f>D812*GETPIVOTDATA("Gender",'Naive Bayes'!$A$3,"Gender","Male","LastLetter","a")</f>
        <v>2.7005760810765285E-2</v>
      </c>
      <c r="G812">
        <f>E812*GETPIVOTDATA("Gender",'Naive Bayes'!$A$3,"Gender","Female","LastLetter","a")</f>
        <v>6.8411659726353366E-3</v>
      </c>
      <c r="H812" t="str">
        <f t="shared" si="28"/>
        <v>Male</v>
      </c>
      <c r="I812">
        <f t="shared" si="29"/>
        <v>1</v>
      </c>
    </row>
    <row r="813" spans="1:9" ht="14.25" customHeight="1">
      <c r="A813" s="1" t="s">
        <v>812</v>
      </c>
      <c r="B813" s="1" t="s">
        <v>6</v>
      </c>
      <c r="C813" s="1" t="str">
        <f t="shared" si="27"/>
        <v>a</v>
      </c>
      <c r="D813">
        <f>VLOOKUP(C813,'Naive Bayes'!A:D,3,0)</f>
        <v>0.17859365276913503</v>
      </c>
      <c r="E813">
        <f>VLOOKUP(C813,'Naive Bayes'!A:D,2,0)</f>
        <v>0.56097560975609762</v>
      </c>
      <c r="F813">
        <f>D813*GETPIVOTDATA("Gender",'Naive Bayes'!$A$3,"Gender","Male","LastLetter","a")</f>
        <v>3.1895692809422373E-2</v>
      </c>
      <c r="G813">
        <f>E813*GETPIVOTDATA("Gender",'Naive Bayes'!$A$3,"Gender","Female","LastLetter","a")</f>
        <v>0.31469363474122553</v>
      </c>
      <c r="H813" t="str">
        <f t="shared" si="28"/>
        <v>Female</v>
      </c>
      <c r="I813">
        <f t="shared" si="29"/>
        <v>1</v>
      </c>
    </row>
    <row r="814" spans="1:9" ht="14.25" customHeight="1">
      <c r="A814" s="1" t="s">
        <v>813</v>
      </c>
      <c r="B814" s="1" t="s">
        <v>6</v>
      </c>
      <c r="C814" s="1" t="str">
        <f t="shared" si="27"/>
        <v>a</v>
      </c>
      <c r="D814">
        <f>VLOOKUP(C814,'Naive Bayes'!A:D,3,0)</f>
        <v>0.17859365276913503</v>
      </c>
      <c r="E814">
        <f>VLOOKUP(C814,'Naive Bayes'!A:D,2,0)</f>
        <v>0.56097560975609762</v>
      </c>
      <c r="F814">
        <f>D814*GETPIVOTDATA("Gender",'Naive Bayes'!$A$3,"Gender","Male","LastLetter","a")</f>
        <v>3.1895692809422373E-2</v>
      </c>
      <c r="G814">
        <f>E814*GETPIVOTDATA("Gender",'Naive Bayes'!$A$3,"Gender","Female","LastLetter","a")</f>
        <v>0.31469363474122553</v>
      </c>
      <c r="H814" t="str">
        <f t="shared" si="28"/>
        <v>Female</v>
      </c>
      <c r="I814">
        <f t="shared" si="29"/>
        <v>1</v>
      </c>
    </row>
    <row r="815" spans="1:9" ht="14.25" customHeight="1">
      <c r="A815" s="1" t="s">
        <v>814</v>
      </c>
      <c r="B815" s="1" t="s">
        <v>6</v>
      </c>
      <c r="C815" s="1" t="str">
        <f t="shared" si="27"/>
        <v>i</v>
      </c>
      <c r="D815">
        <f>VLOOKUP(C815,'Naive Bayes'!A:D,3,0)</f>
        <v>6.4716863721219667E-2</v>
      </c>
      <c r="E815">
        <f>VLOOKUP(C815,'Naive Bayes'!A:D,2,0)</f>
        <v>0.34074605451936874</v>
      </c>
      <c r="F815">
        <f>D815*GETPIVOTDATA("Gender",'Naive Bayes'!$A$3,"Gender","Male","LastLetter","a")</f>
        <v>1.1558021087734937E-2</v>
      </c>
      <c r="G815">
        <f>E815*GETPIVOTDATA("Gender",'Naive Bayes'!$A$3,"Gender","Female","LastLetter","a")</f>
        <v>0.19115022570598736</v>
      </c>
      <c r="H815" t="str">
        <f t="shared" si="28"/>
        <v>Female</v>
      </c>
      <c r="I815">
        <f t="shared" si="29"/>
        <v>1</v>
      </c>
    </row>
    <row r="816" spans="1:9" ht="14.25" customHeight="1">
      <c r="A816" s="1" t="s">
        <v>815</v>
      </c>
      <c r="B816" s="1" t="s">
        <v>4</v>
      </c>
      <c r="C816" s="1" t="str">
        <f t="shared" si="27"/>
        <v>r</v>
      </c>
      <c r="D816">
        <f>VLOOKUP(C816,'Naive Bayes'!A:D,3,0)</f>
        <v>8.7741132545115119E-2</v>
      </c>
      <c r="E816">
        <f>VLOOKUP(C816,'Naive Bayes'!A:D,2,0)</f>
        <v>6.4562410329985654E-3</v>
      </c>
      <c r="F816">
        <f>D816*GETPIVOTDATA("Gender",'Naive Bayes'!$A$3,"Gender","Male","LastLetter","a")</f>
        <v>1.5670009359332941E-2</v>
      </c>
      <c r="G816">
        <f>E816*GETPIVOTDATA("Gender",'Naive Bayes'!$A$3,"Gender","Female","LastLetter","a")</f>
        <v>3.6217937502187078E-3</v>
      </c>
      <c r="H816" t="str">
        <f t="shared" si="28"/>
        <v>Male</v>
      </c>
      <c r="I816">
        <f t="shared" si="29"/>
        <v>1</v>
      </c>
    </row>
    <row r="817" spans="1:9" ht="14.25" customHeight="1">
      <c r="A817" s="1" t="s">
        <v>816</v>
      </c>
      <c r="B817" s="1" t="s">
        <v>6</v>
      </c>
      <c r="C817" s="1" t="str">
        <f t="shared" si="27"/>
        <v>a</v>
      </c>
      <c r="D817">
        <f>VLOOKUP(C817,'Naive Bayes'!A:D,3,0)</f>
        <v>0.17859365276913503</v>
      </c>
      <c r="E817">
        <f>VLOOKUP(C817,'Naive Bayes'!A:D,2,0)</f>
        <v>0.56097560975609762</v>
      </c>
      <c r="F817">
        <f>D817*GETPIVOTDATA("Gender",'Naive Bayes'!$A$3,"Gender","Male","LastLetter","a")</f>
        <v>3.1895692809422373E-2</v>
      </c>
      <c r="G817">
        <f>E817*GETPIVOTDATA("Gender",'Naive Bayes'!$A$3,"Gender","Female","LastLetter","a")</f>
        <v>0.31469363474122553</v>
      </c>
      <c r="H817" t="str">
        <f t="shared" si="28"/>
        <v>Female</v>
      </c>
      <c r="I817">
        <f t="shared" si="29"/>
        <v>1</v>
      </c>
    </row>
    <row r="818" spans="1:9" ht="14.25" customHeight="1">
      <c r="A818" s="1" t="s">
        <v>817</v>
      </c>
      <c r="B818" s="1" t="s">
        <v>6</v>
      </c>
      <c r="C818" s="1" t="str">
        <f t="shared" si="27"/>
        <v>i</v>
      </c>
      <c r="D818">
        <f>VLOOKUP(C818,'Naive Bayes'!A:D,3,0)</f>
        <v>6.4716863721219667E-2</v>
      </c>
      <c r="E818">
        <f>VLOOKUP(C818,'Naive Bayes'!A:D,2,0)</f>
        <v>0.34074605451936874</v>
      </c>
      <c r="F818">
        <f>D818*GETPIVOTDATA("Gender",'Naive Bayes'!$A$3,"Gender","Male","LastLetter","a")</f>
        <v>1.1558021087734937E-2</v>
      </c>
      <c r="G818">
        <f>E818*GETPIVOTDATA("Gender",'Naive Bayes'!$A$3,"Gender","Female","LastLetter","a")</f>
        <v>0.19115022570598736</v>
      </c>
      <c r="H818" t="str">
        <f t="shared" si="28"/>
        <v>Female</v>
      </c>
      <c r="I818">
        <f t="shared" si="29"/>
        <v>1</v>
      </c>
    </row>
    <row r="819" spans="1:9" ht="14.25" customHeight="1">
      <c r="A819" s="1" t="s">
        <v>818</v>
      </c>
      <c r="B819" s="1" t="s">
        <v>4</v>
      </c>
      <c r="C819" s="1" t="str">
        <f t="shared" si="27"/>
        <v>t</v>
      </c>
      <c r="D819">
        <f>VLOOKUP(C819,'Naive Bayes'!A:D,3,0)</f>
        <v>5.9116365899191038E-2</v>
      </c>
      <c r="E819">
        <f>VLOOKUP(C819,'Naive Bayes'!A:D,2,0)</f>
        <v>6.4562410329985654E-3</v>
      </c>
      <c r="F819">
        <f>D819*GETPIVOTDATA("Gender",'Naive Bayes'!$A$3,"Gender","Male","LastLetter","a")</f>
        <v>1.0557807724373258E-2</v>
      </c>
      <c r="G819">
        <f>E819*GETPIVOTDATA("Gender",'Naive Bayes'!$A$3,"Gender","Female","LastLetter","a")</f>
        <v>3.6217937502187078E-3</v>
      </c>
      <c r="H819" t="str">
        <f t="shared" si="28"/>
        <v>Male</v>
      </c>
      <c r="I819">
        <f t="shared" si="29"/>
        <v>1</v>
      </c>
    </row>
    <row r="820" spans="1:9" ht="14.25" customHeight="1">
      <c r="A820" s="1" t="s">
        <v>819</v>
      </c>
      <c r="B820" s="1" t="s">
        <v>6</v>
      </c>
      <c r="C820" s="1" t="str">
        <f t="shared" si="27"/>
        <v>a</v>
      </c>
      <c r="D820">
        <f>VLOOKUP(C820,'Naive Bayes'!A:D,3,0)</f>
        <v>0.17859365276913503</v>
      </c>
      <c r="E820">
        <f>VLOOKUP(C820,'Naive Bayes'!A:D,2,0)</f>
        <v>0.56097560975609762</v>
      </c>
      <c r="F820">
        <f>D820*GETPIVOTDATA("Gender",'Naive Bayes'!$A$3,"Gender","Male","LastLetter","a")</f>
        <v>3.1895692809422373E-2</v>
      </c>
      <c r="G820">
        <f>E820*GETPIVOTDATA("Gender",'Naive Bayes'!$A$3,"Gender","Female","LastLetter","a")</f>
        <v>0.31469363474122553</v>
      </c>
      <c r="H820" t="str">
        <f t="shared" si="28"/>
        <v>Female</v>
      </c>
      <c r="I820">
        <f t="shared" si="29"/>
        <v>1</v>
      </c>
    </row>
    <row r="821" spans="1:9" ht="14.25" customHeight="1">
      <c r="A821" s="1" t="s">
        <v>820</v>
      </c>
      <c r="B821" s="1" t="s">
        <v>6</v>
      </c>
      <c r="C821" s="1" t="str">
        <f t="shared" si="27"/>
        <v>u</v>
      </c>
      <c r="D821">
        <f>VLOOKUP(C821,'Naive Bayes'!A:D,3,0)</f>
        <v>3.7336652146857496E-2</v>
      </c>
      <c r="E821">
        <f>VLOOKUP(C821,'Naive Bayes'!A:D,2,0)</f>
        <v>7.8909612625538018E-3</v>
      </c>
      <c r="F821">
        <f>D821*GETPIVOTDATA("Gender",'Naive Bayes'!$A$3,"Gender","Male","LastLetter","a")</f>
        <v>6.6680890890778478E-3</v>
      </c>
      <c r="G821">
        <f>E821*GETPIVOTDATA("Gender",'Naive Bayes'!$A$3,"Gender","Female","LastLetter","a")</f>
        <v>4.4266368058228645E-3</v>
      </c>
      <c r="H821" t="str">
        <f t="shared" si="28"/>
        <v>Male</v>
      </c>
      <c r="I821">
        <f t="shared" si="29"/>
        <v>0</v>
      </c>
    </row>
    <row r="822" spans="1:9" ht="14.25" customHeight="1">
      <c r="A822" s="1" t="s">
        <v>821</v>
      </c>
      <c r="B822" s="1" t="s">
        <v>4</v>
      </c>
      <c r="C822" s="1" t="str">
        <f t="shared" si="27"/>
        <v>r</v>
      </c>
      <c r="D822">
        <f>VLOOKUP(C822,'Naive Bayes'!A:D,3,0)</f>
        <v>8.7741132545115119E-2</v>
      </c>
      <c r="E822">
        <f>VLOOKUP(C822,'Naive Bayes'!A:D,2,0)</f>
        <v>6.4562410329985654E-3</v>
      </c>
      <c r="F822">
        <f>D822*GETPIVOTDATA("Gender",'Naive Bayes'!$A$3,"Gender","Male","LastLetter","a")</f>
        <v>1.5670009359332941E-2</v>
      </c>
      <c r="G822">
        <f>E822*GETPIVOTDATA("Gender",'Naive Bayes'!$A$3,"Gender","Female","LastLetter","a")</f>
        <v>3.6217937502187078E-3</v>
      </c>
      <c r="H822" t="str">
        <f t="shared" si="28"/>
        <v>Male</v>
      </c>
      <c r="I822">
        <f t="shared" si="29"/>
        <v>1</v>
      </c>
    </row>
    <row r="823" spans="1:9" ht="14.25" customHeight="1">
      <c r="A823" s="1" t="s">
        <v>822</v>
      </c>
      <c r="B823" s="1" t="s">
        <v>4</v>
      </c>
      <c r="C823" s="1" t="str">
        <f t="shared" si="27"/>
        <v>n</v>
      </c>
      <c r="D823">
        <f>VLOOKUP(C823,'Naive Bayes'!A:D,3,0)</f>
        <v>0.15121344119477287</v>
      </c>
      <c r="E823">
        <f>VLOOKUP(C823,'Naive Bayes'!A:D,2,0)</f>
        <v>1.2195121951219513E-2</v>
      </c>
      <c r="F823">
        <f>D823*GETPIVOTDATA("Gender",'Naive Bayes'!$A$3,"Gender","Male","LastLetter","a")</f>
        <v>2.7005760810765285E-2</v>
      </c>
      <c r="G823">
        <f>E823*GETPIVOTDATA("Gender",'Naive Bayes'!$A$3,"Gender","Female","LastLetter","a")</f>
        <v>6.8411659726353366E-3</v>
      </c>
      <c r="H823" t="str">
        <f t="shared" si="28"/>
        <v>Male</v>
      </c>
      <c r="I823">
        <f t="shared" si="29"/>
        <v>1</v>
      </c>
    </row>
    <row r="824" spans="1:9" ht="14.25" customHeight="1">
      <c r="A824" s="1" t="s">
        <v>823</v>
      </c>
      <c r="B824" s="1" t="s">
        <v>6</v>
      </c>
      <c r="C824" s="1" t="str">
        <f t="shared" si="27"/>
        <v>i</v>
      </c>
      <c r="D824">
        <f>VLOOKUP(C824,'Naive Bayes'!A:D,3,0)</f>
        <v>6.4716863721219667E-2</v>
      </c>
      <c r="E824">
        <f>VLOOKUP(C824,'Naive Bayes'!A:D,2,0)</f>
        <v>0.34074605451936874</v>
      </c>
      <c r="F824">
        <f>D824*GETPIVOTDATA("Gender",'Naive Bayes'!$A$3,"Gender","Male","LastLetter","a")</f>
        <v>1.1558021087734937E-2</v>
      </c>
      <c r="G824">
        <f>E824*GETPIVOTDATA("Gender",'Naive Bayes'!$A$3,"Gender","Female","LastLetter","a")</f>
        <v>0.19115022570598736</v>
      </c>
      <c r="H824" t="str">
        <f t="shared" si="28"/>
        <v>Female</v>
      </c>
      <c r="I824">
        <f t="shared" si="29"/>
        <v>1</v>
      </c>
    </row>
    <row r="825" spans="1:9" ht="14.25" customHeight="1">
      <c r="A825" s="1" t="s">
        <v>824</v>
      </c>
      <c r="B825" s="1" t="s">
        <v>6</v>
      </c>
      <c r="C825" s="1" t="str">
        <f t="shared" si="27"/>
        <v>i</v>
      </c>
      <c r="D825">
        <f>VLOOKUP(C825,'Naive Bayes'!A:D,3,0)</f>
        <v>6.4716863721219667E-2</v>
      </c>
      <c r="E825">
        <f>VLOOKUP(C825,'Naive Bayes'!A:D,2,0)</f>
        <v>0.34074605451936874</v>
      </c>
      <c r="F825">
        <f>D825*GETPIVOTDATA("Gender",'Naive Bayes'!$A$3,"Gender","Male","LastLetter","a")</f>
        <v>1.1558021087734937E-2</v>
      </c>
      <c r="G825">
        <f>E825*GETPIVOTDATA("Gender",'Naive Bayes'!$A$3,"Gender","Female","LastLetter","a")</f>
        <v>0.19115022570598736</v>
      </c>
      <c r="H825" t="str">
        <f t="shared" si="28"/>
        <v>Female</v>
      </c>
      <c r="I825">
        <f t="shared" si="29"/>
        <v>1</v>
      </c>
    </row>
    <row r="826" spans="1:9" ht="14.25" customHeight="1">
      <c r="A826" s="1" t="s">
        <v>825</v>
      </c>
      <c r="B826" s="1" t="s">
        <v>6</v>
      </c>
      <c r="C826" s="1" t="str">
        <f t="shared" si="27"/>
        <v>a</v>
      </c>
      <c r="D826">
        <f>VLOOKUP(C826,'Naive Bayes'!A:D,3,0)</f>
        <v>0.17859365276913503</v>
      </c>
      <c r="E826">
        <f>VLOOKUP(C826,'Naive Bayes'!A:D,2,0)</f>
        <v>0.56097560975609762</v>
      </c>
      <c r="F826">
        <f>D826*GETPIVOTDATA("Gender",'Naive Bayes'!$A$3,"Gender","Male","LastLetter","a")</f>
        <v>3.1895692809422373E-2</v>
      </c>
      <c r="G826">
        <f>E826*GETPIVOTDATA("Gender",'Naive Bayes'!$A$3,"Gender","Female","LastLetter","a")</f>
        <v>0.31469363474122553</v>
      </c>
      <c r="H826" t="str">
        <f t="shared" si="28"/>
        <v>Female</v>
      </c>
      <c r="I826">
        <f t="shared" si="29"/>
        <v>1</v>
      </c>
    </row>
    <row r="827" spans="1:9" ht="14.25" customHeight="1">
      <c r="A827" s="1" t="s">
        <v>826</v>
      </c>
      <c r="B827" s="1" t="s">
        <v>4</v>
      </c>
      <c r="C827" s="1" t="str">
        <f t="shared" si="27"/>
        <v>m</v>
      </c>
      <c r="D827">
        <f>VLOOKUP(C827,'Naive Bayes'!A:D,3,0)</f>
        <v>3.2980709396390792E-2</v>
      </c>
      <c r="E827">
        <f>VLOOKUP(C827,'Naive Bayes'!A:D,2,0)</f>
        <v>7.8909612625538018E-3</v>
      </c>
      <c r="F827">
        <f>D827*GETPIVOTDATA("Gender",'Naive Bayes'!$A$3,"Gender","Male","LastLetter","a")</f>
        <v>5.8901453620187659E-3</v>
      </c>
      <c r="G827">
        <f>E827*GETPIVOTDATA("Gender",'Naive Bayes'!$A$3,"Gender","Female","LastLetter","a")</f>
        <v>4.4266368058228645E-3</v>
      </c>
      <c r="H827" t="str">
        <f t="shared" si="28"/>
        <v>Male</v>
      </c>
      <c r="I827">
        <f t="shared" si="29"/>
        <v>1</v>
      </c>
    </row>
    <row r="828" spans="1:9" ht="14.25" customHeight="1">
      <c r="A828" s="1" t="s">
        <v>827</v>
      </c>
      <c r="B828" s="1" t="s">
        <v>6</v>
      </c>
      <c r="C828" s="1" t="str">
        <f t="shared" si="27"/>
        <v>i</v>
      </c>
      <c r="D828">
        <f>VLOOKUP(C828,'Naive Bayes'!A:D,3,0)</f>
        <v>6.4716863721219667E-2</v>
      </c>
      <c r="E828">
        <f>VLOOKUP(C828,'Naive Bayes'!A:D,2,0)</f>
        <v>0.34074605451936874</v>
      </c>
      <c r="F828">
        <f>D828*GETPIVOTDATA("Gender",'Naive Bayes'!$A$3,"Gender","Male","LastLetter","a")</f>
        <v>1.1558021087734937E-2</v>
      </c>
      <c r="G828">
        <f>E828*GETPIVOTDATA("Gender",'Naive Bayes'!$A$3,"Gender","Female","LastLetter","a")</f>
        <v>0.19115022570598736</v>
      </c>
      <c r="H828" t="str">
        <f t="shared" si="28"/>
        <v>Female</v>
      </c>
      <c r="I828">
        <f t="shared" si="29"/>
        <v>1</v>
      </c>
    </row>
    <row r="829" spans="1:9" ht="14.25" customHeight="1">
      <c r="A829" s="1" t="s">
        <v>828</v>
      </c>
      <c r="B829" s="1" t="s">
        <v>4</v>
      </c>
      <c r="C829" s="1" t="str">
        <f t="shared" si="27"/>
        <v>a</v>
      </c>
      <c r="D829">
        <f>VLOOKUP(C829,'Naive Bayes'!A:D,3,0)</f>
        <v>0.17859365276913503</v>
      </c>
      <c r="E829">
        <f>VLOOKUP(C829,'Naive Bayes'!A:D,2,0)</f>
        <v>0.56097560975609762</v>
      </c>
      <c r="F829">
        <f>D829*GETPIVOTDATA("Gender",'Naive Bayes'!$A$3,"Gender","Male","LastLetter","a")</f>
        <v>3.1895692809422373E-2</v>
      </c>
      <c r="G829">
        <f>E829*GETPIVOTDATA("Gender",'Naive Bayes'!$A$3,"Gender","Female","LastLetter","a")</f>
        <v>0.31469363474122553</v>
      </c>
      <c r="H829" t="str">
        <f t="shared" si="28"/>
        <v>Female</v>
      </c>
      <c r="I829">
        <f t="shared" si="29"/>
        <v>0</v>
      </c>
    </row>
    <row r="830" spans="1:9" ht="14.25" customHeight="1">
      <c r="A830" s="1" t="s">
        <v>829</v>
      </c>
      <c r="B830" s="1" t="s">
        <v>6</v>
      </c>
      <c r="C830" s="1" t="str">
        <f t="shared" si="27"/>
        <v>a</v>
      </c>
      <c r="D830">
        <f>VLOOKUP(C830,'Naive Bayes'!A:D,3,0)</f>
        <v>0.17859365276913503</v>
      </c>
      <c r="E830">
        <f>VLOOKUP(C830,'Naive Bayes'!A:D,2,0)</f>
        <v>0.56097560975609762</v>
      </c>
      <c r="F830">
        <f>D830*GETPIVOTDATA("Gender",'Naive Bayes'!$A$3,"Gender","Male","LastLetter","a")</f>
        <v>3.1895692809422373E-2</v>
      </c>
      <c r="G830">
        <f>E830*GETPIVOTDATA("Gender",'Naive Bayes'!$A$3,"Gender","Female","LastLetter","a")</f>
        <v>0.31469363474122553</v>
      </c>
      <c r="H830" t="str">
        <f t="shared" si="28"/>
        <v>Female</v>
      </c>
      <c r="I830">
        <f t="shared" si="29"/>
        <v>1</v>
      </c>
    </row>
    <row r="831" spans="1:9" ht="14.25" customHeight="1">
      <c r="A831" s="1" t="s">
        <v>830</v>
      </c>
      <c r="B831" s="1" t="s">
        <v>4</v>
      </c>
      <c r="C831" s="1" t="str">
        <f t="shared" si="27"/>
        <v>r</v>
      </c>
      <c r="D831">
        <f>VLOOKUP(C831,'Naive Bayes'!A:D,3,0)</f>
        <v>8.7741132545115119E-2</v>
      </c>
      <c r="E831">
        <f>VLOOKUP(C831,'Naive Bayes'!A:D,2,0)</f>
        <v>6.4562410329985654E-3</v>
      </c>
      <c r="F831">
        <f>D831*GETPIVOTDATA("Gender",'Naive Bayes'!$A$3,"Gender","Male","LastLetter","a")</f>
        <v>1.5670009359332941E-2</v>
      </c>
      <c r="G831">
        <f>E831*GETPIVOTDATA("Gender",'Naive Bayes'!$A$3,"Gender","Female","LastLetter","a")</f>
        <v>3.6217937502187078E-3</v>
      </c>
      <c r="H831" t="str">
        <f t="shared" si="28"/>
        <v>Male</v>
      </c>
      <c r="I831">
        <f t="shared" si="29"/>
        <v>1</v>
      </c>
    </row>
    <row r="832" spans="1:9" ht="14.25" customHeight="1">
      <c r="A832" s="1" t="s">
        <v>831</v>
      </c>
      <c r="B832" s="1" t="s">
        <v>6</v>
      </c>
      <c r="C832" s="1" t="str">
        <f t="shared" si="27"/>
        <v>a</v>
      </c>
      <c r="D832">
        <f>VLOOKUP(C832,'Naive Bayes'!A:D,3,0)</f>
        <v>0.17859365276913503</v>
      </c>
      <c r="E832">
        <f>VLOOKUP(C832,'Naive Bayes'!A:D,2,0)</f>
        <v>0.56097560975609762</v>
      </c>
      <c r="F832">
        <f>D832*GETPIVOTDATA("Gender",'Naive Bayes'!$A$3,"Gender","Male","LastLetter","a")</f>
        <v>3.1895692809422373E-2</v>
      </c>
      <c r="G832">
        <f>E832*GETPIVOTDATA("Gender",'Naive Bayes'!$A$3,"Gender","Female","LastLetter","a")</f>
        <v>0.31469363474122553</v>
      </c>
      <c r="H832" t="str">
        <f t="shared" si="28"/>
        <v>Female</v>
      </c>
      <c r="I832">
        <f t="shared" si="29"/>
        <v>1</v>
      </c>
    </row>
    <row r="833" spans="1:9" ht="14.25" customHeight="1">
      <c r="A833" s="1" t="s">
        <v>832</v>
      </c>
      <c r="B833" s="1" t="s">
        <v>4</v>
      </c>
      <c r="C833" s="1" t="str">
        <f t="shared" si="27"/>
        <v>h</v>
      </c>
      <c r="D833">
        <f>VLOOKUP(C833,'Naive Bayes'!A:D,3,0)</f>
        <v>0.11263223397635345</v>
      </c>
      <c r="E833">
        <f>VLOOKUP(C833,'Naive Bayes'!A:D,2,0)</f>
        <v>5.0215208034433282E-3</v>
      </c>
      <c r="F833">
        <f>D833*GETPIVOTDATA("Gender",'Naive Bayes'!$A$3,"Gender","Male","LastLetter","a")</f>
        <v>2.0115402085384843E-2</v>
      </c>
      <c r="G833">
        <f>E833*GETPIVOTDATA("Gender",'Naive Bayes'!$A$3,"Gender","Female","LastLetter","a")</f>
        <v>2.8169506946145503E-3</v>
      </c>
      <c r="H833" t="str">
        <f t="shared" si="28"/>
        <v>Male</v>
      </c>
      <c r="I833">
        <f t="shared" si="29"/>
        <v>1</v>
      </c>
    </row>
    <row r="834" spans="1:9" ht="14.25" customHeight="1">
      <c r="A834" s="1" t="s">
        <v>833</v>
      </c>
      <c r="B834" s="1" t="s">
        <v>4</v>
      </c>
      <c r="C834" s="1" t="str">
        <f t="shared" si="27"/>
        <v>a</v>
      </c>
      <c r="D834">
        <f>VLOOKUP(C834,'Naive Bayes'!A:D,3,0)</f>
        <v>0.17859365276913503</v>
      </c>
      <c r="E834">
        <f>VLOOKUP(C834,'Naive Bayes'!A:D,2,0)</f>
        <v>0.56097560975609762</v>
      </c>
      <c r="F834">
        <f>D834*GETPIVOTDATA("Gender",'Naive Bayes'!$A$3,"Gender","Male","LastLetter","a")</f>
        <v>3.1895692809422373E-2</v>
      </c>
      <c r="G834">
        <f>E834*GETPIVOTDATA("Gender",'Naive Bayes'!$A$3,"Gender","Female","LastLetter","a")</f>
        <v>0.31469363474122553</v>
      </c>
      <c r="H834" t="str">
        <f t="shared" si="28"/>
        <v>Female</v>
      </c>
      <c r="I834">
        <f t="shared" si="29"/>
        <v>0</v>
      </c>
    </row>
    <row r="835" spans="1:9" ht="14.25" customHeight="1">
      <c r="A835" s="1" t="s">
        <v>834</v>
      </c>
      <c r="B835" s="1" t="s">
        <v>4</v>
      </c>
      <c r="C835" s="1" t="str">
        <f t="shared" si="27"/>
        <v>n</v>
      </c>
      <c r="D835">
        <f>VLOOKUP(C835,'Naive Bayes'!A:D,3,0)</f>
        <v>0.15121344119477287</v>
      </c>
      <c r="E835">
        <f>VLOOKUP(C835,'Naive Bayes'!A:D,2,0)</f>
        <v>1.2195121951219513E-2</v>
      </c>
      <c r="F835">
        <f>D835*GETPIVOTDATA("Gender",'Naive Bayes'!$A$3,"Gender","Male","LastLetter","a")</f>
        <v>2.7005760810765285E-2</v>
      </c>
      <c r="G835">
        <f>E835*GETPIVOTDATA("Gender",'Naive Bayes'!$A$3,"Gender","Female","LastLetter","a")</f>
        <v>6.8411659726353366E-3</v>
      </c>
      <c r="H835" t="str">
        <f t="shared" ref="H835:H898" si="30">IF(G835&gt;F835,"Female","Male")</f>
        <v>Male</v>
      </c>
      <c r="I835">
        <f t="shared" ref="I835:I898" si="31">IF(H835=B835,1,0)</f>
        <v>1</v>
      </c>
    </row>
    <row r="836" spans="1:9" ht="14.25" customHeight="1">
      <c r="A836" s="1" t="s">
        <v>835</v>
      </c>
      <c r="B836" s="1" t="s">
        <v>6</v>
      </c>
      <c r="C836" s="1" t="str">
        <f t="shared" si="27"/>
        <v>a</v>
      </c>
      <c r="D836">
        <f>VLOOKUP(C836,'Naive Bayes'!A:D,3,0)</f>
        <v>0.17859365276913503</v>
      </c>
      <c r="E836">
        <f>VLOOKUP(C836,'Naive Bayes'!A:D,2,0)</f>
        <v>0.56097560975609762</v>
      </c>
      <c r="F836">
        <f>D836*GETPIVOTDATA("Gender",'Naive Bayes'!$A$3,"Gender","Male","LastLetter","a")</f>
        <v>3.1895692809422373E-2</v>
      </c>
      <c r="G836">
        <f>E836*GETPIVOTDATA("Gender",'Naive Bayes'!$A$3,"Gender","Female","LastLetter","a")</f>
        <v>0.31469363474122553</v>
      </c>
      <c r="H836" t="str">
        <f t="shared" si="30"/>
        <v>Female</v>
      </c>
      <c r="I836">
        <f t="shared" si="31"/>
        <v>1</v>
      </c>
    </row>
    <row r="837" spans="1:9" ht="14.25" customHeight="1">
      <c r="A837" s="1" t="s">
        <v>836</v>
      </c>
      <c r="B837" s="1" t="s">
        <v>4</v>
      </c>
      <c r="C837" s="1" t="str">
        <f t="shared" si="27"/>
        <v>i</v>
      </c>
      <c r="D837">
        <f>VLOOKUP(C837,'Naive Bayes'!A:D,3,0)</f>
        <v>6.4716863721219667E-2</v>
      </c>
      <c r="E837">
        <f>VLOOKUP(C837,'Naive Bayes'!A:D,2,0)</f>
        <v>0.34074605451936874</v>
      </c>
      <c r="F837">
        <f>D837*GETPIVOTDATA("Gender",'Naive Bayes'!$A$3,"Gender","Male","LastLetter","a")</f>
        <v>1.1558021087734937E-2</v>
      </c>
      <c r="G837">
        <f>E837*GETPIVOTDATA("Gender",'Naive Bayes'!$A$3,"Gender","Female","LastLetter","a")</f>
        <v>0.19115022570598736</v>
      </c>
      <c r="H837" t="str">
        <f t="shared" si="30"/>
        <v>Female</v>
      </c>
      <c r="I837">
        <f t="shared" si="31"/>
        <v>0</v>
      </c>
    </row>
    <row r="838" spans="1:9" ht="14.25" customHeight="1">
      <c r="A838" s="1" t="s">
        <v>837</v>
      </c>
      <c r="B838" s="1" t="s">
        <v>4</v>
      </c>
      <c r="C838" s="1" t="str">
        <f t="shared" si="27"/>
        <v>i</v>
      </c>
      <c r="D838">
        <f>VLOOKUP(C838,'Naive Bayes'!A:D,3,0)</f>
        <v>6.4716863721219667E-2</v>
      </c>
      <c r="E838">
        <f>VLOOKUP(C838,'Naive Bayes'!A:D,2,0)</f>
        <v>0.34074605451936874</v>
      </c>
      <c r="F838">
        <f>D838*GETPIVOTDATA("Gender",'Naive Bayes'!$A$3,"Gender","Male","LastLetter","a")</f>
        <v>1.1558021087734937E-2</v>
      </c>
      <c r="G838">
        <f>E838*GETPIVOTDATA("Gender",'Naive Bayes'!$A$3,"Gender","Female","LastLetter","a")</f>
        <v>0.19115022570598736</v>
      </c>
      <c r="H838" t="str">
        <f t="shared" si="30"/>
        <v>Female</v>
      </c>
      <c r="I838">
        <f t="shared" si="31"/>
        <v>0</v>
      </c>
    </row>
    <row r="839" spans="1:9" ht="14.25" customHeight="1">
      <c r="A839" s="1" t="s">
        <v>838</v>
      </c>
      <c r="B839" s="1" t="s">
        <v>4</v>
      </c>
      <c r="C839" s="1" t="str">
        <f t="shared" si="27"/>
        <v>y</v>
      </c>
      <c r="D839">
        <f>VLOOKUP(C839,'Naive Bayes'!A:D,3,0)</f>
        <v>2.1157436216552583E-2</v>
      </c>
      <c r="E839">
        <f>VLOOKUP(C839,'Naive Bayes'!A:D,2,0)</f>
        <v>1.4347202295552368E-3</v>
      </c>
      <c r="F839">
        <f>D839*GETPIVOTDATA("Gender",'Naive Bayes'!$A$3,"Gender","Male","LastLetter","a")</f>
        <v>3.7785838171441139E-3</v>
      </c>
      <c r="G839">
        <f>E839*GETPIVOTDATA("Gender",'Naive Bayes'!$A$3,"Gender","Female","LastLetter","a")</f>
        <v>8.0484305560415731E-4</v>
      </c>
      <c r="H839" t="str">
        <f t="shared" si="30"/>
        <v>Male</v>
      </c>
      <c r="I839">
        <f t="shared" si="31"/>
        <v>1</v>
      </c>
    </row>
    <row r="840" spans="1:9" ht="14.25" customHeight="1">
      <c r="A840" s="1" t="s">
        <v>839</v>
      </c>
      <c r="B840" s="1" t="s">
        <v>4</v>
      </c>
      <c r="C840" s="1" t="str">
        <f t="shared" si="27"/>
        <v>h</v>
      </c>
      <c r="D840">
        <f>VLOOKUP(C840,'Naive Bayes'!A:D,3,0)</f>
        <v>0.11263223397635345</v>
      </c>
      <c r="E840">
        <f>VLOOKUP(C840,'Naive Bayes'!A:D,2,0)</f>
        <v>5.0215208034433282E-3</v>
      </c>
      <c r="F840">
        <f>D840*GETPIVOTDATA("Gender",'Naive Bayes'!$A$3,"Gender","Male","LastLetter","a")</f>
        <v>2.0115402085384843E-2</v>
      </c>
      <c r="G840">
        <f>E840*GETPIVOTDATA("Gender",'Naive Bayes'!$A$3,"Gender","Female","LastLetter","a")</f>
        <v>2.8169506946145503E-3</v>
      </c>
      <c r="H840" t="str">
        <f t="shared" si="30"/>
        <v>Male</v>
      </c>
      <c r="I840">
        <f t="shared" si="31"/>
        <v>1</v>
      </c>
    </row>
    <row r="841" spans="1:9" ht="14.25" customHeight="1">
      <c r="A841" s="1" t="s">
        <v>840</v>
      </c>
      <c r="B841" s="1" t="s">
        <v>6</v>
      </c>
      <c r="C841" s="1" t="str">
        <f t="shared" si="27"/>
        <v>a</v>
      </c>
      <c r="D841">
        <f>VLOOKUP(C841,'Naive Bayes'!A:D,3,0)</f>
        <v>0.17859365276913503</v>
      </c>
      <c r="E841">
        <f>VLOOKUP(C841,'Naive Bayes'!A:D,2,0)</f>
        <v>0.56097560975609762</v>
      </c>
      <c r="F841">
        <f>D841*GETPIVOTDATA("Gender",'Naive Bayes'!$A$3,"Gender","Male","LastLetter","a")</f>
        <v>3.1895692809422373E-2</v>
      </c>
      <c r="G841">
        <f>E841*GETPIVOTDATA("Gender",'Naive Bayes'!$A$3,"Gender","Female","LastLetter","a")</f>
        <v>0.31469363474122553</v>
      </c>
      <c r="H841" t="str">
        <f t="shared" si="30"/>
        <v>Female</v>
      </c>
      <c r="I841">
        <f t="shared" si="31"/>
        <v>1</v>
      </c>
    </row>
    <row r="842" spans="1:9" ht="14.25" customHeight="1">
      <c r="A842" s="1" t="s">
        <v>841</v>
      </c>
      <c r="B842" s="1" t="s">
        <v>6</v>
      </c>
      <c r="C842" s="1" t="str">
        <f t="shared" si="27"/>
        <v>r</v>
      </c>
      <c r="D842">
        <f>VLOOKUP(C842,'Naive Bayes'!A:D,3,0)</f>
        <v>8.7741132545115119E-2</v>
      </c>
      <c r="E842">
        <f>VLOOKUP(C842,'Naive Bayes'!A:D,2,0)</f>
        <v>6.4562410329985654E-3</v>
      </c>
      <c r="F842">
        <f>D842*GETPIVOTDATA("Gender",'Naive Bayes'!$A$3,"Gender","Male","LastLetter","a")</f>
        <v>1.5670009359332941E-2</v>
      </c>
      <c r="G842">
        <f>E842*GETPIVOTDATA("Gender",'Naive Bayes'!$A$3,"Gender","Female","LastLetter","a")</f>
        <v>3.6217937502187078E-3</v>
      </c>
      <c r="H842" t="str">
        <f t="shared" si="30"/>
        <v>Male</v>
      </c>
      <c r="I842">
        <f t="shared" si="31"/>
        <v>0</v>
      </c>
    </row>
    <row r="843" spans="1:9" ht="14.25" customHeight="1">
      <c r="A843" s="1" t="s">
        <v>842</v>
      </c>
      <c r="B843" s="1" t="s">
        <v>4</v>
      </c>
      <c r="C843" s="1" t="str">
        <f t="shared" si="27"/>
        <v>v</v>
      </c>
      <c r="D843">
        <f>VLOOKUP(C843,'Naive Bayes'!A:D,3,0)</f>
        <v>2.4268823895457373E-2</v>
      </c>
      <c r="E843">
        <f>VLOOKUP(C843,'Naive Bayes'!A:D,2,0)</f>
        <v>0</v>
      </c>
      <c r="F843">
        <f>D843*GETPIVOTDATA("Gender",'Naive Bayes'!$A$3,"Gender","Male","LastLetter","a")</f>
        <v>4.3342579079006013E-3</v>
      </c>
      <c r="G843">
        <f>E843*GETPIVOTDATA("Gender",'Naive Bayes'!$A$3,"Gender","Female","LastLetter","a")</f>
        <v>0</v>
      </c>
      <c r="H843" t="str">
        <f t="shared" si="30"/>
        <v>Male</v>
      </c>
      <c r="I843">
        <f t="shared" si="31"/>
        <v>1</v>
      </c>
    </row>
    <row r="844" spans="1:9" ht="14.25" customHeight="1">
      <c r="A844" s="1" t="s">
        <v>843</v>
      </c>
      <c r="B844" s="1" t="s">
        <v>4</v>
      </c>
      <c r="C844" s="1" t="str">
        <f t="shared" si="27"/>
        <v>r</v>
      </c>
      <c r="D844">
        <f>VLOOKUP(C844,'Naive Bayes'!A:D,3,0)</f>
        <v>8.7741132545115119E-2</v>
      </c>
      <c r="E844">
        <f>VLOOKUP(C844,'Naive Bayes'!A:D,2,0)</f>
        <v>6.4562410329985654E-3</v>
      </c>
      <c r="F844">
        <f>D844*GETPIVOTDATA("Gender",'Naive Bayes'!$A$3,"Gender","Male","LastLetter","a")</f>
        <v>1.5670009359332941E-2</v>
      </c>
      <c r="G844">
        <f>E844*GETPIVOTDATA("Gender",'Naive Bayes'!$A$3,"Gender","Female","LastLetter","a")</f>
        <v>3.6217937502187078E-3</v>
      </c>
      <c r="H844" t="str">
        <f t="shared" si="30"/>
        <v>Male</v>
      </c>
      <c r="I844">
        <f t="shared" si="31"/>
        <v>1</v>
      </c>
    </row>
    <row r="845" spans="1:9" ht="14.25" customHeight="1">
      <c r="A845" s="1" t="s">
        <v>844</v>
      </c>
      <c r="B845" s="1" t="s">
        <v>4</v>
      </c>
      <c r="C845" s="1" t="str">
        <f t="shared" si="27"/>
        <v>a</v>
      </c>
      <c r="D845">
        <f>VLOOKUP(C845,'Naive Bayes'!A:D,3,0)</f>
        <v>0.17859365276913503</v>
      </c>
      <c r="E845">
        <f>VLOOKUP(C845,'Naive Bayes'!A:D,2,0)</f>
        <v>0.56097560975609762</v>
      </c>
      <c r="F845">
        <f>D845*GETPIVOTDATA("Gender",'Naive Bayes'!$A$3,"Gender","Male","LastLetter","a")</f>
        <v>3.1895692809422373E-2</v>
      </c>
      <c r="G845">
        <f>E845*GETPIVOTDATA("Gender",'Naive Bayes'!$A$3,"Gender","Female","LastLetter","a")</f>
        <v>0.31469363474122553</v>
      </c>
      <c r="H845" t="str">
        <f t="shared" si="30"/>
        <v>Female</v>
      </c>
      <c r="I845">
        <f t="shared" si="31"/>
        <v>0</v>
      </c>
    </row>
    <row r="846" spans="1:9" ht="14.25" customHeight="1">
      <c r="A846" s="1" t="s">
        <v>845</v>
      </c>
      <c r="B846" s="1" t="s">
        <v>6</v>
      </c>
      <c r="C846" s="1" t="str">
        <f t="shared" si="27"/>
        <v>i</v>
      </c>
      <c r="D846">
        <f>VLOOKUP(C846,'Naive Bayes'!A:D,3,0)</f>
        <v>6.4716863721219667E-2</v>
      </c>
      <c r="E846">
        <f>VLOOKUP(C846,'Naive Bayes'!A:D,2,0)</f>
        <v>0.34074605451936874</v>
      </c>
      <c r="F846">
        <f>D846*GETPIVOTDATA("Gender",'Naive Bayes'!$A$3,"Gender","Male","LastLetter","a")</f>
        <v>1.1558021087734937E-2</v>
      </c>
      <c r="G846">
        <f>E846*GETPIVOTDATA("Gender",'Naive Bayes'!$A$3,"Gender","Female","LastLetter","a")</f>
        <v>0.19115022570598736</v>
      </c>
      <c r="H846" t="str">
        <f t="shared" si="30"/>
        <v>Female</v>
      </c>
      <c r="I846">
        <f t="shared" si="31"/>
        <v>1</v>
      </c>
    </row>
    <row r="847" spans="1:9" ht="14.25" customHeight="1">
      <c r="A847" s="1" t="s">
        <v>846</v>
      </c>
      <c r="B847" s="1" t="s">
        <v>4</v>
      </c>
      <c r="C847" s="1" t="str">
        <f t="shared" si="27"/>
        <v>r</v>
      </c>
      <c r="D847">
        <f>VLOOKUP(C847,'Naive Bayes'!A:D,3,0)</f>
        <v>8.7741132545115119E-2</v>
      </c>
      <c r="E847">
        <f>VLOOKUP(C847,'Naive Bayes'!A:D,2,0)</f>
        <v>6.4562410329985654E-3</v>
      </c>
      <c r="F847">
        <f>D847*GETPIVOTDATA("Gender",'Naive Bayes'!$A$3,"Gender","Male","LastLetter","a")</f>
        <v>1.5670009359332941E-2</v>
      </c>
      <c r="G847">
        <f>E847*GETPIVOTDATA("Gender",'Naive Bayes'!$A$3,"Gender","Female","LastLetter","a")</f>
        <v>3.6217937502187078E-3</v>
      </c>
      <c r="H847" t="str">
        <f t="shared" si="30"/>
        <v>Male</v>
      </c>
      <c r="I847">
        <f t="shared" si="31"/>
        <v>1</v>
      </c>
    </row>
    <row r="848" spans="1:9" ht="14.25" customHeight="1">
      <c r="A848" s="1" t="s">
        <v>847</v>
      </c>
      <c r="B848" s="1" t="s">
        <v>6</v>
      </c>
      <c r="C848" s="1" t="str">
        <f t="shared" si="27"/>
        <v>a</v>
      </c>
      <c r="D848">
        <f>VLOOKUP(C848,'Naive Bayes'!A:D,3,0)</f>
        <v>0.17859365276913503</v>
      </c>
      <c r="E848">
        <f>VLOOKUP(C848,'Naive Bayes'!A:D,2,0)</f>
        <v>0.56097560975609762</v>
      </c>
      <c r="F848">
        <f>D848*GETPIVOTDATA("Gender",'Naive Bayes'!$A$3,"Gender","Male","LastLetter","a")</f>
        <v>3.1895692809422373E-2</v>
      </c>
      <c r="G848">
        <f>E848*GETPIVOTDATA("Gender",'Naive Bayes'!$A$3,"Gender","Female","LastLetter","a")</f>
        <v>0.31469363474122553</v>
      </c>
      <c r="H848" t="str">
        <f t="shared" si="30"/>
        <v>Female</v>
      </c>
      <c r="I848">
        <f t="shared" si="31"/>
        <v>1</v>
      </c>
    </row>
    <row r="849" spans="1:9" ht="14.25" customHeight="1">
      <c r="A849" s="1" t="s">
        <v>848</v>
      </c>
      <c r="B849" s="1" t="s">
        <v>4</v>
      </c>
      <c r="C849" s="1" t="str">
        <f t="shared" si="27"/>
        <v>k</v>
      </c>
      <c r="D849">
        <f>VLOOKUP(C849,'Naive Bayes'!A:D,3,0)</f>
        <v>3.7336652146857496E-2</v>
      </c>
      <c r="E849">
        <f>VLOOKUP(C849,'Naive Bayes'!A:D,2,0)</f>
        <v>2.8694404591104736E-3</v>
      </c>
      <c r="F849">
        <f>D849*GETPIVOTDATA("Gender",'Naive Bayes'!$A$3,"Gender","Male","LastLetter","a")</f>
        <v>6.6680890890778478E-3</v>
      </c>
      <c r="G849">
        <f>E849*GETPIVOTDATA("Gender",'Naive Bayes'!$A$3,"Gender","Female","LastLetter","a")</f>
        <v>1.6096861112083146E-3</v>
      </c>
      <c r="H849" t="str">
        <f t="shared" si="30"/>
        <v>Male</v>
      </c>
      <c r="I849">
        <f t="shared" si="31"/>
        <v>1</v>
      </c>
    </row>
    <row r="850" spans="1:9" ht="14.25" customHeight="1">
      <c r="A850" s="1" t="s">
        <v>133</v>
      </c>
      <c r="B850" s="1" t="s">
        <v>6</v>
      </c>
      <c r="C850" s="1" t="str">
        <f t="shared" si="27"/>
        <v>a</v>
      </c>
      <c r="D850">
        <f>VLOOKUP(C850,'Naive Bayes'!A:D,3,0)</f>
        <v>0.17859365276913503</v>
      </c>
      <c r="E850">
        <f>VLOOKUP(C850,'Naive Bayes'!A:D,2,0)</f>
        <v>0.56097560975609762</v>
      </c>
      <c r="F850">
        <f>D850*GETPIVOTDATA("Gender",'Naive Bayes'!$A$3,"Gender","Male","LastLetter","a")</f>
        <v>3.1895692809422373E-2</v>
      </c>
      <c r="G850">
        <f>E850*GETPIVOTDATA("Gender",'Naive Bayes'!$A$3,"Gender","Female","LastLetter","a")</f>
        <v>0.31469363474122553</v>
      </c>
      <c r="H850" t="str">
        <f t="shared" si="30"/>
        <v>Female</v>
      </c>
      <c r="I850">
        <f t="shared" si="31"/>
        <v>1</v>
      </c>
    </row>
    <row r="851" spans="1:9" ht="14.25" customHeight="1">
      <c r="A851" s="1" t="s">
        <v>849</v>
      </c>
      <c r="B851" s="1" t="s">
        <v>6</v>
      </c>
      <c r="C851" s="1" t="str">
        <f t="shared" si="27"/>
        <v>i</v>
      </c>
      <c r="D851">
        <f>VLOOKUP(C851,'Naive Bayes'!A:D,3,0)</f>
        <v>6.4716863721219667E-2</v>
      </c>
      <c r="E851">
        <f>VLOOKUP(C851,'Naive Bayes'!A:D,2,0)</f>
        <v>0.34074605451936874</v>
      </c>
      <c r="F851">
        <f>D851*GETPIVOTDATA("Gender",'Naive Bayes'!$A$3,"Gender","Male","LastLetter","a")</f>
        <v>1.1558021087734937E-2</v>
      </c>
      <c r="G851">
        <f>E851*GETPIVOTDATA("Gender",'Naive Bayes'!$A$3,"Gender","Female","LastLetter","a")</f>
        <v>0.19115022570598736</v>
      </c>
      <c r="H851" t="str">
        <f t="shared" si="30"/>
        <v>Female</v>
      </c>
      <c r="I851">
        <f t="shared" si="31"/>
        <v>1</v>
      </c>
    </row>
    <row r="852" spans="1:9" ht="14.25" customHeight="1">
      <c r="A852" s="1" t="s">
        <v>850</v>
      </c>
      <c r="B852" s="1" t="s">
        <v>4</v>
      </c>
      <c r="C852" s="1" t="str">
        <f t="shared" si="27"/>
        <v>l</v>
      </c>
      <c r="D852">
        <f>VLOOKUP(C852,'Naive Bayes'!A:D,3,0)</f>
        <v>6.1605476042314873E-2</v>
      </c>
      <c r="E852">
        <f>VLOOKUP(C852,'Naive Bayes'!A:D,2,0)</f>
        <v>2.7977044476327116E-2</v>
      </c>
      <c r="F852">
        <f>D852*GETPIVOTDATA("Gender",'Naive Bayes'!$A$3,"Gender","Male","LastLetter","a")</f>
        <v>1.1002346996978449E-2</v>
      </c>
      <c r="G852">
        <f>E852*GETPIVOTDATA("Gender",'Naive Bayes'!$A$3,"Gender","Female","LastLetter","a")</f>
        <v>1.5694439584281066E-2</v>
      </c>
      <c r="H852" t="str">
        <f t="shared" si="30"/>
        <v>Female</v>
      </c>
      <c r="I852">
        <f t="shared" si="31"/>
        <v>0</v>
      </c>
    </row>
    <row r="853" spans="1:9" ht="14.25" customHeight="1">
      <c r="A853" s="1" t="s">
        <v>851</v>
      </c>
      <c r="B853" s="1" t="s">
        <v>4</v>
      </c>
      <c r="C853" s="1" t="str">
        <f t="shared" si="27"/>
        <v>n</v>
      </c>
      <c r="D853">
        <f>VLOOKUP(C853,'Naive Bayes'!A:D,3,0)</f>
        <v>0.15121344119477287</v>
      </c>
      <c r="E853">
        <f>VLOOKUP(C853,'Naive Bayes'!A:D,2,0)</f>
        <v>1.2195121951219513E-2</v>
      </c>
      <c r="F853">
        <f>D853*GETPIVOTDATA("Gender",'Naive Bayes'!$A$3,"Gender","Male","LastLetter","a")</f>
        <v>2.7005760810765285E-2</v>
      </c>
      <c r="G853">
        <f>E853*GETPIVOTDATA("Gender",'Naive Bayes'!$A$3,"Gender","Female","LastLetter","a")</f>
        <v>6.8411659726353366E-3</v>
      </c>
      <c r="H853" t="str">
        <f t="shared" si="30"/>
        <v>Male</v>
      </c>
      <c r="I853">
        <f t="shared" si="31"/>
        <v>1</v>
      </c>
    </row>
    <row r="854" spans="1:9" ht="14.25" customHeight="1">
      <c r="A854" s="1" t="s">
        <v>852</v>
      </c>
      <c r="B854" s="1" t="s">
        <v>4</v>
      </c>
      <c r="C854" s="1" t="str">
        <f t="shared" si="27"/>
        <v>a</v>
      </c>
      <c r="D854">
        <f>VLOOKUP(C854,'Naive Bayes'!A:D,3,0)</f>
        <v>0.17859365276913503</v>
      </c>
      <c r="E854">
        <f>VLOOKUP(C854,'Naive Bayes'!A:D,2,0)</f>
        <v>0.56097560975609762</v>
      </c>
      <c r="F854">
        <f>D854*GETPIVOTDATA("Gender",'Naive Bayes'!$A$3,"Gender","Male","LastLetter","a")</f>
        <v>3.1895692809422373E-2</v>
      </c>
      <c r="G854">
        <f>E854*GETPIVOTDATA("Gender",'Naive Bayes'!$A$3,"Gender","Female","LastLetter","a")</f>
        <v>0.31469363474122553</v>
      </c>
      <c r="H854" t="str">
        <f t="shared" si="30"/>
        <v>Female</v>
      </c>
      <c r="I854">
        <f t="shared" si="31"/>
        <v>0</v>
      </c>
    </row>
    <row r="855" spans="1:9" ht="14.25" customHeight="1">
      <c r="A855" s="1" t="s">
        <v>853</v>
      </c>
      <c r="B855" s="1" t="s">
        <v>6</v>
      </c>
      <c r="C855" s="1" t="str">
        <f t="shared" si="27"/>
        <v>i</v>
      </c>
      <c r="D855">
        <f>VLOOKUP(C855,'Naive Bayes'!A:D,3,0)</f>
        <v>6.4716863721219667E-2</v>
      </c>
      <c r="E855">
        <f>VLOOKUP(C855,'Naive Bayes'!A:D,2,0)</f>
        <v>0.34074605451936874</v>
      </c>
      <c r="F855">
        <f>D855*GETPIVOTDATA("Gender",'Naive Bayes'!$A$3,"Gender","Male","LastLetter","a")</f>
        <v>1.1558021087734937E-2</v>
      </c>
      <c r="G855">
        <f>E855*GETPIVOTDATA("Gender",'Naive Bayes'!$A$3,"Gender","Female","LastLetter","a")</f>
        <v>0.19115022570598736</v>
      </c>
      <c r="H855" t="str">
        <f t="shared" si="30"/>
        <v>Female</v>
      </c>
      <c r="I855">
        <f t="shared" si="31"/>
        <v>1</v>
      </c>
    </row>
    <row r="856" spans="1:9" ht="14.25" customHeight="1">
      <c r="A856" s="1" t="s">
        <v>854</v>
      </c>
      <c r="B856" s="1" t="s">
        <v>4</v>
      </c>
      <c r="C856" s="1" t="str">
        <f t="shared" si="27"/>
        <v>i</v>
      </c>
      <c r="D856">
        <f>VLOOKUP(C856,'Naive Bayes'!A:D,3,0)</f>
        <v>6.4716863721219667E-2</v>
      </c>
      <c r="E856">
        <f>VLOOKUP(C856,'Naive Bayes'!A:D,2,0)</f>
        <v>0.34074605451936874</v>
      </c>
      <c r="F856">
        <f>D856*GETPIVOTDATA("Gender",'Naive Bayes'!$A$3,"Gender","Male","LastLetter","a")</f>
        <v>1.1558021087734937E-2</v>
      </c>
      <c r="G856">
        <f>E856*GETPIVOTDATA("Gender",'Naive Bayes'!$A$3,"Gender","Female","LastLetter","a")</f>
        <v>0.19115022570598736</v>
      </c>
      <c r="H856" t="str">
        <f t="shared" si="30"/>
        <v>Female</v>
      </c>
      <c r="I856">
        <f t="shared" si="31"/>
        <v>0</v>
      </c>
    </row>
    <row r="857" spans="1:9" ht="14.25" customHeight="1">
      <c r="A857" s="1" t="s">
        <v>855</v>
      </c>
      <c r="B857" s="1" t="s">
        <v>4</v>
      </c>
      <c r="C857" s="1" t="str">
        <f t="shared" si="27"/>
        <v>a</v>
      </c>
      <c r="D857">
        <f>VLOOKUP(C857,'Naive Bayes'!A:D,3,0)</f>
        <v>0.17859365276913503</v>
      </c>
      <c r="E857">
        <f>VLOOKUP(C857,'Naive Bayes'!A:D,2,0)</f>
        <v>0.56097560975609762</v>
      </c>
      <c r="F857">
        <f>D857*GETPIVOTDATA("Gender",'Naive Bayes'!$A$3,"Gender","Male","LastLetter","a")</f>
        <v>3.1895692809422373E-2</v>
      </c>
      <c r="G857">
        <f>E857*GETPIVOTDATA("Gender",'Naive Bayes'!$A$3,"Gender","Female","LastLetter","a")</f>
        <v>0.31469363474122553</v>
      </c>
      <c r="H857" t="str">
        <f t="shared" si="30"/>
        <v>Female</v>
      </c>
      <c r="I857">
        <f t="shared" si="31"/>
        <v>0</v>
      </c>
    </row>
    <row r="858" spans="1:9" ht="14.25" customHeight="1">
      <c r="A858" s="1" t="s">
        <v>856</v>
      </c>
      <c r="B858" s="1" t="s">
        <v>6</v>
      </c>
      <c r="C858" s="1" t="str">
        <f t="shared" si="27"/>
        <v>a</v>
      </c>
      <c r="D858">
        <f>VLOOKUP(C858,'Naive Bayes'!A:D,3,0)</f>
        <v>0.17859365276913503</v>
      </c>
      <c r="E858">
        <f>VLOOKUP(C858,'Naive Bayes'!A:D,2,0)</f>
        <v>0.56097560975609762</v>
      </c>
      <c r="F858">
        <f>D858*GETPIVOTDATA("Gender",'Naive Bayes'!$A$3,"Gender","Male","LastLetter","a")</f>
        <v>3.1895692809422373E-2</v>
      </c>
      <c r="G858">
        <f>E858*GETPIVOTDATA("Gender",'Naive Bayes'!$A$3,"Gender","Female","LastLetter","a")</f>
        <v>0.31469363474122553</v>
      </c>
      <c r="H858" t="str">
        <f t="shared" si="30"/>
        <v>Female</v>
      </c>
      <c r="I858">
        <f t="shared" si="31"/>
        <v>1</v>
      </c>
    </row>
    <row r="859" spans="1:9" ht="14.25" customHeight="1">
      <c r="A859" s="1" t="s">
        <v>857</v>
      </c>
      <c r="B859" s="1" t="s">
        <v>4</v>
      </c>
      <c r="C859" s="1" t="str">
        <f t="shared" si="27"/>
        <v>q</v>
      </c>
      <c r="D859">
        <f>VLOOKUP(C859,'Naive Bayes'!A:D,3,0)</f>
        <v>3.1113876789047915E-3</v>
      </c>
      <c r="E859">
        <f>VLOOKUP(C859,'Naive Bayes'!A:D,2,0)</f>
        <v>0</v>
      </c>
      <c r="F859">
        <f>D859*GETPIVOTDATA("Gender",'Naive Bayes'!$A$3,"Gender","Male","LastLetter","a")</f>
        <v>5.5567409075648732E-4</v>
      </c>
      <c r="G859">
        <f>E859*GETPIVOTDATA("Gender",'Naive Bayes'!$A$3,"Gender","Female","LastLetter","a")</f>
        <v>0</v>
      </c>
      <c r="H859" t="str">
        <f t="shared" si="30"/>
        <v>Male</v>
      </c>
      <c r="I859">
        <f t="shared" si="31"/>
        <v>1</v>
      </c>
    </row>
    <row r="860" spans="1:9" ht="14.25" customHeight="1">
      <c r="A860" s="1" t="s">
        <v>858</v>
      </c>
      <c r="B860" s="1" t="s">
        <v>6</v>
      </c>
      <c r="C860" s="1" t="str">
        <f t="shared" si="27"/>
        <v>a</v>
      </c>
      <c r="D860">
        <f>VLOOKUP(C860,'Naive Bayes'!A:D,3,0)</f>
        <v>0.17859365276913503</v>
      </c>
      <c r="E860">
        <f>VLOOKUP(C860,'Naive Bayes'!A:D,2,0)</f>
        <v>0.56097560975609762</v>
      </c>
      <c r="F860">
        <f>D860*GETPIVOTDATA("Gender",'Naive Bayes'!$A$3,"Gender","Male","LastLetter","a")</f>
        <v>3.1895692809422373E-2</v>
      </c>
      <c r="G860">
        <f>E860*GETPIVOTDATA("Gender",'Naive Bayes'!$A$3,"Gender","Female","LastLetter","a")</f>
        <v>0.31469363474122553</v>
      </c>
      <c r="H860" t="str">
        <f t="shared" si="30"/>
        <v>Female</v>
      </c>
      <c r="I860">
        <f t="shared" si="31"/>
        <v>1</v>
      </c>
    </row>
    <row r="861" spans="1:9" ht="14.25" customHeight="1">
      <c r="A861" s="1" t="s">
        <v>859</v>
      </c>
      <c r="B861" s="1" t="s">
        <v>6</v>
      </c>
      <c r="C861" s="1" t="str">
        <f t="shared" si="27"/>
        <v>a</v>
      </c>
      <c r="D861">
        <f>VLOOKUP(C861,'Naive Bayes'!A:D,3,0)</f>
        <v>0.17859365276913503</v>
      </c>
      <c r="E861">
        <f>VLOOKUP(C861,'Naive Bayes'!A:D,2,0)</f>
        <v>0.56097560975609762</v>
      </c>
      <c r="F861">
        <f>D861*GETPIVOTDATA("Gender",'Naive Bayes'!$A$3,"Gender","Male","LastLetter","a")</f>
        <v>3.1895692809422373E-2</v>
      </c>
      <c r="G861">
        <f>E861*GETPIVOTDATA("Gender",'Naive Bayes'!$A$3,"Gender","Female","LastLetter","a")</f>
        <v>0.31469363474122553</v>
      </c>
      <c r="H861" t="str">
        <f t="shared" si="30"/>
        <v>Female</v>
      </c>
      <c r="I861">
        <f t="shared" si="31"/>
        <v>1</v>
      </c>
    </row>
    <row r="862" spans="1:9" ht="14.25" customHeight="1">
      <c r="A862" s="1" t="s">
        <v>860</v>
      </c>
      <c r="B862" s="1" t="s">
        <v>6</v>
      </c>
      <c r="C862" s="1" t="str">
        <f t="shared" si="27"/>
        <v>a</v>
      </c>
      <c r="D862">
        <f>VLOOKUP(C862,'Naive Bayes'!A:D,3,0)</f>
        <v>0.17859365276913503</v>
      </c>
      <c r="E862">
        <f>VLOOKUP(C862,'Naive Bayes'!A:D,2,0)</f>
        <v>0.56097560975609762</v>
      </c>
      <c r="F862">
        <f>D862*GETPIVOTDATA("Gender",'Naive Bayes'!$A$3,"Gender","Male","LastLetter","a")</f>
        <v>3.1895692809422373E-2</v>
      </c>
      <c r="G862">
        <f>E862*GETPIVOTDATA("Gender",'Naive Bayes'!$A$3,"Gender","Female","LastLetter","a")</f>
        <v>0.31469363474122553</v>
      </c>
      <c r="H862" t="str">
        <f t="shared" si="30"/>
        <v>Female</v>
      </c>
      <c r="I862">
        <f t="shared" si="31"/>
        <v>1</v>
      </c>
    </row>
    <row r="863" spans="1:9" ht="14.25" customHeight="1">
      <c r="A863" s="1" t="s">
        <v>861</v>
      </c>
      <c r="B863" s="1" t="s">
        <v>4</v>
      </c>
      <c r="C863" s="1" t="str">
        <f t="shared" si="27"/>
        <v>t</v>
      </c>
      <c r="D863">
        <f>VLOOKUP(C863,'Naive Bayes'!A:D,3,0)</f>
        <v>5.9116365899191038E-2</v>
      </c>
      <c r="E863">
        <f>VLOOKUP(C863,'Naive Bayes'!A:D,2,0)</f>
        <v>6.4562410329985654E-3</v>
      </c>
      <c r="F863">
        <f>D863*GETPIVOTDATA("Gender",'Naive Bayes'!$A$3,"Gender","Male","LastLetter","a")</f>
        <v>1.0557807724373258E-2</v>
      </c>
      <c r="G863">
        <f>E863*GETPIVOTDATA("Gender",'Naive Bayes'!$A$3,"Gender","Female","LastLetter","a")</f>
        <v>3.6217937502187078E-3</v>
      </c>
      <c r="H863" t="str">
        <f t="shared" si="30"/>
        <v>Male</v>
      </c>
      <c r="I863">
        <f t="shared" si="31"/>
        <v>1</v>
      </c>
    </row>
    <row r="864" spans="1:9" ht="14.25" customHeight="1">
      <c r="A864" s="1" t="s">
        <v>862</v>
      </c>
      <c r="B864" s="1" t="s">
        <v>6</v>
      </c>
      <c r="C864" s="1" t="str">
        <f t="shared" si="27"/>
        <v>a</v>
      </c>
      <c r="D864">
        <f>VLOOKUP(C864,'Naive Bayes'!A:D,3,0)</f>
        <v>0.17859365276913503</v>
      </c>
      <c r="E864">
        <f>VLOOKUP(C864,'Naive Bayes'!A:D,2,0)</f>
        <v>0.56097560975609762</v>
      </c>
      <c r="F864">
        <f>D864*GETPIVOTDATA("Gender",'Naive Bayes'!$A$3,"Gender","Male","LastLetter","a")</f>
        <v>3.1895692809422373E-2</v>
      </c>
      <c r="G864">
        <f>E864*GETPIVOTDATA("Gender",'Naive Bayes'!$A$3,"Gender","Female","LastLetter","a")</f>
        <v>0.31469363474122553</v>
      </c>
      <c r="H864" t="str">
        <f t="shared" si="30"/>
        <v>Female</v>
      </c>
      <c r="I864">
        <f t="shared" si="31"/>
        <v>1</v>
      </c>
    </row>
    <row r="865" spans="1:9" ht="14.25" customHeight="1">
      <c r="A865" s="1" t="s">
        <v>863</v>
      </c>
      <c r="B865" s="1" t="s">
        <v>4</v>
      </c>
      <c r="C865" s="1" t="str">
        <f t="shared" si="27"/>
        <v>n</v>
      </c>
      <c r="D865">
        <f>VLOOKUP(C865,'Naive Bayes'!A:D,3,0)</f>
        <v>0.15121344119477287</v>
      </c>
      <c r="E865">
        <f>VLOOKUP(C865,'Naive Bayes'!A:D,2,0)</f>
        <v>1.2195121951219513E-2</v>
      </c>
      <c r="F865">
        <f>D865*GETPIVOTDATA("Gender",'Naive Bayes'!$A$3,"Gender","Male","LastLetter","a")</f>
        <v>2.7005760810765285E-2</v>
      </c>
      <c r="G865">
        <f>E865*GETPIVOTDATA("Gender",'Naive Bayes'!$A$3,"Gender","Female","LastLetter","a")</f>
        <v>6.8411659726353366E-3</v>
      </c>
      <c r="H865" t="str">
        <f t="shared" si="30"/>
        <v>Male</v>
      </c>
      <c r="I865">
        <f t="shared" si="31"/>
        <v>1</v>
      </c>
    </row>
    <row r="866" spans="1:9" ht="14.25" customHeight="1">
      <c r="A866" s="1" t="s">
        <v>864</v>
      </c>
      <c r="B866" s="1" t="s">
        <v>4</v>
      </c>
      <c r="C866" s="1" t="str">
        <f t="shared" si="27"/>
        <v>l</v>
      </c>
      <c r="D866">
        <f>VLOOKUP(C866,'Naive Bayes'!A:D,3,0)</f>
        <v>6.1605476042314873E-2</v>
      </c>
      <c r="E866">
        <f>VLOOKUP(C866,'Naive Bayes'!A:D,2,0)</f>
        <v>2.7977044476327116E-2</v>
      </c>
      <c r="F866">
        <f>D866*GETPIVOTDATA("Gender",'Naive Bayes'!$A$3,"Gender","Male","LastLetter","a")</f>
        <v>1.1002346996978449E-2</v>
      </c>
      <c r="G866">
        <f>E866*GETPIVOTDATA("Gender",'Naive Bayes'!$A$3,"Gender","Female","LastLetter","a")</f>
        <v>1.5694439584281066E-2</v>
      </c>
      <c r="H866" t="str">
        <f t="shared" si="30"/>
        <v>Female</v>
      </c>
      <c r="I866">
        <f t="shared" si="31"/>
        <v>0</v>
      </c>
    </row>
    <row r="867" spans="1:9" ht="14.25" customHeight="1">
      <c r="A867" s="1" t="s">
        <v>865</v>
      </c>
      <c r="B867" s="1" t="s">
        <v>6</v>
      </c>
      <c r="C867" s="1" t="str">
        <f t="shared" si="27"/>
        <v>a</v>
      </c>
      <c r="D867">
        <f>VLOOKUP(C867,'Naive Bayes'!A:D,3,0)</f>
        <v>0.17859365276913503</v>
      </c>
      <c r="E867">
        <f>VLOOKUP(C867,'Naive Bayes'!A:D,2,0)</f>
        <v>0.56097560975609762</v>
      </c>
      <c r="F867">
        <f>D867*GETPIVOTDATA("Gender",'Naive Bayes'!$A$3,"Gender","Male","LastLetter","a")</f>
        <v>3.1895692809422373E-2</v>
      </c>
      <c r="G867">
        <f>E867*GETPIVOTDATA("Gender",'Naive Bayes'!$A$3,"Gender","Female","LastLetter","a")</f>
        <v>0.31469363474122553</v>
      </c>
      <c r="H867" t="str">
        <f t="shared" si="30"/>
        <v>Female</v>
      </c>
      <c r="I867">
        <f t="shared" si="31"/>
        <v>1</v>
      </c>
    </row>
    <row r="868" spans="1:9" ht="14.25" customHeight="1">
      <c r="A868" s="1" t="s">
        <v>866</v>
      </c>
      <c r="B868" s="1" t="s">
        <v>4</v>
      </c>
      <c r="C868" s="1" t="str">
        <f t="shared" si="27"/>
        <v>a</v>
      </c>
      <c r="D868">
        <f>VLOOKUP(C868,'Naive Bayes'!A:D,3,0)</f>
        <v>0.17859365276913503</v>
      </c>
      <c r="E868">
        <f>VLOOKUP(C868,'Naive Bayes'!A:D,2,0)</f>
        <v>0.56097560975609762</v>
      </c>
      <c r="F868">
        <f>D868*GETPIVOTDATA("Gender",'Naive Bayes'!$A$3,"Gender","Male","LastLetter","a")</f>
        <v>3.1895692809422373E-2</v>
      </c>
      <c r="G868">
        <f>E868*GETPIVOTDATA("Gender",'Naive Bayes'!$A$3,"Gender","Female","LastLetter","a")</f>
        <v>0.31469363474122553</v>
      </c>
      <c r="H868" t="str">
        <f t="shared" si="30"/>
        <v>Female</v>
      </c>
      <c r="I868">
        <f t="shared" si="31"/>
        <v>0</v>
      </c>
    </row>
    <row r="869" spans="1:9" ht="14.25" customHeight="1">
      <c r="A869" s="1" t="s">
        <v>867</v>
      </c>
      <c r="B869" s="1" t="s">
        <v>6</v>
      </c>
      <c r="C869" s="1" t="str">
        <f t="shared" si="27"/>
        <v>a</v>
      </c>
      <c r="D869">
        <f>VLOOKUP(C869,'Naive Bayes'!A:D,3,0)</f>
        <v>0.17859365276913503</v>
      </c>
      <c r="E869">
        <f>VLOOKUP(C869,'Naive Bayes'!A:D,2,0)</f>
        <v>0.56097560975609762</v>
      </c>
      <c r="F869">
        <f>D869*GETPIVOTDATA("Gender",'Naive Bayes'!$A$3,"Gender","Male","LastLetter","a")</f>
        <v>3.1895692809422373E-2</v>
      </c>
      <c r="G869">
        <f>E869*GETPIVOTDATA("Gender",'Naive Bayes'!$A$3,"Gender","Female","LastLetter","a")</f>
        <v>0.31469363474122553</v>
      </c>
      <c r="H869" t="str">
        <f t="shared" si="30"/>
        <v>Female</v>
      </c>
      <c r="I869">
        <f t="shared" si="31"/>
        <v>1</v>
      </c>
    </row>
    <row r="870" spans="1:9" ht="14.25" customHeight="1">
      <c r="A870" s="1" t="s">
        <v>868</v>
      </c>
      <c r="B870" s="1" t="s">
        <v>6</v>
      </c>
      <c r="C870" s="1" t="str">
        <f t="shared" si="27"/>
        <v>a</v>
      </c>
      <c r="D870">
        <f>VLOOKUP(C870,'Naive Bayes'!A:D,3,0)</f>
        <v>0.17859365276913503</v>
      </c>
      <c r="E870">
        <f>VLOOKUP(C870,'Naive Bayes'!A:D,2,0)</f>
        <v>0.56097560975609762</v>
      </c>
      <c r="F870">
        <f>D870*GETPIVOTDATA("Gender",'Naive Bayes'!$A$3,"Gender","Male","LastLetter","a")</f>
        <v>3.1895692809422373E-2</v>
      </c>
      <c r="G870">
        <f>E870*GETPIVOTDATA("Gender",'Naive Bayes'!$A$3,"Gender","Female","LastLetter","a")</f>
        <v>0.31469363474122553</v>
      </c>
      <c r="H870" t="str">
        <f t="shared" si="30"/>
        <v>Female</v>
      </c>
      <c r="I870">
        <f t="shared" si="31"/>
        <v>1</v>
      </c>
    </row>
    <row r="871" spans="1:9" ht="14.25" customHeight="1">
      <c r="A871" s="1" t="s">
        <v>869</v>
      </c>
      <c r="B871" s="1" t="s">
        <v>4</v>
      </c>
      <c r="C871" s="1" t="str">
        <f t="shared" si="27"/>
        <v>l</v>
      </c>
      <c r="D871">
        <f>VLOOKUP(C871,'Naive Bayes'!A:D,3,0)</f>
        <v>6.1605476042314873E-2</v>
      </c>
      <c r="E871">
        <f>VLOOKUP(C871,'Naive Bayes'!A:D,2,0)</f>
        <v>2.7977044476327116E-2</v>
      </c>
      <c r="F871">
        <f>D871*GETPIVOTDATA("Gender",'Naive Bayes'!$A$3,"Gender","Male","LastLetter","a")</f>
        <v>1.1002346996978449E-2</v>
      </c>
      <c r="G871">
        <f>E871*GETPIVOTDATA("Gender",'Naive Bayes'!$A$3,"Gender","Female","LastLetter","a")</f>
        <v>1.5694439584281066E-2</v>
      </c>
      <c r="H871" t="str">
        <f t="shared" si="30"/>
        <v>Female</v>
      </c>
      <c r="I871">
        <f t="shared" si="31"/>
        <v>0</v>
      </c>
    </row>
    <row r="872" spans="1:9" ht="14.25" customHeight="1">
      <c r="A872" s="1" t="s">
        <v>870</v>
      </c>
      <c r="B872" s="1" t="s">
        <v>4</v>
      </c>
      <c r="C872" s="1" t="str">
        <f t="shared" si="27"/>
        <v>a</v>
      </c>
      <c r="D872">
        <f>VLOOKUP(C872,'Naive Bayes'!A:D,3,0)</f>
        <v>0.17859365276913503</v>
      </c>
      <c r="E872">
        <f>VLOOKUP(C872,'Naive Bayes'!A:D,2,0)</f>
        <v>0.56097560975609762</v>
      </c>
      <c r="F872">
        <f>D872*GETPIVOTDATA("Gender",'Naive Bayes'!$A$3,"Gender","Male","LastLetter","a")</f>
        <v>3.1895692809422373E-2</v>
      </c>
      <c r="G872">
        <f>E872*GETPIVOTDATA("Gender",'Naive Bayes'!$A$3,"Gender","Female","LastLetter","a")</f>
        <v>0.31469363474122553</v>
      </c>
      <c r="H872" t="str">
        <f t="shared" si="30"/>
        <v>Female</v>
      </c>
      <c r="I872">
        <f t="shared" si="31"/>
        <v>0</v>
      </c>
    </row>
    <row r="873" spans="1:9" ht="14.25" customHeight="1">
      <c r="A873" s="1" t="s">
        <v>871</v>
      </c>
      <c r="B873" s="1" t="s">
        <v>6</v>
      </c>
      <c r="C873" s="1" t="str">
        <f t="shared" si="27"/>
        <v>a</v>
      </c>
      <c r="D873">
        <f>VLOOKUP(C873,'Naive Bayes'!A:D,3,0)</f>
        <v>0.17859365276913503</v>
      </c>
      <c r="E873">
        <f>VLOOKUP(C873,'Naive Bayes'!A:D,2,0)</f>
        <v>0.56097560975609762</v>
      </c>
      <c r="F873">
        <f>D873*GETPIVOTDATA("Gender",'Naive Bayes'!$A$3,"Gender","Male","LastLetter","a")</f>
        <v>3.1895692809422373E-2</v>
      </c>
      <c r="G873">
        <f>E873*GETPIVOTDATA("Gender",'Naive Bayes'!$A$3,"Gender","Female","LastLetter","a")</f>
        <v>0.31469363474122553</v>
      </c>
      <c r="H873" t="str">
        <f t="shared" si="30"/>
        <v>Female</v>
      </c>
      <c r="I873">
        <f t="shared" si="31"/>
        <v>1</v>
      </c>
    </row>
    <row r="874" spans="1:9" ht="14.25" customHeight="1">
      <c r="A874" s="1" t="s">
        <v>872</v>
      </c>
      <c r="B874" s="1" t="s">
        <v>4</v>
      </c>
      <c r="C874" s="1" t="str">
        <f t="shared" si="27"/>
        <v>i</v>
      </c>
      <c r="D874">
        <f>VLOOKUP(C874,'Naive Bayes'!A:D,3,0)</f>
        <v>6.4716863721219667E-2</v>
      </c>
      <c r="E874">
        <f>VLOOKUP(C874,'Naive Bayes'!A:D,2,0)</f>
        <v>0.34074605451936874</v>
      </c>
      <c r="F874">
        <f>D874*GETPIVOTDATA("Gender",'Naive Bayes'!$A$3,"Gender","Male","LastLetter","a")</f>
        <v>1.1558021087734937E-2</v>
      </c>
      <c r="G874">
        <f>E874*GETPIVOTDATA("Gender",'Naive Bayes'!$A$3,"Gender","Female","LastLetter","a")</f>
        <v>0.19115022570598736</v>
      </c>
      <c r="H874" t="str">
        <f t="shared" si="30"/>
        <v>Female</v>
      </c>
      <c r="I874">
        <f t="shared" si="31"/>
        <v>0</v>
      </c>
    </row>
    <row r="875" spans="1:9" ht="14.25" customHeight="1">
      <c r="A875" s="1" t="s">
        <v>873</v>
      </c>
      <c r="B875" s="1" t="s">
        <v>4</v>
      </c>
      <c r="C875" s="1" t="str">
        <f t="shared" si="27"/>
        <v>a</v>
      </c>
      <c r="D875">
        <f>VLOOKUP(C875,'Naive Bayes'!A:D,3,0)</f>
        <v>0.17859365276913503</v>
      </c>
      <c r="E875">
        <f>VLOOKUP(C875,'Naive Bayes'!A:D,2,0)</f>
        <v>0.56097560975609762</v>
      </c>
      <c r="F875">
        <f>D875*GETPIVOTDATA("Gender",'Naive Bayes'!$A$3,"Gender","Male","LastLetter","a")</f>
        <v>3.1895692809422373E-2</v>
      </c>
      <c r="G875">
        <f>E875*GETPIVOTDATA("Gender",'Naive Bayes'!$A$3,"Gender","Female","LastLetter","a")</f>
        <v>0.31469363474122553</v>
      </c>
      <c r="H875" t="str">
        <f t="shared" si="30"/>
        <v>Female</v>
      </c>
      <c r="I875">
        <f t="shared" si="31"/>
        <v>0</v>
      </c>
    </row>
    <row r="876" spans="1:9" ht="14.25" customHeight="1">
      <c r="A876" s="1" t="s">
        <v>874</v>
      </c>
      <c r="B876" s="1" t="s">
        <v>4</v>
      </c>
      <c r="C876" s="1" t="str">
        <f t="shared" si="27"/>
        <v>a</v>
      </c>
      <c r="D876">
        <f>VLOOKUP(C876,'Naive Bayes'!A:D,3,0)</f>
        <v>0.17859365276913503</v>
      </c>
      <c r="E876">
        <f>VLOOKUP(C876,'Naive Bayes'!A:D,2,0)</f>
        <v>0.56097560975609762</v>
      </c>
      <c r="F876">
        <f>D876*GETPIVOTDATA("Gender",'Naive Bayes'!$A$3,"Gender","Male","LastLetter","a")</f>
        <v>3.1895692809422373E-2</v>
      </c>
      <c r="G876">
        <f>E876*GETPIVOTDATA("Gender",'Naive Bayes'!$A$3,"Gender","Female","LastLetter","a")</f>
        <v>0.31469363474122553</v>
      </c>
      <c r="H876" t="str">
        <f t="shared" si="30"/>
        <v>Female</v>
      </c>
      <c r="I876">
        <f t="shared" si="31"/>
        <v>0</v>
      </c>
    </row>
    <row r="877" spans="1:9" ht="14.25" customHeight="1">
      <c r="A877" s="1" t="s">
        <v>875</v>
      </c>
      <c r="B877" s="1" t="s">
        <v>4</v>
      </c>
      <c r="C877" s="1" t="str">
        <f t="shared" si="27"/>
        <v>i</v>
      </c>
      <c r="D877">
        <f>VLOOKUP(C877,'Naive Bayes'!A:D,3,0)</f>
        <v>6.4716863721219667E-2</v>
      </c>
      <c r="E877">
        <f>VLOOKUP(C877,'Naive Bayes'!A:D,2,0)</f>
        <v>0.34074605451936874</v>
      </c>
      <c r="F877">
        <f>D877*GETPIVOTDATA("Gender",'Naive Bayes'!$A$3,"Gender","Male","LastLetter","a")</f>
        <v>1.1558021087734937E-2</v>
      </c>
      <c r="G877">
        <f>E877*GETPIVOTDATA("Gender",'Naive Bayes'!$A$3,"Gender","Female","LastLetter","a")</f>
        <v>0.19115022570598736</v>
      </c>
      <c r="H877" t="str">
        <f t="shared" si="30"/>
        <v>Female</v>
      </c>
      <c r="I877">
        <f t="shared" si="31"/>
        <v>0</v>
      </c>
    </row>
    <row r="878" spans="1:9" ht="14.25" customHeight="1">
      <c r="A878" s="1" t="s">
        <v>876</v>
      </c>
      <c r="B878" s="1" t="s">
        <v>6</v>
      </c>
      <c r="C878" s="1" t="str">
        <f t="shared" si="27"/>
        <v>a</v>
      </c>
      <c r="D878">
        <f>VLOOKUP(C878,'Naive Bayes'!A:D,3,0)</f>
        <v>0.17859365276913503</v>
      </c>
      <c r="E878">
        <f>VLOOKUP(C878,'Naive Bayes'!A:D,2,0)</f>
        <v>0.56097560975609762</v>
      </c>
      <c r="F878">
        <f>D878*GETPIVOTDATA("Gender",'Naive Bayes'!$A$3,"Gender","Male","LastLetter","a")</f>
        <v>3.1895692809422373E-2</v>
      </c>
      <c r="G878">
        <f>E878*GETPIVOTDATA("Gender",'Naive Bayes'!$A$3,"Gender","Female","LastLetter","a")</f>
        <v>0.31469363474122553</v>
      </c>
      <c r="H878" t="str">
        <f t="shared" si="30"/>
        <v>Female</v>
      </c>
      <c r="I878">
        <f t="shared" si="31"/>
        <v>1</v>
      </c>
    </row>
    <row r="879" spans="1:9" ht="14.25" customHeight="1">
      <c r="A879" s="1" t="s">
        <v>877</v>
      </c>
      <c r="B879" s="1" t="s">
        <v>6</v>
      </c>
      <c r="C879" s="1" t="str">
        <f t="shared" si="27"/>
        <v>i</v>
      </c>
      <c r="D879">
        <f>VLOOKUP(C879,'Naive Bayes'!A:D,3,0)</f>
        <v>6.4716863721219667E-2</v>
      </c>
      <c r="E879">
        <f>VLOOKUP(C879,'Naive Bayes'!A:D,2,0)</f>
        <v>0.34074605451936874</v>
      </c>
      <c r="F879">
        <f>D879*GETPIVOTDATA("Gender",'Naive Bayes'!$A$3,"Gender","Male","LastLetter","a")</f>
        <v>1.1558021087734937E-2</v>
      </c>
      <c r="G879">
        <f>E879*GETPIVOTDATA("Gender",'Naive Bayes'!$A$3,"Gender","Female","LastLetter","a")</f>
        <v>0.19115022570598736</v>
      </c>
      <c r="H879" t="str">
        <f t="shared" si="30"/>
        <v>Female</v>
      </c>
      <c r="I879">
        <f t="shared" si="31"/>
        <v>1</v>
      </c>
    </row>
    <row r="880" spans="1:9" ht="14.25" customHeight="1">
      <c r="A880" s="1" t="s">
        <v>878</v>
      </c>
      <c r="B880" s="1" t="s">
        <v>6</v>
      </c>
      <c r="C880" s="1" t="str">
        <f t="shared" si="27"/>
        <v>a</v>
      </c>
      <c r="D880">
        <f>VLOOKUP(C880,'Naive Bayes'!A:D,3,0)</f>
        <v>0.17859365276913503</v>
      </c>
      <c r="E880">
        <f>VLOOKUP(C880,'Naive Bayes'!A:D,2,0)</f>
        <v>0.56097560975609762</v>
      </c>
      <c r="F880">
        <f>D880*GETPIVOTDATA("Gender",'Naive Bayes'!$A$3,"Gender","Male","LastLetter","a")</f>
        <v>3.1895692809422373E-2</v>
      </c>
      <c r="G880">
        <f>E880*GETPIVOTDATA("Gender",'Naive Bayes'!$A$3,"Gender","Female","LastLetter","a")</f>
        <v>0.31469363474122553</v>
      </c>
      <c r="H880" t="str">
        <f t="shared" si="30"/>
        <v>Female</v>
      </c>
      <c r="I880">
        <f t="shared" si="31"/>
        <v>1</v>
      </c>
    </row>
    <row r="881" spans="1:9" ht="14.25" customHeight="1">
      <c r="A881" s="1" t="s">
        <v>879</v>
      </c>
      <c r="B881" s="1" t="s">
        <v>4</v>
      </c>
      <c r="C881" s="1" t="str">
        <f t="shared" si="27"/>
        <v>a</v>
      </c>
      <c r="D881">
        <f>VLOOKUP(C881,'Naive Bayes'!A:D,3,0)</f>
        <v>0.17859365276913503</v>
      </c>
      <c r="E881">
        <f>VLOOKUP(C881,'Naive Bayes'!A:D,2,0)</f>
        <v>0.56097560975609762</v>
      </c>
      <c r="F881">
        <f>D881*GETPIVOTDATA("Gender",'Naive Bayes'!$A$3,"Gender","Male","LastLetter","a")</f>
        <v>3.1895692809422373E-2</v>
      </c>
      <c r="G881">
        <f>E881*GETPIVOTDATA("Gender",'Naive Bayes'!$A$3,"Gender","Female","LastLetter","a")</f>
        <v>0.31469363474122553</v>
      </c>
      <c r="H881" t="str">
        <f t="shared" si="30"/>
        <v>Female</v>
      </c>
      <c r="I881">
        <f t="shared" si="31"/>
        <v>0</v>
      </c>
    </row>
    <row r="882" spans="1:9" ht="14.25" customHeight="1">
      <c r="A882" s="1" t="s">
        <v>880</v>
      </c>
      <c r="B882" s="1" t="s">
        <v>6</v>
      </c>
      <c r="C882" s="1" t="str">
        <f t="shared" si="27"/>
        <v>i</v>
      </c>
      <c r="D882">
        <f>VLOOKUP(C882,'Naive Bayes'!A:D,3,0)</f>
        <v>6.4716863721219667E-2</v>
      </c>
      <c r="E882">
        <f>VLOOKUP(C882,'Naive Bayes'!A:D,2,0)</f>
        <v>0.34074605451936874</v>
      </c>
      <c r="F882">
        <f>D882*GETPIVOTDATA("Gender",'Naive Bayes'!$A$3,"Gender","Male","LastLetter","a")</f>
        <v>1.1558021087734937E-2</v>
      </c>
      <c r="G882">
        <f>E882*GETPIVOTDATA("Gender",'Naive Bayes'!$A$3,"Gender","Female","LastLetter","a")</f>
        <v>0.19115022570598736</v>
      </c>
      <c r="H882" t="str">
        <f t="shared" si="30"/>
        <v>Female</v>
      </c>
      <c r="I882">
        <f t="shared" si="31"/>
        <v>1</v>
      </c>
    </row>
    <row r="883" spans="1:9" ht="14.25" customHeight="1">
      <c r="A883" s="1" t="s">
        <v>881</v>
      </c>
      <c r="B883" s="1" t="s">
        <v>6</v>
      </c>
      <c r="C883" s="1" t="str">
        <f t="shared" si="27"/>
        <v>i</v>
      </c>
      <c r="D883">
        <f>VLOOKUP(C883,'Naive Bayes'!A:D,3,0)</f>
        <v>6.4716863721219667E-2</v>
      </c>
      <c r="E883">
        <f>VLOOKUP(C883,'Naive Bayes'!A:D,2,0)</f>
        <v>0.34074605451936874</v>
      </c>
      <c r="F883">
        <f>D883*GETPIVOTDATA("Gender",'Naive Bayes'!$A$3,"Gender","Male","LastLetter","a")</f>
        <v>1.1558021087734937E-2</v>
      </c>
      <c r="G883">
        <f>E883*GETPIVOTDATA("Gender",'Naive Bayes'!$A$3,"Gender","Female","LastLetter","a")</f>
        <v>0.19115022570598736</v>
      </c>
      <c r="H883" t="str">
        <f t="shared" si="30"/>
        <v>Female</v>
      </c>
      <c r="I883">
        <f t="shared" si="31"/>
        <v>1</v>
      </c>
    </row>
    <row r="884" spans="1:9" ht="14.25" customHeight="1">
      <c r="A884" s="1" t="s">
        <v>882</v>
      </c>
      <c r="B884" s="1" t="s">
        <v>4</v>
      </c>
      <c r="C884" s="1" t="str">
        <f t="shared" si="27"/>
        <v>l</v>
      </c>
      <c r="D884">
        <f>VLOOKUP(C884,'Naive Bayes'!A:D,3,0)</f>
        <v>6.1605476042314873E-2</v>
      </c>
      <c r="E884">
        <f>VLOOKUP(C884,'Naive Bayes'!A:D,2,0)</f>
        <v>2.7977044476327116E-2</v>
      </c>
      <c r="F884">
        <f>D884*GETPIVOTDATA("Gender",'Naive Bayes'!$A$3,"Gender","Male","LastLetter","a")</f>
        <v>1.1002346996978449E-2</v>
      </c>
      <c r="G884">
        <f>E884*GETPIVOTDATA("Gender",'Naive Bayes'!$A$3,"Gender","Female","LastLetter","a")</f>
        <v>1.5694439584281066E-2</v>
      </c>
      <c r="H884" t="str">
        <f t="shared" si="30"/>
        <v>Female</v>
      </c>
      <c r="I884">
        <f t="shared" si="31"/>
        <v>0</v>
      </c>
    </row>
    <row r="885" spans="1:9" ht="14.25" customHeight="1">
      <c r="A885" s="1" t="s">
        <v>883</v>
      </c>
      <c r="B885" s="1" t="s">
        <v>4</v>
      </c>
      <c r="C885" s="1" t="str">
        <f t="shared" si="27"/>
        <v>n</v>
      </c>
      <c r="D885">
        <f>VLOOKUP(C885,'Naive Bayes'!A:D,3,0)</f>
        <v>0.15121344119477287</v>
      </c>
      <c r="E885">
        <f>VLOOKUP(C885,'Naive Bayes'!A:D,2,0)</f>
        <v>1.2195121951219513E-2</v>
      </c>
      <c r="F885">
        <f>D885*GETPIVOTDATA("Gender",'Naive Bayes'!$A$3,"Gender","Male","LastLetter","a")</f>
        <v>2.7005760810765285E-2</v>
      </c>
      <c r="G885">
        <f>E885*GETPIVOTDATA("Gender",'Naive Bayes'!$A$3,"Gender","Female","LastLetter","a")</f>
        <v>6.8411659726353366E-3</v>
      </c>
      <c r="H885" t="str">
        <f t="shared" si="30"/>
        <v>Male</v>
      </c>
      <c r="I885">
        <f t="shared" si="31"/>
        <v>1</v>
      </c>
    </row>
    <row r="886" spans="1:9" ht="14.25" customHeight="1">
      <c r="A886" s="1" t="s">
        <v>884</v>
      </c>
      <c r="B886" s="1" t="s">
        <v>4</v>
      </c>
      <c r="C886" s="1" t="str">
        <f t="shared" si="27"/>
        <v>a</v>
      </c>
      <c r="D886">
        <f>VLOOKUP(C886,'Naive Bayes'!A:D,3,0)</f>
        <v>0.17859365276913503</v>
      </c>
      <c r="E886">
        <f>VLOOKUP(C886,'Naive Bayes'!A:D,2,0)</f>
        <v>0.56097560975609762</v>
      </c>
      <c r="F886">
        <f>D886*GETPIVOTDATA("Gender",'Naive Bayes'!$A$3,"Gender","Male","LastLetter","a")</f>
        <v>3.1895692809422373E-2</v>
      </c>
      <c r="G886">
        <f>E886*GETPIVOTDATA("Gender",'Naive Bayes'!$A$3,"Gender","Female","LastLetter","a")</f>
        <v>0.31469363474122553</v>
      </c>
      <c r="H886" t="str">
        <f t="shared" si="30"/>
        <v>Female</v>
      </c>
      <c r="I886">
        <f t="shared" si="31"/>
        <v>0</v>
      </c>
    </row>
    <row r="887" spans="1:9" ht="14.25" customHeight="1">
      <c r="A887" s="1" t="s">
        <v>885</v>
      </c>
      <c r="B887" s="1" t="s">
        <v>6</v>
      </c>
      <c r="C887" s="1" t="str">
        <f t="shared" si="27"/>
        <v>i</v>
      </c>
      <c r="D887">
        <f>VLOOKUP(C887,'Naive Bayes'!A:D,3,0)</f>
        <v>6.4716863721219667E-2</v>
      </c>
      <c r="E887">
        <f>VLOOKUP(C887,'Naive Bayes'!A:D,2,0)</f>
        <v>0.34074605451936874</v>
      </c>
      <c r="F887">
        <f>D887*GETPIVOTDATA("Gender",'Naive Bayes'!$A$3,"Gender","Male","LastLetter","a")</f>
        <v>1.1558021087734937E-2</v>
      </c>
      <c r="G887">
        <f>E887*GETPIVOTDATA("Gender",'Naive Bayes'!$A$3,"Gender","Female","LastLetter","a")</f>
        <v>0.19115022570598736</v>
      </c>
      <c r="H887" t="str">
        <f t="shared" si="30"/>
        <v>Female</v>
      </c>
      <c r="I887">
        <f t="shared" si="31"/>
        <v>1</v>
      </c>
    </row>
    <row r="888" spans="1:9" ht="14.25" customHeight="1">
      <c r="A888" s="1" t="s">
        <v>886</v>
      </c>
      <c r="B888" s="1" t="s">
        <v>4</v>
      </c>
      <c r="C888" s="1" t="str">
        <f t="shared" si="27"/>
        <v>l</v>
      </c>
      <c r="D888">
        <f>VLOOKUP(C888,'Naive Bayes'!A:D,3,0)</f>
        <v>6.1605476042314873E-2</v>
      </c>
      <c r="E888">
        <f>VLOOKUP(C888,'Naive Bayes'!A:D,2,0)</f>
        <v>2.7977044476327116E-2</v>
      </c>
      <c r="F888">
        <f>D888*GETPIVOTDATA("Gender",'Naive Bayes'!$A$3,"Gender","Male","LastLetter","a")</f>
        <v>1.1002346996978449E-2</v>
      </c>
      <c r="G888">
        <f>E888*GETPIVOTDATA("Gender",'Naive Bayes'!$A$3,"Gender","Female","LastLetter","a")</f>
        <v>1.5694439584281066E-2</v>
      </c>
      <c r="H888" t="str">
        <f t="shared" si="30"/>
        <v>Female</v>
      </c>
      <c r="I888">
        <f t="shared" si="31"/>
        <v>0</v>
      </c>
    </row>
    <row r="889" spans="1:9" ht="14.25" customHeight="1">
      <c r="A889" s="1" t="s">
        <v>887</v>
      </c>
      <c r="B889" s="1" t="s">
        <v>4</v>
      </c>
      <c r="C889" s="1" t="str">
        <f t="shared" si="27"/>
        <v>i</v>
      </c>
      <c r="D889">
        <f>VLOOKUP(C889,'Naive Bayes'!A:D,3,0)</f>
        <v>6.4716863721219667E-2</v>
      </c>
      <c r="E889">
        <f>VLOOKUP(C889,'Naive Bayes'!A:D,2,0)</f>
        <v>0.34074605451936874</v>
      </c>
      <c r="F889">
        <f>D889*GETPIVOTDATA("Gender",'Naive Bayes'!$A$3,"Gender","Male","LastLetter","a")</f>
        <v>1.1558021087734937E-2</v>
      </c>
      <c r="G889">
        <f>E889*GETPIVOTDATA("Gender",'Naive Bayes'!$A$3,"Gender","Female","LastLetter","a")</f>
        <v>0.19115022570598736</v>
      </c>
      <c r="H889" t="str">
        <f t="shared" si="30"/>
        <v>Female</v>
      </c>
      <c r="I889">
        <f t="shared" si="31"/>
        <v>0</v>
      </c>
    </row>
    <row r="890" spans="1:9" ht="14.25" customHeight="1">
      <c r="A890" s="1" t="s">
        <v>888</v>
      </c>
      <c r="B890" s="1" t="s">
        <v>6</v>
      </c>
      <c r="C890" s="1" t="str">
        <f t="shared" si="27"/>
        <v>a</v>
      </c>
      <c r="D890">
        <f>VLOOKUP(C890,'Naive Bayes'!A:D,3,0)</f>
        <v>0.17859365276913503</v>
      </c>
      <c r="E890">
        <f>VLOOKUP(C890,'Naive Bayes'!A:D,2,0)</f>
        <v>0.56097560975609762</v>
      </c>
      <c r="F890">
        <f>D890*GETPIVOTDATA("Gender",'Naive Bayes'!$A$3,"Gender","Male","LastLetter","a")</f>
        <v>3.1895692809422373E-2</v>
      </c>
      <c r="G890">
        <f>E890*GETPIVOTDATA("Gender",'Naive Bayes'!$A$3,"Gender","Female","LastLetter","a")</f>
        <v>0.31469363474122553</v>
      </c>
      <c r="H890" t="str">
        <f t="shared" si="30"/>
        <v>Female</v>
      </c>
      <c r="I890">
        <f t="shared" si="31"/>
        <v>1</v>
      </c>
    </row>
    <row r="891" spans="1:9" ht="14.25" customHeight="1">
      <c r="A891" s="1" t="s">
        <v>889</v>
      </c>
      <c r="B891" s="1" t="s">
        <v>6</v>
      </c>
      <c r="C891" s="1" t="str">
        <f t="shared" si="27"/>
        <v>a</v>
      </c>
      <c r="D891">
        <f>VLOOKUP(C891,'Naive Bayes'!A:D,3,0)</f>
        <v>0.17859365276913503</v>
      </c>
      <c r="E891">
        <f>VLOOKUP(C891,'Naive Bayes'!A:D,2,0)</f>
        <v>0.56097560975609762</v>
      </c>
      <c r="F891">
        <f>D891*GETPIVOTDATA("Gender",'Naive Bayes'!$A$3,"Gender","Male","LastLetter","a")</f>
        <v>3.1895692809422373E-2</v>
      </c>
      <c r="G891">
        <f>E891*GETPIVOTDATA("Gender",'Naive Bayes'!$A$3,"Gender","Female","LastLetter","a")</f>
        <v>0.31469363474122553</v>
      </c>
      <c r="H891" t="str">
        <f t="shared" si="30"/>
        <v>Female</v>
      </c>
      <c r="I891">
        <f t="shared" si="31"/>
        <v>1</v>
      </c>
    </row>
    <row r="892" spans="1:9" ht="14.25" customHeight="1">
      <c r="A892" s="1" t="s">
        <v>890</v>
      </c>
      <c r="B892" s="1" t="s">
        <v>4</v>
      </c>
      <c r="C892" s="1" t="str">
        <f t="shared" si="27"/>
        <v>n</v>
      </c>
      <c r="D892">
        <f>VLOOKUP(C892,'Naive Bayes'!A:D,3,0)</f>
        <v>0.15121344119477287</v>
      </c>
      <c r="E892">
        <f>VLOOKUP(C892,'Naive Bayes'!A:D,2,0)</f>
        <v>1.2195121951219513E-2</v>
      </c>
      <c r="F892">
        <f>D892*GETPIVOTDATA("Gender",'Naive Bayes'!$A$3,"Gender","Male","LastLetter","a")</f>
        <v>2.7005760810765285E-2</v>
      </c>
      <c r="G892">
        <f>E892*GETPIVOTDATA("Gender",'Naive Bayes'!$A$3,"Gender","Female","LastLetter","a")</f>
        <v>6.8411659726353366E-3</v>
      </c>
      <c r="H892" t="str">
        <f t="shared" si="30"/>
        <v>Male</v>
      </c>
      <c r="I892">
        <f t="shared" si="31"/>
        <v>1</v>
      </c>
    </row>
    <row r="893" spans="1:9" ht="14.25" customHeight="1">
      <c r="A893" s="1" t="s">
        <v>891</v>
      </c>
      <c r="B893" s="1" t="s">
        <v>4</v>
      </c>
      <c r="C893" s="1" t="str">
        <f t="shared" si="27"/>
        <v>i</v>
      </c>
      <c r="D893">
        <f>VLOOKUP(C893,'Naive Bayes'!A:D,3,0)</f>
        <v>6.4716863721219667E-2</v>
      </c>
      <c r="E893">
        <f>VLOOKUP(C893,'Naive Bayes'!A:D,2,0)</f>
        <v>0.34074605451936874</v>
      </c>
      <c r="F893">
        <f>D893*GETPIVOTDATA("Gender",'Naive Bayes'!$A$3,"Gender","Male","LastLetter","a")</f>
        <v>1.1558021087734937E-2</v>
      </c>
      <c r="G893">
        <f>E893*GETPIVOTDATA("Gender",'Naive Bayes'!$A$3,"Gender","Female","LastLetter","a")</f>
        <v>0.19115022570598736</v>
      </c>
      <c r="H893" t="str">
        <f t="shared" si="30"/>
        <v>Female</v>
      </c>
      <c r="I893">
        <f t="shared" si="31"/>
        <v>0</v>
      </c>
    </row>
    <row r="894" spans="1:9" ht="14.25" customHeight="1">
      <c r="A894" s="1" t="s">
        <v>892</v>
      </c>
      <c r="B894" s="1" t="s">
        <v>4</v>
      </c>
      <c r="C894" s="1" t="str">
        <f t="shared" si="27"/>
        <v>a</v>
      </c>
      <c r="D894">
        <f>VLOOKUP(C894,'Naive Bayes'!A:D,3,0)</f>
        <v>0.17859365276913503</v>
      </c>
      <c r="E894">
        <f>VLOOKUP(C894,'Naive Bayes'!A:D,2,0)</f>
        <v>0.56097560975609762</v>
      </c>
      <c r="F894">
        <f>D894*GETPIVOTDATA("Gender",'Naive Bayes'!$A$3,"Gender","Male","LastLetter","a")</f>
        <v>3.1895692809422373E-2</v>
      </c>
      <c r="G894">
        <f>E894*GETPIVOTDATA("Gender",'Naive Bayes'!$A$3,"Gender","Female","LastLetter","a")</f>
        <v>0.31469363474122553</v>
      </c>
      <c r="H894" t="str">
        <f t="shared" si="30"/>
        <v>Female</v>
      </c>
      <c r="I894">
        <f t="shared" si="31"/>
        <v>0</v>
      </c>
    </row>
    <row r="895" spans="1:9" ht="14.25" customHeight="1">
      <c r="A895" s="1" t="s">
        <v>893</v>
      </c>
      <c r="B895" s="1" t="s">
        <v>4</v>
      </c>
      <c r="C895" s="1" t="str">
        <f t="shared" si="27"/>
        <v>n</v>
      </c>
      <c r="D895">
        <f>VLOOKUP(C895,'Naive Bayes'!A:D,3,0)</f>
        <v>0.15121344119477287</v>
      </c>
      <c r="E895">
        <f>VLOOKUP(C895,'Naive Bayes'!A:D,2,0)</f>
        <v>1.2195121951219513E-2</v>
      </c>
      <c r="F895">
        <f>D895*GETPIVOTDATA("Gender",'Naive Bayes'!$A$3,"Gender","Male","LastLetter","a")</f>
        <v>2.7005760810765285E-2</v>
      </c>
      <c r="G895">
        <f>E895*GETPIVOTDATA("Gender",'Naive Bayes'!$A$3,"Gender","Female","LastLetter","a")</f>
        <v>6.8411659726353366E-3</v>
      </c>
      <c r="H895" t="str">
        <f t="shared" si="30"/>
        <v>Male</v>
      </c>
      <c r="I895">
        <f t="shared" si="31"/>
        <v>1</v>
      </c>
    </row>
    <row r="896" spans="1:9" ht="14.25" customHeight="1">
      <c r="A896" s="1" t="s">
        <v>894</v>
      </c>
      <c r="B896" s="1" t="s">
        <v>6</v>
      </c>
      <c r="C896" s="1" t="str">
        <f t="shared" si="27"/>
        <v>a</v>
      </c>
      <c r="D896">
        <f>VLOOKUP(C896,'Naive Bayes'!A:D,3,0)</f>
        <v>0.17859365276913503</v>
      </c>
      <c r="E896">
        <f>VLOOKUP(C896,'Naive Bayes'!A:D,2,0)</f>
        <v>0.56097560975609762</v>
      </c>
      <c r="F896">
        <f>D896*GETPIVOTDATA("Gender",'Naive Bayes'!$A$3,"Gender","Male","LastLetter","a")</f>
        <v>3.1895692809422373E-2</v>
      </c>
      <c r="G896">
        <f>E896*GETPIVOTDATA("Gender",'Naive Bayes'!$A$3,"Gender","Female","LastLetter","a")</f>
        <v>0.31469363474122553</v>
      </c>
      <c r="H896" t="str">
        <f t="shared" si="30"/>
        <v>Female</v>
      </c>
      <c r="I896">
        <f t="shared" si="31"/>
        <v>1</v>
      </c>
    </row>
    <row r="897" spans="1:9" ht="14.25" customHeight="1">
      <c r="A897" s="1" t="s">
        <v>30</v>
      </c>
      <c r="B897" s="1" t="s">
        <v>4</v>
      </c>
      <c r="C897" s="1" t="str">
        <f t="shared" si="27"/>
        <v>a</v>
      </c>
      <c r="D897">
        <f>VLOOKUP(C897,'Naive Bayes'!A:D,3,0)</f>
        <v>0.17859365276913503</v>
      </c>
      <c r="E897">
        <f>VLOOKUP(C897,'Naive Bayes'!A:D,2,0)</f>
        <v>0.56097560975609762</v>
      </c>
      <c r="F897">
        <f>D897*GETPIVOTDATA("Gender",'Naive Bayes'!$A$3,"Gender","Male","LastLetter","a")</f>
        <v>3.1895692809422373E-2</v>
      </c>
      <c r="G897">
        <f>E897*GETPIVOTDATA("Gender",'Naive Bayes'!$A$3,"Gender","Female","LastLetter","a")</f>
        <v>0.31469363474122553</v>
      </c>
      <c r="H897" t="str">
        <f t="shared" si="30"/>
        <v>Female</v>
      </c>
      <c r="I897">
        <f t="shared" si="31"/>
        <v>0</v>
      </c>
    </row>
    <row r="898" spans="1:9" ht="14.25" customHeight="1">
      <c r="A898" s="1" t="s">
        <v>895</v>
      </c>
      <c r="B898" s="1" t="s">
        <v>6</v>
      </c>
      <c r="C898" s="1" t="str">
        <f t="shared" si="27"/>
        <v>a</v>
      </c>
      <c r="D898">
        <f>VLOOKUP(C898,'Naive Bayes'!A:D,3,0)</f>
        <v>0.17859365276913503</v>
      </c>
      <c r="E898">
        <f>VLOOKUP(C898,'Naive Bayes'!A:D,2,0)</f>
        <v>0.56097560975609762</v>
      </c>
      <c r="F898">
        <f>D898*GETPIVOTDATA("Gender",'Naive Bayes'!$A$3,"Gender","Male","LastLetter","a")</f>
        <v>3.1895692809422373E-2</v>
      </c>
      <c r="G898">
        <f>E898*GETPIVOTDATA("Gender",'Naive Bayes'!$A$3,"Gender","Female","LastLetter","a")</f>
        <v>0.31469363474122553</v>
      </c>
      <c r="H898" t="str">
        <f t="shared" si="30"/>
        <v>Female</v>
      </c>
      <c r="I898">
        <f t="shared" si="31"/>
        <v>1</v>
      </c>
    </row>
    <row r="899" spans="1:9" ht="14.25" customHeight="1">
      <c r="A899" s="1" t="s">
        <v>896</v>
      </c>
      <c r="B899" s="1" t="s">
        <v>6</v>
      </c>
      <c r="C899" s="1" t="str">
        <f t="shared" si="27"/>
        <v>i</v>
      </c>
      <c r="D899">
        <f>VLOOKUP(C899,'Naive Bayes'!A:D,3,0)</f>
        <v>6.4716863721219667E-2</v>
      </c>
      <c r="E899">
        <f>VLOOKUP(C899,'Naive Bayes'!A:D,2,0)</f>
        <v>0.34074605451936874</v>
      </c>
      <c r="F899">
        <f>D899*GETPIVOTDATA("Gender",'Naive Bayes'!$A$3,"Gender","Male","LastLetter","a")</f>
        <v>1.1558021087734937E-2</v>
      </c>
      <c r="G899">
        <f>E899*GETPIVOTDATA("Gender",'Naive Bayes'!$A$3,"Gender","Female","LastLetter","a")</f>
        <v>0.19115022570598736</v>
      </c>
      <c r="H899" t="str">
        <f t="shared" ref="H899:H962" si="32">IF(G899&gt;F899,"Female","Male")</f>
        <v>Female</v>
      </c>
      <c r="I899">
        <f t="shared" ref="I899:I962" si="33">IF(H899=B899,1,0)</f>
        <v>1</v>
      </c>
    </row>
    <row r="900" spans="1:9" ht="14.25" customHeight="1">
      <c r="A900" s="1" t="s">
        <v>897</v>
      </c>
      <c r="B900" s="1" t="s">
        <v>4</v>
      </c>
      <c r="C900" s="1" t="str">
        <f t="shared" si="27"/>
        <v>m</v>
      </c>
      <c r="D900">
        <f>VLOOKUP(C900,'Naive Bayes'!A:D,3,0)</f>
        <v>3.2980709396390792E-2</v>
      </c>
      <c r="E900">
        <f>VLOOKUP(C900,'Naive Bayes'!A:D,2,0)</f>
        <v>7.8909612625538018E-3</v>
      </c>
      <c r="F900">
        <f>D900*GETPIVOTDATA("Gender",'Naive Bayes'!$A$3,"Gender","Male","LastLetter","a")</f>
        <v>5.8901453620187659E-3</v>
      </c>
      <c r="G900">
        <f>E900*GETPIVOTDATA("Gender",'Naive Bayes'!$A$3,"Gender","Female","LastLetter","a")</f>
        <v>4.4266368058228645E-3</v>
      </c>
      <c r="H900" t="str">
        <f t="shared" si="32"/>
        <v>Male</v>
      </c>
      <c r="I900">
        <f t="shared" si="33"/>
        <v>1</v>
      </c>
    </row>
    <row r="901" spans="1:9" ht="14.25" customHeight="1">
      <c r="A901" s="1" t="s">
        <v>898</v>
      </c>
      <c r="B901" s="1" t="s">
        <v>6</v>
      </c>
      <c r="C901" s="1" t="str">
        <f t="shared" si="27"/>
        <v>a</v>
      </c>
      <c r="D901">
        <f>VLOOKUP(C901,'Naive Bayes'!A:D,3,0)</f>
        <v>0.17859365276913503</v>
      </c>
      <c r="E901">
        <f>VLOOKUP(C901,'Naive Bayes'!A:D,2,0)</f>
        <v>0.56097560975609762</v>
      </c>
      <c r="F901">
        <f>D901*GETPIVOTDATA("Gender",'Naive Bayes'!$A$3,"Gender","Male","LastLetter","a")</f>
        <v>3.1895692809422373E-2</v>
      </c>
      <c r="G901">
        <f>E901*GETPIVOTDATA("Gender",'Naive Bayes'!$A$3,"Gender","Female","LastLetter","a")</f>
        <v>0.31469363474122553</v>
      </c>
      <c r="H901" t="str">
        <f t="shared" si="32"/>
        <v>Female</v>
      </c>
      <c r="I901">
        <f t="shared" si="33"/>
        <v>1</v>
      </c>
    </row>
    <row r="902" spans="1:9" ht="14.25" customHeight="1">
      <c r="A902" s="1" t="s">
        <v>899</v>
      </c>
      <c r="B902" s="1" t="s">
        <v>4</v>
      </c>
      <c r="C902" s="1" t="str">
        <f t="shared" si="27"/>
        <v>a</v>
      </c>
      <c r="D902">
        <f>VLOOKUP(C902,'Naive Bayes'!A:D,3,0)</f>
        <v>0.17859365276913503</v>
      </c>
      <c r="E902">
        <f>VLOOKUP(C902,'Naive Bayes'!A:D,2,0)</f>
        <v>0.56097560975609762</v>
      </c>
      <c r="F902">
        <f>D902*GETPIVOTDATA("Gender",'Naive Bayes'!$A$3,"Gender","Male","LastLetter","a")</f>
        <v>3.1895692809422373E-2</v>
      </c>
      <c r="G902">
        <f>E902*GETPIVOTDATA("Gender",'Naive Bayes'!$A$3,"Gender","Female","LastLetter","a")</f>
        <v>0.31469363474122553</v>
      </c>
      <c r="H902" t="str">
        <f t="shared" si="32"/>
        <v>Female</v>
      </c>
      <c r="I902">
        <f t="shared" si="33"/>
        <v>0</v>
      </c>
    </row>
    <row r="903" spans="1:9" ht="14.25" customHeight="1">
      <c r="A903" s="1" t="s">
        <v>900</v>
      </c>
      <c r="B903" s="1" t="s">
        <v>6</v>
      </c>
      <c r="C903" s="1" t="str">
        <f t="shared" si="27"/>
        <v>a</v>
      </c>
      <c r="D903">
        <f>VLOOKUP(C903,'Naive Bayes'!A:D,3,0)</f>
        <v>0.17859365276913503</v>
      </c>
      <c r="E903">
        <f>VLOOKUP(C903,'Naive Bayes'!A:D,2,0)</f>
        <v>0.56097560975609762</v>
      </c>
      <c r="F903">
        <f>D903*GETPIVOTDATA("Gender",'Naive Bayes'!$A$3,"Gender","Male","LastLetter","a")</f>
        <v>3.1895692809422373E-2</v>
      </c>
      <c r="G903">
        <f>E903*GETPIVOTDATA("Gender",'Naive Bayes'!$A$3,"Gender","Female","LastLetter","a")</f>
        <v>0.31469363474122553</v>
      </c>
      <c r="H903" t="str">
        <f t="shared" si="32"/>
        <v>Female</v>
      </c>
      <c r="I903">
        <f t="shared" si="33"/>
        <v>1</v>
      </c>
    </row>
    <row r="904" spans="1:9" ht="14.25" customHeight="1">
      <c r="A904" s="1" t="s">
        <v>901</v>
      </c>
      <c r="B904" s="1" t="s">
        <v>4</v>
      </c>
      <c r="C904" s="1" t="str">
        <f t="shared" si="27"/>
        <v>h</v>
      </c>
      <c r="D904">
        <f>VLOOKUP(C904,'Naive Bayes'!A:D,3,0)</f>
        <v>0.11263223397635345</v>
      </c>
      <c r="E904">
        <f>VLOOKUP(C904,'Naive Bayes'!A:D,2,0)</f>
        <v>5.0215208034433282E-3</v>
      </c>
      <c r="F904">
        <f>D904*GETPIVOTDATA("Gender",'Naive Bayes'!$A$3,"Gender","Male","LastLetter","a")</f>
        <v>2.0115402085384843E-2</v>
      </c>
      <c r="G904">
        <f>E904*GETPIVOTDATA("Gender",'Naive Bayes'!$A$3,"Gender","Female","LastLetter","a")</f>
        <v>2.8169506946145503E-3</v>
      </c>
      <c r="H904" t="str">
        <f t="shared" si="32"/>
        <v>Male</v>
      </c>
      <c r="I904">
        <f t="shared" si="33"/>
        <v>1</v>
      </c>
    </row>
    <row r="905" spans="1:9" ht="14.25" customHeight="1">
      <c r="A905" s="1" t="s">
        <v>902</v>
      </c>
      <c r="B905" s="1" t="s">
        <v>6</v>
      </c>
      <c r="C905" s="1" t="str">
        <f t="shared" si="27"/>
        <v>a</v>
      </c>
      <c r="D905">
        <f>VLOOKUP(C905,'Naive Bayes'!A:D,3,0)</f>
        <v>0.17859365276913503</v>
      </c>
      <c r="E905">
        <f>VLOOKUP(C905,'Naive Bayes'!A:D,2,0)</f>
        <v>0.56097560975609762</v>
      </c>
      <c r="F905">
        <f>D905*GETPIVOTDATA("Gender",'Naive Bayes'!$A$3,"Gender","Male","LastLetter","a")</f>
        <v>3.1895692809422373E-2</v>
      </c>
      <c r="G905">
        <f>E905*GETPIVOTDATA("Gender",'Naive Bayes'!$A$3,"Gender","Female","LastLetter","a")</f>
        <v>0.31469363474122553</v>
      </c>
      <c r="H905" t="str">
        <f t="shared" si="32"/>
        <v>Female</v>
      </c>
      <c r="I905">
        <f t="shared" si="33"/>
        <v>1</v>
      </c>
    </row>
    <row r="906" spans="1:9" ht="14.25" customHeight="1">
      <c r="A906" s="1" t="s">
        <v>903</v>
      </c>
      <c r="B906" s="1" t="s">
        <v>4</v>
      </c>
      <c r="C906" s="1" t="str">
        <f t="shared" si="27"/>
        <v>a</v>
      </c>
      <c r="D906">
        <f>VLOOKUP(C906,'Naive Bayes'!A:D,3,0)</f>
        <v>0.17859365276913503</v>
      </c>
      <c r="E906">
        <f>VLOOKUP(C906,'Naive Bayes'!A:D,2,0)</f>
        <v>0.56097560975609762</v>
      </c>
      <c r="F906">
        <f>D906*GETPIVOTDATA("Gender",'Naive Bayes'!$A$3,"Gender","Male","LastLetter","a")</f>
        <v>3.1895692809422373E-2</v>
      </c>
      <c r="G906">
        <f>E906*GETPIVOTDATA("Gender",'Naive Bayes'!$A$3,"Gender","Female","LastLetter","a")</f>
        <v>0.31469363474122553</v>
      </c>
      <c r="H906" t="str">
        <f t="shared" si="32"/>
        <v>Female</v>
      </c>
      <c r="I906">
        <f t="shared" si="33"/>
        <v>0</v>
      </c>
    </row>
    <row r="907" spans="1:9" ht="14.25" customHeight="1">
      <c r="A907" s="1" t="s">
        <v>904</v>
      </c>
      <c r="B907" s="1" t="s">
        <v>4</v>
      </c>
      <c r="C907" s="1" t="str">
        <f t="shared" si="27"/>
        <v>n</v>
      </c>
      <c r="D907">
        <f>VLOOKUP(C907,'Naive Bayes'!A:D,3,0)</f>
        <v>0.15121344119477287</v>
      </c>
      <c r="E907">
        <f>VLOOKUP(C907,'Naive Bayes'!A:D,2,0)</f>
        <v>1.2195121951219513E-2</v>
      </c>
      <c r="F907">
        <f>D907*GETPIVOTDATA("Gender",'Naive Bayes'!$A$3,"Gender","Male","LastLetter","a")</f>
        <v>2.7005760810765285E-2</v>
      </c>
      <c r="G907">
        <f>E907*GETPIVOTDATA("Gender",'Naive Bayes'!$A$3,"Gender","Female","LastLetter","a")</f>
        <v>6.8411659726353366E-3</v>
      </c>
      <c r="H907" t="str">
        <f t="shared" si="32"/>
        <v>Male</v>
      </c>
      <c r="I907">
        <f t="shared" si="33"/>
        <v>1</v>
      </c>
    </row>
    <row r="908" spans="1:9" ht="14.25" customHeight="1">
      <c r="A908" s="1" t="s">
        <v>905</v>
      </c>
      <c r="B908" s="1" t="s">
        <v>4</v>
      </c>
      <c r="C908" s="1" t="str">
        <f t="shared" si="27"/>
        <v>h</v>
      </c>
      <c r="D908">
        <f>VLOOKUP(C908,'Naive Bayes'!A:D,3,0)</f>
        <v>0.11263223397635345</v>
      </c>
      <c r="E908">
        <f>VLOOKUP(C908,'Naive Bayes'!A:D,2,0)</f>
        <v>5.0215208034433282E-3</v>
      </c>
      <c r="F908">
        <f>D908*GETPIVOTDATA("Gender",'Naive Bayes'!$A$3,"Gender","Male","LastLetter","a")</f>
        <v>2.0115402085384843E-2</v>
      </c>
      <c r="G908">
        <f>E908*GETPIVOTDATA("Gender",'Naive Bayes'!$A$3,"Gender","Female","LastLetter","a")</f>
        <v>2.8169506946145503E-3</v>
      </c>
      <c r="H908" t="str">
        <f t="shared" si="32"/>
        <v>Male</v>
      </c>
      <c r="I908">
        <f t="shared" si="33"/>
        <v>1</v>
      </c>
    </row>
    <row r="909" spans="1:9" ht="14.25" customHeight="1">
      <c r="A909" s="1" t="s">
        <v>906</v>
      </c>
      <c r="B909" s="1" t="s">
        <v>6</v>
      </c>
      <c r="C909" s="1" t="str">
        <f t="shared" si="27"/>
        <v>a</v>
      </c>
      <c r="D909">
        <f>VLOOKUP(C909,'Naive Bayes'!A:D,3,0)</f>
        <v>0.17859365276913503</v>
      </c>
      <c r="E909">
        <f>VLOOKUP(C909,'Naive Bayes'!A:D,2,0)</f>
        <v>0.56097560975609762</v>
      </c>
      <c r="F909">
        <f>D909*GETPIVOTDATA("Gender",'Naive Bayes'!$A$3,"Gender","Male","LastLetter","a")</f>
        <v>3.1895692809422373E-2</v>
      </c>
      <c r="G909">
        <f>E909*GETPIVOTDATA("Gender",'Naive Bayes'!$A$3,"Gender","Female","LastLetter","a")</f>
        <v>0.31469363474122553</v>
      </c>
      <c r="H909" t="str">
        <f t="shared" si="32"/>
        <v>Female</v>
      </c>
      <c r="I909">
        <f t="shared" si="33"/>
        <v>1</v>
      </c>
    </row>
    <row r="910" spans="1:9" ht="14.25" customHeight="1">
      <c r="A910" s="1" t="s">
        <v>907</v>
      </c>
      <c r="B910" s="1" t="s">
        <v>4</v>
      </c>
      <c r="C910" s="1" t="str">
        <f t="shared" si="27"/>
        <v>n</v>
      </c>
      <c r="D910">
        <f>VLOOKUP(C910,'Naive Bayes'!A:D,3,0)</f>
        <v>0.15121344119477287</v>
      </c>
      <c r="E910">
        <f>VLOOKUP(C910,'Naive Bayes'!A:D,2,0)</f>
        <v>1.2195121951219513E-2</v>
      </c>
      <c r="F910">
        <f>D910*GETPIVOTDATA("Gender",'Naive Bayes'!$A$3,"Gender","Male","LastLetter","a")</f>
        <v>2.7005760810765285E-2</v>
      </c>
      <c r="G910">
        <f>E910*GETPIVOTDATA("Gender",'Naive Bayes'!$A$3,"Gender","Female","LastLetter","a")</f>
        <v>6.8411659726353366E-3</v>
      </c>
      <c r="H910" t="str">
        <f t="shared" si="32"/>
        <v>Male</v>
      </c>
      <c r="I910">
        <f t="shared" si="33"/>
        <v>1</v>
      </c>
    </row>
    <row r="911" spans="1:9" ht="14.25" customHeight="1">
      <c r="A911" s="1" t="s">
        <v>908</v>
      </c>
      <c r="B911" s="1" t="s">
        <v>4</v>
      </c>
      <c r="C911" s="1" t="str">
        <f t="shared" si="27"/>
        <v>h</v>
      </c>
      <c r="D911">
        <f>VLOOKUP(C911,'Naive Bayes'!A:D,3,0)</f>
        <v>0.11263223397635345</v>
      </c>
      <c r="E911">
        <f>VLOOKUP(C911,'Naive Bayes'!A:D,2,0)</f>
        <v>5.0215208034433282E-3</v>
      </c>
      <c r="F911">
        <f>D911*GETPIVOTDATA("Gender",'Naive Bayes'!$A$3,"Gender","Male","LastLetter","a")</f>
        <v>2.0115402085384843E-2</v>
      </c>
      <c r="G911">
        <f>E911*GETPIVOTDATA("Gender",'Naive Bayes'!$A$3,"Gender","Female","LastLetter","a")</f>
        <v>2.8169506946145503E-3</v>
      </c>
      <c r="H911" t="str">
        <f t="shared" si="32"/>
        <v>Male</v>
      </c>
      <c r="I911">
        <f t="shared" si="33"/>
        <v>1</v>
      </c>
    </row>
    <row r="912" spans="1:9" ht="14.25" customHeight="1">
      <c r="A912" s="1" t="s">
        <v>909</v>
      </c>
      <c r="B912" s="1" t="s">
        <v>6</v>
      </c>
      <c r="C912" s="1" t="str">
        <f t="shared" si="27"/>
        <v>r</v>
      </c>
      <c r="D912">
        <f>VLOOKUP(C912,'Naive Bayes'!A:D,3,0)</f>
        <v>8.7741132545115119E-2</v>
      </c>
      <c r="E912">
        <f>VLOOKUP(C912,'Naive Bayes'!A:D,2,0)</f>
        <v>6.4562410329985654E-3</v>
      </c>
      <c r="F912">
        <f>D912*GETPIVOTDATA("Gender",'Naive Bayes'!$A$3,"Gender","Male","LastLetter","a")</f>
        <v>1.5670009359332941E-2</v>
      </c>
      <c r="G912">
        <f>E912*GETPIVOTDATA("Gender",'Naive Bayes'!$A$3,"Gender","Female","LastLetter","a")</f>
        <v>3.6217937502187078E-3</v>
      </c>
      <c r="H912" t="str">
        <f t="shared" si="32"/>
        <v>Male</v>
      </c>
      <c r="I912">
        <f t="shared" si="33"/>
        <v>0</v>
      </c>
    </row>
    <row r="913" spans="1:9" ht="14.25" customHeight="1">
      <c r="A913" s="1" t="s">
        <v>910</v>
      </c>
      <c r="B913" s="1" t="s">
        <v>6</v>
      </c>
      <c r="C913" s="1" t="str">
        <f t="shared" si="27"/>
        <v>a</v>
      </c>
      <c r="D913">
        <f>VLOOKUP(C913,'Naive Bayes'!A:D,3,0)</f>
        <v>0.17859365276913503</v>
      </c>
      <c r="E913">
        <f>VLOOKUP(C913,'Naive Bayes'!A:D,2,0)</f>
        <v>0.56097560975609762</v>
      </c>
      <c r="F913">
        <f>D913*GETPIVOTDATA("Gender",'Naive Bayes'!$A$3,"Gender","Male","LastLetter","a")</f>
        <v>3.1895692809422373E-2</v>
      </c>
      <c r="G913">
        <f>E913*GETPIVOTDATA("Gender",'Naive Bayes'!$A$3,"Gender","Female","LastLetter","a")</f>
        <v>0.31469363474122553</v>
      </c>
      <c r="H913" t="str">
        <f t="shared" si="32"/>
        <v>Female</v>
      </c>
      <c r="I913">
        <f t="shared" si="33"/>
        <v>1</v>
      </c>
    </row>
    <row r="914" spans="1:9" ht="14.25" customHeight="1">
      <c r="A914" s="1" t="s">
        <v>911</v>
      </c>
      <c r="B914" s="1" t="s">
        <v>4</v>
      </c>
      <c r="C914" s="1" t="str">
        <f t="shared" si="27"/>
        <v>a</v>
      </c>
      <c r="D914">
        <f>VLOOKUP(C914,'Naive Bayes'!A:D,3,0)</f>
        <v>0.17859365276913503</v>
      </c>
      <c r="E914">
        <f>VLOOKUP(C914,'Naive Bayes'!A:D,2,0)</f>
        <v>0.56097560975609762</v>
      </c>
      <c r="F914">
        <f>D914*GETPIVOTDATA("Gender",'Naive Bayes'!$A$3,"Gender","Male","LastLetter","a")</f>
        <v>3.1895692809422373E-2</v>
      </c>
      <c r="G914">
        <f>E914*GETPIVOTDATA("Gender",'Naive Bayes'!$A$3,"Gender","Female","LastLetter","a")</f>
        <v>0.31469363474122553</v>
      </c>
      <c r="H914" t="str">
        <f t="shared" si="32"/>
        <v>Female</v>
      </c>
      <c r="I914">
        <f t="shared" si="33"/>
        <v>0</v>
      </c>
    </row>
    <row r="915" spans="1:9" ht="14.25" customHeight="1">
      <c r="A915" s="1" t="s">
        <v>912</v>
      </c>
      <c r="B915" s="1" t="s">
        <v>4</v>
      </c>
      <c r="C915" s="1" t="str">
        <f t="shared" si="27"/>
        <v>t</v>
      </c>
      <c r="D915">
        <f>VLOOKUP(C915,'Naive Bayes'!A:D,3,0)</f>
        <v>5.9116365899191038E-2</v>
      </c>
      <c r="E915">
        <f>VLOOKUP(C915,'Naive Bayes'!A:D,2,0)</f>
        <v>6.4562410329985654E-3</v>
      </c>
      <c r="F915">
        <f>D915*GETPIVOTDATA("Gender",'Naive Bayes'!$A$3,"Gender","Male","LastLetter","a")</f>
        <v>1.0557807724373258E-2</v>
      </c>
      <c r="G915">
        <f>E915*GETPIVOTDATA("Gender",'Naive Bayes'!$A$3,"Gender","Female","LastLetter","a")</f>
        <v>3.6217937502187078E-3</v>
      </c>
      <c r="H915" t="str">
        <f t="shared" si="32"/>
        <v>Male</v>
      </c>
      <c r="I915">
        <f t="shared" si="33"/>
        <v>1</v>
      </c>
    </row>
    <row r="916" spans="1:9" ht="14.25" customHeight="1">
      <c r="A916" s="1" t="s">
        <v>913</v>
      </c>
      <c r="B916" s="1" t="s">
        <v>6</v>
      </c>
      <c r="C916" s="1" t="str">
        <f t="shared" si="27"/>
        <v>i</v>
      </c>
      <c r="D916">
        <f>VLOOKUP(C916,'Naive Bayes'!A:D,3,0)</f>
        <v>6.4716863721219667E-2</v>
      </c>
      <c r="E916">
        <f>VLOOKUP(C916,'Naive Bayes'!A:D,2,0)</f>
        <v>0.34074605451936874</v>
      </c>
      <c r="F916">
        <f>D916*GETPIVOTDATA("Gender",'Naive Bayes'!$A$3,"Gender","Male","LastLetter","a")</f>
        <v>1.1558021087734937E-2</v>
      </c>
      <c r="G916">
        <f>E916*GETPIVOTDATA("Gender",'Naive Bayes'!$A$3,"Gender","Female","LastLetter","a")</f>
        <v>0.19115022570598736</v>
      </c>
      <c r="H916" t="str">
        <f t="shared" si="32"/>
        <v>Female</v>
      </c>
      <c r="I916">
        <f t="shared" si="33"/>
        <v>1</v>
      </c>
    </row>
    <row r="917" spans="1:9" ht="14.25" customHeight="1">
      <c r="A917" s="1" t="s">
        <v>914</v>
      </c>
      <c r="B917" s="1" t="s">
        <v>6</v>
      </c>
      <c r="C917" s="1" t="str">
        <f t="shared" si="27"/>
        <v>a</v>
      </c>
      <c r="D917">
        <f>VLOOKUP(C917,'Naive Bayes'!A:D,3,0)</f>
        <v>0.17859365276913503</v>
      </c>
      <c r="E917">
        <f>VLOOKUP(C917,'Naive Bayes'!A:D,2,0)</f>
        <v>0.56097560975609762</v>
      </c>
      <c r="F917">
        <f>D917*GETPIVOTDATA("Gender",'Naive Bayes'!$A$3,"Gender","Male","LastLetter","a")</f>
        <v>3.1895692809422373E-2</v>
      </c>
      <c r="G917">
        <f>E917*GETPIVOTDATA("Gender",'Naive Bayes'!$A$3,"Gender","Female","LastLetter","a")</f>
        <v>0.31469363474122553</v>
      </c>
      <c r="H917" t="str">
        <f t="shared" si="32"/>
        <v>Female</v>
      </c>
      <c r="I917">
        <f t="shared" si="33"/>
        <v>1</v>
      </c>
    </row>
    <row r="918" spans="1:9" ht="14.25" customHeight="1">
      <c r="A918" s="1" t="s">
        <v>915</v>
      </c>
      <c r="B918" s="1" t="s">
        <v>4</v>
      </c>
      <c r="C918" s="1" t="str">
        <f t="shared" si="27"/>
        <v>a</v>
      </c>
      <c r="D918">
        <f>VLOOKUP(C918,'Naive Bayes'!A:D,3,0)</f>
        <v>0.17859365276913503</v>
      </c>
      <c r="E918">
        <f>VLOOKUP(C918,'Naive Bayes'!A:D,2,0)</f>
        <v>0.56097560975609762</v>
      </c>
      <c r="F918">
        <f>D918*GETPIVOTDATA("Gender",'Naive Bayes'!$A$3,"Gender","Male","LastLetter","a")</f>
        <v>3.1895692809422373E-2</v>
      </c>
      <c r="G918">
        <f>E918*GETPIVOTDATA("Gender",'Naive Bayes'!$A$3,"Gender","Female","LastLetter","a")</f>
        <v>0.31469363474122553</v>
      </c>
      <c r="H918" t="str">
        <f t="shared" si="32"/>
        <v>Female</v>
      </c>
      <c r="I918">
        <f t="shared" si="33"/>
        <v>0</v>
      </c>
    </row>
    <row r="919" spans="1:9" ht="14.25" customHeight="1">
      <c r="A919" s="1" t="s">
        <v>916</v>
      </c>
      <c r="B919" s="1" t="s">
        <v>4</v>
      </c>
      <c r="C919" s="1" t="str">
        <f t="shared" si="27"/>
        <v>s</v>
      </c>
      <c r="D919">
        <f>VLOOKUP(C919,'Naive Bayes'!A:D,3,0)</f>
        <v>2.0535158680771624E-2</v>
      </c>
      <c r="E919">
        <f>VLOOKUP(C919,'Naive Bayes'!A:D,2,0)</f>
        <v>2.8694404591104736E-3</v>
      </c>
      <c r="F919">
        <f>D919*GETPIVOTDATA("Gender",'Naive Bayes'!$A$3,"Gender","Male","LastLetter","a")</f>
        <v>3.6674489989928162E-3</v>
      </c>
      <c r="G919">
        <f>E919*GETPIVOTDATA("Gender",'Naive Bayes'!$A$3,"Gender","Female","LastLetter","a")</f>
        <v>1.6096861112083146E-3</v>
      </c>
      <c r="H919" t="str">
        <f t="shared" si="32"/>
        <v>Male</v>
      </c>
      <c r="I919">
        <f t="shared" si="33"/>
        <v>1</v>
      </c>
    </row>
    <row r="920" spans="1:9" ht="14.25" customHeight="1">
      <c r="A920" s="1" t="s">
        <v>917</v>
      </c>
      <c r="B920" s="1" t="s">
        <v>4</v>
      </c>
      <c r="C920" s="1" t="str">
        <f t="shared" si="27"/>
        <v>v</v>
      </c>
      <c r="D920">
        <f>VLOOKUP(C920,'Naive Bayes'!A:D,3,0)</f>
        <v>2.4268823895457373E-2</v>
      </c>
      <c r="E920">
        <f>VLOOKUP(C920,'Naive Bayes'!A:D,2,0)</f>
        <v>0</v>
      </c>
      <c r="F920">
        <f>D920*GETPIVOTDATA("Gender",'Naive Bayes'!$A$3,"Gender","Male","LastLetter","a")</f>
        <v>4.3342579079006013E-3</v>
      </c>
      <c r="G920">
        <f>E920*GETPIVOTDATA("Gender",'Naive Bayes'!$A$3,"Gender","Female","LastLetter","a")</f>
        <v>0</v>
      </c>
      <c r="H920" t="str">
        <f t="shared" si="32"/>
        <v>Male</v>
      </c>
      <c r="I920">
        <f t="shared" si="33"/>
        <v>1</v>
      </c>
    </row>
    <row r="921" spans="1:9" ht="14.25" customHeight="1">
      <c r="A921" s="1" t="s">
        <v>918</v>
      </c>
      <c r="B921" s="1" t="s">
        <v>6</v>
      </c>
      <c r="C921" s="1" t="str">
        <f t="shared" si="27"/>
        <v>i</v>
      </c>
      <c r="D921">
        <f>VLOOKUP(C921,'Naive Bayes'!A:D,3,0)</f>
        <v>6.4716863721219667E-2</v>
      </c>
      <c r="E921">
        <f>VLOOKUP(C921,'Naive Bayes'!A:D,2,0)</f>
        <v>0.34074605451936874</v>
      </c>
      <c r="F921">
        <f>D921*GETPIVOTDATA("Gender",'Naive Bayes'!$A$3,"Gender","Male","LastLetter","a")</f>
        <v>1.1558021087734937E-2</v>
      </c>
      <c r="G921">
        <f>E921*GETPIVOTDATA("Gender",'Naive Bayes'!$A$3,"Gender","Female","LastLetter","a")</f>
        <v>0.19115022570598736</v>
      </c>
      <c r="H921" t="str">
        <f t="shared" si="32"/>
        <v>Female</v>
      </c>
      <c r="I921">
        <f t="shared" si="33"/>
        <v>1</v>
      </c>
    </row>
    <row r="922" spans="1:9" ht="14.25" customHeight="1">
      <c r="A922" s="1" t="s">
        <v>919</v>
      </c>
      <c r="B922" s="1" t="s">
        <v>4</v>
      </c>
      <c r="C922" s="1" t="str">
        <f t="shared" si="27"/>
        <v>r</v>
      </c>
      <c r="D922">
        <f>VLOOKUP(C922,'Naive Bayes'!A:D,3,0)</f>
        <v>8.7741132545115119E-2</v>
      </c>
      <c r="E922">
        <f>VLOOKUP(C922,'Naive Bayes'!A:D,2,0)</f>
        <v>6.4562410329985654E-3</v>
      </c>
      <c r="F922">
        <f>D922*GETPIVOTDATA("Gender",'Naive Bayes'!$A$3,"Gender","Male","LastLetter","a")</f>
        <v>1.5670009359332941E-2</v>
      </c>
      <c r="G922">
        <f>E922*GETPIVOTDATA("Gender",'Naive Bayes'!$A$3,"Gender","Female","LastLetter","a")</f>
        <v>3.6217937502187078E-3</v>
      </c>
      <c r="H922" t="str">
        <f t="shared" si="32"/>
        <v>Male</v>
      </c>
      <c r="I922">
        <f t="shared" si="33"/>
        <v>1</v>
      </c>
    </row>
    <row r="923" spans="1:9" ht="14.25" customHeight="1">
      <c r="A923" s="1" t="s">
        <v>920</v>
      </c>
      <c r="B923" s="1" t="s">
        <v>6</v>
      </c>
      <c r="C923" s="1" t="str">
        <f t="shared" si="27"/>
        <v>l</v>
      </c>
      <c r="D923">
        <f>VLOOKUP(C923,'Naive Bayes'!A:D,3,0)</f>
        <v>6.1605476042314873E-2</v>
      </c>
      <c r="E923">
        <f>VLOOKUP(C923,'Naive Bayes'!A:D,2,0)</f>
        <v>2.7977044476327116E-2</v>
      </c>
      <c r="F923">
        <f>D923*GETPIVOTDATA("Gender",'Naive Bayes'!$A$3,"Gender","Male","LastLetter","a")</f>
        <v>1.1002346996978449E-2</v>
      </c>
      <c r="G923">
        <f>E923*GETPIVOTDATA("Gender",'Naive Bayes'!$A$3,"Gender","Female","LastLetter","a")</f>
        <v>1.5694439584281066E-2</v>
      </c>
      <c r="H923" t="str">
        <f t="shared" si="32"/>
        <v>Female</v>
      </c>
      <c r="I923">
        <f t="shared" si="33"/>
        <v>1</v>
      </c>
    </row>
    <row r="924" spans="1:9" ht="14.25" customHeight="1">
      <c r="A924" s="1" t="s">
        <v>921</v>
      </c>
      <c r="B924" s="1" t="s">
        <v>4</v>
      </c>
      <c r="C924" s="1" t="str">
        <f t="shared" si="27"/>
        <v>m</v>
      </c>
      <c r="D924">
        <f>VLOOKUP(C924,'Naive Bayes'!A:D,3,0)</f>
        <v>3.2980709396390792E-2</v>
      </c>
      <c r="E924">
        <f>VLOOKUP(C924,'Naive Bayes'!A:D,2,0)</f>
        <v>7.8909612625538018E-3</v>
      </c>
      <c r="F924">
        <f>D924*GETPIVOTDATA("Gender",'Naive Bayes'!$A$3,"Gender","Male","LastLetter","a")</f>
        <v>5.8901453620187659E-3</v>
      </c>
      <c r="G924">
        <f>E924*GETPIVOTDATA("Gender",'Naive Bayes'!$A$3,"Gender","Female","LastLetter","a")</f>
        <v>4.4266368058228645E-3</v>
      </c>
      <c r="H924" t="str">
        <f t="shared" si="32"/>
        <v>Male</v>
      </c>
      <c r="I924">
        <f t="shared" si="33"/>
        <v>1</v>
      </c>
    </row>
    <row r="925" spans="1:9" ht="14.25" customHeight="1">
      <c r="A925" s="1" t="s">
        <v>922</v>
      </c>
      <c r="B925" s="1" t="s">
        <v>4</v>
      </c>
      <c r="C925" s="1" t="str">
        <f t="shared" si="27"/>
        <v>t</v>
      </c>
      <c r="D925">
        <f>VLOOKUP(C925,'Naive Bayes'!A:D,3,0)</f>
        <v>5.9116365899191038E-2</v>
      </c>
      <c r="E925">
        <f>VLOOKUP(C925,'Naive Bayes'!A:D,2,0)</f>
        <v>6.4562410329985654E-3</v>
      </c>
      <c r="F925">
        <f>D925*GETPIVOTDATA("Gender",'Naive Bayes'!$A$3,"Gender","Male","LastLetter","a")</f>
        <v>1.0557807724373258E-2</v>
      </c>
      <c r="G925">
        <f>E925*GETPIVOTDATA("Gender",'Naive Bayes'!$A$3,"Gender","Female","LastLetter","a")</f>
        <v>3.6217937502187078E-3</v>
      </c>
      <c r="H925" t="str">
        <f t="shared" si="32"/>
        <v>Male</v>
      </c>
      <c r="I925">
        <f t="shared" si="33"/>
        <v>1</v>
      </c>
    </row>
    <row r="926" spans="1:9" ht="14.25" customHeight="1">
      <c r="A926" s="1" t="s">
        <v>923</v>
      </c>
      <c r="B926" s="1" t="s">
        <v>4</v>
      </c>
      <c r="C926" s="1" t="str">
        <f t="shared" si="27"/>
        <v>s</v>
      </c>
      <c r="D926">
        <f>VLOOKUP(C926,'Naive Bayes'!A:D,3,0)</f>
        <v>2.0535158680771624E-2</v>
      </c>
      <c r="E926">
        <f>VLOOKUP(C926,'Naive Bayes'!A:D,2,0)</f>
        <v>2.8694404591104736E-3</v>
      </c>
      <c r="F926">
        <f>D926*GETPIVOTDATA("Gender",'Naive Bayes'!$A$3,"Gender","Male","LastLetter","a")</f>
        <v>3.6674489989928162E-3</v>
      </c>
      <c r="G926">
        <f>E926*GETPIVOTDATA("Gender",'Naive Bayes'!$A$3,"Gender","Female","LastLetter","a")</f>
        <v>1.6096861112083146E-3</v>
      </c>
      <c r="H926" t="str">
        <f t="shared" si="32"/>
        <v>Male</v>
      </c>
      <c r="I926">
        <f t="shared" si="33"/>
        <v>1</v>
      </c>
    </row>
    <row r="927" spans="1:9" ht="14.25" customHeight="1">
      <c r="A927" s="1" t="s">
        <v>924</v>
      </c>
      <c r="B927" s="1" t="s">
        <v>6</v>
      </c>
      <c r="C927" s="1" t="str">
        <f t="shared" si="27"/>
        <v>i</v>
      </c>
      <c r="D927">
        <f>VLOOKUP(C927,'Naive Bayes'!A:D,3,0)</f>
        <v>6.4716863721219667E-2</v>
      </c>
      <c r="E927">
        <f>VLOOKUP(C927,'Naive Bayes'!A:D,2,0)</f>
        <v>0.34074605451936874</v>
      </c>
      <c r="F927">
        <f>D927*GETPIVOTDATA("Gender",'Naive Bayes'!$A$3,"Gender","Male","LastLetter","a")</f>
        <v>1.1558021087734937E-2</v>
      </c>
      <c r="G927">
        <f>E927*GETPIVOTDATA("Gender",'Naive Bayes'!$A$3,"Gender","Female","LastLetter","a")</f>
        <v>0.19115022570598736</v>
      </c>
      <c r="H927" t="str">
        <f t="shared" si="32"/>
        <v>Female</v>
      </c>
      <c r="I927">
        <f t="shared" si="33"/>
        <v>1</v>
      </c>
    </row>
    <row r="928" spans="1:9" ht="14.25" customHeight="1">
      <c r="A928" s="1" t="s">
        <v>925</v>
      </c>
      <c r="B928" s="1" t="s">
        <v>4</v>
      </c>
      <c r="C928" s="1" t="str">
        <f t="shared" si="27"/>
        <v>h</v>
      </c>
      <c r="D928">
        <f>VLOOKUP(C928,'Naive Bayes'!A:D,3,0)</f>
        <v>0.11263223397635345</v>
      </c>
      <c r="E928">
        <f>VLOOKUP(C928,'Naive Bayes'!A:D,2,0)</f>
        <v>5.0215208034433282E-3</v>
      </c>
      <c r="F928">
        <f>D928*GETPIVOTDATA("Gender",'Naive Bayes'!$A$3,"Gender","Male","LastLetter","a")</f>
        <v>2.0115402085384843E-2</v>
      </c>
      <c r="G928">
        <f>E928*GETPIVOTDATA("Gender",'Naive Bayes'!$A$3,"Gender","Female","LastLetter","a")</f>
        <v>2.8169506946145503E-3</v>
      </c>
      <c r="H928" t="str">
        <f t="shared" si="32"/>
        <v>Male</v>
      </c>
      <c r="I928">
        <f t="shared" si="33"/>
        <v>1</v>
      </c>
    </row>
    <row r="929" spans="1:9" ht="14.25" customHeight="1">
      <c r="A929" s="1" t="s">
        <v>926</v>
      </c>
      <c r="B929" s="1" t="s">
        <v>4</v>
      </c>
      <c r="C929" s="1" t="str">
        <f t="shared" si="27"/>
        <v>m</v>
      </c>
      <c r="D929">
        <f>VLOOKUP(C929,'Naive Bayes'!A:D,3,0)</f>
        <v>3.2980709396390792E-2</v>
      </c>
      <c r="E929">
        <f>VLOOKUP(C929,'Naive Bayes'!A:D,2,0)</f>
        <v>7.8909612625538018E-3</v>
      </c>
      <c r="F929">
        <f>D929*GETPIVOTDATA("Gender",'Naive Bayes'!$A$3,"Gender","Male","LastLetter","a")</f>
        <v>5.8901453620187659E-3</v>
      </c>
      <c r="G929">
        <f>E929*GETPIVOTDATA("Gender",'Naive Bayes'!$A$3,"Gender","Female","LastLetter","a")</f>
        <v>4.4266368058228645E-3</v>
      </c>
      <c r="H929" t="str">
        <f t="shared" si="32"/>
        <v>Male</v>
      </c>
      <c r="I929">
        <f t="shared" si="33"/>
        <v>1</v>
      </c>
    </row>
    <row r="930" spans="1:9" ht="14.25" customHeight="1">
      <c r="A930" s="1" t="s">
        <v>927</v>
      </c>
      <c r="B930" s="1" t="s">
        <v>4</v>
      </c>
      <c r="C930" s="1" t="str">
        <f t="shared" si="27"/>
        <v>a</v>
      </c>
      <c r="D930">
        <f>VLOOKUP(C930,'Naive Bayes'!A:D,3,0)</f>
        <v>0.17859365276913503</v>
      </c>
      <c r="E930">
        <f>VLOOKUP(C930,'Naive Bayes'!A:D,2,0)</f>
        <v>0.56097560975609762</v>
      </c>
      <c r="F930">
        <f>D930*GETPIVOTDATA("Gender",'Naive Bayes'!$A$3,"Gender","Male","LastLetter","a")</f>
        <v>3.1895692809422373E-2</v>
      </c>
      <c r="G930">
        <f>E930*GETPIVOTDATA("Gender",'Naive Bayes'!$A$3,"Gender","Female","LastLetter","a")</f>
        <v>0.31469363474122553</v>
      </c>
      <c r="H930" t="str">
        <f t="shared" si="32"/>
        <v>Female</v>
      </c>
      <c r="I930">
        <f t="shared" si="33"/>
        <v>0</v>
      </c>
    </row>
    <row r="931" spans="1:9" ht="14.25" customHeight="1">
      <c r="A931" s="1" t="s">
        <v>928</v>
      </c>
      <c r="B931" s="1" t="s">
        <v>4</v>
      </c>
      <c r="C931" s="1" t="str">
        <f t="shared" si="27"/>
        <v>h</v>
      </c>
      <c r="D931">
        <f>VLOOKUP(C931,'Naive Bayes'!A:D,3,0)</f>
        <v>0.11263223397635345</v>
      </c>
      <c r="E931">
        <f>VLOOKUP(C931,'Naive Bayes'!A:D,2,0)</f>
        <v>5.0215208034433282E-3</v>
      </c>
      <c r="F931">
        <f>D931*GETPIVOTDATA("Gender",'Naive Bayes'!$A$3,"Gender","Male","LastLetter","a")</f>
        <v>2.0115402085384843E-2</v>
      </c>
      <c r="G931">
        <f>E931*GETPIVOTDATA("Gender",'Naive Bayes'!$A$3,"Gender","Female","LastLetter","a")</f>
        <v>2.8169506946145503E-3</v>
      </c>
      <c r="H931" t="str">
        <f t="shared" si="32"/>
        <v>Male</v>
      </c>
      <c r="I931">
        <f t="shared" si="33"/>
        <v>1</v>
      </c>
    </row>
    <row r="932" spans="1:9" ht="14.25" customHeight="1">
      <c r="A932" s="1" t="s">
        <v>929</v>
      </c>
      <c r="B932" s="1" t="s">
        <v>6</v>
      </c>
      <c r="C932" s="1" t="str">
        <f t="shared" si="27"/>
        <v>i</v>
      </c>
      <c r="D932">
        <f>VLOOKUP(C932,'Naive Bayes'!A:D,3,0)</f>
        <v>6.4716863721219667E-2</v>
      </c>
      <c r="E932">
        <f>VLOOKUP(C932,'Naive Bayes'!A:D,2,0)</f>
        <v>0.34074605451936874</v>
      </c>
      <c r="F932">
        <f>D932*GETPIVOTDATA("Gender",'Naive Bayes'!$A$3,"Gender","Male","LastLetter","a")</f>
        <v>1.1558021087734937E-2</v>
      </c>
      <c r="G932">
        <f>E932*GETPIVOTDATA("Gender",'Naive Bayes'!$A$3,"Gender","Female","LastLetter","a")</f>
        <v>0.19115022570598736</v>
      </c>
      <c r="H932" t="str">
        <f t="shared" si="32"/>
        <v>Female</v>
      </c>
      <c r="I932">
        <f t="shared" si="33"/>
        <v>1</v>
      </c>
    </row>
    <row r="933" spans="1:9" ht="14.25" customHeight="1">
      <c r="A933" s="1" t="s">
        <v>930</v>
      </c>
      <c r="B933" s="1" t="s">
        <v>4</v>
      </c>
      <c r="C933" s="1" t="str">
        <f t="shared" si="27"/>
        <v>n</v>
      </c>
      <c r="D933">
        <f>VLOOKUP(C933,'Naive Bayes'!A:D,3,0)</f>
        <v>0.15121344119477287</v>
      </c>
      <c r="E933">
        <f>VLOOKUP(C933,'Naive Bayes'!A:D,2,0)</f>
        <v>1.2195121951219513E-2</v>
      </c>
      <c r="F933">
        <f>D933*GETPIVOTDATA("Gender",'Naive Bayes'!$A$3,"Gender","Male","LastLetter","a")</f>
        <v>2.7005760810765285E-2</v>
      </c>
      <c r="G933">
        <f>E933*GETPIVOTDATA("Gender",'Naive Bayes'!$A$3,"Gender","Female","LastLetter","a")</f>
        <v>6.8411659726353366E-3</v>
      </c>
      <c r="H933" t="str">
        <f t="shared" si="32"/>
        <v>Male</v>
      </c>
      <c r="I933">
        <f t="shared" si="33"/>
        <v>1</v>
      </c>
    </row>
    <row r="934" spans="1:9" ht="14.25" customHeight="1">
      <c r="A934" s="1" t="s">
        <v>931</v>
      </c>
      <c r="B934" s="1" t="s">
        <v>4</v>
      </c>
      <c r="C934" s="1" t="str">
        <f t="shared" si="27"/>
        <v>t</v>
      </c>
      <c r="D934">
        <f>VLOOKUP(C934,'Naive Bayes'!A:D,3,0)</f>
        <v>5.9116365899191038E-2</v>
      </c>
      <c r="E934">
        <f>VLOOKUP(C934,'Naive Bayes'!A:D,2,0)</f>
        <v>6.4562410329985654E-3</v>
      </c>
      <c r="F934">
        <f>D934*GETPIVOTDATA("Gender",'Naive Bayes'!$A$3,"Gender","Male","LastLetter","a")</f>
        <v>1.0557807724373258E-2</v>
      </c>
      <c r="G934">
        <f>E934*GETPIVOTDATA("Gender",'Naive Bayes'!$A$3,"Gender","Female","LastLetter","a")</f>
        <v>3.6217937502187078E-3</v>
      </c>
      <c r="H934" t="str">
        <f t="shared" si="32"/>
        <v>Male</v>
      </c>
      <c r="I934">
        <f t="shared" si="33"/>
        <v>1</v>
      </c>
    </row>
    <row r="935" spans="1:9" ht="14.25" customHeight="1">
      <c r="A935" s="1" t="s">
        <v>932</v>
      </c>
      <c r="B935" s="1" t="s">
        <v>6</v>
      </c>
      <c r="C935" s="1" t="str">
        <f t="shared" si="27"/>
        <v>a</v>
      </c>
      <c r="D935">
        <f>VLOOKUP(C935,'Naive Bayes'!A:D,3,0)</f>
        <v>0.17859365276913503</v>
      </c>
      <c r="E935">
        <f>VLOOKUP(C935,'Naive Bayes'!A:D,2,0)</f>
        <v>0.56097560975609762</v>
      </c>
      <c r="F935">
        <f>D935*GETPIVOTDATA("Gender",'Naive Bayes'!$A$3,"Gender","Male","LastLetter","a")</f>
        <v>3.1895692809422373E-2</v>
      </c>
      <c r="G935">
        <f>E935*GETPIVOTDATA("Gender",'Naive Bayes'!$A$3,"Gender","Female","LastLetter","a")</f>
        <v>0.31469363474122553</v>
      </c>
      <c r="H935" t="str">
        <f t="shared" si="32"/>
        <v>Female</v>
      </c>
      <c r="I935">
        <f t="shared" si="33"/>
        <v>1</v>
      </c>
    </row>
    <row r="936" spans="1:9" ht="14.25" customHeight="1">
      <c r="A936" s="1" t="s">
        <v>933</v>
      </c>
      <c r="B936" s="1" t="s">
        <v>4</v>
      </c>
      <c r="C936" s="1" t="str">
        <f t="shared" si="27"/>
        <v>a</v>
      </c>
      <c r="D936">
        <f>VLOOKUP(C936,'Naive Bayes'!A:D,3,0)</f>
        <v>0.17859365276913503</v>
      </c>
      <c r="E936">
        <f>VLOOKUP(C936,'Naive Bayes'!A:D,2,0)</f>
        <v>0.56097560975609762</v>
      </c>
      <c r="F936">
        <f>D936*GETPIVOTDATA("Gender",'Naive Bayes'!$A$3,"Gender","Male","LastLetter","a")</f>
        <v>3.1895692809422373E-2</v>
      </c>
      <c r="G936">
        <f>E936*GETPIVOTDATA("Gender",'Naive Bayes'!$A$3,"Gender","Female","LastLetter","a")</f>
        <v>0.31469363474122553</v>
      </c>
      <c r="H936" t="str">
        <f t="shared" si="32"/>
        <v>Female</v>
      </c>
      <c r="I936">
        <f t="shared" si="33"/>
        <v>0</v>
      </c>
    </row>
    <row r="937" spans="1:9" ht="14.25" customHeight="1">
      <c r="A937" s="1" t="s">
        <v>934</v>
      </c>
      <c r="B937" s="1" t="s">
        <v>4</v>
      </c>
      <c r="C937" s="1" t="str">
        <f t="shared" si="27"/>
        <v>n</v>
      </c>
      <c r="D937">
        <f>VLOOKUP(C937,'Naive Bayes'!A:D,3,0)</f>
        <v>0.15121344119477287</v>
      </c>
      <c r="E937">
        <f>VLOOKUP(C937,'Naive Bayes'!A:D,2,0)</f>
        <v>1.2195121951219513E-2</v>
      </c>
      <c r="F937">
        <f>D937*GETPIVOTDATA("Gender",'Naive Bayes'!$A$3,"Gender","Male","LastLetter","a")</f>
        <v>2.7005760810765285E-2</v>
      </c>
      <c r="G937">
        <f>E937*GETPIVOTDATA("Gender",'Naive Bayes'!$A$3,"Gender","Female","LastLetter","a")</f>
        <v>6.8411659726353366E-3</v>
      </c>
      <c r="H937" t="str">
        <f t="shared" si="32"/>
        <v>Male</v>
      </c>
      <c r="I937">
        <f t="shared" si="33"/>
        <v>1</v>
      </c>
    </row>
    <row r="938" spans="1:9" ht="14.25" customHeight="1">
      <c r="A938" s="1" t="s">
        <v>935</v>
      </c>
      <c r="B938" s="1" t="s">
        <v>6</v>
      </c>
      <c r="C938" s="1" t="str">
        <f t="shared" si="27"/>
        <v>i</v>
      </c>
      <c r="D938">
        <f>VLOOKUP(C938,'Naive Bayes'!A:D,3,0)</f>
        <v>6.4716863721219667E-2</v>
      </c>
      <c r="E938">
        <f>VLOOKUP(C938,'Naive Bayes'!A:D,2,0)</f>
        <v>0.34074605451936874</v>
      </c>
      <c r="F938">
        <f>D938*GETPIVOTDATA("Gender",'Naive Bayes'!$A$3,"Gender","Male","LastLetter","a")</f>
        <v>1.1558021087734937E-2</v>
      </c>
      <c r="G938">
        <f>E938*GETPIVOTDATA("Gender",'Naive Bayes'!$A$3,"Gender","Female","LastLetter","a")</f>
        <v>0.19115022570598736</v>
      </c>
      <c r="H938" t="str">
        <f t="shared" si="32"/>
        <v>Female</v>
      </c>
      <c r="I938">
        <f t="shared" si="33"/>
        <v>1</v>
      </c>
    </row>
    <row r="939" spans="1:9" ht="14.25" customHeight="1">
      <c r="A939" s="1" t="s">
        <v>936</v>
      </c>
      <c r="B939" s="1" t="s">
        <v>6</v>
      </c>
      <c r="C939" s="1" t="str">
        <f t="shared" si="27"/>
        <v>a</v>
      </c>
      <c r="D939">
        <f>VLOOKUP(C939,'Naive Bayes'!A:D,3,0)</f>
        <v>0.17859365276913503</v>
      </c>
      <c r="E939">
        <f>VLOOKUP(C939,'Naive Bayes'!A:D,2,0)</f>
        <v>0.56097560975609762</v>
      </c>
      <c r="F939">
        <f>D939*GETPIVOTDATA("Gender",'Naive Bayes'!$A$3,"Gender","Male","LastLetter","a")</f>
        <v>3.1895692809422373E-2</v>
      </c>
      <c r="G939">
        <f>E939*GETPIVOTDATA("Gender",'Naive Bayes'!$A$3,"Gender","Female","LastLetter","a")</f>
        <v>0.31469363474122553</v>
      </c>
      <c r="H939" t="str">
        <f t="shared" si="32"/>
        <v>Female</v>
      </c>
      <c r="I939">
        <f t="shared" si="33"/>
        <v>1</v>
      </c>
    </row>
    <row r="940" spans="1:9" ht="14.25" customHeight="1">
      <c r="A940" s="1" t="s">
        <v>937</v>
      </c>
      <c r="B940" s="1" t="s">
        <v>4</v>
      </c>
      <c r="C940" s="1" t="str">
        <f t="shared" si="27"/>
        <v>i</v>
      </c>
      <c r="D940">
        <f>VLOOKUP(C940,'Naive Bayes'!A:D,3,0)</f>
        <v>6.4716863721219667E-2</v>
      </c>
      <c r="E940">
        <f>VLOOKUP(C940,'Naive Bayes'!A:D,2,0)</f>
        <v>0.34074605451936874</v>
      </c>
      <c r="F940">
        <f>D940*GETPIVOTDATA("Gender",'Naive Bayes'!$A$3,"Gender","Male","LastLetter","a")</f>
        <v>1.1558021087734937E-2</v>
      </c>
      <c r="G940">
        <f>E940*GETPIVOTDATA("Gender",'Naive Bayes'!$A$3,"Gender","Female","LastLetter","a")</f>
        <v>0.19115022570598736</v>
      </c>
      <c r="H940" t="str">
        <f t="shared" si="32"/>
        <v>Female</v>
      </c>
      <c r="I940">
        <f t="shared" si="33"/>
        <v>0</v>
      </c>
    </row>
    <row r="941" spans="1:9" ht="14.25" customHeight="1">
      <c r="A941" s="1" t="s">
        <v>938</v>
      </c>
      <c r="B941" s="1" t="s">
        <v>6</v>
      </c>
      <c r="C941" s="1" t="str">
        <f t="shared" si="27"/>
        <v>i</v>
      </c>
      <c r="D941">
        <f>VLOOKUP(C941,'Naive Bayes'!A:D,3,0)</f>
        <v>6.4716863721219667E-2</v>
      </c>
      <c r="E941">
        <f>VLOOKUP(C941,'Naive Bayes'!A:D,2,0)</f>
        <v>0.34074605451936874</v>
      </c>
      <c r="F941">
        <f>D941*GETPIVOTDATA("Gender",'Naive Bayes'!$A$3,"Gender","Male","LastLetter","a")</f>
        <v>1.1558021087734937E-2</v>
      </c>
      <c r="G941">
        <f>E941*GETPIVOTDATA("Gender",'Naive Bayes'!$A$3,"Gender","Female","LastLetter","a")</f>
        <v>0.19115022570598736</v>
      </c>
      <c r="H941" t="str">
        <f t="shared" si="32"/>
        <v>Female</v>
      </c>
      <c r="I941">
        <f t="shared" si="33"/>
        <v>1</v>
      </c>
    </row>
    <row r="942" spans="1:9" ht="14.25" customHeight="1">
      <c r="A942" s="1" t="s">
        <v>939</v>
      </c>
      <c r="B942" s="1" t="s">
        <v>4</v>
      </c>
      <c r="C942" s="1" t="str">
        <f t="shared" si="27"/>
        <v>a</v>
      </c>
      <c r="D942">
        <f>VLOOKUP(C942,'Naive Bayes'!A:D,3,0)</f>
        <v>0.17859365276913503</v>
      </c>
      <c r="E942">
        <f>VLOOKUP(C942,'Naive Bayes'!A:D,2,0)</f>
        <v>0.56097560975609762</v>
      </c>
      <c r="F942">
        <f>D942*GETPIVOTDATA("Gender",'Naive Bayes'!$A$3,"Gender","Male","LastLetter","a")</f>
        <v>3.1895692809422373E-2</v>
      </c>
      <c r="G942">
        <f>E942*GETPIVOTDATA("Gender",'Naive Bayes'!$A$3,"Gender","Female","LastLetter","a")</f>
        <v>0.31469363474122553</v>
      </c>
      <c r="H942" t="str">
        <f t="shared" si="32"/>
        <v>Female</v>
      </c>
      <c r="I942">
        <f t="shared" si="33"/>
        <v>0</v>
      </c>
    </row>
    <row r="943" spans="1:9" ht="14.25" customHeight="1">
      <c r="A943" s="1" t="s">
        <v>940</v>
      </c>
      <c r="B943" s="1" t="s">
        <v>4</v>
      </c>
      <c r="C943" s="1" t="str">
        <f t="shared" si="27"/>
        <v>h</v>
      </c>
      <c r="D943">
        <f>VLOOKUP(C943,'Naive Bayes'!A:D,3,0)</f>
        <v>0.11263223397635345</v>
      </c>
      <c r="E943">
        <f>VLOOKUP(C943,'Naive Bayes'!A:D,2,0)</f>
        <v>5.0215208034433282E-3</v>
      </c>
      <c r="F943">
        <f>D943*GETPIVOTDATA("Gender",'Naive Bayes'!$A$3,"Gender","Male","LastLetter","a")</f>
        <v>2.0115402085384843E-2</v>
      </c>
      <c r="G943">
        <f>E943*GETPIVOTDATA("Gender",'Naive Bayes'!$A$3,"Gender","Female","LastLetter","a")</f>
        <v>2.8169506946145503E-3</v>
      </c>
      <c r="H943" t="str">
        <f t="shared" si="32"/>
        <v>Male</v>
      </c>
      <c r="I943">
        <f t="shared" si="33"/>
        <v>1</v>
      </c>
    </row>
    <row r="944" spans="1:9" ht="14.25" customHeight="1">
      <c r="A944" s="1" t="s">
        <v>941</v>
      </c>
      <c r="B944" s="1" t="s">
        <v>4</v>
      </c>
      <c r="C944" s="1" t="str">
        <f t="shared" si="27"/>
        <v>n</v>
      </c>
      <c r="D944">
        <f>VLOOKUP(C944,'Naive Bayes'!A:D,3,0)</f>
        <v>0.15121344119477287</v>
      </c>
      <c r="E944">
        <f>VLOOKUP(C944,'Naive Bayes'!A:D,2,0)</f>
        <v>1.2195121951219513E-2</v>
      </c>
      <c r="F944">
        <f>D944*GETPIVOTDATA("Gender",'Naive Bayes'!$A$3,"Gender","Male","LastLetter","a")</f>
        <v>2.7005760810765285E-2</v>
      </c>
      <c r="G944">
        <f>E944*GETPIVOTDATA("Gender",'Naive Bayes'!$A$3,"Gender","Female","LastLetter","a")</f>
        <v>6.8411659726353366E-3</v>
      </c>
      <c r="H944" t="str">
        <f t="shared" si="32"/>
        <v>Male</v>
      </c>
      <c r="I944">
        <f t="shared" si="33"/>
        <v>1</v>
      </c>
    </row>
    <row r="945" spans="1:9" ht="14.25" customHeight="1">
      <c r="A945" s="1" t="s">
        <v>942</v>
      </c>
      <c r="B945" s="1" t="s">
        <v>6</v>
      </c>
      <c r="C945" s="1" t="str">
        <f t="shared" si="27"/>
        <v>a</v>
      </c>
      <c r="D945">
        <f>VLOOKUP(C945,'Naive Bayes'!A:D,3,0)</f>
        <v>0.17859365276913503</v>
      </c>
      <c r="E945">
        <f>VLOOKUP(C945,'Naive Bayes'!A:D,2,0)</f>
        <v>0.56097560975609762</v>
      </c>
      <c r="F945">
        <f>D945*GETPIVOTDATA("Gender",'Naive Bayes'!$A$3,"Gender","Male","LastLetter","a")</f>
        <v>3.1895692809422373E-2</v>
      </c>
      <c r="G945">
        <f>E945*GETPIVOTDATA("Gender",'Naive Bayes'!$A$3,"Gender","Female","LastLetter","a")</f>
        <v>0.31469363474122553</v>
      </c>
      <c r="H945" t="str">
        <f t="shared" si="32"/>
        <v>Female</v>
      </c>
      <c r="I945">
        <f t="shared" si="33"/>
        <v>1</v>
      </c>
    </row>
    <row r="946" spans="1:9" ht="14.25" customHeight="1">
      <c r="A946" s="1" t="s">
        <v>943</v>
      </c>
      <c r="B946" s="1" t="s">
        <v>4</v>
      </c>
      <c r="C946" s="1" t="str">
        <f t="shared" si="27"/>
        <v>i</v>
      </c>
      <c r="D946">
        <f>VLOOKUP(C946,'Naive Bayes'!A:D,3,0)</f>
        <v>6.4716863721219667E-2</v>
      </c>
      <c r="E946">
        <f>VLOOKUP(C946,'Naive Bayes'!A:D,2,0)</f>
        <v>0.34074605451936874</v>
      </c>
      <c r="F946">
        <f>D946*GETPIVOTDATA("Gender",'Naive Bayes'!$A$3,"Gender","Male","LastLetter","a")</f>
        <v>1.1558021087734937E-2</v>
      </c>
      <c r="G946">
        <f>E946*GETPIVOTDATA("Gender",'Naive Bayes'!$A$3,"Gender","Female","LastLetter","a")</f>
        <v>0.19115022570598736</v>
      </c>
      <c r="H946" t="str">
        <f t="shared" si="32"/>
        <v>Female</v>
      </c>
      <c r="I946">
        <f t="shared" si="33"/>
        <v>0</v>
      </c>
    </row>
    <row r="947" spans="1:9" ht="14.25" customHeight="1">
      <c r="A947" s="1" t="s">
        <v>944</v>
      </c>
      <c r="B947" s="1" t="s">
        <v>6</v>
      </c>
      <c r="C947" s="1" t="str">
        <f t="shared" si="27"/>
        <v>i</v>
      </c>
      <c r="D947">
        <f>VLOOKUP(C947,'Naive Bayes'!A:D,3,0)</f>
        <v>6.4716863721219667E-2</v>
      </c>
      <c r="E947">
        <f>VLOOKUP(C947,'Naive Bayes'!A:D,2,0)</f>
        <v>0.34074605451936874</v>
      </c>
      <c r="F947">
        <f>D947*GETPIVOTDATA("Gender",'Naive Bayes'!$A$3,"Gender","Male","LastLetter","a")</f>
        <v>1.1558021087734937E-2</v>
      </c>
      <c r="G947">
        <f>E947*GETPIVOTDATA("Gender",'Naive Bayes'!$A$3,"Gender","Female","LastLetter","a")</f>
        <v>0.19115022570598736</v>
      </c>
      <c r="H947" t="str">
        <f t="shared" si="32"/>
        <v>Female</v>
      </c>
      <c r="I947">
        <f t="shared" si="33"/>
        <v>1</v>
      </c>
    </row>
    <row r="948" spans="1:9" ht="14.25" customHeight="1">
      <c r="A948" s="1" t="s">
        <v>945</v>
      </c>
      <c r="B948" s="1" t="s">
        <v>4</v>
      </c>
      <c r="C948" s="1" t="str">
        <f t="shared" si="27"/>
        <v>z</v>
      </c>
      <c r="D948">
        <f>VLOOKUP(C948,'Naive Bayes'!A:D,3,0)</f>
        <v>5.6004978220286251E-3</v>
      </c>
      <c r="E948">
        <f>VLOOKUP(C948,'Naive Bayes'!A:D,2,0)</f>
        <v>1.4347202295552368E-3</v>
      </c>
      <c r="F948">
        <f>D948*GETPIVOTDATA("Gender",'Naive Bayes'!$A$3,"Gender","Male","LastLetter","a")</f>
        <v>1.0002133633616773E-3</v>
      </c>
      <c r="G948">
        <f>E948*GETPIVOTDATA("Gender",'Naive Bayes'!$A$3,"Gender","Female","LastLetter","a")</f>
        <v>8.0484305560415731E-4</v>
      </c>
      <c r="H948" t="str">
        <f t="shared" si="32"/>
        <v>Male</v>
      </c>
      <c r="I948">
        <f t="shared" si="33"/>
        <v>1</v>
      </c>
    </row>
    <row r="949" spans="1:9" ht="14.25" customHeight="1">
      <c r="A949" s="1" t="s">
        <v>946</v>
      </c>
      <c r="B949" s="1" t="s">
        <v>6</v>
      </c>
      <c r="C949" s="1" t="str">
        <f t="shared" si="27"/>
        <v>i</v>
      </c>
      <c r="D949">
        <f>VLOOKUP(C949,'Naive Bayes'!A:D,3,0)</f>
        <v>6.4716863721219667E-2</v>
      </c>
      <c r="E949">
        <f>VLOOKUP(C949,'Naive Bayes'!A:D,2,0)</f>
        <v>0.34074605451936874</v>
      </c>
      <c r="F949">
        <f>D949*GETPIVOTDATA("Gender",'Naive Bayes'!$A$3,"Gender","Male","LastLetter","a")</f>
        <v>1.1558021087734937E-2</v>
      </c>
      <c r="G949">
        <f>E949*GETPIVOTDATA("Gender",'Naive Bayes'!$A$3,"Gender","Female","LastLetter","a")</f>
        <v>0.19115022570598736</v>
      </c>
      <c r="H949" t="str">
        <f t="shared" si="32"/>
        <v>Female</v>
      </c>
      <c r="I949">
        <f t="shared" si="33"/>
        <v>1</v>
      </c>
    </row>
    <row r="950" spans="1:9" ht="14.25" customHeight="1">
      <c r="A950" s="1" t="s">
        <v>947</v>
      </c>
      <c r="B950" s="1" t="s">
        <v>4</v>
      </c>
      <c r="C950" s="1" t="str">
        <f t="shared" si="27"/>
        <v>a</v>
      </c>
      <c r="D950">
        <f>VLOOKUP(C950,'Naive Bayes'!A:D,3,0)</f>
        <v>0.17859365276913503</v>
      </c>
      <c r="E950">
        <f>VLOOKUP(C950,'Naive Bayes'!A:D,2,0)</f>
        <v>0.56097560975609762</v>
      </c>
      <c r="F950">
        <f>D950*GETPIVOTDATA("Gender",'Naive Bayes'!$A$3,"Gender","Male","LastLetter","a")</f>
        <v>3.1895692809422373E-2</v>
      </c>
      <c r="G950">
        <f>E950*GETPIVOTDATA("Gender",'Naive Bayes'!$A$3,"Gender","Female","LastLetter","a")</f>
        <v>0.31469363474122553</v>
      </c>
      <c r="H950" t="str">
        <f t="shared" si="32"/>
        <v>Female</v>
      </c>
      <c r="I950">
        <f t="shared" si="33"/>
        <v>0</v>
      </c>
    </row>
    <row r="951" spans="1:9" ht="14.25" customHeight="1">
      <c r="A951" s="1" t="s">
        <v>948</v>
      </c>
      <c r="B951" s="1" t="s">
        <v>6</v>
      </c>
      <c r="C951" s="1" t="str">
        <f t="shared" si="27"/>
        <v>a</v>
      </c>
      <c r="D951">
        <f>VLOOKUP(C951,'Naive Bayes'!A:D,3,0)</f>
        <v>0.17859365276913503</v>
      </c>
      <c r="E951">
        <f>VLOOKUP(C951,'Naive Bayes'!A:D,2,0)</f>
        <v>0.56097560975609762</v>
      </c>
      <c r="F951">
        <f>D951*GETPIVOTDATA("Gender",'Naive Bayes'!$A$3,"Gender","Male","LastLetter","a")</f>
        <v>3.1895692809422373E-2</v>
      </c>
      <c r="G951">
        <f>E951*GETPIVOTDATA("Gender",'Naive Bayes'!$A$3,"Gender","Female","LastLetter","a")</f>
        <v>0.31469363474122553</v>
      </c>
      <c r="H951" t="str">
        <f t="shared" si="32"/>
        <v>Female</v>
      </c>
      <c r="I951">
        <f t="shared" si="33"/>
        <v>1</v>
      </c>
    </row>
    <row r="952" spans="1:9" ht="14.25" customHeight="1">
      <c r="A952" s="1" t="s">
        <v>949</v>
      </c>
      <c r="B952" s="1" t="s">
        <v>6</v>
      </c>
      <c r="C952" s="1" t="str">
        <f t="shared" si="27"/>
        <v>i</v>
      </c>
      <c r="D952">
        <f>VLOOKUP(C952,'Naive Bayes'!A:D,3,0)</f>
        <v>6.4716863721219667E-2</v>
      </c>
      <c r="E952">
        <f>VLOOKUP(C952,'Naive Bayes'!A:D,2,0)</f>
        <v>0.34074605451936874</v>
      </c>
      <c r="F952">
        <f>D952*GETPIVOTDATA("Gender",'Naive Bayes'!$A$3,"Gender","Male","LastLetter","a")</f>
        <v>1.1558021087734937E-2</v>
      </c>
      <c r="G952">
        <f>E952*GETPIVOTDATA("Gender",'Naive Bayes'!$A$3,"Gender","Female","LastLetter","a")</f>
        <v>0.19115022570598736</v>
      </c>
      <c r="H952" t="str">
        <f t="shared" si="32"/>
        <v>Female</v>
      </c>
      <c r="I952">
        <f t="shared" si="33"/>
        <v>1</v>
      </c>
    </row>
    <row r="953" spans="1:9" ht="14.25" customHeight="1">
      <c r="A953" s="1" t="s">
        <v>950</v>
      </c>
      <c r="B953" s="1" t="s">
        <v>4</v>
      </c>
      <c r="C953" s="1" t="str">
        <f t="shared" si="27"/>
        <v>m</v>
      </c>
      <c r="D953">
        <f>VLOOKUP(C953,'Naive Bayes'!A:D,3,0)</f>
        <v>3.2980709396390792E-2</v>
      </c>
      <c r="E953">
        <f>VLOOKUP(C953,'Naive Bayes'!A:D,2,0)</f>
        <v>7.8909612625538018E-3</v>
      </c>
      <c r="F953">
        <f>D953*GETPIVOTDATA("Gender",'Naive Bayes'!$A$3,"Gender","Male","LastLetter","a")</f>
        <v>5.8901453620187659E-3</v>
      </c>
      <c r="G953">
        <f>E953*GETPIVOTDATA("Gender",'Naive Bayes'!$A$3,"Gender","Female","LastLetter","a")</f>
        <v>4.4266368058228645E-3</v>
      </c>
      <c r="H953" t="str">
        <f t="shared" si="32"/>
        <v>Male</v>
      </c>
      <c r="I953">
        <f t="shared" si="33"/>
        <v>1</v>
      </c>
    </row>
    <row r="954" spans="1:9" ht="14.25" customHeight="1">
      <c r="A954" s="1" t="s">
        <v>951</v>
      </c>
      <c r="B954" s="1" t="s">
        <v>4</v>
      </c>
      <c r="C954" s="1" t="str">
        <f t="shared" si="27"/>
        <v>a</v>
      </c>
      <c r="D954">
        <f>VLOOKUP(C954,'Naive Bayes'!A:D,3,0)</f>
        <v>0.17859365276913503</v>
      </c>
      <c r="E954">
        <f>VLOOKUP(C954,'Naive Bayes'!A:D,2,0)</f>
        <v>0.56097560975609762</v>
      </c>
      <c r="F954">
        <f>D954*GETPIVOTDATA("Gender",'Naive Bayes'!$A$3,"Gender","Male","LastLetter","a")</f>
        <v>3.1895692809422373E-2</v>
      </c>
      <c r="G954">
        <f>E954*GETPIVOTDATA("Gender",'Naive Bayes'!$A$3,"Gender","Female","LastLetter","a")</f>
        <v>0.31469363474122553</v>
      </c>
      <c r="H954" t="str">
        <f t="shared" si="32"/>
        <v>Female</v>
      </c>
      <c r="I954">
        <f t="shared" si="33"/>
        <v>0</v>
      </c>
    </row>
    <row r="955" spans="1:9" ht="14.25" customHeight="1">
      <c r="A955" s="1" t="s">
        <v>952</v>
      </c>
      <c r="B955" s="1" t="s">
        <v>6</v>
      </c>
      <c r="C955" s="1" t="str">
        <f t="shared" si="27"/>
        <v>a</v>
      </c>
      <c r="D955">
        <f>VLOOKUP(C955,'Naive Bayes'!A:D,3,0)</f>
        <v>0.17859365276913503</v>
      </c>
      <c r="E955">
        <f>VLOOKUP(C955,'Naive Bayes'!A:D,2,0)</f>
        <v>0.56097560975609762</v>
      </c>
      <c r="F955">
        <f>D955*GETPIVOTDATA("Gender",'Naive Bayes'!$A$3,"Gender","Male","LastLetter","a")</f>
        <v>3.1895692809422373E-2</v>
      </c>
      <c r="G955">
        <f>E955*GETPIVOTDATA("Gender",'Naive Bayes'!$A$3,"Gender","Female","LastLetter","a")</f>
        <v>0.31469363474122553</v>
      </c>
      <c r="H955" t="str">
        <f t="shared" si="32"/>
        <v>Female</v>
      </c>
      <c r="I955">
        <f t="shared" si="33"/>
        <v>1</v>
      </c>
    </row>
    <row r="956" spans="1:9" ht="14.25" customHeight="1">
      <c r="A956" s="1" t="s">
        <v>953</v>
      </c>
      <c r="B956" s="1" t="s">
        <v>4</v>
      </c>
      <c r="C956" s="1" t="str">
        <f t="shared" si="27"/>
        <v>h</v>
      </c>
      <c r="D956">
        <f>VLOOKUP(C956,'Naive Bayes'!A:D,3,0)</f>
        <v>0.11263223397635345</v>
      </c>
      <c r="E956">
        <f>VLOOKUP(C956,'Naive Bayes'!A:D,2,0)</f>
        <v>5.0215208034433282E-3</v>
      </c>
      <c r="F956">
        <f>D956*GETPIVOTDATA("Gender",'Naive Bayes'!$A$3,"Gender","Male","LastLetter","a")</f>
        <v>2.0115402085384843E-2</v>
      </c>
      <c r="G956">
        <f>E956*GETPIVOTDATA("Gender",'Naive Bayes'!$A$3,"Gender","Female","LastLetter","a")</f>
        <v>2.8169506946145503E-3</v>
      </c>
      <c r="H956" t="str">
        <f t="shared" si="32"/>
        <v>Male</v>
      </c>
      <c r="I956">
        <f t="shared" si="33"/>
        <v>1</v>
      </c>
    </row>
    <row r="957" spans="1:9" ht="14.25" customHeight="1">
      <c r="A957" s="1" t="s">
        <v>954</v>
      </c>
      <c r="B957" s="1" t="s">
        <v>4</v>
      </c>
      <c r="C957" s="1" t="str">
        <f t="shared" si="27"/>
        <v>n</v>
      </c>
      <c r="D957">
        <f>VLOOKUP(C957,'Naive Bayes'!A:D,3,0)</f>
        <v>0.15121344119477287</v>
      </c>
      <c r="E957">
        <f>VLOOKUP(C957,'Naive Bayes'!A:D,2,0)</f>
        <v>1.2195121951219513E-2</v>
      </c>
      <c r="F957">
        <f>D957*GETPIVOTDATA("Gender",'Naive Bayes'!$A$3,"Gender","Male","LastLetter","a")</f>
        <v>2.7005760810765285E-2</v>
      </c>
      <c r="G957">
        <f>E957*GETPIVOTDATA("Gender",'Naive Bayes'!$A$3,"Gender","Female","LastLetter","a")</f>
        <v>6.8411659726353366E-3</v>
      </c>
      <c r="H957" t="str">
        <f t="shared" si="32"/>
        <v>Male</v>
      </c>
      <c r="I957">
        <f t="shared" si="33"/>
        <v>1</v>
      </c>
    </row>
    <row r="958" spans="1:9" ht="14.25" customHeight="1">
      <c r="A958" s="1" t="s">
        <v>955</v>
      </c>
      <c r="B958" s="1" t="s">
        <v>4</v>
      </c>
      <c r="C958" s="1" t="str">
        <f t="shared" si="27"/>
        <v>j</v>
      </c>
      <c r="D958">
        <f>VLOOKUP(C958,'Naive Bayes'!A:D,3,0)</f>
        <v>2.3024268823895456E-2</v>
      </c>
      <c r="E958">
        <f>VLOOKUP(C958,'Naive Bayes'!A:D,2,0)</f>
        <v>7.173601147776184E-4</v>
      </c>
      <c r="F958">
        <f>D958*GETPIVOTDATA("Gender",'Naive Bayes'!$A$3,"Gender","Male","LastLetter","a")</f>
        <v>4.1119882715980058E-3</v>
      </c>
      <c r="G958">
        <f>E958*GETPIVOTDATA("Gender",'Naive Bayes'!$A$3,"Gender","Female","LastLetter","a")</f>
        <v>4.0242152780207866E-4</v>
      </c>
      <c r="H958" t="str">
        <f t="shared" si="32"/>
        <v>Male</v>
      </c>
      <c r="I958">
        <f t="shared" si="33"/>
        <v>1</v>
      </c>
    </row>
    <row r="959" spans="1:9" ht="14.25" customHeight="1">
      <c r="A959" s="1" t="s">
        <v>956</v>
      </c>
      <c r="B959" s="1" t="s">
        <v>6</v>
      </c>
      <c r="C959" s="1" t="str">
        <f t="shared" si="27"/>
        <v>a</v>
      </c>
      <c r="D959">
        <f>VLOOKUP(C959,'Naive Bayes'!A:D,3,0)</f>
        <v>0.17859365276913503</v>
      </c>
      <c r="E959">
        <f>VLOOKUP(C959,'Naive Bayes'!A:D,2,0)</f>
        <v>0.56097560975609762</v>
      </c>
      <c r="F959">
        <f>D959*GETPIVOTDATA("Gender",'Naive Bayes'!$A$3,"Gender","Male","LastLetter","a")</f>
        <v>3.1895692809422373E-2</v>
      </c>
      <c r="G959">
        <f>E959*GETPIVOTDATA("Gender",'Naive Bayes'!$A$3,"Gender","Female","LastLetter","a")</f>
        <v>0.31469363474122553</v>
      </c>
      <c r="H959" t="str">
        <f t="shared" si="32"/>
        <v>Female</v>
      </c>
      <c r="I959">
        <f t="shared" si="33"/>
        <v>1</v>
      </c>
    </row>
    <row r="960" spans="1:9" ht="14.25" customHeight="1">
      <c r="A960" s="1" t="s">
        <v>957</v>
      </c>
      <c r="B960" s="1" t="s">
        <v>4</v>
      </c>
      <c r="C960" s="1" t="str">
        <f t="shared" si="27"/>
        <v>h</v>
      </c>
      <c r="D960">
        <f>VLOOKUP(C960,'Naive Bayes'!A:D,3,0)</f>
        <v>0.11263223397635345</v>
      </c>
      <c r="E960">
        <f>VLOOKUP(C960,'Naive Bayes'!A:D,2,0)</f>
        <v>5.0215208034433282E-3</v>
      </c>
      <c r="F960">
        <f>D960*GETPIVOTDATA("Gender",'Naive Bayes'!$A$3,"Gender","Male","LastLetter","a")</f>
        <v>2.0115402085384843E-2</v>
      </c>
      <c r="G960">
        <f>E960*GETPIVOTDATA("Gender",'Naive Bayes'!$A$3,"Gender","Female","LastLetter","a")</f>
        <v>2.8169506946145503E-3</v>
      </c>
      <c r="H960" t="str">
        <f t="shared" si="32"/>
        <v>Male</v>
      </c>
      <c r="I960">
        <f t="shared" si="33"/>
        <v>1</v>
      </c>
    </row>
    <row r="961" spans="1:9" ht="14.25" customHeight="1">
      <c r="A961" s="1" t="s">
        <v>958</v>
      </c>
      <c r="B961" s="1" t="s">
        <v>6</v>
      </c>
      <c r="C961" s="1" t="str">
        <f t="shared" si="27"/>
        <v>l</v>
      </c>
      <c r="D961">
        <f>VLOOKUP(C961,'Naive Bayes'!A:D,3,0)</f>
        <v>6.1605476042314873E-2</v>
      </c>
      <c r="E961">
        <f>VLOOKUP(C961,'Naive Bayes'!A:D,2,0)</f>
        <v>2.7977044476327116E-2</v>
      </c>
      <c r="F961">
        <f>D961*GETPIVOTDATA("Gender",'Naive Bayes'!$A$3,"Gender","Male","LastLetter","a")</f>
        <v>1.1002346996978449E-2</v>
      </c>
      <c r="G961">
        <f>E961*GETPIVOTDATA("Gender",'Naive Bayes'!$A$3,"Gender","Female","LastLetter","a")</f>
        <v>1.5694439584281066E-2</v>
      </c>
      <c r="H961" t="str">
        <f t="shared" si="32"/>
        <v>Female</v>
      </c>
      <c r="I961">
        <f t="shared" si="33"/>
        <v>1</v>
      </c>
    </row>
    <row r="962" spans="1:9" ht="14.25" customHeight="1">
      <c r="A962" s="1" t="s">
        <v>959</v>
      </c>
      <c r="B962" s="1" t="s">
        <v>6</v>
      </c>
      <c r="C962" s="1" t="str">
        <f t="shared" si="27"/>
        <v>i</v>
      </c>
      <c r="D962">
        <f>VLOOKUP(C962,'Naive Bayes'!A:D,3,0)</f>
        <v>6.4716863721219667E-2</v>
      </c>
      <c r="E962">
        <f>VLOOKUP(C962,'Naive Bayes'!A:D,2,0)</f>
        <v>0.34074605451936874</v>
      </c>
      <c r="F962">
        <f>D962*GETPIVOTDATA("Gender",'Naive Bayes'!$A$3,"Gender","Male","LastLetter","a")</f>
        <v>1.1558021087734937E-2</v>
      </c>
      <c r="G962">
        <f>E962*GETPIVOTDATA("Gender",'Naive Bayes'!$A$3,"Gender","Female","LastLetter","a")</f>
        <v>0.19115022570598736</v>
      </c>
      <c r="H962" t="str">
        <f t="shared" si="32"/>
        <v>Female</v>
      </c>
      <c r="I962">
        <f t="shared" si="33"/>
        <v>1</v>
      </c>
    </row>
    <row r="963" spans="1:9" ht="14.25" customHeight="1">
      <c r="A963" s="1" t="s">
        <v>960</v>
      </c>
      <c r="B963" s="1" t="s">
        <v>6</v>
      </c>
      <c r="C963" s="1" t="str">
        <f t="shared" si="27"/>
        <v>a</v>
      </c>
      <c r="D963">
        <f>VLOOKUP(C963,'Naive Bayes'!A:D,3,0)</f>
        <v>0.17859365276913503</v>
      </c>
      <c r="E963">
        <f>VLOOKUP(C963,'Naive Bayes'!A:D,2,0)</f>
        <v>0.56097560975609762</v>
      </c>
      <c r="F963">
        <f>D963*GETPIVOTDATA("Gender",'Naive Bayes'!$A$3,"Gender","Male","LastLetter","a")</f>
        <v>3.1895692809422373E-2</v>
      </c>
      <c r="G963">
        <f>E963*GETPIVOTDATA("Gender",'Naive Bayes'!$A$3,"Gender","Female","LastLetter","a")</f>
        <v>0.31469363474122553</v>
      </c>
      <c r="H963" t="str">
        <f t="shared" ref="H963:H1026" si="34">IF(G963&gt;F963,"Female","Male")</f>
        <v>Female</v>
      </c>
      <c r="I963">
        <f t="shared" ref="I963:I1026" si="35">IF(H963=B963,1,0)</f>
        <v>1</v>
      </c>
    </row>
    <row r="964" spans="1:9" ht="14.25" customHeight="1">
      <c r="A964" s="1" t="s">
        <v>961</v>
      </c>
      <c r="B964" s="1" t="s">
        <v>6</v>
      </c>
      <c r="C964" s="1" t="str">
        <f t="shared" si="27"/>
        <v>i</v>
      </c>
      <c r="D964">
        <f>VLOOKUP(C964,'Naive Bayes'!A:D,3,0)</f>
        <v>6.4716863721219667E-2</v>
      </c>
      <c r="E964">
        <f>VLOOKUP(C964,'Naive Bayes'!A:D,2,0)</f>
        <v>0.34074605451936874</v>
      </c>
      <c r="F964">
        <f>D964*GETPIVOTDATA("Gender",'Naive Bayes'!$A$3,"Gender","Male","LastLetter","a")</f>
        <v>1.1558021087734937E-2</v>
      </c>
      <c r="G964">
        <f>E964*GETPIVOTDATA("Gender",'Naive Bayes'!$A$3,"Gender","Female","LastLetter","a")</f>
        <v>0.19115022570598736</v>
      </c>
      <c r="H964" t="str">
        <f t="shared" si="34"/>
        <v>Female</v>
      </c>
      <c r="I964">
        <f t="shared" si="35"/>
        <v>1</v>
      </c>
    </row>
    <row r="965" spans="1:9" ht="14.25" customHeight="1">
      <c r="A965" s="1" t="s">
        <v>962</v>
      </c>
      <c r="B965" s="1" t="s">
        <v>4</v>
      </c>
      <c r="C965" s="1" t="str">
        <f t="shared" si="27"/>
        <v>i</v>
      </c>
      <c r="D965">
        <f>VLOOKUP(C965,'Naive Bayes'!A:D,3,0)</f>
        <v>6.4716863721219667E-2</v>
      </c>
      <c r="E965">
        <f>VLOOKUP(C965,'Naive Bayes'!A:D,2,0)</f>
        <v>0.34074605451936874</v>
      </c>
      <c r="F965">
        <f>D965*GETPIVOTDATA("Gender",'Naive Bayes'!$A$3,"Gender","Male","LastLetter","a")</f>
        <v>1.1558021087734937E-2</v>
      </c>
      <c r="G965">
        <f>E965*GETPIVOTDATA("Gender",'Naive Bayes'!$A$3,"Gender","Female","LastLetter","a")</f>
        <v>0.19115022570598736</v>
      </c>
      <c r="H965" t="str">
        <f t="shared" si="34"/>
        <v>Female</v>
      </c>
      <c r="I965">
        <f t="shared" si="35"/>
        <v>0</v>
      </c>
    </row>
    <row r="966" spans="1:9" ht="14.25" customHeight="1">
      <c r="A966" s="1" t="s">
        <v>963</v>
      </c>
      <c r="B966" s="1" t="s">
        <v>4</v>
      </c>
      <c r="C966" s="1" t="str">
        <f t="shared" si="27"/>
        <v>n</v>
      </c>
      <c r="D966">
        <f>VLOOKUP(C966,'Naive Bayes'!A:D,3,0)</f>
        <v>0.15121344119477287</v>
      </c>
      <c r="E966">
        <f>VLOOKUP(C966,'Naive Bayes'!A:D,2,0)</f>
        <v>1.2195121951219513E-2</v>
      </c>
      <c r="F966">
        <f>D966*GETPIVOTDATA("Gender",'Naive Bayes'!$A$3,"Gender","Male","LastLetter","a")</f>
        <v>2.7005760810765285E-2</v>
      </c>
      <c r="G966">
        <f>E966*GETPIVOTDATA("Gender",'Naive Bayes'!$A$3,"Gender","Female","LastLetter","a")</f>
        <v>6.8411659726353366E-3</v>
      </c>
      <c r="H966" t="str">
        <f t="shared" si="34"/>
        <v>Male</v>
      </c>
      <c r="I966">
        <f t="shared" si="35"/>
        <v>1</v>
      </c>
    </row>
    <row r="967" spans="1:9" ht="14.25" customHeight="1">
      <c r="A967" s="1" t="s">
        <v>964</v>
      </c>
      <c r="B967" s="1" t="s">
        <v>4</v>
      </c>
      <c r="C967" s="1" t="str">
        <f t="shared" si="27"/>
        <v>r</v>
      </c>
      <c r="D967">
        <f>VLOOKUP(C967,'Naive Bayes'!A:D,3,0)</f>
        <v>8.7741132545115119E-2</v>
      </c>
      <c r="E967">
        <f>VLOOKUP(C967,'Naive Bayes'!A:D,2,0)</f>
        <v>6.4562410329985654E-3</v>
      </c>
      <c r="F967">
        <f>D967*GETPIVOTDATA("Gender",'Naive Bayes'!$A$3,"Gender","Male","LastLetter","a")</f>
        <v>1.5670009359332941E-2</v>
      </c>
      <c r="G967">
        <f>E967*GETPIVOTDATA("Gender",'Naive Bayes'!$A$3,"Gender","Female","LastLetter","a")</f>
        <v>3.6217937502187078E-3</v>
      </c>
      <c r="H967" t="str">
        <f t="shared" si="34"/>
        <v>Male</v>
      </c>
      <c r="I967">
        <f t="shared" si="35"/>
        <v>1</v>
      </c>
    </row>
    <row r="968" spans="1:9" ht="14.25" customHeight="1">
      <c r="A968" s="1" t="s">
        <v>965</v>
      </c>
      <c r="B968" s="1" t="s">
        <v>4</v>
      </c>
      <c r="C968" s="1" t="str">
        <f t="shared" si="27"/>
        <v>h</v>
      </c>
      <c r="D968">
        <f>VLOOKUP(C968,'Naive Bayes'!A:D,3,0)</f>
        <v>0.11263223397635345</v>
      </c>
      <c r="E968">
        <f>VLOOKUP(C968,'Naive Bayes'!A:D,2,0)</f>
        <v>5.0215208034433282E-3</v>
      </c>
      <c r="F968">
        <f>D968*GETPIVOTDATA("Gender",'Naive Bayes'!$A$3,"Gender","Male","LastLetter","a")</f>
        <v>2.0115402085384843E-2</v>
      </c>
      <c r="G968">
        <f>E968*GETPIVOTDATA("Gender",'Naive Bayes'!$A$3,"Gender","Female","LastLetter","a")</f>
        <v>2.8169506946145503E-3</v>
      </c>
      <c r="H968" t="str">
        <f t="shared" si="34"/>
        <v>Male</v>
      </c>
      <c r="I968">
        <f t="shared" si="35"/>
        <v>1</v>
      </c>
    </row>
    <row r="969" spans="1:9" ht="14.25" customHeight="1">
      <c r="A969" s="1" t="s">
        <v>966</v>
      </c>
      <c r="B969" s="1" t="s">
        <v>4</v>
      </c>
      <c r="C969" s="1" t="str">
        <f t="shared" si="27"/>
        <v>a</v>
      </c>
      <c r="D969">
        <f>VLOOKUP(C969,'Naive Bayes'!A:D,3,0)</f>
        <v>0.17859365276913503</v>
      </c>
      <c r="E969">
        <f>VLOOKUP(C969,'Naive Bayes'!A:D,2,0)</f>
        <v>0.56097560975609762</v>
      </c>
      <c r="F969">
        <f>D969*GETPIVOTDATA("Gender",'Naive Bayes'!$A$3,"Gender","Male","LastLetter","a")</f>
        <v>3.1895692809422373E-2</v>
      </c>
      <c r="G969">
        <f>E969*GETPIVOTDATA("Gender",'Naive Bayes'!$A$3,"Gender","Female","LastLetter","a")</f>
        <v>0.31469363474122553</v>
      </c>
      <c r="H969" t="str">
        <f t="shared" si="34"/>
        <v>Female</v>
      </c>
      <c r="I969">
        <f t="shared" si="35"/>
        <v>0</v>
      </c>
    </row>
    <row r="970" spans="1:9" ht="14.25" customHeight="1">
      <c r="A970" s="1" t="s">
        <v>967</v>
      </c>
      <c r="B970" s="1" t="s">
        <v>6</v>
      </c>
      <c r="C970" s="1" t="str">
        <f t="shared" si="27"/>
        <v>a</v>
      </c>
      <c r="D970">
        <f>VLOOKUP(C970,'Naive Bayes'!A:D,3,0)</f>
        <v>0.17859365276913503</v>
      </c>
      <c r="E970">
        <f>VLOOKUP(C970,'Naive Bayes'!A:D,2,0)</f>
        <v>0.56097560975609762</v>
      </c>
      <c r="F970">
        <f>D970*GETPIVOTDATA("Gender",'Naive Bayes'!$A$3,"Gender","Male","LastLetter","a")</f>
        <v>3.1895692809422373E-2</v>
      </c>
      <c r="G970">
        <f>E970*GETPIVOTDATA("Gender",'Naive Bayes'!$A$3,"Gender","Female","LastLetter","a")</f>
        <v>0.31469363474122553</v>
      </c>
      <c r="H970" t="str">
        <f t="shared" si="34"/>
        <v>Female</v>
      </c>
      <c r="I970">
        <f t="shared" si="35"/>
        <v>1</v>
      </c>
    </row>
    <row r="971" spans="1:9" ht="14.25" customHeight="1">
      <c r="A971" s="1" t="s">
        <v>968</v>
      </c>
      <c r="B971" s="1" t="s">
        <v>6</v>
      </c>
      <c r="C971" s="1" t="str">
        <f t="shared" si="27"/>
        <v>i</v>
      </c>
      <c r="D971">
        <f>VLOOKUP(C971,'Naive Bayes'!A:D,3,0)</f>
        <v>6.4716863721219667E-2</v>
      </c>
      <c r="E971">
        <f>VLOOKUP(C971,'Naive Bayes'!A:D,2,0)</f>
        <v>0.34074605451936874</v>
      </c>
      <c r="F971">
        <f>D971*GETPIVOTDATA("Gender",'Naive Bayes'!$A$3,"Gender","Male","LastLetter","a")</f>
        <v>1.1558021087734937E-2</v>
      </c>
      <c r="G971">
        <f>E971*GETPIVOTDATA("Gender",'Naive Bayes'!$A$3,"Gender","Female","LastLetter","a")</f>
        <v>0.19115022570598736</v>
      </c>
      <c r="H971" t="str">
        <f t="shared" si="34"/>
        <v>Female</v>
      </c>
      <c r="I971">
        <f t="shared" si="35"/>
        <v>1</v>
      </c>
    </row>
    <row r="972" spans="1:9" ht="14.25" customHeight="1">
      <c r="A972" s="1" t="s">
        <v>969</v>
      </c>
      <c r="B972" s="1" t="s">
        <v>6</v>
      </c>
      <c r="C972" s="1" t="str">
        <f t="shared" si="27"/>
        <v>a</v>
      </c>
      <c r="D972">
        <f>VLOOKUP(C972,'Naive Bayes'!A:D,3,0)</f>
        <v>0.17859365276913503</v>
      </c>
      <c r="E972">
        <f>VLOOKUP(C972,'Naive Bayes'!A:D,2,0)</f>
        <v>0.56097560975609762</v>
      </c>
      <c r="F972">
        <f>D972*GETPIVOTDATA("Gender",'Naive Bayes'!$A$3,"Gender","Male","LastLetter","a")</f>
        <v>3.1895692809422373E-2</v>
      </c>
      <c r="G972">
        <f>E972*GETPIVOTDATA("Gender",'Naive Bayes'!$A$3,"Gender","Female","LastLetter","a")</f>
        <v>0.31469363474122553</v>
      </c>
      <c r="H972" t="str">
        <f t="shared" si="34"/>
        <v>Female</v>
      </c>
      <c r="I972">
        <f t="shared" si="35"/>
        <v>1</v>
      </c>
    </row>
    <row r="973" spans="1:9" ht="14.25" customHeight="1">
      <c r="A973" s="1" t="s">
        <v>970</v>
      </c>
      <c r="B973" s="1" t="s">
        <v>4</v>
      </c>
      <c r="C973" s="1" t="str">
        <f t="shared" si="27"/>
        <v>h</v>
      </c>
      <c r="D973">
        <f>VLOOKUP(C973,'Naive Bayes'!A:D,3,0)</f>
        <v>0.11263223397635345</v>
      </c>
      <c r="E973">
        <f>VLOOKUP(C973,'Naive Bayes'!A:D,2,0)</f>
        <v>5.0215208034433282E-3</v>
      </c>
      <c r="F973">
        <f>D973*GETPIVOTDATA("Gender",'Naive Bayes'!$A$3,"Gender","Male","LastLetter","a")</f>
        <v>2.0115402085384843E-2</v>
      </c>
      <c r="G973">
        <f>E973*GETPIVOTDATA("Gender",'Naive Bayes'!$A$3,"Gender","Female","LastLetter","a")</f>
        <v>2.8169506946145503E-3</v>
      </c>
      <c r="H973" t="str">
        <f t="shared" si="34"/>
        <v>Male</v>
      </c>
      <c r="I973">
        <f t="shared" si="35"/>
        <v>1</v>
      </c>
    </row>
    <row r="974" spans="1:9" ht="14.25" customHeight="1">
      <c r="A974" s="1" t="s">
        <v>971</v>
      </c>
      <c r="B974" s="1" t="s">
        <v>4</v>
      </c>
      <c r="C974" s="1" t="str">
        <f t="shared" si="27"/>
        <v>l</v>
      </c>
      <c r="D974">
        <f>VLOOKUP(C974,'Naive Bayes'!A:D,3,0)</f>
        <v>6.1605476042314873E-2</v>
      </c>
      <c r="E974">
        <f>VLOOKUP(C974,'Naive Bayes'!A:D,2,0)</f>
        <v>2.7977044476327116E-2</v>
      </c>
      <c r="F974">
        <f>D974*GETPIVOTDATA("Gender",'Naive Bayes'!$A$3,"Gender","Male","LastLetter","a")</f>
        <v>1.1002346996978449E-2</v>
      </c>
      <c r="G974">
        <f>E974*GETPIVOTDATA("Gender",'Naive Bayes'!$A$3,"Gender","Female","LastLetter","a")</f>
        <v>1.5694439584281066E-2</v>
      </c>
      <c r="H974" t="str">
        <f t="shared" si="34"/>
        <v>Female</v>
      </c>
      <c r="I974">
        <f t="shared" si="35"/>
        <v>0</v>
      </c>
    </row>
    <row r="975" spans="1:9" ht="14.25" customHeight="1">
      <c r="A975" s="1" t="s">
        <v>972</v>
      </c>
      <c r="B975" s="1" t="s">
        <v>4</v>
      </c>
      <c r="C975" s="1" t="str">
        <f t="shared" si="27"/>
        <v>n</v>
      </c>
      <c r="D975">
        <f>VLOOKUP(C975,'Naive Bayes'!A:D,3,0)</f>
        <v>0.15121344119477287</v>
      </c>
      <c r="E975">
        <f>VLOOKUP(C975,'Naive Bayes'!A:D,2,0)</f>
        <v>1.2195121951219513E-2</v>
      </c>
      <c r="F975">
        <f>D975*GETPIVOTDATA("Gender",'Naive Bayes'!$A$3,"Gender","Male","LastLetter","a")</f>
        <v>2.7005760810765285E-2</v>
      </c>
      <c r="G975">
        <f>E975*GETPIVOTDATA("Gender",'Naive Bayes'!$A$3,"Gender","Female","LastLetter","a")</f>
        <v>6.8411659726353366E-3</v>
      </c>
      <c r="H975" t="str">
        <f t="shared" si="34"/>
        <v>Male</v>
      </c>
      <c r="I975">
        <f t="shared" si="35"/>
        <v>1</v>
      </c>
    </row>
    <row r="976" spans="1:9" ht="14.25" customHeight="1">
      <c r="A976" s="1" t="s">
        <v>973</v>
      </c>
      <c r="B976" s="1" t="s">
        <v>4</v>
      </c>
      <c r="C976" s="1" t="str">
        <f t="shared" si="27"/>
        <v>y</v>
      </c>
      <c r="D976">
        <f>VLOOKUP(C976,'Naive Bayes'!A:D,3,0)</f>
        <v>2.1157436216552583E-2</v>
      </c>
      <c r="E976">
        <f>VLOOKUP(C976,'Naive Bayes'!A:D,2,0)</f>
        <v>1.4347202295552368E-3</v>
      </c>
      <c r="F976">
        <f>D976*GETPIVOTDATA("Gender",'Naive Bayes'!$A$3,"Gender","Male","LastLetter","a")</f>
        <v>3.7785838171441139E-3</v>
      </c>
      <c r="G976">
        <f>E976*GETPIVOTDATA("Gender",'Naive Bayes'!$A$3,"Gender","Female","LastLetter","a")</f>
        <v>8.0484305560415731E-4</v>
      </c>
      <c r="H976" t="str">
        <f t="shared" si="34"/>
        <v>Male</v>
      </c>
      <c r="I976">
        <f t="shared" si="35"/>
        <v>1</v>
      </c>
    </row>
    <row r="977" spans="1:9" ht="14.25" customHeight="1">
      <c r="A977" s="1" t="s">
        <v>974</v>
      </c>
      <c r="B977" s="1" t="s">
        <v>6</v>
      </c>
      <c r="C977" s="1" t="str">
        <f t="shared" si="27"/>
        <v>i</v>
      </c>
      <c r="D977">
        <f>VLOOKUP(C977,'Naive Bayes'!A:D,3,0)</f>
        <v>6.4716863721219667E-2</v>
      </c>
      <c r="E977">
        <f>VLOOKUP(C977,'Naive Bayes'!A:D,2,0)</f>
        <v>0.34074605451936874</v>
      </c>
      <c r="F977">
        <f>D977*GETPIVOTDATA("Gender",'Naive Bayes'!$A$3,"Gender","Male","LastLetter","a")</f>
        <v>1.1558021087734937E-2</v>
      </c>
      <c r="G977">
        <f>E977*GETPIVOTDATA("Gender",'Naive Bayes'!$A$3,"Gender","Female","LastLetter","a")</f>
        <v>0.19115022570598736</v>
      </c>
      <c r="H977" t="str">
        <f t="shared" si="34"/>
        <v>Female</v>
      </c>
      <c r="I977">
        <f t="shared" si="35"/>
        <v>1</v>
      </c>
    </row>
    <row r="978" spans="1:9" ht="14.25" customHeight="1">
      <c r="A978" s="1" t="s">
        <v>975</v>
      </c>
      <c r="B978" s="1" t="s">
        <v>4</v>
      </c>
      <c r="C978" s="1" t="str">
        <f t="shared" si="27"/>
        <v>j</v>
      </c>
      <c r="D978">
        <f>VLOOKUP(C978,'Naive Bayes'!A:D,3,0)</f>
        <v>2.3024268823895456E-2</v>
      </c>
      <c r="E978">
        <f>VLOOKUP(C978,'Naive Bayes'!A:D,2,0)</f>
        <v>7.173601147776184E-4</v>
      </c>
      <c r="F978">
        <f>D978*GETPIVOTDATA("Gender",'Naive Bayes'!$A$3,"Gender","Male","LastLetter","a")</f>
        <v>4.1119882715980058E-3</v>
      </c>
      <c r="G978">
        <f>E978*GETPIVOTDATA("Gender",'Naive Bayes'!$A$3,"Gender","Female","LastLetter","a")</f>
        <v>4.0242152780207866E-4</v>
      </c>
      <c r="H978" t="str">
        <f t="shared" si="34"/>
        <v>Male</v>
      </c>
      <c r="I978">
        <f t="shared" si="35"/>
        <v>1</v>
      </c>
    </row>
    <row r="979" spans="1:9" ht="14.25" customHeight="1">
      <c r="A979" s="1" t="s">
        <v>976</v>
      </c>
      <c r="B979" s="1" t="s">
        <v>6</v>
      </c>
      <c r="C979" s="1" t="str">
        <f t="shared" si="27"/>
        <v>i</v>
      </c>
      <c r="D979">
        <f>VLOOKUP(C979,'Naive Bayes'!A:D,3,0)</f>
        <v>6.4716863721219667E-2</v>
      </c>
      <c r="E979">
        <f>VLOOKUP(C979,'Naive Bayes'!A:D,2,0)</f>
        <v>0.34074605451936874</v>
      </c>
      <c r="F979">
        <f>D979*GETPIVOTDATA("Gender",'Naive Bayes'!$A$3,"Gender","Male","LastLetter","a")</f>
        <v>1.1558021087734937E-2</v>
      </c>
      <c r="G979">
        <f>E979*GETPIVOTDATA("Gender",'Naive Bayes'!$A$3,"Gender","Female","LastLetter","a")</f>
        <v>0.19115022570598736</v>
      </c>
      <c r="H979" t="str">
        <f t="shared" si="34"/>
        <v>Female</v>
      </c>
      <c r="I979">
        <f t="shared" si="35"/>
        <v>1</v>
      </c>
    </row>
    <row r="980" spans="1:9" ht="14.25" customHeight="1">
      <c r="A980" s="1" t="s">
        <v>977</v>
      </c>
      <c r="B980" s="1" t="s">
        <v>6</v>
      </c>
      <c r="C980" s="1" t="str">
        <f t="shared" si="27"/>
        <v>a</v>
      </c>
      <c r="D980">
        <f>VLOOKUP(C980,'Naive Bayes'!A:D,3,0)</f>
        <v>0.17859365276913503</v>
      </c>
      <c r="E980">
        <f>VLOOKUP(C980,'Naive Bayes'!A:D,2,0)</f>
        <v>0.56097560975609762</v>
      </c>
      <c r="F980">
        <f>D980*GETPIVOTDATA("Gender",'Naive Bayes'!$A$3,"Gender","Male","LastLetter","a")</f>
        <v>3.1895692809422373E-2</v>
      </c>
      <c r="G980">
        <f>E980*GETPIVOTDATA("Gender",'Naive Bayes'!$A$3,"Gender","Female","LastLetter","a")</f>
        <v>0.31469363474122553</v>
      </c>
      <c r="H980" t="str">
        <f t="shared" si="34"/>
        <v>Female</v>
      </c>
      <c r="I980">
        <f t="shared" si="35"/>
        <v>1</v>
      </c>
    </row>
    <row r="981" spans="1:9" ht="14.25" customHeight="1">
      <c r="A981" s="1" t="s">
        <v>978</v>
      </c>
      <c r="B981" s="1" t="s">
        <v>6</v>
      </c>
      <c r="C981" s="1" t="str">
        <f t="shared" si="27"/>
        <v>a</v>
      </c>
      <c r="D981">
        <f>VLOOKUP(C981,'Naive Bayes'!A:D,3,0)</f>
        <v>0.17859365276913503</v>
      </c>
      <c r="E981">
        <f>VLOOKUP(C981,'Naive Bayes'!A:D,2,0)</f>
        <v>0.56097560975609762</v>
      </c>
      <c r="F981">
        <f>D981*GETPIVOTDATA("Gender",'Naive Bayes'!$A$3,"Gender","Male","LastLetter","a")</f>
        <v>3.1895692809422373E-2</v>
      </c>
      <c r="G981">
        <f>E981*GETPIVOTDATA("Gender",'Naive Bayes'!$A$3,"Gender","Female","LastLetter","a")</f>
        <v>0.31469363474122553</v>
      </c>
      <c r="H981" t="str">
        <f t="shared" si="34"/>
        <v>Female</v>
      </c>
      <c r="I981">
        <f t="shared" si="35"/>
        <v>1</v>
      </c>
    </row>
    <row r="982" spans="1:9" ht="14.25" customHeight="1">
      <c r="A982" s="1" t="s">
        <v>979</v>
      </c>
      <c r="B982" s="1" t="s">
        <v>4</v>
      </c>
      <c r="C982" s="1" t="str">
        <f t="shared" si="27"/>
        <v>r</v>
      </c>
      <c r="D982">
        <f>VLOOKUP(C982,'Naive Bayes'!A:D,3,0)</f>
        <v>8.7741132545115119E-2</v>
      </c>
      <c r="E982">
        <f>VLOOKUP(C982,'Naive Bayes'!A:D,2,0)</f>
        <v>6.4562410329985654E-3</v>
      </c>
      <c r="F982">
        <f>D982*GETPIVOTDATA("Gender",'Naive Bayes'!$A$3,"Gender","Male","LastLetter","a")</f>
        <v>1.5670009359332941E-2</v>
      </c>
      <c r="G982">
        <f>E982*GETPIVOTDATA("Gender",'Naive Bayes'!$A$3,"Gender","Female","LastLetter","a")</f>
        <v>3.6217937502187078E-3</v>
      </c>
      <c r="H982" t="str">
        <f t="shared" si="34"/>
        <v>Male</v>
      </c>
      <c r="I982">
        <f t="shared" si="35"/>
        <v>1</v>
      </c>
    </row>
    <row r="983" spans="1:9" ht="14.25" customHeight="1">
      <c r="A983" s="1" t="s">
        <v>980</v>
      </c>
      <c r="B983" s="1" t="s">
        <v>4</v>
      </c>
      <c r="C983" s="1" t="str">
        <f t="shared" si="27"/>
        <v>i</v>
      </c>
      <c r="D983">
        <f>VLOOKUP(C983,'Naive Bayes'!A:D,3,0)</f>
        <v>6.4716863721219667E-2</v>
      </c>
      <c r="E983">
        <f>VLOOKUP(C983,'Naive Bayes'!A:D,2,0)</f>
        <v>0.34074605451936874</v>
      </c>
      <c r="F983">
        <f>D983*GETPIVOTDATA("Gender",'Naive Bayes'!$A$3,"Gender","Male","LastLetter","a")</f>
        <v>1.1558021087734937E-2</v>
      </c>
      <c r="G983">
        <f>E983*GETPIVOTDATA("Gender",'Naive Bayes'!$A$3,"Gender","Female","LastLetter","a")</f>
        <v>0.19115022570598736</v>
      </c>
      <c r="H983" t="str">
        <f t="shared" si="34"/>
        <v>Female</v>
      </c>
      <c r="I983">
        <f t="shared" si="35"/>
        <v>0</v>
      </c>
    </row>
    <row r="984" spans="1:9" ht="14.25" customHeight="1">
      <c r="A984" s="1" t="s">
        <v>981</v>
      </c>
      <c r="B984" s="1" t="s">
        <v>4</v>
      </c>
      <c r="C984" s="1" t="str">
        <f t="shared" si="27"/>
        <v>m</v>
      </c>
      <c r="D984">
        <f>VLOOKUP(C984,'Naive Bayes'!A:D,3,0)</f>
        <v>3.2980709396390792E-2</v>
      </c>
      <c r="E984">
        <f>VLOOKUP(C984,'Naive Bayes'!A:D,2,0)</f>
        <v>7.8909612625538018E-3</v>
      </c>
      <c r="F984">
        <f>D984*GETPIVOTDATA("Gender",'Naive Bayes'!$A$3,"Gender","Male","LastLetter","a")</f>
        <v>5.8901453620187659E-3</v>
      </c>
      <c r="G984">
        <f>E984*GETPIVOTDATA("Gender",'Naive Bayes'!$A$3,"Gender","Female","LastLetter","a")</f>
        <v>4.4266368058228645E-3</v>
      </c>
      <c r="H984" t="str">
        <f t="shared" si="34"/>
        <v>Male</v>
      </c>
      <c r="I984">
        <f t="shared" si="35"/>
        <v>1</v>
      </c>
    </row>
    <row r="985" spans="1:9" ht="14.25" customHeight="1">
      <c r="A985" s="1" t="s">
        <v>982</v>
      </c>
      <c r="B985" s="1" t="s">
        <v>4</v>
      </c>
      <c r="C985" s="1" t="str">
        <f t="shared" si="27"/>
        <v>l</v>
      </c>
      <c r="D985">
        <f>VLOOKUP(C985,'Naive Bayes'!A:D,3,0)</f>
        <v>6.1605476042314873E-2</v>
      </c>
      <c r="E985">
        <f>VLOOKUP(C985,'Naive Bayes'!A:D,2,0)</f>
        <v>2.7977044476327116E-2</v>
      </c>
      <c r="F985">
        <f>D985*GETPIVOTDATA("Gender",'Naive Bayes'!$A$3,"Gender","Male","LastLetter","a")</f>
        <v>1.1002346996978449E-2</v>
      </c>
      <c r="G985">
        <f>E985*GETPIVOTDATA("Gender",'Naive Bayes'!$A$3,"Gender","Female","LastLetter","a")</f>
        <v>1.5694439584281066E-2</v>
      </c>
      <c r="H985" t="str">
        <f t="shared" si="34"/>
        <v>Female</v>
      </c>
      <c r="I985">
        <f t="shared" si="35"/>
        <v>0</v>
      </c>
    </row>
    <row r="986" spans="1:9" ht="14.25" customHeight="1">
      <c r="A986" s="1" t="s">
        <v>983</v>
      </c>
      <c r="B986" s="1" t="s">
        <v>4</v>
      </c>
      <c r="C986" s="1" t="str">
        <f t="shared" si="27"/>
        <v>h</v>
      </c>
      <c r="D986">
        <f>VLOOKUP(C986,'Naive Bayes'!A:D,3,0)</f>
        <v>0.11263223397635345</v>
      </c>
      <c r="E986">
        <f>VLOOKUP(C986,'Naive Bayes'!A:D,2,0)</f>
        <v>5.0215208034433282E-3</v>
      </c>
      <c r="F986">
        <f>D986*GETPIVOTDATA("Gender",'Naive Bayes'!$A$3,"Gender","Male","LastLetter","a")</f>
        <v>2.0115402085384843E-2</v>
      </c>
      <c r="G986">
        <f>E986*GETPIVOTDATA("Gender",'Naive Bayes'!$A$3,"Gender","Female","LastLetter","a")</f>
        <v>2.8169506946145503E-3</v>
      </c>
      <c r="H986" t="str">
        <f t="shared" si="34"/>
        <v>Male</v>
      </c>
      <c r="I986">
        <f t="shared" si="35"/>
        <v>1</v>
      </c>
    </row>
    <row r="987" spans="1:9" ht="14.25" customHeight="1">
      <c r="A987" s="1" t="s">
        <v>984</v>
      </c>
      <c r="B987" s="1" t="s">
        <v>6</v>
      </c>
      <c r="C987" s="1" t="str">
        <f t="shared" si="27"/>
        <v>u</v>
      </c>
      <c r="D987">
        <f>VLOOKUP(C987,'Naive Bayes'!A:D,3,0)</f>
        <v>3.7336652146857496E-2</v>
      </c>
      <c r="E987">
        <f>VLOOKUP(C987,'Naive Bayes'!A:D,2,0)</f>
        <v>7.8909612625538018E-3</v>
      </c>
      <c r="F987">
        <f>D987*GETPIVOTDATA("Gender",'Naive Bayes'!$A$3,"Gender","Male","LastLetter","a")</f>
        <v>6.6680890890778478E-3</v>
      </c>
      <c r="G987">
        <f>E987*GETPIVOTDATA("Gender",'Naive Bayes'!$A$3,"Gender","Female","LastLetter","a")</f>
        <v>4.4266368058228645E-3</v>
      </c>
      <c r="H987" t="str">
        <f t="shared" si="34"/>
        <v>Male</v>
      </c>
      <c r="I987">
        <f t="shared" si="35"/>
        <v>0</v>
      </c>
    </row>
    <row r="988" spans="1:9" ht="14.25" customHeight="1">
      <c r="A988" s="1" t="s">
        <v>985</v>
      </c>
      <c r="B988" s="1" t="s">
        <v>4</v>
      </c>
      <c r="C988" s="1" t="str">
        <f t="shared" si="27"/>
        <v>a</v>
      </c>
      <c r="D988">
        <f>VLOOKUP(C988,'Naive Bayes'!A:D,3,0)</f>
        <v>0.17859365276913503</v>
      </c>
      <c r="E988">
        <f>VLOOKUP(C988,'Naive Bayes'!A:D,2,0)</f>
        <v>0.56097560975609762</v>
      </c>
      <c r="F988">
        <f>D988*GETPIVOTDATA("Gender",'Naive Bayes'!$A$3,"Gender","Male","LastLetter","a")</f>
        <v>3.1895692809422373E-2</v>
      </c>
      <c r="G988">
        <f>E988*GETPIVOTDATA("Gender",'Naive Bayes'!$A$3,"Gender","Female","LastLetter","a")</f>
        <v>0.31469363474122553</v>
      </c>
      <c r="H988" t="str">
        <f t="shared" si="34"/>
        <v>Female</v>
      </c>
      <c r="I988">
        <f t="shared" si="35"/>
        <v>0</v>
      </c>
    </row>
    <row r="989" spans="1:9" ht="14.25" customHeight="1">
      <c r="A989" s="1" t="s">
        <v>986</v>
      </c>
      <c r="B989" s="1" t="s">
        <v>6</v>
      </c>
      <c r="C989" s="1" t="str">
        <f t="shared" si="27"/>
        <v>i</v>
      </c>
      <c r="D989">
        <f>VLOOKUP(C989,'Naive Bayes'!A:D,3,0)</f>
        <v>6.4716863721219667E-2</v>
      </c>
      <c r="E989">
        <f>VLOOKUP(C989,'Naive Bayes'!A:D,2,0)</f>
        <v>0.34074605451936874</v>
      </c>
      <c r="F989">
        <f>D989*GETPIVOTDATA("Gender",'Naive Bayes'!$A$3,"Gender","Male","LastLetter","a")</f>
        <v>1.1558021087734937E-2</v>
      </c>
      <c r="G989">
        <f>E989*GETPIVOTDATA("Gender",'Naive Bayes'!$A$3,"Gender","Female","LastLetter","a")</f>
        <v>0.19115022570598736</v>
      </c>
      <c r="H989" t="str">
        <f t="shared" si="34"/>
        <v>Female</v>
      </c>
      <c r="I989">
        <f t="shared" si="35"/>
        <v>1</v>
      </c>
    </row>
    <row r="990" spans="1:9" ht="14.25" customHeight="1">
      <c r="A990" s="1" t="s">
        <v>987</v>
      </c>
      <c r="B990" s="1" t="s">
        <v>4</v>
      </c>
      <c r="C990" s="1" t="str">
        <f t="shared" si="27"/>
        <v>r</v>
      </c>
      <c r="D990">
        <f>VLOOKUP(C990,'Naive Bayes'!A:D,3,0)</f>
        <v>8.7741132545115119E-2</v>
      </c>
      <c r="E990">
        <f>VLOOKUP(C990,'Naive Bayes'!A:D,2,0)</f>
        <v>6.4562410329985654E-3</v>
      </c>
      <c r="F990">
        <f>D990*GETPIVOTDATA("Gender",'Naive Bayes'!$A$3,"Gender","Male","LastLetter","a")</f>
        <v>1.5670009359332941E-2</v>
      </c>
      <c r="G990">
        <f>E990*GETPIVOTDATA("Gender",'Naive Bayes'!$A$3,"Gender","Female","LastLetter","a")</f>
        <v>3.6217937502187078E-3</v>
      </c>
      <c r="H990" t="str">
        <f t="shared" si="34"/>
        <v>Male</v>
      </c>
      <c r="I990">
        <f t="shared" si="35"/>
        <v>1</v>
      </c>
    </row>
    <row r="991" spans="1:9" ht="14.25" customHeight="1">
      <c r="A991" s="1" t="s">
        <v>988</v>
      </c>
      <c r="B991" s="1" t="s">
        <v>4</v>
      </c>
      <c r="C991" s="1" t="str">
        <f t="shared" si="27"/>
        <v>a</v>
      </c>
      <c r="D991">
        <f>VLOOKUP(C991,'Naive Bayes'!A:D,3,0)</f>
        <v>0.17859365276913503</v>
      </c>
      <c r="E991">
        <f>VLOOKUP(C991,'Naive Bayes'!A:D,2,0)</f>
        <v>0.56097560975609762</v>
      </c>
      <c r="F991">
        <f>D991*GETPIVOTDATA("Gender",'Naive Bayes'!$A$3,"Gender","Male","LastLetter","a")</f>
        <v>3.1895692809422373E-2</v>
      </c>
      <c r="G991">
        <f>E991*GETPIVOTDATA("Gender",'Naive Bayes'!$A$3,"Gender","Female","LastLetter","a")</f>
        <v>0.31469363474122553</v>
      </c>
      <c r="H991" t="str">
        <f t="shared" si="34"/>
        <v>Female</v>
      </c>
      <c r="I991">
        <f t="shared" si="35"/>
        <v>0</v>
      </c>
    </row>
    <row r="992" spans="1:9" ht="14.25" customHeight="1">
      <c r="A992" s="1" t="s">
        <v>989</v>
      </c>
      <c r="B992" s="1" t="s">
        <v>4</v>
      </c>
      <c r="C992" s="1" t="str">
        <f t="shared" si="27"/>
        <v>a</v>
      </c>
      <c r="D992">
        <f>VLOOKUP(C992,'Naive Bayes'!A:D,3,0)</f>
        <v>0.17859365276913503</v>
      </c>
      <c r="E992">
        <f>VLOOKUP(C992,'Naive Bayes'!A:D,2,0)</f>
        <v>0.56097560975609762</v>
      </c>
      <c r="F992">
        <f>D992*GETPIVOTDATA("Gender",'Naive Bayes'!$A$3,"Gender","Male","LastLetter","a")</f>
        <v>3.1895692809422373E-2</v>
      </c>
      <c r="G992">
        <f>E992*GETPIVOTDATA("Gender",'Naive Bayes'!$A$3,"Gender","Female","LastLetter","a")</f>
        <v>0.31469363474122553</v>
      </c>
      <c r="H992" t="str">
        <f t="shared" si="34"/>
        <v>Female</v>
      </c>
      <c r="I992">
        <f t="shared" si="35"/>
        <v>0</v>
      </c>
    </row>
    <row r="993" spans="1:9" ht="14.25" customHeight="1">
      <c r="A993" s="1" t="s">
        <v>990</v>
      </c>
      <c r="B993" s="1" t="s">
        <v>6</v>
      </c>
      <c r="C993" s="1" t="str">
        <f t="shared" si="27"/>
        <v>a</v>
      </c>
      <c r="D993">
        <f>VLOOKUP(C993,'Naive Bayes'!A:D,3,0)</f>
        <v>0.17859365276913503</v>
      </c>
      <c r="E993">
        <f>VLOOKUP(C993,'Naive Bayes'!A:D,2,0)</f>
        <v>0.56097560975609762</v>
      </c>
      <c r="F993">
        <f>D993*GETPIVOTDATA("Gender",'Naive Bayes'!$A$3,"Gender","Male","LastLetter","a")</f>
        <v>3.1895692809422373E-2</v>
      </c>
      <c r="G993">
        <f>E993*GETPIVOTDATA("Gender",'Naive Bayes'!$A$3,"Gender","Female","LastLetter","a")</f>
        <v>0.31469363474122553</v>
      </c>
      <c r="H993" t="str">
        <f t="shared" si="34"/>
        <v>Female</v>
      </c>
      <c r="I993">
        <f t="shared" si="35"/>
        <v>1</v>
      </c>
    </row>
    <row r="994" spans="1:9" ht="14.25" customHeight="1">
      <c r="A994" s="1" t="s">
        <v>991</v>
      </c>
      <c r="B994" s="1" t="s">
        <v>6</v>
      </c>
      <c r="C994" s="1" t="str">
        <f t="shared" si="27"/>
        <v>a</v>
      </c>
      <c r="D994">
        <f>VLOOKUP(C994,'Naive Bayes'!A:D,3,0)</f>
        <v>0.17859365276913503</v>
      </c>
      <c r="E994">
        <f>VLOOKUP(C994,'Naive Bayes'!A:D,2,0)</f>
        <v>0.56097560975609762</v>
      </c>
      <c r="F994">
        <f>D994*GETPIVOTDATA("Gender",'Naive Bayes'!$A$3,"Gender","Male","LastLetter","a")</f>
        <v>3.1895692809422373E-2</v>
      </c>
      <c r="G994">
        <f>E994*GETPIVOTDATA("Gender",'Naive Bayes'!$A$3,"Gender","Female","LastLetter","a")</f>
        <v>0.31469363474122553</v>
      </c>
      <c r="H994" t="str">
        <f t="shared" si="34"/>
        <v>Female</v>
      </c>
      <c r="I994">
        <f t="shared" si="35"/>
        <v>1</v>
      </c>
    </row>
    <row r="995" spans="1:9" ht="14.25" customHeight="1">
      <c r="A995" s="1" t="s">
        <v>992</v>
      </c>
      <c r="B995" s="1" t="s">
        <v>4</v>
      </c>
      <c r="C995" s="1" t="str">
        <f t="shared" si="27"/>
        <v>m</v>
      </c>
      <c r="D995">
        <f>VLOOKUP(C995,'Naive Bayes'!A:D,3,0)</f>
        <v>3.2980709396390792E-2</v>
      </c>
      <c r="E995">
        <f>VLOOKUP(C995,'Naive Bayes'!A:D,2,0)</f>
        <v>7.8909612625538018E-3</v>
      </c>
      <c r="F995">
        <f>D995*GETPIVOTDATA("Gender",'Naive Bayes'!$A$3,"Gender","Male","LastLetter","a")</f>
        <v>5.8901453620187659E-3</v>
      </c>
      <c r="G995">
        <f>E995*GETPIVOTDATA("Gender",'Naive Bayes'!$A$3,"Gender","Female","LastLetter","a")</f>
        <v>4.4266368058228645E-3</v>
      </c>
      <c r="H995" t="str">
        <f t="shared" si="34"/>
        <v>Male</v>
      </c>
      <c r="I995">
        <f t="shared" si="35"/>
        <v>1</v>
      </c>
    </row>
    <row r="996" spans="1:9" ht="14.25" customHeight="1">
      <c r="A996" s="1" t="s">
        <v>993</v>
      </c>
      <c r="B996" s="1" t="s">
        <v>6</v>
      </c>
      <c r="C996" s="1" t="str">
        <f t="shared" si="27"/>
        <v>i</v>
      </c>
      <c r="D996">
        <f>VLOOKUP(C996,'Naive Bayes'!A:D,3,0)</f>
        <v>6.4716863721219667E-2</v>
      </c>
      <c r="E996">
        <f>VLOOKUP(C996,'Naive Bayes'!A:D,2,0)</f>
        <v>0.34074605451936874</v>
      </c>
      <c r="F996">
        <f>D996*GETPIVOTDATA("Gender",'Naive Bayes'!$A$3,"Gender","Male","LastLetter","a")</f>
        <v>1.1558021087734937E-2</v>
      </c>
      <c r="G996">
        <f>E996*GETPIVOTDATA("Gender",'Naive Bayes'!$A$3,"Gender","Female","LastLetter","a")</f>
        <v>0.19115022570598736</v>
      </c>
      <c r="H996" t="str">
        <f t="shared" si="34"/>
        <v>Female</v>
      </c>
      <c r="I996">
        <f t="shared" si="35"/>
        <v>1</v>
      </c>
    </row>
    <row r="997" spans="1:9" ht="14.25" customHeight="1">
      <c r="A997" s="1" t="s">
        <v>994</v>
      </c>
      <c r="B997" s="1" t="s">
        <v>6</v>
      </c>
      <c r="C997" s="1" t="str">
        <f t="shared" si="27"/>
        <v>a</v>
      </c>
      <c r="D997">
        <f>VLOOKUP(C997,'Naive Bayes'!A:D,3,0)</f>
        <v>0.17859365276913503</v>
      </c>
      <c r="E997">
        <f>VLOOKUP(C997,'Naive Bayes'!A:D,2,0)</f>
        <v>0.56097560975609762</v>
      </c>
      <c r="F997">
        <f>D997*GETPIVOTDATA("Gender",'Naive Bayes'!$A$3,"Gender","Male","LastLetter","a")</f>
        <v>3.1895692809422373E-2</v>
      </c>
      <c r="G997">
        <f>E997*GETPIVOTDATA("Gender",'Naive Bayes'!$A$3,"Gender","Female","LastLetter","a")</f>
        <v>0.31469363474122553</v>
      </c>
      <c r="H997" t="str">
        <f t="shared" si="34"/>
        <v>Female</v>
      </c>
      <c r="I997">
        <f t="shared" si="35"/>
        <v>1</v>
      </c>
    </row>
    <row r="998" spans="1:9" ht="14.25" customHeight="1">
      <c r="A998" s="1" t="s">
        <v>995</v>
      </c>
      <c r="B998" s="1" t="s">
        <v>6</v>
      </c>
      <c r="C998" s="1" t="str">
        <f t="shared" si="27"/>
        <v>a</v>
      </c>
      <c r="D998">
        <f>VLOOKUP(C998,'Naive Bayes'!A:D,3,0)</f>
        <v>0.17859365276913503</v>
      </c>
      <c r="E998">
        <f>VLOOKUP(C998,'Naive Bayes'!A:D,2,0)</f>
        <v>0.56097560975609762</v>
      </c>
      <c r="F998">
        <f>D998*GETPIVOTDATA("Gender",'Naive Bayes'!$A$3,"Gender","Male","LastLetter","a")</f>
        <v>3.1895692809422373E-2</v>
      </c>
      <c r="G998">
        <f>E998*GETPIVOTDATA("Gender",'Naive Bayes'!$A$3,"Gender","Female","LastLetter","a")</f>
        <v>0.31469363474122553</v>
      </c>
      <c r="H998" t="str">
        <f t="shared" si="34"/>
        <v>Female</v>
      </c>
      <c r="I998">
        <f t="shared" si="35"/>
        <v>1</v>
      </c>
    </row>
    <row r="999" spans="1:9" ht="14.25" customHeight="1">
      <c r="A999" s="1" t="s">
        <v>996</v>
      </c>
      <c r="B999" s="1" t="s">
        <v>4</v>
      </c>
      <c r="C999" s="1" t="str">
        <f t="shared" si="27"/>
        <v>d</v>
      </c>
      <c r="D999">
        <f>VLOOKUP(C999,'Naive Bayes'!A:D,3,0)</f>
        <v>3.4847542003733668E-2</v>
      </c>
      <c r="E999">
        <f>VLOOKUP(C999,'Naive Bayes'!A:D,2,0)</f>
        <v>2.152080344332855E-3</v>
      </c>
      <c r="F999">
        <f>D999*GETPIVOTDATA("Gender",'Naive Bayes'!$A$3,"Gender","Male","LastLetter","a")</f>
        <v>6.2235498164726587E-3</v>
      </c>
      <c r="G999">
        <f>E999*GETPIVOTDATA("Gender",'Naive Bayes'!$A$3,"Gender","Female","LastLetter","a")</f>
        <v>1.2072645834062359E-3</v>
      </c>
      <c r="H999" t="str">
        <f t="shared" si="34"/>
        <v>Male</v>
      </c>
      <c r="I999">
        <f t="shared" si="35"/>
        <v>1</v>
      </c>
    </row>
    <row r="1000" spans="1:9" ht="14.25" customHeight="1">
      <c r="A1000" s="1" t="s">
        <v>997</v>
      </c>
      <c r="B1000" s="1" t="s">
        <v>4</v>
      </c>
      <c r="C1000" s="1" t="str">
        <f t="shared" si="27"/>
        <v>v</v>
      </c>
      <c r="D1000">
        <f>VLOOKUP(C1000,'Naive Bayes'!A:D,3,0)</f>
        <v>2.4268823895457373E-2</v>
      </c>
      <c r="E1000">
        <f>VLOOKUP(C1000,'Naive Bayes'!A:D,2,0)</f>
        <v>0</v>
      </c>
      <c r="F1000">
        <f>D1000*GETPIVOTDATA("Gender",'Naive Bayes'!$A$3,"Gender","Male","LastLetter","a")</f>
        <v>4.3342579079006013E-3</v>
      </c>
      <c r="G1000">
        <f>E1000*GETPIVOTDATA("Gender",'Naive Bayes'!$A$3,"Gender","Female","LastLetter","a")</f>
        <v>0</v>
      </c>
      <c r="H1000" t="str">
        <f t="shared" si="34"/>
        <v>Male</v>
      </c>
      <c r="I1000">
        <f t="shared" si="35"/>
        <v>1</v>
      </c>
    </row>
    <row r="1001" spans="1:9" ht="14.25" customHeight="1">
      <c r="A1001" s="1" t="s">
        <v>998</v>
      </c>
      <c r="B1001" s="1" t="s">
        <v>6</v>
      </c>
      <c r="C1001" s="1" t="str">
        <f t="shared" si="27"/>
        <v>i</v>
      </c>
      <c r="D1001">
        <f>VLOOKUP(C1001,'Naive Bayes'!A:D,3,0)</f>
        <v>6.4716863721219667E-2</v>
      </c>
      <c r="E1001">
        <f>VLOOKUP(C1001,'Naive Bayes'!A:D,2,0)</f>
        <v>0.34074605451936874</v>
      </c>
      <c r="F1001">
        <f>D1001*GETPIVOTDATA("Gender",'Naive Bayes'!$A$3,"Gender","Male","LastLetter","a")</f>
        <v>1.1558021087734937E-2</v>
      </c>
      <c r="G1001">
        <f>E1001*GETPIVOTDATA("Gender",'Naive Bayes'!$A$3,"Gender","Female","LastLetter","a")</f>
        <v>0.19115022570598736</v>
      </c>
      <c r="H1001" t="str">
        <f t="shared" si="34"/>
        <v>Female</v>
      </c>
      <c r="I1001">
        <f t="shared" si="35"/>
        <v>1</v>
      </c>
    </row>
    <row r="1002" spans="1:9" ht="14.25" customHeight="1">
      <c r="A1002" s="1" t="s">
        <v>999</v>
      </c>
      <c r="B1002" s="1" t="s">
        <v>6</v>
      </c>
      <c r="C1002" s="1" t="str">
        <f t="shared" si="27"/>
        <v>a</v>
      </c>
      <c r="D1002">
        <f>VLOOKUP(C1002,'Naive Bayes'!A:D,3,0)</f>
        <v>0.17859365276913503</v>
      </c>
      <c r="E1002">
        <f>VLOOKUP(C1002,'Naive Bayes'!A:D,2,0)</f>
        <v>0.56097560975609762</v>
      </c>
      <c r="F1002">
        <f>D1002*GETPIVOTDATA("Gender",'Naive Bayes'!$A$3,"Gender","Male","LastLetter","a")</f>
        <v>3.1895692809422373E-2</v>
      </c>
      <c r="G1002">
        <f>E1002*GETPIVOTDATA("Gender",'Naive Bayes'!$A$3,"Gender","Female","LastLetter","a")</f>
        <v>0.31469363474122553</v>
      </c>
      <c r="H1002" t="str">
        <f t="shared" si="34"/>
        <v>Female</v>
      </c>
      <c r="I1002">
        <f t="shared" si="35"/>
        <v>1</v>
      </c>
    </row>
    <row r="1003" spans="1:9" ht="14.25" customHeight="1">
      <c r="A1003" s="1" t="s">
        <v>1000</v>
      </c>
      <c r="B1003" s="1" t="s">
        <v>4</v>
      </c>
      <c r="C1003" s="1" t="str">
        <f t="shared" si="27"/>
        <v>h</v>
      </c>
      <c r="D1003">
        <f>VLOOKUP(C1003,'Naive Bayes'!A:D,3,0)</f>
        <v>0.11263223397635345</v>
      </c>
      <c r="E1003">
        <f>VLOOKUP(C1003,'Naive Bayes'!A:D,2,0)</f>
        <v>5.0215208034433282E-3</v>
      </c>
      <c r="F1003">
        <f>D1003*GETPIVOTDATA("Gender",'Naive Bayes'!$A$3,"Gender","Male","LastLetter","a")</f>
        <v>2.0115402085384843E-2</v>
      </c>
      <c r="G1003">
        <f>E1003*GETPIVOTDATA("Gender",'Naive Bayes'!$A$3,"Gender","Female","LastLetter","a")</f>
        <v>2.8169506946145503E-3</v>
      </c>
      <c r="H1003" t="str">
        <f t="shared" si="34"/>
        <v>Male</v>
      </c>
      <c r="I1003">
        <f t="shared" si="35"/>
        <v>1</v>
      </c>
    </row>
    <row r="1004" spans="1:9" ht="14.25" customHeight="1">
      <c r="A1004" s="1" t="s">
        <v>1001</v>
      </c>
      <c r="B1004" s="1" t="s">
        <v>6</v>
      </c>
      <c r="C1004" s="1" t="str">
        <f t="shared" si="27"/>
        <v>a</v>
      </c>
      <c r="D1004">
        <f>VLOOKUP(C1004,'Naive Bayes'!A:D,3,0)</f>
        <v>0.17859365276913503</v>
      </c>
      <c r="E1004">
        <f>VLOOKUP(C1004,'Naive Bayes'!A:D,2,0)</f>
        <v>0.56097560975609762</v>
      </c>
      <c r="F1004">
        <f>D1004*GETPIVOTDATA("Gender",'Naive Bayes'!$A$3,"Gender","Male","LastLetter","a")</f>
        <v>3.1895692809422373E-2</v>
      </c>
      <c r="G1004">
        <f>E1004*GETPIVOTDATA("Gender",'Naive Bayes'!$A$3,"Gender","Female","LastLetter","a")</f>
        <v>0.31469363474122553</v>
      </c>
      <c r="H1004" t="str">
        <f t="shared" si="34"/>
        <v>Female</v>
      </c>
      <c r="I1004">
        <f t="shared" si="35"/>
        <v>1</v>
      </c>
    </row>
    <row r="1005" spans="1:9" ht="14.25" customHeight="1">
      <c r="A1005" s="1" t="s">
        <v>1002</v>
      </c>
      <c r="B1005" s="1" t="s">
        <v>6</v>
      </c>
      <c r="C1005" s="1" t="str">
        <f t="shared" si="27"/>
        <v>a</v>
      </c>
      <c r="D1005">
        <f>VLOOKUP(C1005,'Naive Bayes'!A:D,3,0)</f>
        <v>0.17859365276913503</v>
      </c>
      <c r="E1005">
        <f>VLOOKUP(C1005,'Naive Bayes'!A:D,2,0)</f>
        <v>0.56097560975609762</v>
      </c>
      <c r="F1005">
        <f>D1005*GETPIVOTDATA("Gender",'Naive Bayes'!$A$3,"Gender","Male","LastLetter","a")</f>
        <v>3.1895692809422373E-2</v>
      </c>
      <c r="G1005">
        <f>E1005*GETPIVOTDATA("Gender",'Naive Bayes'!$A$3,"Gender","Female","LastLetter","a")</f>
        <v>0.31469363474122553</v>
      </c>
      <c r="H1005" t="str">
        <f t="shared" si="34"/>
        <v>Female</v>
      </c>
      <c r="I1005">
        <f t="shared" si="35"/>
        <v>1</v>
      </c>
    </row>
    <row r="1006" spans="1:9" ht="14.25" customHeight="1">
      <c r="A1006" s="1" t="s">
        <v>1003</v>
      </c>
      <c r="B1006" s="1" t="s">
        <v>6</v>
      </c>
      <c r="C1006" s="1" t="str">
        <f t="shared" si="27"/>
        <v>a</v>
      </c>
      <c r="D1006">
        <f>VLOOKUP(C1006,'Naive Bayes'!A:D,3,0)</f>
        <v>0.17859365276913503</v>
      </c>
      <c r="E1006">
        <f>VLOOKUP(C1006,'Naive Bayes'!A:D,2,0)</f>
        <v>0.56097560975609762</v>
      </c>
      <c r="F1006">
        <f>D1006*GETPIVOTDATA("Gender",'Naive Bayes'!$A$3,"Gender","Male","LastLetter","a")</f>
        <v>3.1895692809422373E-2</v>
      </c>
      <c r="G1006">
        <f>E1006*GETPIVOTDATA("Gender",'Naive Bayes'!$A$3,"Gender","Female","LastLetter","a")</f>
        <v>0.31469363474122553</v>
      </c>
      <c r="H1006" t="str">
        <f t="shared" si="34"/>
        <v>Female</v>
      </c>
      <c r="I1006">
        <f t="shared" si="35"/>
        <v>1</v>
      </c>
    </row>
    <row r="1007" spans="1:9" ht="14.25" customHeight="1">
      <c r="A1007" s="1" t="s">
        <v>1004</v>
      </c>
      <c r="B1007" s="1" t="s">
        <v>4</v>
      </c>
      <c r="C1007" s="1" t="str">
        <f t="shared" si="27"/>
        <v>n</v>
      </c>
      <c r="D1007">
        <f>VLOOKUP(C1007,'Naive Bayes'!A:D,3,0)</f>
        <v>0.15121344119477287</v>
      </c>
      <c r="E1007">
        <f>VLOOKUP(C1007,'Naive Bayes'!A:D,2,0)</f>
        <v>1.2195121951219513E-2</v>
      </c>
      <c r="F1007">
        <f>D1007*GETPIVOTDATA("Gender",'Naive Bayes'!$A$3,"Gender","Male","LastLetter","a")</f>
        <v>2.7005760810765285E-2</v>
      </c>
      <c r="G1007">
        <f>E1007*GETPIVOTDATA("Gender",'Naive Bayes'!$A$3,"Gender","Female","LastLetter","a")</f>
        <v>6.8411659726353366E-3</v>
      </c>
      <c r="H1007" t="str">
        <f t="shared" si="34"/>
        <v>Male</v>
      </c>
      <c r="I1007">
        <f t="shared" si="35"/>
        <v>1</v>
      </c>
    </row>
    <row r="1008" spans="1:9" ht="14.25" customHeight="1">
      <c r="A1008" s="1" t="s">
        <v>1005</v>
      </c>
      <c r="B1008" s="1" t="s">
        <v>4</v>
      </c>
      <c r="C1008" s="1" t="str">
        <f t="shared" si="27"/>
        <v>n</v>
      </c>
      <c r="D1008">
        <f>VLOOKUP(C1008,'Naive Bayes'!A:D,3,0)</f>
        <v>0.15121344119477287</v>
      </c>
      <c r="E1008">
        <f>VLOOKUP(C1008,'Naive Bayes'!A:D,2,0)</f>
        <v>1.2195121951219513E-2</v>
      </c>
      <c r="F1008">
        <f>D1008*GETPIVOTDATA("Gender",'Naive Bayes'!$A$3,"Gender","Male","LastLetter","a")</f>
        <v>2.7005760810765285E-2</v>
      </c>
      <c r="G1008">
        <f>E1008*GETPIVOTDATA("Gender",'Naive Bayes'!$A$3,"Gender","Female","LastLetter","a")</f>
        <v>6.8411659726353366E-3</v>
      </c>
      <c r="H1008" t="str">
        <f t="shared" si="34"/>
        <v>Male</v>
      </c>
      <c r="I1008">
        <f t="shared" si="35"/>
        <v>1</v>
      </c>
    </row>
    <row r="1009" spans="1:9" ht="14.25" customHeight="1">
      <c r="A1009" s="1" t="s">
        <v>1006</v>
      </c>
      <c r="B1009" s="1" t="s">
        <v>6</v>
      </c>
      <c r="C1009" s="1" t="str">
        <f t="shared" si="27"/>
        <v>s</v>
      </c>
      <c r="D1009">
        <f>VLOOKUP(C1009,'Naive Bayes'!A:D,3,0)</f>
        <v>2.0535158680771624E-2</v>
      </c>
      <c r="E1009">
        <f>VLOOKUP(C1009,'Naive Bayes'!A:D,2,0)</f>
        <v>2.8694404591104736E-3</v>
      </c>
      <c r="F1009">
        <f>D1009*GETPIVOTDATA("Gender",'Naive Bayes'!$A$3,"Gender","Male","LastLetter","a")</f>
        <v>3.6674489989928162E-3</v>
      </c>
      <c r="G1009">
        <f>E1009*GETPIVOTDATA("Gender",'Naive Bayes'!$A$3,"Gender","Female","LastLetter","a")</f>
        <v>1.6096861112083146E-3</v>
      </c>
      <c r="H1009" t="str">
        <f t="shared" si="34"/>
        <v>Male</v>
      </c>
      <c r="I1009">
        <f t="shared" si="35"/>
        <v>0</v>
      </c>
    </row>
    <row r="1010" spans="1:9" ht="14.25" customHeight="1">
      <c r="A1010" s="1" t="s">
        <v>1007</v>
      </c>
      <c r="B1010" s="1" t="s">
        <v>4</v>
      </c>
      <c r="C1010" s="1" t="str">
        <f t="shared" si="27"/>
        <v>n</v>
      </c>
      <c r="D1010">
        <f>VLOOKUP(C1010,'Naive Bayes'!A:D,3,0)</f>
        <v>0.15121344119477287</v>
      </c>
      <c r="E1010">
        <f>VLOOKUP(C1010,'Naive Bayes'!A:D,2,0)</f>
        <v>1.2195121951219513E-2</v>
      </c>
      <c r="F1010">
        <f>D1010*GETPIVOTDATA("Gender",'Naive Bayes'!$A$3,"Gender","Male","LastLetter","a")</f>
        <v>2.7005760810765285E-2</v>
      </c>
      <c r="G1010">
        <f>E1010*GETPIVOTDATA("Gender",'Naive Bayes'!$A$3,"Gender","Female","LastLetter","a")</f>
        <v>6.8411659726353366E-3</v>
      </c>
      <c r="H1010" t="str">
        <f t="shared" si="34"/>
        <v>Male</v>
      </c>
      <c r="I1010">
        <f t="shared" si="35"/>
        <v>1</v>
      </c>
    </row>
    <row r="1011" spans="1:9" ht="14.25" customHeight="1">
      <c r="A1011" s="1" t="s">
        <v>1008</v>
      </c>
      <c r="B1011" s="1" t="s">
        <v>4</v>
      </c>
      <c r="C1011" s="1" t="str">
        <f t="shared" si="27"/>
        <v>l</v>
      </c>
      <c r="D1011">
        <f>VLOOKUP(C1011,'Naive Bayes'!A:D,3,0)</f>
        <v>6.1605476042314873E-2</v>
      </c>
      <c r="E1011">
        <f>VLOOKUP(C1011,'Naive Bayes'!A:D,2,0)</f>
        <v>2.7977044476327116E-2</v>
      </c>
      <c r="F1011">
        <f>D1011*GETPIVOTDATA("Gender",'Naive Bayes'!$A$3,"Gender","Male","LastLetter","a")</f>
        <v>1.1002346996978449E-2</v>
      </c>
      <c r="G1011">
        <f>E1011*GETPIVOTDATA("Gender",'Naive Bayes'!$A$3,"Gender","Female","LastLetter","a")</f>
        <v>1.5694439584281066E-2</v>
      </c>
      <c r="H1011" t="str">
        <f t="shared" si="34"/>
        <v>Female</v>
      </c>
      <c r="I1011">
        <f t="shared" si="35"/>
        <v>0</v>
      </c>
    </row>
    <row r="1012" spans="1:9" ht="14.25" customHeight="1">
      <c r="A1012" s="1" t="s">
        <v>1009</v>
      </c>
      <c r="B1012" s="1" t="s">
        <v>4</v>
      </c>
      <c r="C1012" s="1" t="str">
        <f t="shared" si="27"/>
        <v>h</v>
      </c>
      <c r="D1012">
        <f>VLOOKUP(C1012,'Naive Bayes'!A:D,3,0)</f>
        <v>0.11263223397635345</v>
      </c>
      <c r="E1012">
        <f>VLOOKUP(C1012,'Naive Bayes'!A:D,2,0)</f>
        <v>5.0215208034433282E-3</v>
      </c>
      <c r="F1012">
        <f>D1012*GETPIVOTDATA("Gender",'Naive Bayes'!$A$3,"Gender","Male","LastLetter","a")</f>
        <v>2.0115402085384843E-2</v>
      </c>
      <c r="G1012">
        <f>E1012*GETPIVOTDATA("Gender",'Naive Bayes'!$A$3,"Gender","Female","LastLetter","a")</f>
        <v>2.8169506946145503E-3</v>
      </c>
      <c r="H1012" t="str">
        <f t="shared" si="34"/>
        <v>Male</v>
      </c>
      <c r="I1012">
        <f t="shared" si="35"/>
        <v>1</v>
      </c>
    </row>
    <row r="1013" spans="1:9" ht="14.25" customHeight="1">
      <c r="A1013" s="1" t="s">
        <v>1010</v>
      </c>
      <c r="B1013" s="1" t="s">
        <v>4</v>
      </c>
      <c r="C1013" s="1" t="str">
        <f t="shared" si="27"/>
        <v>s</v>
      </c>
      <c r="D1013">
        <f>VLOOKUP(C1013,'Naive Bayes'!A:D,3,0)</f>
        <v>2.0535158680771624E-2</v>
      </c>
      <c r="E1013">
        <f>VLOOKUP(C1013,'Naive Bayes'!A:D,2,0)</f>
        <v>2.8694404591104736E-3</v>
      </c>
      <c r="F1013">
        <f>D1013*GETPIVOTDATA("Gender",'Naive Bayes'!$A$3,"Gender","Male","LastLetter","a")</f>
        <v>3.6674489989928162E-3</v>
      </c>
      <c r="G1013">
        <f>E1013*GETPIVOTDATA("Gender",'Naive Bayes'!$A$3,"Gender","Female","LastLetter","a")</f>
        <v>1.6096861112083146E-3</v>
      </c>
      <c r="H1013" t="str">
        <f t="shared" si="34"/>
        <v>Male</v>
      </c>
      <c r="I1013">
        <f t="shared" si="35"/>
        <v>1</v>
      </c>
    </row>
    <row r="1014" spans="1:9" ht="14.25" customHeight="1">
      <c r="A1014" s="1" t="s">
        <v>1011</v>
      </c>
      <c r="B1014" s="1" t="s">
        <v>6</v>
      </c>
      <c r="C1014" s="1" t="str">
        <f t="shared" si="27"/>
        <v>a</v>
      </c>
      <c r="D1014">
        <f>VLOOKUP(C1014,'Naive Bayes'!A:D,3,0)</f>
        <v>0.17859365276913503</v>
      </c>
      <c r="E1014">
        <f>VLOOKUP(C1014,'Naive Bayes'!A:D,2,0)</f>
        <v>0.56097560975609762</v>
      </c>
      <c r="F1014">
        <f>D1014*GETPIVOTDATA("Gender",'Naive Bayes'!$A$3,"Gender","Male","LastLetter","a")</f>
        <v>3.1895692809422373E-2</v>
      </c>
      <c r="G1014">
        <f>E1014*GETPIVOTDATA("Gender",'Naive Bayes'!$A$3,"Gender","Female","LastLetter","a")</f>
        <v>0.31469363474122553</v>
      </c>
      <c r="H1014" t="str">
        <f t="shared" si="34"/>
        <v>Female</v>
      </c>
      <c r="I1014">
        <f t="shared" si="35"/>
        <v>1</v>
      </c>
    </row>
    <row r="1015" spans="1:9" ht="14.25" customHeight="1">
      <c r="A1015" s="1" t="s">
        <v>1012</v>
      </c>
      <c r="B1015" s="1" t="s">
        <v>4</v>
      </c>
      <c r="C1015" s="1" t="str">
        <f t="shared" si="27"/>
        <v>r</v>
      </c>
      <c r="D1015">
        <f>VLOOKUP(C1015,'Naive Bayes'!A:D,3,0)</f>
        <v>8.7741132545115119E-2</v>
      </c>
      <c r="E1015">
        <f>VLOOKUP(C1015,'Naive Bayes'!A:D,2,0)</f>
        <v>6.4562410329985654E-3</v>
      </c>
      <c r="F1015">
        <f>D1015*GETPIVOTDATA("Gender",'Naive Bayes'!$A$3,"Gender","Male","LastLetter","a")</f>
        <v>1.5670009359332941E-2</v>
      </c>
      <c r="G1015">
        <f>E1015*GETPIVOTDATA("Gender",'Naive Bayes'!$A$3,"Gender","Female","LastLetter","a")</f>
        <v>3.6217937502187078E-3</v>
      </c>
      <c r="H1015" t="str">
        <f t="shared" si="34"/>
        <v>Male</v>
      </c>
      <c r="I1015">
        <f t="shared" si="35"/>
        <v>1</v>
      </c>
    </row>
    <row r="1016" spans="1:9" ht="14.25" customHeight="1">
      <c r="A1016" s="1" t="s">
        <v>1013</v>
      </c>
      <c r="B1016" s="1" t="s">
        <v>4</v>
      </c>
      <c r="C1016" s="1" t="str">
        <f t="shared" si="27"/>
        <v>d</v>
      </c>
      <c r="D1016">
        <f>VLOOKUP(C1016,'Naive Bayes'!A:D,3,0)</f>
        <v>3.4847542003733668E-2</v>
      </c>
      <c r="E1016">
        <f>VLOOKUP(C1016,'Naive Bayes'!A:D,2,0)</f>
        <v>2.152080344332855E-3</v>
      </c>
      <c r="F1016">
        <f>D1016*GETPIVOTDATA("Gender",'Naive Bayes'!$A$3,"Gender","Male","LastLetter","a")</f>
        <v>6.2235498164726587E-3</v>
      </c>
      <c r="G1016">
        <f>E1016*GETPIVOTDATA("Gender",'Naive Bayes'!$A$3,"Gender","Female","LastLetter","a")</f>
        <v>1.2072645834062359E-3</v>
      </c>
      <c r="H1016" t="str">
        <f t="shared" si="34"/>
        <v>Male</v>
      </c>
      <c r="I1016">
        <f t="shared" si="35"/>
        <v>1</v>
      </c>
    </row>
    <row r="1017" spans="1:9" ht="14.25" customHeight="1">
      <c r="A1017" s="1" t="s">
        <v>1014</v>
      </c>
      <c r="B1017" s="1" t="s">
        <v>6</v>
      </c>
      <c r="C1017" s="1" t="str">
        <f t="shared" si="27"/>
        <v>a</v>
      </c>
      <c r="D1017">
        <f>VLOOKUP(C1017,'Naive Bayes'!A:D,3,0)</f>
        <v>0.17859365276913503</v>
      </c>
      <c r="E1017">
        <f>VLOOKUP(C1017,'Naive Bayes'!A:D,2,0)</f>
        <v>0.56097560975609762</v>
      </c>
      <c r="F1017">
        <f>D1017*GETPIVOTDATA("Gender",'Naive Bayes'!$A$3,"Gender","Male","LastLetter","a")</f>
        <v>3.1895692809422373E-2</v>
      </c>
      <c r="G1017">
        <f>E1017*GETPIVOTDATA("Gender",'Naive Bayes'!$A$3,"Gender","Female","LastLetter","a")</f>
        <v>0.31469363474122553</v>
      </c>
      <c r="H1017" t="str">
        <f t="shared" si="34"/>
        <v>Female</v>
      </c>
      <c r="I1017">
        <f t="shared" si="35"/>
        <v>1</v>
      </c>
    </row>
    <row r="1018" spans="1:9" ht="14.25" customHeight="1">
      <c r="A1018" s="1" t="s">
        <v>1015</v>
      </c>
      <c r="B1018" s="1" t="s">
        <v>4</v>
      </c>
      <c r="C1018" s="1" t="str">
        <f t="shared" si="27"/>
        <v>r</v>
      </c>
      <c r="D1018">
        <f>VLOOKUP(C1018,'Naive Bayes'!A:D,3,0)</f>
        <v>8.7741132545115119E-2</v>
      </c>
      <c r="E1018">
        <f>VLOOKUP(C1018,'Naive Bayes'!A:D,2,0)</f>
        <v>6.4562410329985654E-3</v>
      </c>
      <c r="F1018">
        <f>D1018*GETPIVOTDATA("Gender",'Naive Bayes'!$A$3,"Gender","Male","LastLetter","a")</f>
        <v>1.5670009359332941E-2</v>
      </c>
      <c r="G1018">
        <f>E1018*GETPIVOTDATA("Gender",'Naive Bayes'!$A$3,"Gender","Female","LastLetter","a")</f>
        <v>3.6217937502187078E-3</v>
      </c>
      <c r="H1018" t="str">
        <f t="shared" si="34"/>
        <v>Male</v>
      </c>
      <c r="I1018">
        <f t="shared" si="35"/>
        <v>1</v>
      </c>
    </row>
    <row r="1019" spans="1:9" ht="14.25" customHeight="1">
      <c r="A1019" s="1" t="s">
        <v>1016</v>
      </c>
      <c r="B1019" s="1" t="s">
        <v>4</v>
      </c>
      <c r="C1019" s="1" t="str">
        <f t="shared" si="27"/>
        <v>i</v>
      </c>
      <c r="D1019">
        <f>VLOOKUP(C1019,'Naive Bayes'!A:D,3,0)</f>
        <v>6.4716863721219667E-2</v>
      </c>
      <c r="E1019">
        <f>VLOOKUP(C1019,'Naive Bayes'!A:D,2,0)</f>
        <v>0.34074605451936874</v>
      </c>
      <c r="F1019">
        <f>D1019*GETPIVOTDATA("Gender",'Naive Bayes'!$A$3,"Gender","Male","LastLetter","a")</f>
        <v>1.1558021087734937E-2</v>
      </c>
      <c r="G1019">
        <f>E1019*GETPIVOTDATA("Gender",'Naive Bayes'!$A$3,"Gender","Female","LastLetter","a")</f>
        <v>0.19115022570598736</v>
      </c>
      <c r="H1019" t="str">
        <f t="shared" si="34"/>
        <v>Female</v>
      </c>
      <c r="I1019">
        <f t="shared" si="35"/>
        <v>0</v>
      </c>
    </row>
    <row r="1020" spans="1:9" ht="14.25" customHeight="1">
      <c r="A1020" s="1" t="s">
        <v>1017</v>
      </c>
      <c r="B1020" s="1" t="s">
        <v>4</v>
      </c>
      <c r="C1020" s="1" t="str">
        <f t="shared" si="27"/>
        <v>r</v>
      </c>
      <c r="D1020">
        <f>VLOOKUP(C1020,'Naive Bayes'!A:D,3,0)</f>
        <v>8.7741132545115119E-2</v>
      </c>
      <c r="E1020">
        <f>VLOOKUP(C1020,'Naive Bayes'!A:D,2,0)</f>
        <v>6.4562410329985654E-3</v>
      </c>
      <c r="F1020">
        <f>D1020*GETPIVOTDATA("Gender",'Naive Bayes'!$A$3,"Gender","Male","LastLetter","a")</f>
        <v>1.5670009359332941E-2</v>
      </c>
      <c r="G1020">
        <f>E1020*GETPIVOTDATA("Gender",'Naive Bayes'!$A$3,"Gender","Female","LastLetter","a")</f>
        <v>3.6217937502187078E-3</v>
      </c>
      <c r="H1020" t="str">
        <f t="shared" si="34"/>
        <v>Male</v>
      </c>
      <c r="I1020">
        <f t="shared" si="35"/>
        <v>1</v>
      </c>
    </row>
    <row r="1021" spans="1:9" ht="14.25" customHeight="1">
      <c r="A1021" s="1" t="s">
        <v>1018</v>
      </c>
      <c r="B1021" s="1" t="s">
        <v>6</v>
      </c>
      <c r="C1021" s="1" t="str">
        <f t="shared" si="27"/>
        <v>a</v>
      </c>
      <c r="D1021">
        <f>VLOOKUP(C1021,'Naive Bayes'!A:D,3,0)</f>
        <v>0.17859365276913503</v>
      </c>
      <c r="E1021">
        <f>VLOOKUP(C1021,'Naive Bayes'!A:D,2,0)</f>
        <v>0.56097560975609762</v>
      </c>
      <c r="F1021">
        <f>D1021*GETPIVOTDATA("Gender",'Naive Bayes'!$A$3,"Gender","Male","LastLetter","a")</f>
        <v>3.1895692809422373E-2</v>
      </c>
      <c r="G1021">
        <f>E1021*GETPIVOTDATA("Gender",'Naive Bayes'!$A$3,"Gender","Female","LastLetter","a")</f>
        <v>0.31469363474122553</v>
      </c>
      <c r="H1021" t="str">
        <f t="shared" si="34"/>
        <v>Female</v>
      </c>
      <c r="I1021">
        <f t="shared" si="35"/>
        <v>1</v>
      </c>
    </row>
    <row r="1022" spans="1:9" ht="14.25" customHeight="1">
      <c r="A1022" s="1" t="s">
        <v>1019</v>
      </c>
      <c r="B1022" s="1" t="s">
        <v>6</v>
      </c>
      <c r="C1022" s="1" t="str">
        <f t="shared" ref="C1022:C1276" si="36">RIGHT(A1022)</f>
        <v>a</v>
      </c>
      <c r="D1022">
        <f>VLOOKUP(C1022,'Naive Bayes'!A:D,3,0)</f>
        <v>0.17859365276913503</v>
      </c>
      <c r="E1022">
        <f>VLOOKUP(C1022,'Naive Bayes'!A:D,2,0)</f>
        <v>0.56097560975609762</v>
      </c>
      <c r="F1022">
        <f>D1022*GETPIVOTDATA("Gender",'Naive Bayes'!$A$3,"Gender","Male","LastLetter","a")</f>
        <v>3.1895692809422373E-2</v>
      </c>
      <c r="G1022">
        <f>E1022*GETPIVOTDATA("Gender",'Naive Bayes'!$A$3,"Gender","Female","LastLetter","a")</f>
        <v>0.31469363474122553</v>
      </c>
      <c r="H1022" t="str">
        <f t="shared" si="34"/>
        <v>Female</v>
      </c>
      <c r="I1022">
        <f t="shared" si="35"/>
        <v>1</v>
      </c>
    </row>
    <row r="1023" spans="1:9" ht="14.25" customHeight="1">
      <c r="A1023" s="1" t="s">
        <v>1020</v>
      </c>
      <c r="B1023" s="1" t="s">
        <v>6</v>
      </c>
      <c r="C1023" s="1" t="str">
        <f t="shared" si="36"/>
        <v>a</v>
      </c>
      <c r="D1023">
        <f>VLOOKUP(C1023,'Naive Bayes'!A:D,3,0)</f>
        <v>0.17859365276913503</v>
      </c>
      <c r="E1023">
        <f>VLOOKUP(C1023,'Naive Bayes'!A:D,2,0)</f>
        <v>0.56097560975609762</v>
      </c>
      <c r="F1023">
        <f>D1023*GETPIVOTDATA("Gender",'Naive Bayes'!$A$3,"Gender","Male","LastLetter","a")</f>
        <v>3.1895692809422373E-2</v>
      </c>
      <c r="G1023">
        <f>E1023*GETPIVOTDATA("Gender",'Naive Bayes'!$A$3,"Gender","Female","LastLetter","a")</f>
        <v>0.31469363474122553</v>
      </c>
      <c r="H1023" t="str">
        <f t="shared" si="34"/>
        <v>Female</v>
      </c>
      <c r="I1023">
        <f t="shared" si="35"/>
        <v>1</v>
      </c>
    </row>
    <row r="1024" spans="1:9" ht="14.25" customHeight="1">
      <c r="A1024" s="1" t="s">
        <v>1021</v>
      </c>
      <c r="B1024" s="1" t="s">
        <v>4</v>
      </c>
      <c r="C1024" s="1" t="str">
        <f t="shared" si="36"/>
        <v>n</v>
      </c>
      <c r="D1024">
        <f>VLOOKUP(C1024,'Naive Bayes'!A:D,3,0)</f>
        <v>0.15121344119477287</v>
      </c>
      <c r="E1024">
        <f>VLOOKUP(C1024,'Naive Bayes'!A:D,2,0)</f>
        <v>1.2195121951219513E-2</v>
      </c>
      <c r="F1024">
        <f>D1024*GETPIVOTDATA("Gender",'Naive Bayes'!$A$3,"Gender","Male","LastLetter","a")</f>
        <v>2.7005760810765285E-2</v>
      </c>
      <c r="G1024">
        <f>E1024*GETPIVOTDATA("Gender",'Naive Bayes'!$A$3,"Gender","Female","LastLetter","a")</f>
        <v>6.8411659726353366E-3</v>
      </c>
      <c r="H1024" t="str">
        <f t="shared" si="34"/>
        <v>Male</v>
      </c>
      <c r="I1024">
        <f t="shared" si="35"/>
        <v>1</v>
      </c>
    </row>
    <row r="1025" spans="1:9" ht="14.25" customHeight="1">
      <c r="A1025" s="1" t="s">
        <v>1022</v>
      </c>
      <c r="B1025" s="1" t="s">
        <v>6</v>
      </c>
      <c r="C1025" s="1" t="str">
        <f t="shared" si="36"/>
        <v>a</v>
      </c>
      <c r="D1025">
        <f>VLOOKUP(C1025,'Naive Bayes'!A:D,3,0)</f>
        <v>0.17859365276913503</v>
      </c>
      <c r="E1025">
        <f>VLOOKUP(C1025,'Naive Bayes'!A:D,2,0)</f>
        <v>0.56097560975609762</v>
      </c>
      <c r="F1025">
        <f>D1025*GETPIVOTDATA("Gender",'Naive Bayes'!$A$3,"Gender","Male","LastLetter","a")</f>
        <v>3.1895692809422373E-2</v>
      </c>
      <c r="G1025">
        <f>E1025*GETPIVOTDATA("Gender",'Naive Bayes'!$A$3,"Gender","Female","LastLetter","a")</f>
        <v>0.31469363474122553</v>
      </c>
      <c r="H1025" t="str">
        <f t="shared" si="34"/>
        <v>Female</v>
      </c>
      <c r="I1025">
        <f t="shared" si="35"/>
        <v>1</v>
      </c>
    </row>
    <row r="1026" spans="1:9" ht="14.25" customHeight="1">
      <c r="A1026" s="1" t="s">
        <v>1023</v>
      </c>
      <c r="B1026" s="1" t="s">
        <v>6</v>
      </c>
      <c r="C1026" s="1" t="str">
        <f t="shared" si="36"/>
        <v>i</v>
      </c>
      <c r="D1026">
        <f>VLOOKUP(C1026,'Naive Bayes'!A:D,3,0)</f>
        <v>6.4716863721219667E-2</v>
      </c>
      <c r="E1026">
        <f>VLOOKUP(C1026,'Naive Bayes'!A:D,2,0)</f>
        <v>0.34074605451936874</v>
      </c>
      <c r="F1026">
        <f>D1026*GETPIVOTDATA("Gender",'Naive Bayes'!$A$3,"Gender","Male","LastLetter","a")</f>
        <v>1.1558021087734937E-2</v>
      </c>
      <c r="G1026">
        <f>E1026*GETPIVOTDATA("Gender",'Naive Bayes'!$A$3,"Gender","Female","LastLetter","a")</f>
        <v>0.19115022570598736</v>
      </c>
      <c r="H1026" t="str">
        <f t="shared" si="34"/>
        <v>Female</v>
      </c>
      <c r="I1026">
        <f t="shared" si="35"/>
        <v>1</v>
      </c>
    </row>
    <row r="1027" spans="1:9" ht="14.25" customHeight="1">
      <c r="A1027" s="1" t="s">
        <v>1024</v>
      </c>
      <c r="B1027" s="1" t="s">
        <v>6</v>
      </c>
      <c r="C1027" s="1" t="str">
        <f t="shared" si="36"/>
        <v>a</v>
      </c>
      <c r="D1027">
        <f>VLOOKUP(C1027,'Naive Bayes'!A:D,3,0)</f>
        <v>0.17859365276913503</v>
      </c>
      <c r="E1027">
        <f>VLOOKUP(C1027,'Naive Bayes'!A:D,2,0)</f>
        <v>0.56097560975609762</v>
      </c>
      <c r="F1027">
        <f>D1027*GETPIVOTDATA("Gender",'Naive Bayes'!$A$3,"Gender","Male","LastLetter","a")</f>
        <v>3.1895692809422373E-2</v>
      </c>
      <c r="G1027">
        <f>E1027*GETPIVOTDATA("Gender",'Naive Bayes'!$A$3,"Gender","Female","LastLetter","a")</f>
        <v>0.31469363474122553</v>
      </c>
      <c r="H1027" t="str">
        <f t="shared" ref="H1027:H1090" si="37">IF(G1027&gt;F1027,"Female","Male")</f>
        <v>Female</v>
      </c>
      <c r="I1027">
        <f t="shared" ref="I1027:I1090" si="38">IF(H1027=B1027,1,0)</f>
        <v>1</v>
      </c>
    </row>
    <row r="1028" spans="1:9" ht="14.25" customHeight="1">
      <c r="A1028" s="1" t="s">
        <v>1025</v>
      </c>
      <c r="B1028" s="1" t="s">
        <v>6</v>
      </c>
      <c r="C1028" s="1" t="str">
        <f t="shared" si="36"/>
        <v>a</v>
      </c>
      <c r="D1028">
        <f>VLOOKUP(C1028,'Naive Bayes'!A:D,3,0)</f>
        <v>0.17859365276913503</v>
      </c>
      <c r="E1028">
        <f>VLOOKUP(C1028,'Naive Bayes'!A:D,2,0)</f>
        <v>0.56097560975609762</v>
      </c>
      <c r="F1028">
        <f>D1028*GETPIVOTDATA("Gender",'Naive Bayes'!$A$3,"Gender","Male","LastLetter","a")</f>
        <v>3.1895692809422373E-2</v>
      </c>
      <c r="G1028">
        <f>E1028*GETPIVOTDATA("Gender",'Naive Bayes'!$A$3,"Gender","Female","LastLetter","a")</f>
        <v>0.31469363474122553</v>
      </c>
      <c r="H1028" t="str">
        <f t="shared" si="37"/>
        <v>Female</v>
      </c>
      <c r="I1028">
        <f t="shared" si="38"/>
        <v>1</v>
      </c>
    </row>
    <row r="1029" spans="1:9" ht="14.25" customHeight="1">
      <c r="A1029" s="1" t="s">
        <v>1026</v>
      </c>
      <c r="B1029" s="1" t="s">
        <v>4</v>
      </c>
      <c r="C1029" s="1" t="str">
        <f t="shared" si="36"/>
        <v>l</v>
      </c>
      <c r="D1029">
        <f>VLOOKUP(C1029,'Naive Bayes'!A:D,3,0)</f>
        <v>6.1605476042314873E-2</v>
      </c>
      <c r="E1029">
        <f>VLOOKUP(C1029,'Naive Bayes'!A:D,2,0)</f>
        <v>2.7977044476327116E-2</v>
      </c>
      <c r="F1029">
        <f>D1029*GETPIVOTDATA("Gender",'Naive Bayes'!$A$3,"Gender","Male","LastLetter","a")</f>
        <v>1.1002346996978449E-2</v>
      </c>
      <c r="G1029">
        <f>E1029*GETPIVOTDATA("Gender",'Naive Bayes'!$A$3,"Gender","Female","LastLetter","a")</f>
        <v>1.5694439584281066E-2</v>
      </c>
      <c r="H1029" t="str">
        <f t="shared" si="37"/>
        <v>Female</v>
      </c>
      <c r="I1029">
        <f t="shared" si="38"/>
        <v>0</v>
      </c>
    </row>
    <row r="1030" spans="1:9" ht="14.25" customHeight="1">
      <c r="A1030" s="1" t="s">
        <v>1027</v>
      </c>
      <c r="B1030" s="1" t="s">
        <v>4</v>
      </c>
      <c r="C1030" s="1" t="str">
        <f t="shared" si="36"/>
        <v>n</v>
      </c>
      <c r="D1030">
        <f>VLOOKUP(C1030,'Naive Bayes'!A:D,3,0)</f>
        <v>0.15121344119477287</v>
      </c>
      <c r="E1030">
        <f>VLOOKUP(C1030,'Naive Bayes'!A:D,2,0)</f>
        <v>1.2195121951219513E-2</v>
      </c>
      <c r="F1030">
        <f>D1030*GETPIVOTDATA("Gender",'Naive Bayes'!$A$3,"Gender","Male","LastLetter","a")</f>
        <v>2.7005760810765285E-2</v>
      </c>
      <c r="G1030">
        <f>E1030*GETPIVOTDATA("Gender",'Naive Bayes'!$A$3,"Gender","Female","LastLetter","a")</f>
        <v>6.8411659726353366E-3</v>
      </c>
      <c r="H1030" t="str">
        <f t="shared" si="37"/>
        <v>Male</v>
      </c>
      <c r="I1030">
        <f t="shared" si="38"/>
        <v>1</v>
      </c>
    </row>
    <row r="1031" spans="1:9" ht="14.25" customHeight="1">
      <c r="A1031" s="1" t="s">
        <v>1028</v>
      </c>
      <c r="B1031" s="1" t="s">
        <v>6</v>
      </c>
      <c r="C1031" s="1" t="str">
        <f t="shared" si="36"/>
        <v>i</v>
      </c>
      <c r="D1031">
        <f>VLOOKUP(C1031,'Naive Bayes'!A:D,3,0)</f>
        <v>6.4716863721219667E-2</v>
      </c>
      <c r="E1031">
        <f>VLOOKUP(C1031,'Naive Bayes'!A:D,2,0)</f>
        <v>0.34074605451936874</v>
      </c>
      <c r="F1031">
        <f>D1031*GETPIVOTDATA("Gender",'Naive Bayes'!$A$3,"Gender","Male","LastLetter","a")</f>
        <v>1.1558021087734937E-2</v>
      </c>
      <c r="G1031">
        <f>E1031*GETPIVOTDATA("Gender",'Naive Bayes'!$A$3,"Gender","Female","LastLetter","a")</f>
        <v>0.19115022570598736</v>
      </c>
      <c r="H1031" t="str">
        <f t="shared" si="37"/>
        <v>Female</v>
      </c>
      <c r="I1031">
        <f t="shared" si="38"/>
        <v>1</v>
      </c>
    </row>
    <row r="1032" spans="1:9" ht="14.25" customHeight="1">
      <c r="A1032" s="1" t="s">
        <v>1029</v>
      </c>
      <c r="B1032" s="1" t="s">
        <v>6</v>
      </c>
      <c r="C1032" s="1" t="str">
        <f t="shared" si="36"/>
        <v>a</v>
      </c>
      <c r="D1032">
        <f>VLOOKUP(C1032,'Naive Bayes'!A:D,3,0)</f>
        <v>0.17859365276913503</v>
      </c>
      <c r="E1032">
        <f>VLOOKUP(C1032,'Naive Bayes'!A:D,2,0)</f>
        <v>0.56097560975609762</v>
      </c>
      <c r="F1032">
        <f>D1032*GETPIVOTDATA("Gender",'Naive Bayes'!$A$3,"Gender","Male","LastLetter","a")</f>
        <v>3.1895692809422373E-2</v>
      </c>
      <c r="G1032">
        <f>E1032*GETPIVOTDATA("Gender",'Naive Bayes'!$A$3,"Gender","Female","LastLetter","a")</f>
        <v>0.31469363474122553</v>
      </c>
      <c r="H1032" t="str">
        <f t="shared" si="37"/>
        <v>Female</v>
      </c>
      <c r="I1032">
        <f t="shared" si="38"/>
        <v>1</v>
      </c>
    </row>
    <row r="1033" spans="1:9" ht="14.25" customHeight="1">
      <c r="A1033" s="1" t="s">
        <v>1030</v>
      </c>
      <c r="B1033" s="1" t="s">
        <v>6</v>
      </c>
      <c r="C1033" s="1" t="str">
        <f t="shared" si="36"/>
        <v>a</v>
      </c>
      <c r="D1033">
        <f>VLOOKUP(C1033,'Naive Bayes'!A:D,3,0)</f>
        <v>0.17859365276913503</v>
      </c>
      <c r="E1033">
        <f>VLOOKUP(C1033,'Naive Bayes'!A:D,2,0)</f>
        <v>0.56097560975609762</v>
      </c>
      <c r="F1033">
        <f>D1033*GETPIVOTDATA("Gender",'Naive Bayes'!$A$3,"Gender","Male","LastLetter","a")</f>
        <v>3.1895692809422373E-2</v>
      </c>
      <c r="G1033">
        <f>E1033*GETPIVOTDATA("Gender",'Naive Bayes'!$A$3,"Gender","Female","LastLetter","a")</f>
        <v>0.31469363474122553</v>
      </c>
      <c r="H1033" t="str">
        <f t="shared" si="37"/>
        <v>Female</v>
      </c>
      <c r="I1033">
        <f t="shared" si="38"/>
        <v>1</v>
      </c>
    </row>
    <row r="1034" spans="1:9" ht="14.25" customHeight="1">
      <c r="A1034" s="1" t="s">
        <v>1031</v>
      </c>
      <c r="B1034" s="1" t="s">
        <v>6</v>
      </c>
      <c r="C1034" s="1" t="str">
        <f t="shared" si="36"/>
        <v>a</v>
      </c>
      <c r="D1034">
        <f>VLOOKUP(C1034,'Naive Bayes'!A:D,3,0)</f>
        <v>0.17859365276913503</v>
      </c>
      <c r="E1034">
        <f>VLOOKUP(C1034,'Naive Bayes'!A:D,2,0)</f>
        <v>0.56097560975609762</v>
      </c>
      <c r="F1034">
        <f>D1034*GETPIVOTDATA("Gender",'Naive Bayes'!$A$3,"Gender","Male","LastLetter","a")</f>
        <v>3.1895692809422373E-2</v>
      </c>
      <c r="G1034">
        <f>E1034*GETPIVOTDATA("Gender",'Naive Bayes'!$A$3,"Gender","Female","LastLetter","a")</f>
        <v>0.31469363474122553</v>
      </c>
      <c r="H1034" t="str">
        <f t="shared" si="37"/>
        <v>Female</v>
      </c>
      <c r="I1034">
        <f t="shared" si="38"/>
        <v>1</v>
      </c>
    </row>
    <row r="1035" spans="1:9" ht="14.25" customHeight="1">
      <c r="A1035" s="1" t="s">
        <v>1032</v>
      </c>
      <c r="B1035" s="1" t="s">
        <v>6</v>
      </c>
      <c r="C1035" s="1" t="str">
        <f t="shared" si="36"/>
        <v>i</v>
      </c>
      <c r="D1035">
        <f>VLOOKUP(C1035,'Naive Bayes'!A:D,3,0)</f>
        <v>6.4716863721219667E-2</v>
      </c>
      <c r="E1035">
        <f>VLOOKUP(C1035,'Naive Bayes'!A:D,2,0)</f>
        <v>0.34074605451936874</v>
      </c>
      <c r="F1035">
        <f>D1035*GETPIVOTDATA("Gender",'Naive Bayes'!$A$3,"Gender","Male","LastLetter","a")</f>
        <v>1.1558021087734937E-2</v>
      </c>
      <c r="G1035">
        <f>E1035*GETPIVOTDATA("Gender",'Naive Bayes'!$A$3,"Gender","Female","LastLetter","a")</f>
        <v>0.19115022570598736</v>
      </c>
      <c r="H1035" t="str">
        <f t="shared" si="37"/>
        <v>Female</v>
      </c>
      <c r="I1035">
        <f t="shared" si="38"/>
        <v>1</v>
      </c>
    </row>
    <row r="1036" spans="1:9" ht="14.25" customHeight="1">
      <c r="A1036" s="1" t="s">
        <v>1033</v>
      </c>
      <c r="B1036" s="1" t="s">
        <v>4</v>
      </c>
      <c r="C1036" s="1" t="str">
        <f t="shared" si="36"/>
        <v>n</v>
      </c>
      <c r="D1036">
        <f>VLOOKUP(C1036,'Naive Bayes'!A:D,3,0)</f>
        <v>0.15121344119477287</v>
      </c>
      <c r="E1036">
        <f>VLOOKUP(C1036,'Naive Bayes'!A:D,2,0)</f>
        <v>1.2195121951219513E-2</v>
      </c>
      <c r="F1036">
        <f>D1036*GETPIVOTDATA("Gender",'Naive Bayes'!$A$3,"Gender","Male","LastLetter","a")</f>
        <v>2.7005760810765285E-2</v>
      </c>
      <c r="G1036">
        <f>E1036*GETPIVOTDATA("Gender",'Naive Bayes'!$A$3,"Gender","Female","LastLetter","a")</f>
        <v>6.8411659726353366E-3</v>
      </c>
      <c r="H1036" t="str">
        <f t="shared" si="37"/>
        <v>Male</v>
      </c>
      <c r="I1036">
        <f t="shared" si="38"/>
        <v>1</v>
      </c>
    </row>
    <row r="1037" spans="1:9" ht="14.25" customHeight="1">
      <c r="A1037" s="1" t="s">
        <v>1034</v>
      </c>
      <c r="B1037" s="1" t="s">
        <v>6</v>
      </c>
      <c r="C1037" s="1" t="str">
        <f t="shared" si="36"/>
        <v>a</v>
      </c>
      <c r="D1037">
        <f>VLOOKUP(C1037,'Naive Bayes'!A:D,3,0)</f>
        <v>0.17859365276913503</v>
      </c>
      <c r="E1037">
        <f>VLOOKUP(C1037,'Naive Bayes'!A:D,2,0)</f>
        <v>0.56097560975609762</v>
      </c>
      <c r="F1037">
        <f>D1037*GETPIVOTDATA("Gender",'Naive Bayes'!$A$3,"Gender","Male","LastLetter","a")</f>
        <v>3.1895692809422373E-2</v>
      </c>
      <c r="G1037">
        <f>E1037*GETPIVOTDATA("Gender",'Naive Bayes'!$A$3,"Gender","Female","LastLetter","a")</f>
        <v>0.31469363474122553</v>
      </c>
      <c r="H1037" t="str">
        <f t="shared" si="37"/>
        <v>Female</v>
      </c>
      <c r="I1037">
        <f t="shared" si="38"/>
        <v>1</v>
      </c>
    </row>
    <row r="1038" spans="1:9" ht="14.25" customHeight="1">
      <c r="A1038" s="1" t="s">
        <v>1035</v>
      </c>
      <c r="B1038" s="1" t="s">
        <v>4</v>
      </c>
      <c r="C1038" s="1" t="str">
        <f t="shared" si="36"/>
        <v>d</v>
      </c>
      <c r="D1038">
        <f>VLOOKUP(C1038,'Naive Bayes'!A:D,3,0)</f>
        <v>3.4847542003733668E-2</v>
      </c>
      <c r="E1038">
        <f>VLOOKUP(C1038,'Naive Bayes'!A:D,2,0)</f>
        <v>2.152080344332855E-3</v>
      </c>
      <c r="F1038">
        <f>D1038*GETPIVOTDATA("Gender",'Naive Bayes'!$A$3,"Gender","Male","LastLetter","a")</f>
        <v>6.2235498164726587E-3</v>
      </c>
      <c r="G1038">
        <f>E1038*GETPIVOTDATA("Gender",'Naive Bayes'!$A$3,"Gender","Female","LastLetter","a")</f>
        <v>1.2072645834062359E-3</v>
      </c>
      <c r="H1038" t="str">
        <f t="shared" si="37"/>
        <v>Male</v>
      </c>
      <c r="I1038">
        <f t="shared" si="38"/>
        <v>1</v>
      </c>
    </row>
    <row r="1039" spans="1:9" ht="14.25" customHeight="1">
      <c r="A1039" s="1" t="s">
        <v>1036</v>
      </c>
      <c r="B1039" s="1" t="s">
        <v>4</v>
      </c>
      <c r="C1039" s="1" t="str">
        <f t="shared" si="36"/>
        <v>p</v>
      </c>
      <c r="D1039">
        <f>VLOOKUP(C1039,'Naive Bayes'!A:D,3,0)</f>
        <v>1.2445550715619166E-2</v>
      </c>
      <c r="E1039">
        <f>VLOOKUP(C1039,'Naive Bayes'!A:D,2,0)</f>
        <v>7.173601147776184E-4</v>
      </c>
      <c r="F1039">
        <f>D1039*GETPIVOTDATA("Gender",'Naive Bayes'!$A$3,"Gender","Male","LastLetter","a")</f>
        <v>2.2226963630259493E-3</v>
      </c>
      <c r="G1039">
        <f>E1039*GETPIVOTDATA("Gender",'Naive Bayes'!$A$3,"Gender","Female","LastLetter","a")</f>
        <v>4.0242152780207866E-4</v>
      </c>
      <c r="H1039" t="str">
        <f t="shared" si="37"/>
        <v>Male</v>
      </c>
      <c r="I1039">
        <f t="shared" si="38"/>
        <v>1</v>
      </c>
    </row>
    <row r="1040" spans="1:9" ht="14.25" customHeight="1">
      <c r="A1040" s="1" t="s">
        <v>1037</v>
      </c>
      <c r="B1040" s="1" t="s">
        <v>4</v>
      </c>
      <c r="C1040" s="1" t="str">
        <f t="shared" si="36"/>
        <v>n</v>
      </c>
      <c r="D1040">
        <f>VLOOKUP(C1040,'Naive Bayes'!A:D,3,0)</f>
        <v>0.15121344119477287</v>
      </c>
      <c r="E1040">
        <f>VLOOKUP(C1040,'Naive Bayes'!A:D,2,0)</f>
        <v>1.2195121951219513E-2</v>
      </c>
      <c r="F1040">
        <f>D1040*GETPIVOTDATA("Gender",'Naive Bayes'!$A$3,"Gender","Male","LastLetter","a")</f>
        <v>2.7005760810765285E-2</v>
      </c>
      <c r="G1040">
        <f>E1040*GETPIVOTDATA("Gender",'Naive Bayes'!$A$3,"Gender","Female","LastLetter","a")</f>
        <v>6.8411659726353366E-3</v>
      </c>
      <c r="H1040" t="str">
        <f t="shared" si="37"/>
        <v>Male</v>
      </c>
      <c r="I1040">
        <f t="shared" si="38"/>
        <v>1</v>
      </c>
    </row>
    <row r="1041" spans="1:9" ht="14.25" customHeight="1">
      <c r="A1041" s="1" t="s">
        <v>1038</v>
      </c>
      <c r="B1041" s="1" t="s">
        <v>4</v>
      </c>
      <c r="C1041" s="1" t="str">
        <f t="shared" si="36"/>
        <v>g</v>
      </c>
      <c r="D1041">
        <f>VLOOKUP(C1041,'Naive Bayes'!A:D,3,0)</f>
        <v>1.120099564405725E-2</v>
      </c>
      <c r="E1041">
        <f>VLOOKUP(C1041,'Naive Bayes'!A:D,2,0)</f>
        <v>7.173601147776184E-4</v>
      </c>
      <c r="F1041">
        <f>D1041*GETPIVOTDATA("Gender",'Naive Bayes'!$A$3,"Gender","Male","LastLetter","a")</f>
        <v>2.0004267267233547E-3</v>
      </c>
      <c r="G1041">
        <f>E1041*GETPIVOTDATA("Gender",'Naive Bayes'!$A$3,"Gender","Female","LastLetter","a")</f>
        <v>4.0242152780207866E-4</v>
      </c>
      <c r="H1041" t="str">
        <f t="shared" si="37"/>
        <v>Male</v>
      </c>
      <c r="I1041">
        <f t="shared" si="38"/>
        <v>1</v>
      </c>
    </row>
    <row r="1042" spans="1:9" ht="14.25" customHeight="1">
      <c r="A1042" s="1" t="s">
        <v>1039</v>
      </c>
      <c r="B1042" s="1" t="s">
        <v>6</v>
      </c>
      <c r="C1042" s="1" t="str">
        <f t="shared" si="36"/>
        <v>a</v>
      </c>
      <c r="D1042">
        <f>VLOOKUP(C1042,'Naive Bayes'!A:D,3,0)</f>
        <v>0.17859365276913503</v>
      </c>
      <c r="E1042">
        <f>VLOOKUP(C1042,'Naive Bayes'!A:D,2,0)</f>
        <v>0.56097560975609762</v>
      </c>
      <c r="F1042">
        <f>D1042*GETPIVOTDATA("Gender",'Naive Bayes'!$A$3,"Gender","Male","LastLetter","a")</f>
        <v>3.1895692809422373E-2</v>
      </c>
      <c r="G1042">
        <f>E1042*GETPIVOTDATA("Gender",'Naive Bayes'!$A$3,"Gender","Female","LastLetter","a")</f>
        <v>0.31469363474122553</v>
      </c>
      <c r="H1042" t="str">
        <f t="shared" si="37"/>
        <v>Female</v>
      </c>
      <c r="I1042">
        <f t="shared" si="38"/>
        <v>1</v>
      </c>
    </row>
    <row r="1043" spans="1:9" ht="14.25" customHeight="1">
      <c r="A1043" s="1" t="s">
        <v>399</v>
      </c>
      <c r="B1043" s="1" t="s">
        <v>4</v>
      </c>
      <c r="C1043" s="1" t="str">
        <f t="shared" si="36"/>
        <v>u</v>
      </c>
      <c r="D1043">
        <f>VLOOKUP(C1043,'Naive Bayes'!A:D,3,0)</f>
        <v>3.7336652146857496E-2</v>
      </c>
      <c r="E1043">
        <f>VLOOKUP(C1043,'Naive Bayes'!A:D,2,0)</f>
        <v>7.8909612625538018E-3</v>
      </c>
      <c r="F1043">
        <f>D1043*GETPIVOTDATA("Gender",'Naive Bayes'!$A$3,"Gender","Male","LastLetter","a")</f>
        <v>6.6680890890778478E-3</v>
      </c>
      <c r="G1043">
        <f>E1043*GETPIVOTDATA("Gender",'Naive Bayes'!$A$3,"Gender","Female","LastLetter","a")</f>
        <v>4.4266368058228645E-3</v>
      </c>
      <c r="H1043" t="str">
        <f t="shared" si="37"/>
        <v>Male</v>
      </c>
      <c r="I1043">
        <f t="shared" si="38"/>
        <v>1</v>
      </c>
    </row>
    <row r="1044" spans="1:9" ht="14.25" customHeight="1">
      <c r="A1044" s="1" t="s">
        <v>1040</v>
      </c>
      <c r="B1044" s="1" t="s">
        <v>6</v>
      </c>
      <c r="C1044" s="1" t="str">
        <f t="shared" si="36"/>
        <v>a</v>
      </c>
      <c r="D1044">
        <f>VLOOKUP(C1044,'Naive Bayes'!A:D,3,0)</f>
        <v>0.17859365276913503</v>
      </c>
      <c r="E1044">
        <f>VLOOKUP(C1044,'Naive Bayes'!A:D,2,0)</f>
        <v>0.56097560975609762</v>
      </c>
      <c r="F1044">
        <f>D1044*GETPIVOTDATA("Gender",'Naive Bayes'!$A$3,"Gender","Male","LastLetter","a")</f>
        <v>3.1895692809422373E-2</v>
      </c>
      <c r="G1044">
        <f>E1044*GETPIVOTDATA("Gender",'Naive Bayes'!$A$3,"Gender","Female","LastLetter","a")</f>
        <v>0.31469363474122553</v>
      </c>
      <c r="H1044" t="str">
        <f t="shared" si="37"/>
        <v>Female</v>
      </c>
      <c r="I1044">
        <f t="shared" si="38"/>
        <v>1</v>
      </c>
    </row>
    <row r="1045" spans="1:9" ht="14.25" customHeight="1">
      <c r="A1045" s="1" t="s">
        <v>1041</v>
      </c>
      <c r="B1045" s="1" t="s">
        <v>6</v>
      </c>
      <c r="C1045" s="1" t="str">
        <f t="shared" si="36"/>
        <v>a</v>
      </c>
      <c r="D1045">
        <f>VLOOKUP(C1045,'Naive Bayes'!A:D,3,0)</f>
        <v>0.17859365276913503</v>
      </c>
      <c r="E1045">
        <f>VLOOKUP(C1045,'Naive Bayes'!A:D,2,0)</f>
        <v>0.56097560975609762</v>
      </c>
      <c r="F1045">
        <f>D1045*GETPIVOTDATA("Gender",'Naive Bayes'!$A$3,"Gender","Male","LastLetter","a")</f>
        <v>3.1895692809422373E-2</v>
      </c>
      <c r="G1045">
        <f>E1045*GETPIVOTDATA("Gender",'Naive Bayes'!$A$3,"Gender","Female","LastLetter","a")</f>
        <v>0.31469363474122553</v>
      </c>
      <c r="H1045" t="str">
        <f t="shared" si="37"/>
        <v>Female</v>
      </c>
      <c r="I1045">
        <f t="shared" si="38"/>
        <v>1</v>
      </c>
    </row>
    <row r="1046" spans="1:9" ht="14.25" customHeight="1">
      <c r="A1046" s="1" t="s">
        <v>1042</v>
      </c>
      <c r="B1046" s="1" t="s">
        <v>4</v>
      </c>
      <c r="C1046" s="1" t="str">
        <f t="shared" si="36"/>
        <v>t</v>
      </c>
      <c r="D1046">
        <f>VLOOKUP(C1046,'Naive Bayes'!A:D,3,0)</f>
        <v>5.9116365899191038E-2</v>
      </c>
      <c r="E1046">
        <f>VLOOKUP(C1046,'Naive Bayes'!A:D,2,0)</f>
        <v>6.4562410329985654E-3</v>
      </c>
      <c r="F1046">
        <f>D1046*GETPIVOTDATA("Gender",'Naive Bayes'!$A$3,"Gender","Male","LastLetter","a")</f>
        <v>1.0557807724373258E-2</v>
      </c>
      <c r="G1046">
        <f>E1046*GETPIVOTDATA("Gender",'Naive Bayes'!$A$3,"Gender","Female","LastLetter","a")</f>
        <v>3.6217937502187078E-3</v>
      </c>
      <c r="H1046" t="str">
        <f t="shared" si="37"/>
        <v>Male</v>
      </c>
      <c r="I1046">
        <f t="shared" si="38"/>
        <v>1</v>
      </c>
    </row>
    <row r="1047" spans="1:9" ht="14.25" customHeight="1">
      <c r="A1047" s="1" t="s">
        <v>1043</v>
      </c>
      <c r="B1047" s="1" t="s">
        <v>4</v>
      </c>
      <c r="C1047" s="1" t="str">
        <f t="shared" si="36"/>
        <v>n</v>
      </c>
      <c r="D1047">
        <f>VLOOKUP(C1047,'Naive Bayes'!A:D,3,0)</f>
        <v>0.15121344119477287</v>
      </c>
      <c r="E1047">
        <f>VLOOKUP(C1047,'Naive Bayes'!A:D,2,0)</f>
        <v>1.2195121951219513E-2</v>
      </c>
      <c r="F1047">
        <f>D1047*GETPIVOTDATA("Gender",'Naive Bayes'!$A$3,"Gender","Male","LastLetter","a")</f>
        <v>2.7005760810765285E-2</v>
      </c>
      <c r="G1047">
        <f>E1047*GETPIVOTDATA("Gender",'Naive Bayes'!$A$3,"Gender","Female","LastLetter","a")</f>
        <v>6.8411659726353366E-3</v>
      </c>
      <c r="H1047" t="str">
        <f t="shared" si="37"/>
        <v>Male</v>
      </c>
      <c r="I1047">
        <f t="shared" si="38"/>
        <v>1</v>
      </c>
    </row>
    <row r="1048" spans="1:9" ht="14.25" customHeight="1">
      <c r="A1048" s="1" t="s">
        <v>1044</v>
      </c>
      <c r="B1048" s="1" t="s">
        <v>4</v>
      </c>
      <c r="C1048" s="1" t="str">
        <f t="shared" si="36"/>
        <v>t</v>
      </c>
      <c r="D1048">
        <f>VLOOKUP(C1048,'Naive Bayes'!A:D,3,0)</f>
        <v>5.9116365899191038E-2</v>
      </c>
      <c r="E1048">
        <f>VLOOKUP(C1048,'Naive Bayes'!A:D,2,0)</f>
        <v>6.4562410329985654E-3</v>
      </c>
      <c r="F1048">
        <f>D1048*GETPIVOTDATA("Gender",'Naive Bayes'!$A$3,"Gender","Male","LastLetter","a")</f>
        <v>1.0557807724373258E-2</v>
      </c>
      <c r="G1048">
        <f>E1048*GETPIVOTDATA("Gender",'Naive Bayes'!$A$3,"Gender","Female","LastLetter","a")</f>
        <v>3.6217937502187078E-3</v>
      </c>
      <c r="H1048" t="str">
        <f t="shared" si="37"/>
        <v>Male</v>
      </c>
      <c r="I1048">
        <f t="shared" si="38"/>
        <v>1</v>
      </c>
    </row>
    <row r="1049" spans="1:9" ht="14.25" customHeight="1">
      <c r="A1049" s="1" t="s">
        <v>1045</v>
      </c>
      <c r="B1049" s="1" t="s">
        <v>6</v>
      </c>
      <c r="C1049" s="1" t="str">
        <f t="shared" si="36"/>
        <v>a</v>
      </c>
      <c r="D1049">
        <f>VLOOKUP(C1049,'Naive Bayes'!A:D,3,0)</f>
        <v>0.17859365276913503</v>
      </c>
      <c r="E1049">
        <f>VLOOKUP(C1049,'Naive Bayes'!A:D,2,0)</f>
        <v>0.56097560975609762</v>
      </c>
      <c r="F1049">
        <f>D1049*GETPIVOTDATA("Gender",'Naive Bayes'!$A$3,"Gender","Male","LastLetter","a")</f>
        <v>3.1895692809422373E-2</v>
      </c>
      <c r="G1049">
        <f>E1049*GETPIVOTDATA("Gender",'Naive Bayes'!$A$3,"Gender","Female","LastLetter","a")</f>
        <v>0.31469363474122553</v>
      </c>
      <c r="H1049" t="str">
        <f t="shared" si="37"/>
        <v>Female</v>
      </c>
      <c r="I1049">
        <f t="shared" si="38"/>
        <v>1</v>
      </c>
    </row>
    <row r="1050" spans="1:9" ht="14.25" customHeight="1">
      <c r="A1050" s="1" t="s">
        <v>1046</v>
      </c>
      <c r="B1050" s="1" t="s">
        <v>4</v>
      </c>
      <c r="C1050" s="1" t="str">
        <f t="shared" si="36"/>
        <v>a</v>
      </c>
      <c r="D1050">
        <f>VLOOKUP(C1050,'Naive Bayes'!A:D,3,0)</f>
        <v>0.17859365276913503</v>
      </c>
      <c r="E1050">
        <f>VLOOKUP(C1050,'Naive Bayes'!A:D,2,0)</f>
        <v>0.56097560975609762</v>
      </c>
      <c r="F1050">
        <f>D1050*GETPIVOTDATA("Gender",'Naive Bayes'!$A$3,"Gender","Male","LastLetter","a")</f>
        <v>3.1895692809422373E-2</v>
      </c>
      <c r="G1050">
        <f>E1050*GETPIVOTDATA("Gender",'Naive Bayes'!$A$3,"Gender","Female","LastLetter","a")</f>
        <v>0.31469363474122553</v>
      </c>
      <c r="H1050" t="str">
        <f t="shared" si="37"/>
        <v>Female</v>
      </c>
      <c r="I1050">
        <f t="shared" si="38"/>
        <v>0</v>
      </c>
    </row>
    <row r="1051" spans="1:9" ht="14.25" customHeight="1">
      <c r="A1051" s="1" t="s">
        <v>1047</v>
      </c>
      <c r="B1051" s="1" t="s">
        <v>6</v>
      </c>
      <c r="C1051" s="1" t="str">
        <f t="shared" si="36"/>
        <v>a</v>
      </c>
      <c r="D1051">
        <f>VLOOKUP(C1051,'Naive Bayes'!A:D,3,0)</f>
        <v>0.17859365276913503</v>
      </c>
      <c r="E1051">
        <f>VLOOKUP(C1051,'Naive Bayes'!A:D,2,0)</f>
        <v>0.56097560975609762</v>
      </c>
      <c r="F1051">
        <f>D1051*GETPIVOTDATA("Gender",'Naive Bayes'!$A$3,"Gender","Male","LastLetter","a")</f>
        <v>3.1895692809422373E-2</v>
      </c>
      <c r="G1051">
        <f>E1051*GETPIVOTDATA("Gender",'Naive Bayes'!$A$3,"Gender","Female","LastLetter","a")</f>
        <v>0.31469363474122553</v>
      </c>
      <c r="H1051" t="str">
        <f t="shared" si="37"/>
        <v>Female</v>
      </c>
      <c r="I1051">
        <f t="shared" si="38"/>
        <v>1</v>
      </c>
    </row>
    <row r="1052" spans="1:9" ht="14.25" customHeight="1">
      <c r="A1052" s="1" t="s">
        <v>1048</v>
      </c>
      <c r="B1052" s="1" t="s">
        <v>4</v>
      </c>
      <c r="C1052" s="1" t="str">
        <f t="shared" si="36"/>
        <v>k</v>
      </c>
      <c r="D1052">
        <f>VLOOKUP(C1052,'Naive Bayes'!A:D,3,0)</f>
        <v>3.7336652146857496E-2</v>
      </c>
      <c r="E1052">
        <f>VLOOKUP(C1052,'Naive Bayes'!A:D,2,0)</f>
        <v>2.8694404591104736E-3</v>
      </c>
      <c r="F1052">
        <f>D1052*GETPIVOTDATA("Gender",'Naive Bayes'!$A$3,"Gender","Male","LastLetter","a")</f>
        <v>6.6680890890778478E-3</v>
      </c>
      <c r="G1052">
        <f>E1052*GETPIVOTDATA("Gender",'Naive Bayes'!$A$3,"Gender","Female","LastLetter","a")</f>
        <v>1.6096861112083146E-3</v>
      </c>
      <c r="H1052" t="str">
        <f t="shared" si="37"/>
        <v>Male</v>
      </c>
      <c r="I1052">
        <f t="shared" si="38"/>
        <v>1</v>
      </c>
    </row>
    <row r="1053" spans="1:9" ht="14.25" customHeight="1">
      <c r="A1053" s="1" t="s">
        <v>1049</v>
      </c>
      <c r="B1053" s="1" t="s">
        <v>6</v>
      </c>
      <c r="C1053" s="1" t="str">
        <f t="shared" si="36"/>
        <v>m</v>
      </c>
      <c r="D1053">
        <f>VLOOKUP(C1053,'Naive Bayes'!A:D,3,0)</f>
        <v>3.2980709396390792E-2</v>
      </c>
      <c r="E1053">
        <f>VLOOKUP(C1053,'Naive Bayes'!A:D,2,0)</f>
        <v>7.8909612625538018E-3</v>
      </c>
      <c r="F1053">
        <f>D1053*GETPIVOTDATA("Gender",'Naive Bayes'!$A$3,"Gender","Male","LastLetter","a")</f>
        <v>5.8901453620187659E-3</v>
      </c>
      <c r="G1053">
        <f>E1053*GETPIVOTDATA("Gender",'Naive Bayes'!$A$3,"Gender","Female","LastLetter","a")</f>
        <v>4.4266368058228645E-3</v>
      </c>
      <c r="H1053" t="str">
        <f t="shared" si="37"/>
        <v>Male</v>
      </c>
      <c r="I1053">
        <f t="shared" si="38"/>
        <v>0</v>
      </c>
    </row>
    <row r="1054" spans="1:9" ht="14.25" customHeight="1">
      <c r="A1054" s="1" t="s">
        <v>1050</v>
      </c>
      <c r="B1054" s="1" t="s">
        <v>4</v>
      </c>
      <c r="C1054" s="1" t="str">
        <f t="shared" si="36"/>
        <v>r</v>
      </c>
      <c r="D1054">
        <f>VLOOKUP(C1054,'Naive Bayes'!A:D,3,0)</f>
        <v>8.7741132545115119E-2</v>
      </c>
      <c r="E1054">
        <f>VLOOKUP(C1054,'Naive Bayes'!A:D,2,0)</f>
        <v>6.4562410329985654E-3</v>
      </c>
      <c r="F1054">
        <f>D1054*GETPIVOTDATA("Gender",'Naive Bayes'!$A$3,"Gender","Male","LastLetter","a")</f>
        <v>1.5670009359332941E-2</v>
      </c>
      <c r="G1054">
        <f>E1054*GETPIVOTDATA("Gender",'Naive Bayes'!$A$3,"Gender","Female","LastLetter","a")</f>
        <v>3.6217937502187078E-3</v>
      </c>
      <c r="H1054" t="str">
        <f t="shared" si="37"/>
        <v>Male</v>
      </c>
      <c r="I1054">
        <f t="shared" si="38"/>
        <v>1</v>
      </c>
    </row>
    <row r="1055" spans="1:9" ht="14.25" customHeight="1">
      <c r="A1055" s="1" t="s">
        <v>1051</v>
      </c>
      <c r="B1055" s="1" t="s">
        <v>4</v>
      </c>
      <c r="C1055" s="1" t="str">
        <f t="shared" si="36"/>
        <v>h</v>
      </c>
      <c r="D1055">
        <f>VLOOKUP(C1055,'Naive Bayes'!A:D,3,0)</f>
        <v>0.11263223397635345</v>
      </c>
      <c r="E1055">
        <f>VLOOKUP(C1055,'Naive Bayes'!A:D,2,0)</f>
        <v>5.0215208034433282E-3</v>
      </c>
      <c r="F1055">
        <f>D1055*GETPIVOTDATA("Gender",'Naive Bayes'!$A$3,"Gender","Male","LastLetter","a")</f>
        <v>2.0115402085384843E-2</v>
      </c>
      <c r="G1055">
        <f>E1055*GETPIVOTDATA("Gender",'Naive Bayes'!$A$3,"Gender","Female","LastLetter","a")</f>
        <v>2.8169506946145503E-3</v>
      </c>
      <c r="H1055" t="str">
        <f t="shared" si="37"/>
        <v>Male</v>
      </c>
      <c r="I1055">
        <f t="shared" si="38"/>
        <v>1</v>
      </c>
    </row>
    <row r="1056" spans="1:9" ht="14.25" customHeight="1">
      <c r="A1056" s="1" t="s">
        <v>1052</v>
      </c>
      <c r="B1056" s="1" t="s">
        <v>4</v>
      </c>
      <c r="C1056" s="1" t="str">
        <f t="shared" si="36"/>
        <v>a</v>
      </c>
      <c r="D1056">
        <f>VLOOKUP(C1056,'Naive Bayes'!A:D,3,0)</f>
        <v>0.17859365276913503</v>
      </c>
      <c r="E1056">
        <f>VLOOKUP(C1056,'Naive Bayes'!A:D,2,0)</f>
        <v>0.56097560975609762</v>
      </c>
      <c r="F1056">
        <f>D1056*GETPIVOTDATA("Gender",'Naive Bayes'!$A$3,"Gender","Male","LastLetter","a")</f>
        <v>3.1895692809422373E-2</v>
      </c>
      <c r="G1056">
        <f>E1056*GETPIVOTDATA("Gender",'Naive Bayes'!$A$3,"Gender","Female","LastLetter","a")</f>
        <v>0.31469363474122553</v>
      </c>
      <c r="H1056" t="str">
        <f t="shared" si="37"/>
        <v>Female</v>
      </c>
      <c r="I1056">
        <f t="shared" si="38"/>
        <v>0</v>
      </c>
    </row>
    <row r="1057" spans="1:9" ht="14.25" customHeight="1">
      <c r="A1057" s="1" t="s">
        <v>1053</v>
      </c>
      <c r="B1057" s="1" t="s">
        <v>4</v>
      </c>
      <c r="C1057" s="1" t="str">
        <f t="shared" si="36"/>
        <v>n</v>
      </c>
      <c r="D1057">
        <f>VLOOKUP(C1057,'Naive Bayes'!A:D,3,0)</f>
        <v>0.15121344119477287</v>
      </c>
      <c r="E1057">
        <f>VLOOKUP(C1057,'Naive Bayes'!A:D,2,0)</f>
        <v>1.2195121951219513E-2</v>
      </c>
      <c r="F1057">
        <f>D1057*GETPIVOTDATA("Gender",'Naive Bayes'!$A$3,"Gender","Male","LastLetter","a")</f>
        <v>2.7005760810765285E-2</v>
      </c>
      <c r="G1057">
        <f>E1057*GETPIVOTDATA("Gender",'Naive Bayes'!$A$3,"Gender","Female","LastLetter","a")</f>
        <v>6.8411659726353366E-3</v>
      </c>
      <c r="H1057" t="str">
        <f t="shared" si="37"/>
        <v>Male</v>
      </c>
      <c r="I1057">
        <f t="shared" si="38"/>
        <v>1</v>
      </c>
    </row>
    <row r="1058" spans="1:9" ht="14.25" customHeight="1">
      <c r="A1058" s="1" t="s">
        <v>1054</v>
      </c>
      <c r="B1058" s="1" t="s">
        <v>4</v>
      </c>
      <c r="C1058" s="1" t="str">
        <f t="shared" si="36"/>
        <v>d</v>
      </c>
      <c r="D1058">
        <f>VLOOKUP(C1058,'Naive Bayes'!A:D,3,0)</f>
        <v>3.4847542003733668E-2</v>
      </c>
      <c r="E1058">
        <f>VLOOKUP(C1058,'Naive Bayes'!A:D,2,0)</f>
        <v>2.152080344332855E-3</v>
      </c>
      <c r="F1058">
        <f>D1058*GETPIVOTDATA("Gender",'Naive Bayes'!$A$3,"Gender","Male","LastLetter","a")</f>
        <v>6.2235498164726587E-3</v>
      </c>
      <c r="G1058">
        <f>E1058*GETPIVOTDATA("Gender",'Naive Bayes'!$A$3,"Gender","Female","LastLetter","a")</f>
        <v>1.2072645834062359E-3</v>
      </c>
      <c r="H1058" t="str">
        <f t="shared" si="37"/>
        <v>Male</v>
      </c>
      <c r="I1058">
        <f t="shared" si="38"/>
        <v>1</v>
      </c>
    </row>
    <row r="1059" spans="1:9" ht="14.25" customHeight="1">
      <c r="A1059" s="1" t="s">
        <v>1055</v>
      </c>
      <c r="B1059" s="1" t="s">
        <v>4</v>
      </c>
      <c r="C1059" s="1" t="str">
        <f t="shared" si="36"/>
        <v>n</v>
      </c>
      <c r="D1059">
        <f>VLOOKUP(C1059,'Naive Bayes'!A:D,3,0)</f>
        <v>0.15121344119477287</v>
      </c>
      <c r="E1059">
        <f>VLOOKUP(C1059,'Naive Bayes'!A:D,2,0)</f>
        <v>1.2195121951219513E-2</v>
      </c>
      <c r="F1059">
        <f>D1059*GETPIVOTDATA("Gender",'Naive Bayes'!$A$3,"Gender","Male","LastLetter","a")</f>
        <v>2.7005760810765285E-2</v>
      </c>
      <c r="G1059">
        <f>E1059*GETPIVOTDATA("Gender",'Naive Bayes'!$A$3,"Gender","Female","LastLetter","a")</f>
        <v>6.8411659726353366E-3</v>
      </c>
      <c r="H1059" t="str">
        <f t="shared" si="37"/>
        <v>Male</v>
      </c>
      <c r="I1059">
        <f t="shared" si="38"/>
        <v>1</v>
      </c>
    </row>
    <row r="1060" spans="1:9" ht="14.25" customHeight="1">
      <c r="A1060" s="1" t="s">
        <v>1056</v>
      </c>
      <c r="B1060" s="1" t="s">
        <v>4</v>
      </c>
      <c r="C1060" s="1" t="str">
        <f t="shared" si="36"/>
        <v>j</v>
      </c>
      <c r="D1060">
        <f>VLOOKUP(C1060,'Naive Bayes'!A:D,3,0)</f>
        <v>2.3024268823895456E-2</v>
      </c>
      <c r="E1060">
        <f>VLOOKUP(C1060,'Naive Bayes'!A:D,2,0)</f>
        <v>7.173601147776184E-4</v>
      </c>
      <c r="F1060">
        <f>D1060*GETPIVOTDATA("Gender",'Naive Bayes'!$A$3,"Gender","Male","LastLetter","a")</f>
        <v>4.1119882715980058E-3</v>
      </c>
      <c r="G1060">
        <f>E1060*GETPIVOTDATA("Gender",'Naive Bayes'!$A$3,"Gender","Female","LastLetter","a")</f>
        <v>4.0242152780207866E-4</v>
      </c>
      <c r="H1060" t="str">
        <f t="shared" si="37"/>
        <v>Male</v>
      </c>
      <c r="I1060">
        <f t="shared" si="38"/>
        <v>1</v>
      </c>
    </row>
    <row r="1061" spans="1:9" ht="14.25" customHeight="1">
      <c r="A1061" s="1" t="s">
        <v>1057</v>
      </c>
      <c r="B1061" s="1" t="s">
        <v>4</v>
      </c>
      <c r="C1061" s="1" t="str">
        <f t="shared" si="36"/>
        <v>r</v>
      </c>
      <c r="D1061">
        <f>VLOOKUP(C1061,'Naive Bayes'!A:D,3,0)</f>
        <v>8.7741132545115119E-2</v>
      </c>
      <c r="E1061">
        <f>VLOOKUP(C1061,'Naive Bayes'!A:D,2,0)</f>
        <v>6.4562410329985654E-3</v>
      </c>
      <c r="F1061">
        <f>D1061*GETPIVOTDATA("Gender",'Naive Bayes'!$A$3,"Gender","Male","LastLetter","a")</f>
        <v>1.5670009359332941E-2</v>
      </c>
      <c r="G1061">
        <f>E1061*GETPIVOTDATA("Gender",'Naive Bayes'!$A$3,"Gender","Female","LastLetter","a")</f>
        <v>3.6217937502187078E-3</v>
      </c>
      <c r="H1061" t="str">
        <f t="shared" si="37"/>
        <v>Male</v>
      </c>
      <c r="I1061">
        <f t="shared" si="38"/>
        <v>1</v>
      </c>
    </row>
    <row r="1062" spans="1:9" ht="14.25" customHeight="1">
      <c r="A1062" s="1" t="s">
        <v>1058</v>
      </c>
      <c r="B1062" s="1" t="s">
        <v>6</v>
      </c>
      <c r="C1062" s="1" t="str">
        <f t="shared" si="36"/>
        <v>i</v>
      </c>
      <c r="D1062">
        <f>VLOOKUP(C1062,'Naive Bayes'!A:D,3,0)</f>
        <v>6.4716863721219667E-2</v>
      </c>
      <c r="E1062">
        <f>VLOOKUP(C1062,'Naive Bayes'!A:D,2,0)</f>
        <v>0.34074605451936874</v>
      </c>
      <c r="F1062">
        <f>D1062*GETPIVOTDATA("Gender",'Naive Bayes'!$A$3,"Gender","Male","LastLetter","a")</f>
        <v>1.1558021087734937E-2</v>
      </c>
      <c r="G1062">
        <f>E1062*GETPIVOTDATA("Gender",'Naive Bayes'!$A$3,"Gender","Female","LastLetter","a")</f>
        <v>0.19115022570598736</v>
      </c>
      <c r="H1062" t="str">
        <f t="shared" si="37"/>
        <v>Female</v>
      </c>
      <c r="I1062">
        <f t="shared" si="38"/>
        <v>1</v>
      </c>
    </row>
    <row r="1063" spans="1:9" ht="14.25" customHeight="1">
      <c r="A1063" s="1" t="s">
        <v>127</v>
      </c>
      <c r="B1063" s="1" t="s">
        <v>4</v>
      </c>
      <c r="C1063" s="1" t="str">
        <f t="shared" si="36"/>
        <v>o</v>
      </c>
      <c r="D1063">
        <f>VLOOKUP(C1063,'Naive Bayes'!A:D,3,0)</f>
        <v>2.4891101431238332E-3</v>
      </c>
      <c r="E1063">
        <f>VLOOKUP(C1063,'Naive Bayes'!A:D,2,0)</f>
        <v>1.4347202295552368E-3</v>
      </c>
      <c r="F1063">
        <f>D1063*GETPIVOTDATA("Gender",'Naive Bayes'!$A$3,"Gender","Male","LastLetter","a")</f>
        <v>4.4453927260518987E-4</v>
      </c>
      <c r="G1063">
        <f>E1063*GETPIVOTDATA("Gender",'Naive Bayes'!$A$3,"Gender","Female","LastLetter","a")</f>
        <v>8.0484305560415731E-4</v>
      </c>
      <c r="H1063" t="str">
        <f t="shared" si="37"/>
        <v>Female</v>
      </c>
      <c r="I1063">
        <f t="shared" si="38"/>
        <v>0</v>
      </c>
    </row>
    <row r="1064" spans="1:9" ht="14.25" customHeight="1">
      <c r="A1064" s="1" t="s">
        <v>1059</v>
      </c>
      <c r="B1064" s="1" t="s">
        <v>6</v>
      </c>
      <c r="C1064" s="1" t="str">
        <f t="shared" si="36"/>
        <v>i</v>
      </c>
      <c r="D1064">
        <f>VLOOKUP(C1064,'Naive Bayes'!A:D,3,0)</f>
        <v>6.4716863721219667E-2</v>
      </c>
      <c r="E1064">
        <f>VLOOKUP(C1064,'Naive Bayes'!A:D,2,0)</f>
        <v>0.34074605451936874</v>
      </c>
      <c r="F1064">
        <f>D1064*GETPIVOTDATA("Gender",'Naive Bayes'!$A$3,"Gender","Male","LastLetter","a")</f>
        <v>1.1558021087734937E-2</v>
      </c>
      <c r="G1064">
        <f>E1064*GETPIVOTDATA("Gender",'Naive Bayes'!$A$3,"Gender","Female","LastLetter","a")</f>
        <v>0.19115022570598736</v>
      </c>
      <c r="H1064" t="str">
        <f t="shared" si="37"/>
        <v>Female</v>
      </c>
      <c r="I1064">
        <f t="shared" si="38"/>
        <v>1</v>
      </c>
    </row>
    <row r="1065" spans="1:9" ht="14.25" customHeight="1">
      <c r="A1065" s="1" t="s">
        <v>1060</v>
      </c>
      <c r="B1065" s="1" t="s">
        <v>4</v>
      </c>
      <c r="C1065" s="1" t="str">
        <f t="shared" si="36"/>
        <v>i</v>
      </c>
      <c r="D1065">
        <f>VLOOKUP(C1065,'Naive Bayes'!A:D,3,0)</f>
        <v>6.4716863721219667E-2</v>
      </c>
      <c r="E1065">
        <f>VLOOKUP(C1065,'Naive Bayes'!A:D,2,0)</f>
        <v>0.34074605451936874</v>
      </c>
      <c r="F1065">
        <f>D1065*GETPIVOTDATA("Gender",'Naive Bayes'!$A$3,"Gender","Male","LastLetter","a")</f>
        <v>1.1558021087734937E-2</v>
      </c>
      <c r="G1065">
        <f>E1065*GETPIVOTDATA("Gender",'Naive Bayes'!$A$3,"Gender","Female","LastLetter","a")</f>
        <v>0.19115022570598736</v>
      </c>
      <c r="H1065" t="str">
        <f t="shared" si="37"/>
        <v>Female</v>
      </c>
      <c r="I1065">
        <f t="shared" si="38"/>
        <v>0</v>
      </c>
    </row>
    <row r="1066" spans="1:9" ht="14.25" customHeight="1">
      <c r="A1066" s="1" t="s">
        <v>1061</v>
      </c>
      <c r="B1066" s="1" t="s">
        <v>4</v>
      </c>
      <c r="C1066" s="1" t="str">
        <f t="shared" si="36"/>
        <v>b</v>
      </c>
      <c r="D1066">
        <f>VLOOKUP(C1066,'Naive Bayes'!A:D,3,0)</f>
        <v>9.9564405724953328E-3</v>
      </c>
      <c r="E1066">
        <f>VLOOKUP(C1066,'Naive Bayes'!A:D,2,0)</f>
        <v>2.152080344332855E-3</v>
      </c>
      <c r="F1066">
        <f>D1066*GETPIVOTDATA("Gender",'Naive Bayes'!$A$3,"Gender","Male","LastLetter","a")</f>
        <v>1.7781570904207595E-3</v>
      </c>
      <c r="G1066">
        <f>E1066*GETPIVOTDATA("Gender",'Naive Bayes'!$A$3,"Gender","Female","LastLetter","a")</f>
        <v>1.2072645834062359E-3</v>
      </c>
      <c r="H1066" t="str">
        <f t="shared" si="37"/>
        <v>Male</v>
      </c>
      <c r="I1066">
        <f t="shared" si="38"/>
        <v>1</v>
      </c>
    </row>
    <row r="1067" spans="1:9" ht="14.25" customHeight="1">
      <c r="A1067" s="1" t="s">
        <v>1062</v>
      </c>
      <c r="B1067" s="1" t="s">
        <v>4</v>
      </c>
      <c r="C1067" s="1" t="str">
        <f t="shared" si="36"/>
        <v>a</v>
      </c>
      <c r="D1067">
        <f>VLOOKUP(C1067,'Naive Bayes'!A:D,3,0)</f>
        <v>0.17859365276913503</v>
      </c>
      <c r="E1067">
        <f>VLOOKUP(C1067,'Naive Bayes'!A:D,2,0)</f>
        <v>0.56097560975609762</v>
      </c>
      <c r="F1067">
        <f>D1067*GETPIVOTDATA("Gender",'Naive Bayes'!$A$3,"Gender","Male","LastLetter","a")</f>
        <v>3.1895692809422373E-2</v>
      </c>
      <c r="G1067">
        <f>E1067*GETPIVOTDATA("Gender",'Naive Bayes'!$A$3,"Gender","Female","LastLetter","a")</f>
        <v>0.31469363474122553</v>
      </c>
      <c r="H1067" t="str">
        <f t="shared" si="37"/>
        <v>Female</v>
      </c>
      <c r="I1067">
        <f t="shared" si="38"/>
        <v>0</v>
      </c>
    </row>
    <row r="1068" spans="1:9" ht="14.25" customHeight="1">
      <c r="A1068" s="1" t="s">
        <v>1063</v>
      </c>
      <c r="B1068" s="1" t="s">
        <v>6</v>
      </c>
      <c r="C1068" s="1" t="str">
        <f t="shared" si="36"/>
        <v>a</v>
      </c>
      <c r="D1068">
        <f>VLOOKUP(C1068,'Naive Bayes'!A:D,3,0)</f>
        <v>0.17859365276913503</v>
      </c>
      <c r="E1068">
        <f>VLOOKUP(C1068,'Naive Bayes'!A:D,2,0)</f>
        <v>0.56097560975609762</v>
      </c>
      <c r="F1068">
        <f>D1068*GETPIVOTDATA("Gender",'Naive Bayes'!$A$3,"Gender","Male","LastLetter","a")</f>
        <v>3.1895692809422373E-2</v>
      </c>
      <c r="G1068">
        <f>E1068*GETPIVOTDATA("Gender",'Naive Bayes'!$A$3,"Gender","Female","LastLetter","a")</f>
        <v>0.31469363474122553</v>
      </c>
      <c r="H1068" t="str">
        <f t="shared" si="37"/>
        <v>Female</v>
      </c>
      <c r="I1068">
        <f t="shared" si="38"/>
        <v>1</v>
      </c>
    </row>
    <row r="1069" spans="1:9" ht="14.25" customHeight="1">
      <c r="A1069" s="1" t="s">
        <v>1064</v>
      </c>
      <c r="B1069" s="1" t="s">
        <v>6</v>
      </c>
      <c r="C1069" s="1" t="str">
        <f t="shared" si="36"/>
        <v>a</v>
      </c>
      <c r="D1069">
        <f>VLOOKUP(C1069,'Naive Bayes'!A:D,3,0)</f>
        <v>0.17859365276913503</v>
      </c>
      <c r="E1069">
        <f>VLOOKUP(C1069,'Naive Bayes'!A:D,2,0)</f>
        <v>0.56097560975609762</v>
      </c>
      <c r="F1069">
        <f>D1069*GETPIVOTDATA("Gender",'Naive Bayes'!$A$3,"Gender","Male","LastLetter","a")</f>
        <v>3.1895692809422373E-2</v>
      </c>
      <c r="G1069">
        <f>E1069*GETPIVOTDATA("Gender",'Naive Bayes'!$A$3,"Gender","Female","LastLetter","a")</f>
        <v>0.31469363474122553</v>
      </c>
      <c r="H1069" t="str">
        <f t="shared" si="37"/>
        <v>Female</v>
      </c>
      <c r="I1069">
        <f t="shared" si="38"/>
        <v>1</v>
      </c>
    </row>
    <row r="1070" spans="1:9" ht="14.25" customHeight="1">
      <c r="A1070" s="1" t="s">
        <v>1065</v>
      </c>
      <c r="B1070" s="1" t="s">
        <v>4</v>
      </c>
      <c r="C1070" s="1" t="str">
        <f t="shared" si="36"/>
        <v>h</v>
      </c>
      <c r="D1070">
        <f>VLOOKUP(C1070,'Naive Bayes'!A:D,3,0)</f>
        <v>0.11263223397635345</v>
      </c>
      <c r="E1070">
        <f>VLOOKUP(C1070,'Naive Bayes'!A:D,2,0)</f>
        <v>5.0215208034433282E-3</v>
      </c>
      <c r="F1070">
        <f>D1070*GETPIVOTDATA("Gender",'Naive Bayes'!$A$3,"Gender","Male","LastLetter","a")</f>
        <v>2.0115402085384843E-2</v>
      </c>
      <c r="G1070">
        <f>E1070*GETPIVOTDATA("Gender",'Naive Bayes'!$A$3,"Gender","Female","LastLetter","a")</f>
        <v>2.8169506946145503E-3</v>
      </c>
      <c r="H1070" t="str">
        <f t="shared" si="37"/>
        <v>Male</v>
      </c>
      <c r="I1070">
        <f t="shared" si="38"/>
        <v>1</v>
      </c>
    </row>
    <row r="1071" spans="1:9" ht="14.25" customHeight="1">
      <c r="A1071" s="1" t="s">
        <v>1066</v>
      </c>
      <c r="B1071" s="1" t="s">
        <v>6</v>
      </c>
      <c r="C1071" s="1" t="str">
        <f t="shared" si="36"/>
        <v>i</v>
      </c>
      <c r="D1071">
        <f>VLOOKUP(C1071,'Naive Bayes'!A:D,3,0)</f>
        <v>6.4716863721219667E-2</v>
      </c>
      <c r="E1071">
        <f>VLOOKUP(C1071,'Naive Bayes'!A:D,2,0)</f>
        <v>0.34074605451936874</v>
      </c>
      <c r="F1071">
        <f>D1071*GETPIVOTDATA("Gender",'Naive Bayes'!$A$3,"Gender","Male","LastLetter","a")</f>
        <v>1.1558021087734937E-2</v>
      </c>
      <c r="G1071">
        <f>E1071*GETPIVOTDATA("Gender",'Naive Bayes'!$A$3,"Gender","Female","LastLetter","a")</f>
        <v>0.19115022570598736</v>
      </c>
      <c r="H1071" t="str">
        <f t="shared" si="37"/>
        <v>Female</v>
      </c>
      <c r="I1071">
        <f t="shared" si="38"/>
        <v>1</v>
      </c>
    </row>
    <row r="1072" spans="1:9" ht="14.25" customHeight="1">
      <c r="A1072" s="1" t="s">
        <v>1067</v>
      </c>
      <c r="B1072" s="1" t="s">
        <v>6</v>
      </c>
      <c r="C1072" s="1" t="str">
        <f t="shared" si="36"/>
        <v>a</v>
      </c>
      <c r="D1072">
        <f>VLOOKUP(C1072,'Naive Bayes'!A:D,3,0)</f>
        <v>0.17859365276913503</v>
      </c>
      <c r="E1072">
        <f>VLOOKUP(C1072,'Naive Bayes'!A:D,2,0)</f>
        <v>0.56097560975609762</v>
      </c>
      <c r="F1072">
        <f>D1072*GETPIVOTDATA("Gender",'Naive Bayes'!$A$3,"Gender","Male","LastLetter","a")</f>
        <v>3.1895692809422373E-2</v>
      </c>
      <c r="G1072">
        <f>E1072*GETPIVOTDATA("Gender",'Naive Bayes'!$A$3,"Gender","Female","LastLetter","a")</f>
        <v>0.31469363474122553</v>
      </c>
      <c r="H1072" t="str">
        <f t="shared" si="37"/>
        <v>Female</v>
      </c>
      <c r="I1072">
        <f t="shared" si="38"/>
        <v>1</v>
      </c>
    </row>
    <row r="1073" spans="1:9" ht="14.25" customHeight="1">
      <c r="A1073" s="1" t="s">
        <v>1068</v>
      </c>
      <c r="B1073" s="1" t="s">
        <v>4</v>
      </c>
      <c r="C1073" s="1" t="str">
        <f t="shared" si="36"/>
        <v>a</v>
      </c>
      <c r="D1073">
        <f>VLOOKUP(C1073,'Naive Bayes'!A:D,3,0)</f>
        <v>0.17859365276913503</v>
      </c>
      <c r="E1073">
        <f>VLOOKUP(C1073,'Naive Bayes'!A:D,2,0)</f>
        <v>0.56097560975609762</v>
      </c>
      <c r="F1073">
        <f>D1073*GETPIVOTDATA("Gender",'Naive Bayes'!$A$3,"Gender","Male","LastLetter","a")</f>
        <v>3.1895692809422373E-2</v>
      </c>
      <c r="G1073">
        <f>E1073*GETPIVOTDATA("Gender",'Naive Bayes'!$A$3,"Gender","Female","LastLetter","a")</f>
        <v>0.31469363474122553</v>
      </c>
      <c r="H1073" t="str">
        <f t="shared" si="37"/>
        <v>Female</v>
      </c>
      <c r="I1073">
        <f t="shared" si="38"/>
        <v>0</v>
      </c>
    </row>
    <row r="1074" spans="1:9" ht="14.25" customHeight="1">
      <c r="A1074" s="1" t="s">
        <v>1069</v>
      </c>
      <c r="B1074" s="1" t="s">
        <v>6</v>
      </c>
      <c r="C1074" s="1" t="str">
        <f t="shared" si="36"/>
        <v>a</v>
      </c>
      <c r="D1074">
        <f>VLOOKUP(C1074,'Naive Bayes'!A:D,3,0)</f>
        <v>0.17859365276913503</v>
      </c>
      <c r="E1074">
        <f>VLOOKUP(C1074,'Naive Bayes'!A:D,2,0)</f>
        <v>0.56097560975609762</v>
      </c>
      <c r="F1074">
        <f>D1074*GETPIVOTDATA("Gender",'Naive Bayes'!$A$3,"Gender","Male","LastLetter","a")</f>
        <v>3.1895692809422373E-2</v>
      </c>
      <c r="G1074">
        <f>E1074*GETPIVOTDATA("Gender",'Naive Bayes'!$A$3,"Gender","Female","LastLetter","a")</f>
        <v>0.31469363474122553</v>
      </c>
      <c r="H1074" t="str">
        <f t="shared" si="37"/>
        <v>Female</v>
      </c>
      <c r="I1074">
        <f t="shared" si="38"/>
        <v>1</v>
      </c>
    </row>
    <row r="1075" spans="1:9" ht="14.25" customHeight="1">
      <c r="A1075" s="1" t="s">
        <v>1070</v>
      </c>
      <c r="B1075" s="1" t="s">
        <v>6</v>
      </c>
      <c r="C1075" s="1" t="str">
        <f t="shared" si="36"/>
        <v>a</v>
      </c>
      <c r="D1075">
        <f>VLOOKUP(C1075,'Naive Bayes'!A:D,3,0)</f>
        <v>0.17859365276913503</v>
      </c>
      <c r="E1075">
        <f>VLOOKUP(C1075,'Naive Bayes'!A:D,2,0)</f>
        <v>0.56097560975609762</v>
      </c>
      <c r="F1075">
        <f>D1075*GETPIVOTDATA("Gender",'Naive Bayes'!$A$3,"Gender","Male","LastLetter","a")</f>
        <v>3.1895692809422373E-2</v>
      </c>
      <c r="G1075">
        <f>E1075*GETPIVOTDATA("Gender",'Naive Bayes'!$A$3,"Gender","Female","LastLetter","a")</f>
        <v>0.31469363474122553</v>
      </c>
      <c r="H1075" t="str">
        <f t="shared" si="37"/>
        <v>Female</v>
      </c>
      <c r="I1075">
        <f t="shared" si="38"/>
        <v>1</v>
      </c>
    </row>
    <row r="1076" spans="1:9" ht="14.25" customHeight="1">
      <c r="A1076" s="1" t="s">
        <v>1071</v>
      </c>
      <c r="B1076" s="1" t="s">
        <v>4</v>
      </c>
      <c r="C1076" s="1" t="str">
        <f t="shared" si="36"/>
        <v>t</v>
      </c>
      <c r="D1076">
        <f>VLOOKUP(C1076,'Naive Bayes'!A:D,3,0)</f>
        <v>5.9116365899191038E-2</v>
      </c>
      <c r="E1076">
        <f>VLOOKUP(C1076,'Naive Bayes'!A:D,2,0)</f>
        <v>6.4562410329985654E-3</v>
      </c>
      <c r="F1076">
        <f>D1076*GETPIVOTDATA("Gender",'Naive Bayes'!$A$3,"Gender","Male","LastLetter","a")</f>
        <v>1.0557807724373258E-2</v>
      </c>
      <c r="G1076">
        <f>E1076*GETPIVOTDATA("Gender",'Naive Bayes'!$A$3,"Gender","Female","LastLetter","a")</f>
        <v>3.6217937502187078E-3</v>
      </c>
      <c r="H1076" t="str">
        <f t="shared" si="37"/>
        <v>Male</v>
      </c>
      <c r="I1076">
        <f t="shared" si="38"/>
        <v>1</v>
      </c>
    </row>
    <row r="1077" spans="1:9" ht="14.25" customHeight="1">
      <c r="A1077" s="1" t="s">
        <v>1072</v>
      </c>
      <c r="B1077" s="1" t="s">
        <v>4</v>
      </c>
      <c r="C1077" s="1" t="str">
        <f t="shared" si="36"/>
        <v>d</v>
      </c>
      <c r="D1077">
        <f>VLOOKUP(C1077,'Naive Bayes'!A:D,3,0)</f>
        <v>3.4847542003733668E-2</v>
      </c>
      <c r="E1077">
        <f>VLOOKUP(C1077,'Naive Bayes'!A:D,2,0)</f>
        <v>2.152080344332855E-3</v>
      </c>
      <c r="F1077">
        <f>D1077*GETPIVOTDATA("Gender",'Naive Bayes'!$A$3,"Gender","Male","LastLetter","a")</f>
        <v>6.2235498164726587E-3</v>
      </c>
      <c r="G1077">
        <f>E1077*GETPIVOTDATA("Gender",'Naive Bayes'!$A$3,"Gender","Female","LastLetter","a")</f>
        <v>1.2072645834062359E-3</v>
      </c>
      <c r="H1077" t="str">
        <f t="shared" si="37"/>
        <v>Male</v>
      </c>
      <c r="I1077">
        <f t="shared" si="38"/>
        <v>1</v>
      </c>
    </row>
    <row r="1078" spans="1:9" ht="14.25" customHeight="1">
      <c r="A1078" s="1" t="s">
        <v>1073</v>
      </c>
      <c r="B1078" s="1" t="s">
        <v>4</v>
      </c>
      <c r="C1078" s="1" t="str">
        <f t="shared" si="36"/>
        <v>u</v>
      </c>
      <c r="D1078">
        <f>VLOOKUP(C1078,'Naive Bayes'!A:D,3,0)</f>
        <v>3.7336652146857496E-2</v>
      </c>
      <c r="E1078">
        <f>VLOOKUP(C1078,'Naive Bayes'!A:D,2,0)</f>
        <v>7.8909612625538018E-3</v>
      </c>
      <c r="F1078">
        <f>D1078*GETPIVOTDATA("Gender",'Naive Bayes'!$A$3,"Gender","Male","LastLetter","a")</f>
        <v>6.6680890890778478E-3</v>
      </c>
      <c r="G1078">
        <f>E1078*GETPIVOTDATA("Gender",'Naive Bayes'!$A$3,"Gender","Female","LastLetter","a")</f>
        <v>4.4266368058228645E-3</v>
      </c>
      <c r="H1078" t="str">
        <f t="shared" si="37"/>
        <v>Male</v>
      </c>
      <c r="I1078">
        <f t="shared" si="38"/>
        <v>1</v>
      </c>
    </row>
    <row r="1079" spans="1:9" ht="14.25" customHeight="1">
      <c r="A1079" s="1" t="s">
        <v>1074</v>
      </c>
      <c r="B1079" s="1" t="s">
        <v>4</v>
      </c>
      <c r="C1079" s="1" t="str">
        <f t="shared" si="36"/>
        <v>v</v>
      </c>
      <c r="D1079">
        <f>VLOOKUP(C1079,'Naive Bayes'!A:D,3,0)</f>
        <v>2.4268823895457373E-2</v>
      </c>
      <c r="E1079">
        <f>VLOOKUP(C1079,'Naive Bayes'!A:D,2,0)</f>
        <v>0</v>
      </c>
      <c r="F1079">
        <f>D1079*GETPIVOTDATA("Gender",'Naive Bayes'!$A$3,"Gender","Male","LastLetter","a")</f>
        <v>4.3342579079006013E-3</v>
      </c>
      <c r="G1079">
        <f>E1079*GETPIVOTDATA("Gender",'Naive Bayes'!$A$3,"Gender","Female","LastLetter","a")</f>
        <v>0</v>
      </c>
      <c r="H1079" t="str">
        <f t="shared" si="37"/>
        <v>Male</v>
      </c>
      <c r="I1079">
        <f t="shared" si="38"/>
        <v>1</v>
      </c>
    </row>
    <row r="1080" spans="1:9" ht="14.25" customHeight="1">
      <c r="A1080" s="1" t="s">
        <v>1075</v>
      </c>
      <c r="B1080" s="1" t="s">
        <v>4</v>
      </c>
      <c r="C1080" s="1" t="str">
        <f t="shared" si="36"/>
        <v>h</v>
      </c>
      <c r="D1080">
        <f>VLOOKUP(C1080,'Naive Bayes'!A:D,3,0)</f>
        <v>0.11263223397635345</v>
      </c>
      <c r="E1080">
        <f>VLOOKUP(C1080,'Naive Bayes'!A:D,2,0)</f>
        <v>5.0215208034433282E-3</v>
      </c>
      <c r="F1080">
        <f>D1080*GETPIVOTDATA("Gender",'Naive Bayes'!$A$3,"Gender","Male","LastLetter","a")</f>
        <v>2.0115402085384843E-2</v>
      </c>
      <c r="G1080">
        <f>E1080*GETPIVOTDATA("Gender",'Naive Bayes'!$A$3,"Gender","Female","LastLetter","a")</f>
        <v>2.8169506946145503E-3</v>
      </c>
      <c r="H1080" t="str">
        <f t="shared" si="37"/>
        <v>Male</v>
      </c>
      <c r="I1080">
        <f t="shared" si="38"/>
        <v>1</v>
      </c>
    </row>
    <row r="1081" spans="1:9" ht="14.25" customHeight="1">
      <c r="A1081" s="1" t="s">
        <v>1076</v>
      </c>
      <c r="B1081" s="1" t="s">
        <v>4</v>
      </c>
      <c r="C1081" s="1" t="str">
        <f t="shared" si="36"/>
        <v>g</v>
      </c>
      <c r="D1081">
        <f>VLOOKUP(C1081,'Naive Bayes'!A:D,3,0)</f>
        <v>1.120099564405725E-2</v>
      </c>
      <c r="E1081">
        <f>VLOOKUP(C1081,'Naive Bayes'!A:D,2,0)</f>
        <v>7.173601147776184E-4</v>
      </c>
      <c r="F1081">
        <f>D1081*GETPIVOTDATA("Gender",'Naive Bayes'!$A$3,"Gender","Male","LastLetter","a")</f>
        <v>2.0004267267233547E-3</v>
      </c>
      <c r="G1081">
        <f>E1081*GETPIVOTDATA("Gender",'Naive Bayes'!$A$3,"Gender","Female","LastLetter","a")</f>
        <v>4.0242152780207866E-4</v>
      </c>
      <c r="H1081" t="str">
        <f t="shared" si="37"/>
        <v>Male</v>
      </c>
      <c r="I1081">
        <f t="shared" si="38"/>
        <v>1</v>
      </c>
    </row>
    <row r="1082" spans="1:9" ht="14.25" customHeight="1">
      <c r="A1082" s="1" t="s">
        <v>1077</v>
      </c>
      <c r="B1082" s="1" t="s">
        <v>6</v>
      </c>
      <c r="C1082" s="1" t="str">
        <f t="shared" si="36"/>
        <v>i</v>
      </c>
      <c r="D1082">
        <f>VLOOKUP(C1082,'Naive Bayes'!A:D,3,0)</f>
        <v>6.4716863721219667E-2</v>
      </c>
      <c r="E1082">
        <f>VLOOKUP(C1082,'Naive Bayes'!A:D,2,0)</f>
        <v>0.34074605451936874</v>
      </c>
      <c r="F1082">
        <f>D1082*GETPIVOTDATA("Gender",'Naive Bayes'!$A$3,"Gender","Male","LastLetter","a")</f>
        <v>1.1558021087734937E-2</v>
      </c>
      <c r="G1082">
        <f>E1082*GETPIVOTDATA("Gender",'Naive Bayes'!$A$3,"Gender","Female","LastLetter","a")</f>
        <v>0.19115022570598736</v>
      </c>
      <c r="H1082" t="str">
        <f t="shared" si="37"/>
        <v>Female</v>
      </c>
      <c r="I1082">
        <f t="shared" si="38"/>
        <v>1</v>
      </c>
    </row>
    <row r="1083" spans="1:9" ht="14.25" customHeight="1">
      <c r="A1083" s="1" t="s">
        <v>1078</v>
      </c>
      <c r="B1083" s="1" t="s">
        <v>6</v>
      </c>
      <c r="C1083" s="1" t="str">
        <f t="shared" si="36"/>
        <v>i</v>
      </c>
      <c r="D1083">
        <f>VLOOKUP(C1083,'Naive Bayes'!A:D,3,0)</f>
        <v>6.4716863721219667E-2</v>
      </c>
      <c r="E1083">
        <f>VLOOKUP(C1083,'Naive Bayes'!A:D,2,0)</f>
        <v>0.34074605451936874</v>
      </c>
      <c r="F1083">
        <f>D1083*GETPIVOTDATA("Gender",'Naive Bayes'!$A$3,"Gender","Male","LastLetter","a")</f>
        <v>1.1558021087734937E-2</v>
      </c>
      <c r="G1083">
        <f>E1083*GETPIVOTDATA("Gender",'Naive Bayes'!$A$3,"Gender","Female","LastLetter","a")</f>
        <v>0.19115022570598736</v>
      </c>
      <c r="H1083" t="str">
        <f t="shared" si="37"/>
        <v>Female</v>
      </c>
      <c r="I1083">
        <f t="shared" si="38"/>
        <v>1</v>
      </c>
    </row>
    <row r="1084" spans="1:9" ht="14.25" customHeight="1">
      <c r="A1084" s="1" t="s">
        <v>1079</v>
      </c>
      <c r="B1084" s="1" t="s">
        <v>4</v>
      </c>
      <c r="C1084" s="1" t="str">
        <f t="shared" si="36"/>
        <v>a</v>
      </c>
      <c r="D1084">
        <f>VLOOKUP(C1084,'Naive Bayes'!A:D,3,0)</f>
        <v>0.17859365276913503</v>
      </c>
      <c r="E1084">
        <f>VLOOKUP(C1084,'Naive Bayes'!A:D,2,0)</f>
        <v>0.56097560975609762</v>
      </c>
      <c r="F1084">
        <f>D1084*GETPIVOTDATA("Gender",'Naive Bayes'!$A$3,"Gender","Male","LastLetter","a")</f>
        <v>3.1895692809422373E-2</v>
      </c>
      <c r="G1084">
        <f>E1084*GETPIVOTDATA("Gender",'Naive Bayes'!$A$3,"Gender","Female","LastLetter","a")</f>
        <v>0.31469363474122553</v>
      </c>
      <c r="H1084" t="str">
        <f t="shared" si="37"/>
        <v>Female</v>
      </c>
      <c r="I1084">
        <f t="shared" si="38"/>
        <v>0</v>
      </c>
    </row>
    <row r="1085" spans="1:9" ht="14.25" customHeight="1">
      <c r="A1085" s="1" t="s">
        <v>1080</v>
      </c>
      <c r="B1085" s="1" t="s">
        <v>4</v>
      </c>
      <c r="C1085" s="1" t="str">
        <f t="shared" si="36"/>
        <v>r</v>
      </c>
      <c r="D1085">
        <f>VLOOKUP(C1085,'Naive Bayes'!A:D,3,0)</f>
        <v>8.7741132545115119E-2</v>
      </c>
      <c r="E1085">
        <f>VLOOKUP(C1085,'Naive Bayes'!A:D,2,0)</f>
        <v>6.4562410329985654E-3</v>
      </c>
      <c r="F1085">
        <f>D1085*GETPIVOTDATA("Gender",'Naive Bayes'!$A$3,"Gender","Male","LastLetter","a")</f>
        <v>1.5670009359332941E-2</v>
      </c>
      <c r="G1085">
        <f>E1085*GETPIVOTDATA("Gender",'Naive Bayes'!$A$3,"Gender","Female","LastLetter","a")</f>
        <v>3.6217937502187078E-3</v>
      </c>
      <c r="H1085" t="str">
        <f t="shared" si="37"/>
        <v>Male</v>
      </c>
      <c r="I1085">
        <f t="shared" si="38"/>
        <v>1</v>
      </c>
    </row>
    <row r="1086" spans="1:9" ht="14.25" customHeight="1">
      <c r="A1086" s="1" t="s">
        <v>1081</v>
      </c>
      <c r="B1086" s="1" t="s">
        <v>4</v>
      </c>
      <c r="C1086" s="1" t="str">
        <f t="shared" si="36"/>
        <v>v</v>
      </c>
      <c r="D1086">
        <f>VLOOKUP(C1086,'Naive Bayes'!A:D,3,0)</f>
        <v>2.4268823895457373E-2</v>
      </c>
      <c r="E1086">
        <f>VLOOKUP(C1086,'Naive Bayes'!A:D,2,0)</f>
        <v>0</v>
      </c>
      <c r="F1086">
        <f>D1086*GETPIVOTDATA("Gender",'Naive Bayes'!$A$3,"Gender","Male","LastLetter","a")</f>
        <v>4.3342579079006013E-3</v>
      </c>
      <c r="G1086">
        <f>E1086*GETPIVOTDATA("Gender",'Naive Bayes'!$A$3,"Gender","Female","LastLetter","a")</f>
        <v>0</v>
      </c>
      <c r="H1086" t="str">
        <f t="shared" si="37"/>
        <v>Male</v>
      </c>
      <c r="I1086">
        <f t="shared" si="38"/>
        <v>1</v>
      </c>
    </row>
    <row r="1087" spans="1:9" ht="14.25" customHeight="1">
      <c r="A1087" s="1" t="s">
        <v>1082</v>
      </c>
      <c r="B1087" s="1" t="s">
        <v>6</v>
      </c>
      <c r="C1087" s="1" t="str">
        <f t="shared" si="36"/>
        <v>a</v>
      </c>
      <c r="D1087">
        <f>VLOOKUP(C1087,'Naive Bayes'!A:D,3,0)</f>
        <v>0.17859365276913503</v>
      </c>
      <c r="E1087">
        <f>VLOOKUP(C1087,'Naive Bayes'!A:D,2,0)</f>
        <v>0.56097560975609762</v>
      </c>
      <c r="F1087">
        <f>D1087*GETPIVOTDATA("Gender",'Naive Bayes'!$A$3,"Gender","Male","LastLetter","a")</f>
        <v>3.1895692809422373E-2</v>
      </c>
      <c r="G1087">
        <f>E1087*GETPIVOTDATA("Gender",'Naive Bayes'!$A$3,"Gender","Female","LastLetter","a")</f>
        <v>0.31469363474122553</v>
      </c>
      <c r="H1087" t="str">
        <f t="shared" si="37"/>
        <v>Female</v>
      </c>
      <c r="I1087">
        <f t="shared" si="38"/>
        <v>1</v>
      </c>
    </row>
    <row r="1088" spans="1:9" ht="14.25" customHeight="1">
      <c r="A1088" s="1" t="s">
        <v>1083</v>
      </c>
      <c r="B1088" s="1" t="s">
        <v>6</v>
      </c>
      <c r="C1088" s="1" t="str">
        <f t="shared" si="36"/>
        <v>i</v>
      </c>
      <c r="D1088">
        <f>VLOOKUP(C1088,'Naive Bayes'!A:D,3,0)</f>
        <v>6.4716863721219667E-2</v>
      </c>
      <c r="E1088">
        <f>VLOOKUP(C1088,'Naive Bayes'!A:D,2,0)</f>
        <v>0.34074605451936874</v>
      </c>
      <c r="F1088">
        <f>D1088*GETPIVOTDATA("Gender",'Naive Bayes'!$A$3,"Gender","Male","LastLetter","a")</f>
        <v>1.1558021087734937E-2</v>
      </c>
      <c r="G1088">
        <f>E1088*GETPIVOTDATA("Gender",'Naive Bayes'!$A$3,"Gender","Female","LastLetter","a")</f>
        <v>0.19115022570598736</v>
      </c>
      <c r="H1088" t="str">
        <f t="shared" si="37"/>
        <v>Female</v>
      </c>
      <c r="I1088">
        <f t="shared" si="38"/>
        <v>1</v>
      </c>
    </row>
    <row r="1089" spans="1:9" ht="14.25" customHeight="1">
      <c r="A1089" s="1" t="s">
        <v>1084</v>
      </c>
      <c r="B1089" s="1" t="s">
        <v>6</v>
      </c>
      <c r="C1089" s="1" t="str">
        <f t="shared" si="36"/>
        <v>i</v>
      </c>
      <c r="D1089">
        <f>VLOOKUP(C1089,'Naive Bayes'!A:D,3,0)</f>
        <v>6.4716863721219667E-2</v>
      </c>
      <c r="E1089">
        <f>VLOOKUP(C1089,'Naive Bayes'!A:D,2,0)</f>
        <v>0.34074605451936874</v>
      </c>
      <c r="F1089">
        <f>D1089*GETPIVOTDATA("Gender",'Naive Bayes'!$A$3,"Gender","Male","LastLetter","a")</f>
        <v>1.1558021087734937E-2</v>
      </c>
      <c r="G1089">
        <f>E1089*GETPIVOTDATA("Gender",'Naive Bayes'!$A$3,"Gender","Female","LastLetter","a")</f>
        <v>0.19115022570598736</v>
      </c>
      <c r="H1089" t="str">
        <f t="shared" si="37"/>
        <v>Female</v>
      </c>
      <c r="I1089">
        <f t="shared" si="38"/>
        <v>1</v>
      </c>
    </row>
    <row r="1090" spans="1:9" ht="14.25" customHeight="1">
      <c r="A1090" s="1" t="s">
        <v>887</v>
      </c>
      <c r="B1090" s="1" t="s">
        <v>6</v>
      </c>
      <c r="C1090" s="1" t="str">
        <f t="shared" si="36"/>
        <v>i</v>
      </c>
      <c r="D1090">
        <f>VLOOKUP(C1090,'Naive Bayes'!A:D,3,0)</f>
        <v>6.4716863721219667E-2</v>
      </c>
      <c r="E1090">
        <f>VLOOKUP(C1090,'Naive Bayes'!A:D,2,0)</f>
        <v>0.34074605451936874</v>
      </c>
      <c r="F1090">
        <f>D1090*GETPIVOTDATA("Gender",'Naive Bayes'!$A$3,"Gender","Male","LastLetter","a")</f>
        <v>1.1558021087734937E-2</v>
      </c>
      <c r="G1090">
        <f>E1090*GETPIVOTDATA("Gender",'Naive Bayes'!$A$3,"Gender","Female","LastLetter","a")</f>
        <v>0.19115022570598736</v>
      </c>
      <c r="H1090" t="str">
        <f t="shared" si="37"/>
        <v>Female</v>
      </c>
      <c r="I1090">
        <f t="shared" si="38"/>
        <v>1</v>
      </c>
    </row>
    <row r="1091" spans="1:9" ht="14.25" customHeight="1">
      <c r="A1091" s="1" t="s">
        <v>1085</v>
      </c>
      <c r="B1091" s="1" t="s">
        <v>6</v>
      </c>
      <c r="C1091" s="1" t="str">
        <f t="shared" si="36"/>
        <v>a</v>
      </c>
      <c r="D1091">
        <f>VLOOKUP(C1091,'Naive Bayes'!A:D,3,0)</f>
        <v>0.17859365276913503</v>
      </c>
      <c r="E1091">
        <f>VLOOKUP(C1091,'Naive Bayes'!A:D,2,0)</f>
        <v>0.56097560975609762</v>
      </c>
      <c r="F1091">
        <f>D1091*GETPIVOTDATA("Gender",'Naive Bayes'!$A$3,"Gender","Male","LastLetter","a")</f>
        <v>3.1895692809422373E-2</v>
      </c>
      <c r="G1091">
        <f>E1091*GETPIVOTDATA("Gender",'Naive Bayes'!$A$3,"Gender","Female","LastLetter","a")</f>
        <v>0.31469363474122553</v>
      </c>
      <c r="H1091" t="str">
        <f t="shared" ref="H1091:H1154" si="39">IF(G1091&gt;F1091,"Female","Male")</f>
        <v>Female</v>
      </c>
      <c r="I1091">
        <f t="shared" ref="I1091:I1154" si="40">IF(H1091=B1091,1,0)</f>
        <v>1</v>
      </c>
    </row>
    <row r="1092" spans="1:9" ht="14.25" customHeight="1">
      <c r="A1092" s="1" t="s">
        <v>1086</v>
      </c>
      <c r="B1092" s="1" t="s">
        <v>6</v>
      </c>
      <c r="C1092" s="1" t="str">
        <f t="shared" si="36"/>
        <v>a</v>
      </c>
      <c r="D1092">
        <f>VLOOKUP(C1092,'Naive Bayes'!A:D,3,0)</f>
        <v>0.17859365276913503</v>
      </c>
      <c r="E1092">
        <f>VLOOKUP(C1092,'Naive Bayes'!A:D,2,0)</f>
        <v>0.56097560975609762</v>
      </c>
      <c r="F1092">
        <f>D1092*GETPIVOTDATA("Gender",'Naive Bayes'!$A$3,"Gender","Male","LastLetter","a")</f>
        <v>3.1895692809422373E-2</v>
      </c>
      <c r="G1092">
        <f>E1092*GETPIVOTDATA("Gender",'Naive Bayes'!$A$3,"Gender","Female","LastLetter","a")</f>
        <v>0.31469363474122553</v>
      </c>
      <c r="H1092" t="str">
        <f t="shared" si="39"/>
        <v>Female</v>
      </c>
      <c r="I1092">
        <f t="shared" si="40"/>
        <v>1</v>
      </c>
    </row>
    <row r="1093" spans="1:9" ht="14.25" customHeight="1">
      <c r="A1093" s="1" t="s">
        <v>1087</v>
      </c>
      <c r="B1093" s="1" t="s">
        <v>6</v>
      </c>
      <c r="C1093" s="1" t="str">
        <f t="shared" si="36"/>
        <v>a</v>
      </c>
      <c r="D1093">
        <f>VLOOKUP(C1093,'Naive Bayes'!A:D,3,0)</f>
        <v>0.17859365276913503</v>
      </c>
      <c r="E1093">
        <f>VLOOKUP(C1093,'Naive Bayes'!A:D,2,0)</f>
        <v>0.56097560975609762</v>
      </c>
      <c r="F1093">
        <f>D1093*GETPIVOTDATA("Gender",'Naive Bayes'!$A$3,"Gender","Male","LastLetter","a")</f>
        <v>3.1895692809422373E-2</v>
      </c>
      <c r="G1093">
        <f>E1093*GETPIVOTDATA("Gender",'Naive Bayes'!$A$3,"Gender","Female","LastLetter","a")</f>
        <v>0.31469363474122553</v>
      </c>
      <c r="H1093" t="str">
        <f t="shared" si="39"/>
        <v>Female</v>
      </c>
      <c r="I1093">
        <f t="shared" si="40"/>
        <v>1</v>
      </c>
    </row>
    <row r="1094" spans="1:9" ht="14.25" customHeight="1">
      <c r="A1094" s="1" t="s">
        <v>1088</v>
      </c>
      <c r="B1094" s="1" t="s">
        <v>4</v>
      </c>
      <c r="C1094" s="1" t="str">
        <f t="shared" si="36"/>
        <v>t</v>
      </c>
      <c r="D1094">
        <f>VLOOKUP(C1094,'Naive Bayes'!A:D,3,0)</f>
        <v>5.9116365899191038E-2</v>
      </c>
      <c r="E1094">
        <f>VLOOKUP(C1094,'Naive Bayes'!A:D,2,0)</f>
        <v>6.4562410329985654E-3</v>
      </c>
      <c r="F1094">
        <f>D1094*GETPIVOTDATA("Gender",'Naive Bayes'!$A$3,"Gender","Male","LastLetter","a")</f>
        <v>1.0557807724373258E-2</v>
      </c>
      <c r="G1094">
        <f>E1094*GETPIVOTDATA("Gender",'Naive Bayes'!$A$3,"Gender","Female","LastLetter","a")</f>
        <v>3.6217937502187078E-3</v>
      </c>
      <c r="H1094" t="str">
        <f t="shared" si="39"/>
        <v>Male</v>
      </c>
      <c r="I1094">
        <f t="shared" si="40"/>
        <v>1</v>
      </c>
    </row>
    <row r="1095" spans="1:9" ht="14.25" customHeight="1">
      <c r="A1095" s="1" t="s">
        <v>1089</v>
      </c>
      <c r="B1095" s="1" t="s">
        <v>6</v>
      </c>
      <c r="C1095" s="1" t="str">
        <f t="shared" si="36"/>
        <v>a</v>
      </c>
      <c r="D1095">
        <f>VLOOKUP(C1095,'Naive Bayes'!A:D,3,0)</f>
        <v>0.17859365276913503</v>
      </c>
      <c r="E1095">
        <f>VLOOKUP(C1095,'Naive Bayes'!A:D,2,0)</f>
        <v>0.56097560975609762</v>
      </c>
      <c r="F1095">
        <f>D1095*GETPIVOTDATA("Gender",'Naive Bayes'!$A$3,"Gender","Male","LastLetter","a")</f>
        <v>3.1895692809422373E-2</v>
      </c>
      <c r="G1095">
        <f>E1095*GETPIVOTDATA("Gender",'Naive Bayes'!$A$3,"Gender","Female","LastLetter","a")</f>
        <v>0.31469363474122553</v>
      </c>
      <c r="H1095" t="str">
        <f t="shared" si="39"/>
        <v>Female</v>
      </c>
      <c r="I1095">
        <f t="shared" si="40"/>
        <v>1</v>
      </c>
    </row>
    <row r="1096" spans="1:9" ht="14.25" customHeight="1">
      <c r="A1096" s="1" t="s">
        <v>1090</v>
      </c>
      <c r="B1096" s="1" t="s">
        <v>6</v>
      </c>
      <c r="C1096" s="1" t="str">
        <f t="shared" si="36"/>
        <v>e</v>
      </c>
      <c r="D1096">
        <f>VLOOKUP(C1096,'Naive Bayes'!A:D,3,0)</f>
        <v>6.8450528935905417E-3</v>
      </c>
      <c r="E1096">
        <f>VLOOKUP(C1096,'Naive Bayes'!A:D,2,0)</f>
        <v>7.1736011477761836E-3</v>
      </c>
      <c r="F1096">
        <f>D1096*GETPIVOTDATA("Gender",'Naive Bayes'!$A$3,"Gender","Male","LastLetter","a")</f>
        <v>1.2224829996642721E-3</v>
      </c>
      <c r="G1096">
        <f>E1096*GETPIVOTDATA("Gender",'Naive Bayes'!$A$3,"Gender","Female","LastLetter","a")</f>
        <v>4.0242152780207863E-3</v>
      </c>
      <c r="H1096" t="str">
        <f t="shared" si="39"/>
        <v>Female</v>
      </c>
      <c r="I1096">
        <f t="shared" si="40"/>
        <v>1</v>
      </c>
    </row>
    <row r="1097" spans="1:9" ht="14.25" customHeight="1">
      <c r="A1097" s="1" t="s">
        <v>1091</v>
      </c>
      <c r="B1097" s="1" t="s">
        <v>4</v>
      </c>
      <c r="C1097" s="1" t="str">
        <f t="shared" si="36"/>
        <v>r</v>
      </c>
      <c r="D1097">
        <f>VLOOKUP(C1097,'Naive Bayes'!A:D,3,0)</f>
        <v>8.7741132545115119E-2</v>
      </c>
      <c r="E1097">
        <f>VLOOKUP(C1097,'Naive Bayes'!A:D,2,0)</f>
        <v>6.4562410329985654E-3</v>
      </c>
      <c r="F1097">
        <f>D1097*GETPIVOTDATA("Gender",'Naive Bayes'!$A$3,"Gender","Male","LastLetter","a")</f>
        <v>1.5670009359332941E-2</v>
      </c>
      <c r="G1097">
        <f>E1097*GETPIVOTDATA("Gender",'Naive Bayes'!$A$3,"Gender","Female","LastLetter","a")</f>
        <v>3.6217937502187078E-3</v>
      </c>
      <c r="H1097" t="str">
        <f t="shared" si="39"/>
        <v>Male</v>
      </c>
      <c r="I1097">
        <f t="shared" si="40"/>
        <v>1</v>
      </c>
    </row>
    <row r="1098" spans="1:9" ht="14.25" customHeight="1">
      <c r="A1098" s="1" t="s">
        <v>1092</v>
      </c>
      <c r="B1098" s="1" t="s">
        <v>4</v>
      </c>
      <c r="C1098" s="1" t="str">
        <f t="shared" si="36"/>
        <v>a</v>
      </c>
      <c r="D1098">
        <f>VLOOKUP(C1098,'Naive Bayes'!A:D,3,0)</f>
        <v>0.17859365276913503</v>
      </c>
      <c r="E1098">
        <f>VLOOKUP(C1098,'Naive Bayes'!A:D,2,0)</f>
        <v>0.56097560975609762</v>
      </c>
      <c r="F1098">
        <f>D1098*GETPIVOTDATA("Gender",'Naive Bayes'!$A$3,"Gender","Male","LastLetter","a")</f>
        <v>3.1895692809422373E-2</v>
      </c>
      <c r="G1098">
        <f>E1098*GETPIVOTDATA("Gender",'Naive Bayes'!$A$3,"Gender","Female","LastLetter","a")</f>
        <v>0.31469363474122553</v>
      </c>
      <c r="H1098" t="str">
        <f t="shared" si="39"/>
        <v>Female</v>
      </c>
      <c r="I1098">
        <f t="shared" si="40"/>
        <v>0</v>
      </c>
    </row>
    <row r="1099" spans="1:9" ht="14.25" customHeight="1">
      <c r="A1099" s="1" t="s">
        <v>1093</v>
      </c>
      <c r="B1099" s="1" t="s">
        <v>6</v>
      </c>
      <c r="C1099" s="1" t="str">
        <f t="shared" si="36"/>
        <v>a</v>
      </c>
      <c r="D1099">
        <f>VLOOKUP(C1099,'Naive Bayes'!A:D,3,0)</f>
        <v>0.17859365276913503</v>
      </c>
      <c r="E1099">
        <f>VLOOKUP(C1099,'Naive Bayes'!A:D,2,0)</f>
        <v>0.56097560975609762</v>
      </c>
      <c r="F1099">
        <f>D1099*GETPIVOTDATA("Gender",'Naive Bayes'!$A$3,"Gender","Male","LastLetter","a")</f>
        <v>3.1895692809422373E-2</v>
      </c>
      <c r="G1099">
        <f>E1099*GETPIVOTDATA("Gender",'Naive Bayes'!$A$3,"Gender","Female","LastLetter","a")</f>
        <v>0.31469363474122553</v>
      </c>
      <c r="H1099" t="str">
        <f t="shared" si="39"/>
        <v>Female</v>
      </c>
      <c r="I1099">
        <f t="shared" si="40"/>
        <v>1</v>
      </c>
    </row>
    <row r="1100" spans="1:9" ht="14.25" customHeight="1">
      <c r="A1100" s="1" t="s">
        <v>1094</v>
      </c>
      <c r="B1100" s="1" t="s">
        <v>6</v>
      </c>
      <c r="C1100" s="1" t="str">
        <f t="shared" si="36"/>
        <v>a</v>
      </c>
      <c r="D1100">
        <f>VLOOKUP(C1100,'Naive Bayes'!A:D,3,0)</f>
        <v>0.17859365276913503</v>
      </c>
      <c r="E1100">
        <f>VLOOKUP(C1100,'Naive Bayes'!A:D,2,0)</f>
        <v>0.56097560975609762</v>
      </c>
      <c r="F1100">
        <f>D1100*GETPIVOTDATA("Gender",'Naive Bayes'!$A$3,"Gender","Male","LastLetter","a")</f>
        <v>3.1895692809422373E-2</v>
      </c>
      <c r="G1100">
        <f>E1100*GETPIVOTDATA("Gender",'Naive Bayes'!$A$3,"Gender","Female","LastLetter","a")</f>
        <v>0.31469363474122553</v>
      </c>
      <c r="H1100" t="str">
        <f t="shared" si="39"/>
        <v>Female</v>
      </c>
      <c r="I1100">
        <f t="shared" si="40"/>
        <v>1</v>
      </c>
    </row>
    <row r="1101" spans="1:9" ht="14.25" customHeight="1">
      <c r="A1101" s="1" t="s">
        <v>1095</v>
      </c>
      <c r="B1101" s="1" t="s">
        <v>6</v>
      </c>
      <c r="C1101" s="1" t="str">
        <f t="shared" si="36"/>
        <v>a</v>
      </c>
      <c r="D1101">
        <f>VLOOKUP(C1101,'Naive Bayes'!A:D,3,0)</f>
        <v>0.17859365276913503</v>
      </c>
      <c r="E1101">
        <f>VLOOKUP(C1101,'Naive Bayes'!A:D,2,0)</f>
        <v>0.56097560975609762</v>
      </c>
      <c r="F1101">
        <f>D1101*GETPIVOTDATA("Gender",'Naive Bayes'!$A$3,"Gender","Male","LastLetter","a")</f>
        <v>3.1895692809422373E-2</v>
      </c>
      <c r="G1101">
        <f>E1101*GETPIVOTDATA("Gender",'Naive Bayes'!$A$3,"Gender","Female","LastLetter","a")</f>
        <v>0.31469363474122553</v>
      </c>
      <c r="H1101" t="str">
        <f t="shared" si="39"/>
        <v>Female</v>
      </c>
      <c r="I1101">
        <f t="shared" si="40"/>
        <v>1</v>
      </c>
    </row>
    <row r="1102" spans="1:9" ht="14.25" customHeight="1">
      <c r="A1102" s="1" t="s">
        <v>1096</v>
      </c>
      <c r="B1102" s="1" t="s">
        <v>6</v>
      </c>
      <c r="C1102" s="1" t="str">
        <f t="shared" si="36"/>
        <v>i</v>
      </c>
      <c r="D1102">
        <f>VLOOKUP(C1102,'Naive Bayes'!A:D,3,0)</f>
        <v>6.4716863721219667E-2</v>
      </c>
      <c r="E1102">
        <f>VLOOKUP(C1102,'Naive Bayes'!A:D,2,0)</f>
        <v>0.34074605451936874</v>
      </c>
      <c r="F1102">
        <f>D1102*GETPIVOTDATA("Gender",'Naive Bayes'!$A$3,"Gender","Male","LastLetter","a")</f>
        <v>1.1558021087734937E-2</v>
      </c>
      <c r="G1102">
        <f>E1102*GETPIVOTDATA("Gender",'Naive Bayes'!$A$3,"Gender","Female","LastLetter","a")</f>
        <v>0.19115022570598736</v>
      </c>
      <c r="H1102" t="str">
        <f t="shared" si="39"/>
        <v>Female</v>
      </c>
      <c r="I1102">
        <f t="shared" si="40"/>
        <v>1</v>
      </c>
    </row>
    <row r="1103" spans="1:9" ht="14.25" customHeight="1">
      <c r="A1103" s="1" t="s">
        <v>1097</v>
      </c>
      <c r="B1103" s="1" t="s">
        <v>6</v>
      </c>
      <c r="C1103" s="1" t="str">
        <f t="shared" si="36"/>
        <v>a</v>
      </c>
      <c r="D1103">
        <f>VLOOKUP(C1103,'Naive Bayes'!A:D,3,0)</f>
        <v>0.17859365276913503</v>
      </c>
      <c r="E1103">
        <f>VLOOKUP(C1103,'Naive Bayes'!A:D,2,0)</f>
        <v>0.56097560975609762</v>
      </c>
      <c r="F1103">
        <f>D1103*GETPIVOTDATA("Gender",'Naive Bayes'!$A$3,"Gender","Male","LastLetter","a")</f>
        <v>3.1895692809422373E-2</v>
      </c>
      <c r="G1103">
        <f>E1103*GETPIVOTDATA("Gender",'Naive Bayes'!$A$3,"Gender","Female","LastLetter","a")</f>
        <v>0.31469363474122553</v>
      </c>
      <c r="H1103" t="str">
        <f t="shared" si="39"/>
        <v>Female</v>
      </c>
      <c r="I1103">
        <f t="shared" si="40"/>
        <v>1</v>
      </c>
    </row>
    <row r="1104" spans="1:9" ht="14.25" customHeight="1">
      <c r="A1104" s="1" t="s">
        <v>1098</v>
      </c>
      <c r="B1104" s="1" t="s">
        <v>6</v>
      </c>
      <c r="C1104" s="1" t="str">
        <f t="shared" si="36"/>
        <v>i</v>
      </c>
      <c r="D1104">
        <f>VLOOKUP(C1104,'Naive Bayes'!A:D,3,0)</f>
        <v>6.4716863721219667E-2</v>
      </c>
      <c r="E1104">
        <f>VLOOKUP(C1104,'Naive Bayes'!A:D,2,0)</f>
        <v>0.34074605451936874</v>
      </c>
      <c r="F1104">
        <f>D1104*GETPIVOTDATA("Gender",'Naive Bayes'!$A$3,"Gender","Male","LastLetter","a")</f>
        <v>1.1558021087734937E-2</v>
      </c>
      <c r="G1104">
        <f>E1104*GETPIVOTDATA("Gender",'Naive Bayes'!$A$3,"Gender","Female","LastLetter","a")</f>
        <v>0.19115022570598736</v>
      </c>
      <c r="H1104" t="str">
        <f t="shared" si="39"/>
        <v>Female</v>
      </c>
      <c r="I1104">
        <f t="shared" si="40"/>
        <v>1</v>
      </c>
    </row>
    <row r="1105" spans="1:9" ht="14.25" customHeight="1">
      <c r="A1105" s="1" t="s">
        <v>1099</v>
      </c>
      <c r="B1105" s="1" t="s">
        <v>4</v>
      </c>
      <c r="C1105" s="1" t="str">
        <f t="shared" si="36"/>
        <v>a</v>
      </c>
      <c r="D1105">
        <f>VLOOKUP(C1105,'Naive Bayes'!A:D,3,0)</f>
        <v>0.17859365276913503</v>
      </c>
      <c r="E1105">
        <f>VLOOKUP(C1105,'Naive Bayes'!A:D,2,0)</f>
        <v>0.56097560975609762</v>
      </c>
      <c r="F1105">
        <f>D1105*GETPIVOTDATA("Gender",'Naive Bayes'!$A$3,"Gender","Male","LastLetter","a")</f>
        <v>3.1895692809422373E-2</v>
      </c>
      <c r="G1105">
        <f>E1105*GETPIVOTDATA("Gender",'Naive Bayes'!$A$3,"Gender","Female","LastLetter","a")</f>
        <v>0.31469363474122553</v>
      </c>
      <c r="H1105" t="str">
        <f t="shared" si="39"/>
        <v>Female</v>
      </c>
      <c r="I1105">
        <f t="shared" si="40"/>
        <v>0</v>
      </c>
    </row>
    <row r="1106" spans="1:9" ht="14.25" customHeight="1">
      <c r="A1106" s="1" t="s">
        <v>1100</v>
      </c>
      <c r="B1106" s="1" t="s">
        <v>6</v>
      </c>
      <c r="C1106" s="1" t="str">
        <f t="shared" si="36"/>
        <v>a</v>
      </c>
      <c r="D1106">
        <f>VLOOKUP(C1106,'Naive Bayes'!A:D,3,0)</f>
        <v>0.17859365276913503</v>
      </c>
      <c r="E1106">
        <f>VLOOKUP(C1106,'Naive Bayes'!A:D,2,0)</f>
        <v>0.56097560975609762</v>
      </c>
      <c r="F1106">
        <f>D1106*GETPIVOTDATA("Gender",'Naive Bayes'!$A$3,"Gender","Male","LastLetter","a")</f>
        <v>3.1895692809422373E-2</v>
      </c>
      <c r="G1106">
        <f>E1106*GETPIVOTDATA("Gender",'Naive Bayes'!$A$3,"Gender","Female","LastLetter","a")</f>
        <v>0.31469363474122553</v>
      </c>
      <c r="H1106" t="str">
        <f t="shared" si="39"/>
        <v>Female</v>
      </c>
      <c r="I1106">
        <f t="shared" si="40"/>
        <v>1</v>
      </c>
    </row>
    <row r="1107" spans="1:9" ht="14.25" customHeight="1">
      <c r="A1107" s="1" t="s">
        <v>1101</v>
      </c>
      <c r="B1107" s="1" t="s">
        <v>4</v>
      </c>
      <c r="C1107" s="1" t="str">
        <f t="shared" si="36"/>
        <v>r</v>
      </c>
      <c r="D1107">
        <f>VLOOKUP(C1107,'Naive Bayes'!A:D,3,0)</f>
        <v>8.7741132545115119E-2</v>
      </c>
      <c r="E1107">
        <f>VLOOKUP(C1107,'Naive Bayes'!A:D,2,0)</f>
        <v>6.4562410329985654E-3</v>
      </c>
      <c r="F1107">
        <f>D1107*GETPIVOTDATA("Gender",'Naive Bayes'!$A$3,"Gender","Male","LastLetter","a")</f>
        <v>1.5670009359332941E-2</v>
      </c>
      <c r="G1107">
        <f>E1107*GETPIVOTDATA("Gender",'Naive Bayes'!$A$3,"Gender","Female","LastLetter","a")</f>
        <v>3.6217937502187078E-3</v>
      </c>
      <c r="H1107" t="str">
        <f t="shared" si="39"/>
        <v>Male</v>
      </c>
      <c r="I1107">
        <f t="shared" si="40"/>
        <v>1</v>
      </c>
    </row>
    <row r="1108" spans="1:9" ht="14.25" customHeight="1">
      <c r="A1108" s="1" t="s">
        <v>1102</v>
      </c>
      <c r="B1108" s="1" t="s">
        <v>6</v>
      </c>
      <c r="C1108" s="1" t="str">
        <f t="shared" si="36"/>
        <v>a</v>
      </c>
      <c r="D1108">
        <f>VLOOKUP(C1108,'Naive Bayes'!A:D,3,0)</f>
        <v>0.17859365276913503</v>
      </c>
      <c r="E1108">
        <f>VLOOKUP(C1108,'Naive Bayes'!A:D,2,0)</f>
        <v>0.56097560975609762</v>
      </c>
      <c r="F1108">
        <f>D1108*GETPIVOTDATA("Gender",'Naive Bayes'!$A$3,"Gender","Male","LastLetter","a")</f>
        <v>3.1895692809422373E-2</v>
      </c>
      <c r="G1108">
        <f>E1108*GETPIVOTDATA("Gender",'Naive Bayes'!$A$3,"Gender","Female","LastLetter","a")</f>
        <v>0.31469363474122553</v>
      </c>
      <c r="H1108" t="str">
        <f t="shared" si="39"/>
        <v>Female</v>
      </c>
      <c r="I1108">
        <f t="shared" si="40"/>
        <v>1</v>
      </c>
    </row>
    <row r="1109" spans="1:9" ht="14.25" customHeight="1">
      <c r="A1109" s="1" t="s">
        <v>1103</v>
      </c>
      <c r="B1109" s="1" t="s">
        <v>6</v>
      </c>
      <c r="C1109" s="1" t="str">
        <f t="shared" si="36"/>
        <v>p</v>
      </c>
      <c r="D1109">
        <f>VLOOKUP(C1109,'Naive Bayes'!A:D,3,0)</f>
        <v>1.2445550715619166E-2</v>
      </c>
      <c r="E1109">
        <f>VLOOKUP(C1109,'Naive Bayes'!A:D,2,0)</f>
        <v>7.173601147776184E-4</v>
      </c>
      <c r="F1109">
        <f>D1109*GETPIVOTDATA("Gender",'Naive Bayes'!$A$3,"Gender","Male","LastLetter","a")</f>
        <v>2.2226963630259493E-3</v>
      </c>
      <c r="G1109">
        <f>E1109*GETPIVOTDATA("Gender",'Naive Bayes'!$A$3,"Gender","Female","LastLetter","a")</f>
        <v>4.0242152780207866E-4</v>
      </c>
      <c r="H1109" t="str">
        <f t="shared" si="39"/>
        <v>Male</v>
      </c>
      <c r="I1109">
        <f t="shared" si="40"/>
        <v>0</v>
      </c>
    </row>
    <row r="1110" spans="1:9" ht="14.25" customHeight="1">
      <c r="A1110" s="1" t="s">
        <v>1104</v>
      </c>
      <c r="B1110" s="1" t="s">
        <v>6</v>
      </c>
      <c r="C1110" s="1" t="str">
        <f t="shared" si="36"/>
        <v>i</v>
      </c>
      <c r="D1110">
        <f>VLOOKUP(C1110,'Naive Bayes'!A:D,3,0)</f>
        <v>6.4716863721219667E-2</v>
      </c>
      <c r="E1110">
        <f>VLOOKUP(C1110,'Naive Bayes'!A:D,2,0)</f>
        <v>0.34074605451936874</v>
      </c>
      <c r="F1110">
        <f>D1110*GETPIVOTDATA("Gender",'Naive Bayes'!$A$3,"Gender","Male","LastLetter","a")</f>
        <v>1.1558021087734937E-2</v>
      </c>
      <c r="G1110">
        <f>E1110*GETPIVOTDATA("Gender",'Naive Bayes'!$A$3,"Gender","Female","LastLetter","a")</f>
        <v>0.19115022570598736</v>
      </c>
      <c r="H1110" t="str">
        <f t="shared" si="39"/>
        <v>Female</v>
      </c>
      <c r="I1110">
        <f t="shared" si="40"/>
        <v>1</v>
      </c>
    </row>
    <row r="1111" spans="1:9" ht="14.25" customHeight="1">
      <c r="A1111" s="1" t="s">
        <v>1105</v>
      </c>
      <c r="B1111" s="1" t="s">
        <v>6</v>
      </c>
      <c r="C1111" s="1" t="str">
        <f t="shared" si="36"/>
        <v>r</v>
      </c>
      <c r="D1111">
        <f>VLOOKUP(C1111,'Naive Bayes'!A:D,3,0)</f>
        <v>8.7741132545115119E-2</v>
      </c>
      <c r="E1111">
        <f>VLOOKUP(C1111,'Naive Bayes'!A:D,2,0)</f>
        <v>6.4562410329985654E-3</v>
      </c>
      <c r="F1111">
        <f>D1111*GETPIVOTDATA("Gender",'Naive Bayes'!$A$3,"Gender","Male","LastLetter","a")</f>
        <v>1.5670009359332941E-2</v>
      </c>
      <c r="G1111">
        <f>E1111*GETPIVOTDATA("Gender",'Naive Bayes'!$A$3,"Gender","Female","LastLetter","a")</f>
        <v>3.6217937502187078E-3</v>
      </c>
      <c r="H1111" t="str">
        <f t="shared" si="39"/>
        <v>Male</v>
      </c>
      <c r="I1111">
        <f t="shared" si="40"/>
        <v>0</v>
      </c>
    </row>
    <row r="1112" spans="1:9" ht="14.25" customHeight="1">
      <c r="A1112" s="1" t="s">
        <v>1106</v>
      </c>
      <c r="B1112" s="1" t="s">
        <v>4</v>
      </c>
      <c r="C1112" s="1" t="str">
        <f t="shared" si="36"/>
        <v>r</v>
      </c>
      <c r="D1112">
        <f>VLOOKUP(C1112,'Naive Bayes'!A:D,3,0)</f>
        <v>8.7741132545115119E-2</v>
      </c>
      <c r="E1112">
        <f>VLOOKUP(C1112,'Naive Bayes'!A:D,2,0)</f>
        <v>6.4562410329985654E-3</v>
      </c>
      <c r="F1112">
        <f>D1112*GETPIVOTDATA("Gender",'Naive Bayes'!$A$3,"Gender","Male","LastLetter","a")</f>
        <v>1.5670009359332941E-2</v>
      </c>
      <c r="G1112">
        <f>E1112*GETPIVOTDATA("Gender",'Naive Bayes'!$A$3,"Gender","Female","LastLetter","a")</f>
        <v>3.6217937502187078E-3</v>
      </c>
      <c r="H1112" t="str">
        <f t="shared" si="39"/>
        <v>Male</v>
      </c>
      <c r="I1112">
        <f t="shared" si="40"/>
        <v>1</v>
      </c>
    </row>
    <row r="1113" spans="1:9" ht="14.25" customHeight="1">
      <c r="A1113" s="1" t="s">
        <v>1107</v>
      </c>
      <c r="B1113" s="1" t="s">
        <v>4</v>
      </c>
      <c r="C1113" s="1" t="str">
        <f t="shared" si="36"/>
        <v>m</v>
      </c>
      <c r="D1113">
        <f>VLOOKUP(C1113,'Naive Bayes'!A:D,3,0)</f>
        <v>3.2980709396390792E-2</v>
      </c>
      <c r="E1113">
        <f>VLOOKUP(C1113,'Naive Bayes'!A:D,2,0)</f>
        <v>7.8909612625538018E-3</v>
      </c>
      <c r="F1113">
        <f>D1113*GETPIVOTDATA("Gender",'Naive Bayes'!$A$3,"Gender","Male","LastLetter","a")</f>
        <v>5.8901453620187659E-3</v>
      </c>
      <c r="G1113">
        <f>E1113*GETPIVOTDATA("Gender",'Naive Bayes'!$A$3,"Gender","Female","LastLetter","a")</f>
        <v>4.4266368058228645E-3</v>
      </c>
      <c r="H1113" t="str">
        <f t="shared" si="39"/>
        <v>Male</v>
      </c>
      <c r="I1113">
        <f t="shared" si="40"/>
        <v>1</v>
      </c>
    </row>
    <row r="1114" spans="1:9" ht="14.25" customHeight="1">
      <c r="A1114" s="1" t="s">
        <v>1108</v>
      </c>
      <c r="B1114" s="1" t="s">
        <v>4</v>
      </c>
      <c r="C1114" s="1" t="str">
        <f t="shared" si="36"/>
        <v>v</v>
      </c>
      <c r="D1114">
        <f>VLOOKUP(C1114,'Naive Bayes'!A:D,3,0)</f>
        <v>2.4268823895457373E-2</v>
      </c>
      <c r="E1114">
        <f>VLOOKUP(C1114,'Naive Bayes'!A:D,2,0)</f>
        <v>0</v>
      </c>
      <c r="F1114">
        <f>D1114*GETPIVOTDATA("Gender",'Naive Bayes'!$A$3,"Gender","Male","LastLetter","a")</f>
        <v>4.3342579079006013E-3</v>
      </c>
      <c r="G1114">
        <f>E1114*GETPIVOTDATA("Gender",'Naive Bayes'!$A$3,"Gender","Female","LastLetter","a")</f>
        <v>0</v>
      </c>
      <c r="H1114" t="str">
        <f t="shared" si="39"/>
        <v>Male</v>
      </c>
      <c r="I1114">
        <f t="shared" si="40"/>
        <v>1</v>
      </c>
    </row>
    <row r="1115" spans="1:9" ht="14.25" customHeight="1">
      <c r="A1115" s="1" t="s">
        <v>1109</v>
      </c>
      <c r="B1115" s="1" t="s">
        <v>6</v>
      </c>
      <c r="C1115" s="1" t="str">
        <f t="shared" si="36"/>
        <v>a</v>
      </c>
      <c r="D1115">
        <f>VLOOKUP(C1115,'Naive Bayes'!A:D,3,0)</f>
        <v>0.17859365276913503</v>
      </c>
      <c r="E1115">
        <f>VLOOKUP(C1115,'Naive Bayes'!A:D,2,0)</f>
        <v>0.56097560975609762</v>
      </c>
      <c r="F1115">
        <f>D1115*GETPIVOTDATA("Gender",'Naive Bayes'!$A$3,"Gender","Male","LastLetter","a")</f>
        <v>3.1895692809422373E-2</v>
      </c>
      <c r="G1115">
        <f>E1115*GETPIVOTDATA("Gender",'Naive Bayes'!$A$3,"Gender","Female","LastLetter","a")</f>
        <v>0.31469363474122553</v>
      </c>
      <c r="H1115" t="str">
        <f t="shared" si="39"/>
        <v>Female</v>
      </c>
      <c r="I1115">
        <f t="shared" si="40"/>
        <v>1</v>
      </c>
    </row>
    <row r="1116" spans="1:9" ht="14.25" customHeight="1">
      <c r="A1116" s="1" t="s">
        <v>1110</v>
      </c>
      <c r="B1116" s="1" t="s">
        <v>6</v>
      </c>
      <c r="C1116" s="1" t="str">
        <f t="shared" si="36"/>
        <v>i</v>
      </c>
      <c r="D1116">
        <f>VLOOKUP(C1116,'Naive Bayes'!A:D,3,0)</f>
        <v>6.4716863721219667E-2</v>
      </c>
      <c r="E1116">
        <f>VLOOKUP(C1116,'Naive Bayes'!A:D,2,0)</f>
        <v>0.34074605451936874</v>
      </c>
      <c r="F1116">
        <f>D1116*GETPIVOTDATA("Gender",'Naive Bayes'!$A$3,"Gender","Male","LastLetter","a")</f>
        <v>1.1558021087734937E-2</v>
      </c>
      <c r="G1116">
        <f>E1116*GETPIVOTDATA("Gender",'Naive Bayes'!$A$3,"Gender","Female","LastLetter","a")</f>
        <v>0.19115022570598736</v>
      </c>
      <c r="H1116" t="str">
        <f t="shared" si="39"/>
        <v>Female</v>
      </c>
      <c r="I1116">
        <f t="shared" si="40"/>
        <v>1</v>
      </c>
    </row>
    <row r="1117" spans="1:9" ht="14.25" customHeight="1">
      <c r="A1117" s="1" t="s">
        <v>1111</v>
      </c>
      <c r="B1117" s="1" t="s">
        <v>6</v>
      </c>
      <c r="C1117" s="1" t="str">
        <f t="shared" si="36"/>
        <v>a</v>
      </c>
      <c r="D1117">
        <f>VLOOKUP(C1117,'Naive Bayes'!A:D,3,0)</f>
        <v>0.17859365276913503</v>
      </c>
      <c r="E1117">
        <f>VLOOKUP(C1117,'Naive Bayes'!A:D,2,0)</f>
        <v>0.56097560975609762</v>
      </c>
      <c r="F1117">
        <f>D1117*GETPIVOTDATA("Gender",'Naive Bayes'!$A$3,"Gender","Male","LastLetter","a")</f>
        <v>3.1895692809422373E-2</v>
      </c>
      <c r="G1117">
        <f>E1117*GETPIVOTDATA("Gender",'Naive Bayes'!$A$3,"Gender","Female","LastLetter","a")</f>
        <v>0.31469363474122553</v>
      </c>
      <c r="H1117" t="str">
        <f t="shared" si="39"/>
        <v>Female</v>
      </c>
      <c r="I1117">
        <f t="shared" si="40"/>
        <v>1</v>
      </c>
    </row>
    <row r="1118" spans="1:9" ht="14.25" customHeight="1">
      <c r="A1118" s="1" t="s">
        <v>1112</v>
      </c>
      <c r="B1118" s="1" t="s">
        <v>6</v>
      </c>
      <c r="C1118" s="1" t="str">
        <f t="shared" si="36"/>
        <v>a</v>
      </c>
      <c r="D1118">
        <f>VLOOKUP(C1118,'Naive Bayes'!A:D,3,0)</f>
        <v>0.17859365276913503</v>
      </c>
      <c r="E1118">
        <f>VLOOKUP(C1118,'Naive Bayes'!A:D,2,0)</f>
        <v>0.56097560975609762</v>
      </c>
      <c r="F1118">
        <f>D1118*GETPIVOTDATA("Gender",'Naive Bayes'!$A$3,"Gender","Male","LastLetter","a")</f>
        <v>3.1895692809422373E-2</v>
      </c>
      <c r="G1118">
        <f>E1118*GETPIVOTDATA("Gender",'Naive Bayes'!$A$3,"Gender","Female","LastLetter","a")</f>
        <v>0.31469363474122553</v>
      </c>
      <c r="H1118" t="str">
        <f t="shared" si="39"/>
        <v>Female</v>
      </c>
      <c r="I1118">
        <f t="shared" si="40"/>
        <v>1</v>
      </c>
    </row>
    <row r="1119" spans="1:9" ht="14.25" customHeight="1">
      <c r="A1119" s="1" t="s">
        <v>1113</v>
      </c>
      <c r="B1119" s="1" t="s">
        <v>6</v>
      </c>
      <c r="C1119" s="1" t="str">
        <f t="shared" si="36"/>
        <v>i</v>
      </c>
      <c r="D1119">
        <f>VLOOKUP(C1119,'Naive Bayes'!A:D,3,0)</f>
        <v>6.4716863721219667E-2</v>
      </c>
      <c r="E1119">
        <f>VLOOKUP(C1119,'Naive Bayes'!A:D,2,0)</f>
        <v>0.34074605451936874</v>
      </c>
      <c r="F1119">
        <f>D1119*GETPIVOTDATA("Gender",'Naive Bayes'!$A$3,"Gender","Male","LastLetter","a")</f>
        <v>1.1558021087734937E-2</v>
      </c>
      <c r="G1119">
        <f>E1119*GETPIVOTDATA("Gender",'Naive Bayes'!$A$3,"Gender","Female","LastLetter","a")</f>
        <v>0.19115022570598736</v>
      </c>
      <c r="H1119" t="str">
        <f t="shared" si="39"/>
        <v>Female</v>
      </c>
      <c r="I1119">
        <f t="shared" si="40"/>
        <v>1</v>
      </c>
    </row>
    <row r="1120" spans="1:9" ht="14.25" customHeight="1">
      <c r="A1120" s="1" t="s">
        <v>1114</v>
      </c>
      <c r="B1120" s="1" t="s">
        <v>6</v>
      </c>
      <c r="C1120" s="1" t="str">
        <f t="shared" si="36"/>
        <v>n</v>
      </c>
      <c r="D1120">
        <f>VLOOKUP(C1120,'Naive Bayes'!A:D,3,0)</f>
        <v>0.15121344119477287</v>
      </c>
      <c r="E1120">
        <f>VLOOKUP(C1120,'Naive Bayes'!A:D,2,0)</f>
        <v>1.2195121951219513E-2</v>
      </c>
      <c r="F1120">
        <f>D1120*GETPIVOTDATA("Gender",'Naive Bayes'!$A$3,"Gender","Male","LastLetter","a")</f>
        <v>2.7005760810765285E-2</v>
      </c>
      <c r="G1120">
        <f>E1120*GETPIVOTDATA("Gender",'Naive Bayes'!$A$3,"Gender","Female","LastLetter","a")</f>
        <v>6.8411659726353366E-3</v>
      </c>
      <c r="H1120" t="str">
        <f t="shared" si="39"/>
        <v>Male</v>
      </c>
      <c r="I1120">
        <f t="shared" si="40"/>
        <v>0</v>
      </c>
    </row>
    <row r="1121" spans="1:9" ht="14.25" customHeight="1">
      <c r="A1121" s="1" t="s">
        <v>1115</v>
      </c>
      <c r="B1121" s="1" t="s">
        <v>4</v>
      </c>
      <c r="C1121" s="1" t="str">
        <f t="shared" si="36"/>
        <v>p</v>
      </c>
      <c r="D1121">
        <f>VLOOKUP(C1121,'Naive Bayes'!A:D,3,0)</f>
        <v>1.2445550715619166E-2</v>
      </c>
      <c r="E1121">
        <f>VLOOKUP(C1121,'Naive Bayes'!A:D,2,0)</f>
        <v>7.173601147776184E-4</v>
      </c>
      <c r="F1121">
        <f>D1121*GETPIVOTDATA("Gender",'Naive Bayes'!$A$3,"Gender","Male","LastLetter","a")</f>
        <v>2.2226963630259493E-3</v>
      </c>
      <c r="G1121">
        <f>E1121*GETPIVOTDATA("Gender",'Naive Bayes'!$A$3,"Gender","Female","LastLetter","a")</f>
        <v>4.0242152780207866E-4</v>
      </c>
      <c r="H1121" t="str">
        <f t="shared" si="39"/>
        <v>Male</v>
      </c>
      <c r="I1121">
        <f t="shared" si="40"/>
        <v>1</v>
      </c>
    </row>
    <row r="1122" spans="1:9" ht="14.25" customHeight="1">
      <c r="A1122" s="1" t="s">
        <v>1116</v>
      </c>
      <c r="B1122" s="1" t="s">
        <v>6</v>
      </c>
      <c r="C1122" s="1" t="str">
        <f t="shared" si="36"/>
        <v>a</v>
      </c>
      <c r="D1122">
        <f>VLOOKUP(C1122,'Naive Bayes'!A:D,3,0)</f>
        <v>0.17859365276913503</v>
      </c>
      <c r="E1122">
        <f>VLOOKUP(C1122,'Naive Bayes'!A:D,2,0)</f>
        <v>0.56097560975609762</v>
      </c>
      <c r="F1122">
        <f>D1122*GETPIVOTDATA("Gender",'Naive Bayes'!$A$3,"Gender","Male","LastLetter","a")</f>
        <v>3.1895692809422373E-2</v>
      </c>
      <c r="G1122">
        <f>E1122*GETPIVOTDATA("Gender",'Naive Bayes'!$A$3,"Gender","Female","LastLetter","a")</f>
        <v>0.31469363474122553</v>
      </c>
      <c r="H1122" t="str">
        <f t="shared" si="39"/>
        <v>Female</v>
      </c>
      <c r="I1122">
        <f t="shared" si="40"/>
        <v>1</v>
      </c>
    </row>
    <row r="1123" spans="1:9" ht="14.25" customHeight="1">
      <c r="A1123" s="1" t="s">
        <v>1117</v>
      </c>
      <c r="B1123" s="1" t="s">
        <v>6</v>
      </c>
      <c r="C1123" s="1" t="str">
        <f t="shared" si="36"/>
        <v>a</v>
      </c>
      <c r="D1123">
        <f>VLOOKUP(C1123,'Naive Bayes'!A:D,3,0)</f>
        <v>0.17859365276913503</v>
      </c>
      <c r="E1123">
        <f>VLOOKUP(C1123,'Naive Bayes'!A:D,2,0)</f>
        <v>0.56097560975609762</v>
      </c>
      <c r="F1123">
        <f>D1123*GETPIVOTDATA("Gender",'Naive Bayes'!$A$3,"Gender","Male","LastLetter","a")</f>
        <v>3.1895692809422373E-2</v>
      </c>
      <c r="G1123">
        <f>E1123*GETPIVOTDATA("Gender",'Naive Bayes'!$A$3,"Gender","Female","LastLetter","a")</f>
        <v>0.31469363474122553</v>
      </c>
      <c r="H1123" t="str">
        <f t="shared" si="39"/>
        <v>Female</v>
      </c>
      <c r="I1123">
        <f t="shared" si="40"/>
        <v>1</v>
      </c>
    </row>
    <row r="1124" spans="1:9" ht="14.25" customHeight="1">
      <c r="A1124" s="1" t="s">
        <v>1118</v>
      </c>
      <c r="B1124" s="1" t="s">
        <v>4</v>
      </c>
      <c r="C1124" s="1" t="str">
        <f t="shared" si="36"/>
        <v>s</v>
      </c>
      <c r="D1124">
        <f>VLOOKUP(C1124,'Naive Bayes'!A:D,3,0)</f>
        <v>2.0535158680771624E-2</v>
      </c>
      <c r="E1124">
        <f>VLOOKUP(C1124,'Naive Bayes'!A:D,2,0)</f>
        <v>2.8694404591104736E-3</v>
      </c>
      <c r="F1124">
        <f>D1124*GETPIVOTDATA("Gender",'Naive Bayes'!$A$3,"Gender","Male","LastLetter","a")</f>
        <v>3.6674489989928162E-3</v>
      </c>
      <c r="G1124">
        <f>E1124*GETPIVOTDATA("Gender",'Naive Bayes'!$A$3,"Gender","Female","LastLetter","a")</f>
        <v>1.6096861112083146E-3</v>
      </c>
      <c r="H1124" t="str">
        <f t="shared" si="39"/>
        <v>Male</v>
      </c>
      <c r="I1124">
        <f t="shared" si="40"/>
        <v>1</v>
      </c>
    </row>
    <row r="1125" spans="1:9" ht="14.25" customHeight="1">
      <c r="A1125" s="1" t="s">
        <v>1119</v>
      </c>
      <c r="B1125" s="1" t="s">
        <v>6</v>
      </c>
      <c r="C1125" s="1" t="str">
        <f t="shared" si="36"/>
        <v>i</v>
      </c>
      <c r="D1125">
        <f>VLOOKUP(C1125,'Naive Bayes'!A:D,3,0)</f>
        <v>6.4716863721219667E-2</v>
      </c>
      <c r="E1125">
        <f>VLOOKUP(C1125,'Naive Bayes'!A:D,2,0)</f>
        <v>0.34074605451936874</v>
      </c>
      <c r="F1125">
        <f>D1125*GETPIVOTDATA("Gender",'Naive Bayes'!$A$3,"Gender","Male","LastLetter","a")</f>
        <v>1.1558021087734937E-2</v>
      </c>
      <c r="G1125">
        <f>E1125*GETPIVOTDATA("Gender",'Naive Bayes'!$A$3,"Gender","Female","LastLetter","a")</f>
        <v>0.19115022570598736</v>
      </c>
      <c r="H1125" t="str">
        <f t="shared" si="39"/>
        <v>Female</v>
      </c>
      <c r="I1125">
        <f t="shared" si="40"/>
        <v>1</v>
      </c>
    </row>
    <row r="1126" spans="1:9" ht="14.25" customHeight="1">
      <c r="A1126" s="1" t="s">
        <v>1120</v>
      </c>
      <c r="B1126" s="1" t="s">
        <v>6</v>
      </c>
      <c r="C1126" s="1" t="str">
        <f t="shared" si="36"/>
        <v>i</v>
      </c>
      <c r="D1126">
        <f>VLOOKUP(C1126,'Naive Bayes'!A:D,3,0)</f>
        <v>6.4716863721219667E-2</v>
      </c>
      <c r="E1126">
        <f>VLOOKUP(C1126,'Naive Bayes'!A:D,2,0)</f>
        <v>0.34074605451936874</v>
      </c>
      <c r="F1126">
        <f>D1126*GETPIVOTDATA("Gender",'Naive Bayes'!$A$3,"Gender","Male","LastLetter","a")</f>
        <v>1.1558021087734937E-2</v>
      </c>
      <c r="G1126">
        <f>E1126*GETPIVOTDATA("Gender",'Naive Bayes'!$A$3,"Gender","Female","LastLetter","a")</f>
        <v>0.19115022570598736</v>
      </c>
      <c r="H1126" t="str">
        <f t="shared" si="39"/>
        <v>Female</v>
      </c>
      <c r="I1126">
        <f t="shared" si="40"/>
        <v>1</v>
      </c>
    </row>
    <row r="1127" spans="1:9" ht="14.25" customHeight="1">
      <c r="A1127" s="1" t="s">
        <v>1121</v>
      </c>
      <c r="B1127" s="1" t="s">
        <v>6</v>
      </c>
      <c r="C1127" s="1" t="str">
        <f t="shared" si="36"/>
        <v>i</v>
      </c>
      <c r="D1127">
        <f>VLOOKUP(C1127,'Naive Bayes'!A:D,3,0)</f>
        <v>6.4716863721219667E-2</v>
      </c>
      <c r="E1127">
        <f>VLOOKUP(C1127,'Naive Bayes'!A:D,2,0)</f>
        <v>0.34074605451936874</v>
      </c>
      <c r="F1127">
        <f>D1127*GETPIVOTDATA("Gender",'Naive Bayes'!$A$3,"Gender","Male","LastLetter","a")</f>
        <v>1.1558021087734937E-2</v>
      </c>
      <c r="G1127">
        <f>E1127*GETPIVOTDATA("Gender",'Naive Bayes'!$A$3,"Gender","Female","LastLetter","a")</f>
        <v>0.19115022570598736</v>
      </c>
      <c r="H1127" t="str">
        <f t="shared" si="39"/>
        <v>Female</v>
      </c>
      <c r="I1127">
        <f t="shared" si="40"/>
        <v>1</v>
      </c>
    </row>
    <row r="1128" spans="1:9" ht="14.25" customHeight="1">
      <c r="A1128" s="1" t="s">
        <v>1122</v>
      </c>
      <c r="B1128" s="1" t="s">
        <v>4</v>
      </c>
      <c r="C1128" s="1" t="str">
        <f t="shared" si="36"/>
        <v>h</v>
      </c>
      <c r="D1128">
        <f>VLOOKUP(C1128,'Naive Bayes'!A:D,3,0)</f>
        <v>0.11263223397635345</v>
      </c>
      <c r="E1128">
        <f>VLOOKUP(C1128,'Naive Bayes'!A:D,2,0)</f>
        <v>5.0215208034433282E-3</v>
      </c>
      <c r="F1128">
        <f>D1128*GETPIVOTDATA("Gender",'Naive Bayes'!$A$3,"Gender","Male","LastLetter","a")</f>
        <v>2.0115402085384843E-2</v>
      </c>
      <c r="G1128">
        <f>E1128*GETPIVOTDATA("Gender",'Naive Bayes'!$A$3,"Gender","Female","LastLetter","a")</f>
        <v>2.8169506946145503E-3</v>
      </c>
      <c r="H1128" t="str">
        <f t="shared" si="39"/>
        <v>Male</v>
      </c>
      <c r="I1128">
        <f t="shared" si="40"/>
        <v>1</v>
      </c>
    </row>
    <row r="1129" spans="1:9" ht="14.25" customHeight="1">
      <c r="A1129" s="1" t="s">
        <v>1123</v>
      </c>
      <c r="B1129" s="1" t="s">
        <v>6</v>
      </c>
      <c r="C1129" s="1" t="str">
        <f t="shared" si="36"/>
        <v>a</v>
      </c>
      <c r="D1129">
        <f>VLOOKUP(C1129,'Naive Bayes'!A:D,3,0)</f>
        <v>0.17859365276913503</v>
      </c>
      <c r="E1129">
        <f>VLOOKUP(C1129,'Naive Bayes'!A:D,2,0)</f>
        <v>0.56097560975609762</v>
      </c>
      <c r="F1129">
        <f>D1129*GETPIVOTDATA("Gender",'Naive Bayes'!$A$3,"Gender","Male","LastLetter","a")</f>
        <v>3.1895692809422373E-2</v>
      </c>
      <c r="G1129">
        <f>E1129*GETPIVOTDATA("Gender",'Naive Bayes'!$A$3,"Gender","Female","LastLetter","a")</f>
        <v>0.31469363474122553</v>
      </c>
      <c r="H1129" t="str">
        <f t="shared" si="39"/>
        <v>Female</v>
      </c>
      <c r="I1129">
        <f t="shared" si="40"/>
        <v>1</v>
      </c>
    </row>
    <row r="1130" spans="1:9" ht="14.25" customHeight="1">
      <c r="A1130" s="1" t="s">
        <v>1124</v>
      </c>
      <c r="B1130" s="1" t="s">
        <v>6</v>
      </c>
      <c r="C1130" s="1" t="str">
        <f t="shared" si="36"/>
        <v>i</v>
      </c>
      <c r="D1130">
        <f>VLOOKUP(C1130,'Naive Bayes'!A:D,3,0)</f>
        <v>6.4716863721219667E-2</v>
      </c>
      <c r="E1130">
        <f>VLOOKUP(C1130,'Naive Bayes'!A:D,2,0)</f>
        <v>0.34074605451936874</v>
      </c>
      <c r="F1130">
        <f>D1130*GETPIVOTDATA("Gender",'Naive Bayes'!$A$3,"Gender","Male","LastLetter","a")</f>
        <v>1.1558021087734937E-2</v>
      </c>
      <c r="G1130">
        <f>E1130*GETPIVOTDATA("Gender",'Naive Bayes'!$A$3,"Gender","Female","LastLetter","a")</f>
        <v>0.19115022570598736</v>
      </c>
      <c r="H1130" t="str">
        <f t="shared" si="39"/>
        <v>Female</v>
      </c>
      <c r="I1130">
        <f t="shared" si="40"/>
        <v>1</v>
      </c>
    </row>
    <row r="1131" spans="1:9" ht="14.25" customHeight="1">
      <c r="A1131" s="1" t="s">
        <v>1125</v>
      </c>
      <c r="B1131" s="1" t="s">
        <v>4</v>
      </c>
      <c r="C1131" s="1" t="str">
        <f t="shared" si="36"/>
        <v>j</v>
      </c>
      <c r="D1131">
        <f>VLOOKUP(C1131,'Naive Bayes'!A:D,3,0)</f>
        <v>2.3024268823895456E-2</v>
      </c>
      <c r="E1131">
        <f>VLOOKUP(C1131,'Naive Bayes'!A:D,2,0)</f>
        <v>7.173601147776184E-4</v>
      </c>
      <c r="F1131">
        <f>D1131*GETPIVOTDATA("Gender",'Naive Bayes'!$A$3,"Gender","Male","LastLetter","a")</f>
        <v>4.1119882715980058E-3</v>
      </c>
      <c r="G1131">
        <f>E1131*GETPIVOTDATA("Gender",'Naive Bayes'!$A$3,"Gender","Female","LastLetter","a")</f>
        <v>4.0242152780207866E-4</v>
      </c>
      <c r="H1131" t="str">
        <f t="shared" si="39"/>
        <v>Male</v>
      </c>
      <c r="I1131">
        <f t="shared" si="40"/>
        <v>1</v>
      </c>
    </row>
    <row r="1132" spans="1:9" ht="14.25" customHeight="1">
      <c r="A1132" s="1" t="s">
        <v>1126</v>
      </c>
      <c r="B1132" s="1" t="s">
        <v>6</v>
      </c>
      <c r="C1132" s="1" t="str">
        <f t="shared" si="36"/>
        <v>i</v>
      </c>
      <c r="D1132">
        <f>VLOOKUP(C1132,'Naive Bayes'!A:D,3,0)</f>
        <v>6.4716863721219667E-2</v>
      </c>
      <c r="E1132">
        <f>VLOOKUP(C1132,'Naive Bayes'!A:D,2,0)</f>
        <v>0.34074605451936874</v>
      </c>
      <c r="F1132">
        <f>D1132*GETPIVOTDATA("Gender",'Naive Bayes'!$A$3,"Gender","Male","LastLetter","a")</f>
        <v>1.1558021087734937E-2</v>
      </c>
      <c r="G1132">
        <f>E1132*GETPIVOTDATA("Gender",'Naive Bayes'!$A$3,"Gender","Female","LastLetter","a")</f>
        <v>0.19115022570598736</v>
      </c>
      <c r="H1132" t="str">
        <f t="shared" si="39"/>
        <v>Female</v>
      </c>
      <c r="I1132">
        <f t="shared" si="40"/>
        <v>1</v>
      </c>
    </row>
    <row r="1133" spans="1:9" ht="14.25" customHeight="1">
      <c r="A1133" s="1" t="s">
        <v>1127</v>
      </c>
      <c r="B1133" s="1" t="s">
        <v>4</v>
      </c>
      <c r="C1133" s="1" t="str">
        <f t="shared" si="36"/>
        <v>i</v>
      </c>
      <c r="D1133">
        <f>VLOOKUP(C1133,'Naive Bayes'!A:D,3,0)</f>
        <v>6.4716863721219667E-2</v>
      </c>
      <c r="E1133">
        <f>VLOOKUP(C1133,'Naive Bayes'!A:D,2,0)</f>
        <v>0.34074605451936874</v>
      </c>
      <c r="F1133">
        <f>D1133*GETPIVOTDATA("Gender",'Naive Bayes'!$A$3,"Gender","Male","LastLetter","a")</f>
        <v>1.1558021087734937E-2</v>
      </c>
      <c r="G1133">
        <f>E1133*GETPIVOTDATA("Gender",'Naive Bayes'!$A$3,"Gender","Female","LastLetter","a")</f>
        <v>0.19115022570598736</v>
      </c>
      <c r="H1133" t="str">
        <f t="shared" si="39"/>
        <v>Female</v>
      </c>
      <c r="I1133">
        <f t="shared" si="40"/>
        <v>0</v>
      </c>
    </row>
    <row r="1134" spans="1:9" ht="14.25" customHeight="1">
      <c r="A1134" s="1" t="s">
        <v>1128</v>
      </c>
      <c r="B1134" s="1" t="s">
        <v>6</v>
      </c>
      <c r="C1134" s="1" t="str">
        <f t="shared" si="36"/>
        <v>i</v>
      </c>
      <c r="D1134">
        <f>VLOOKUP(C1134,'Naive Bayes'!A:D,3,0)</f>
        <v>6.4716863721219667E-2</v>
      </c>
      <c r="E1134">
        <f>VLOOKUP(C1134,'Naive Bayes'!A:D,2,0)</f>
        <v>0.34074605451936874</v>
      </c>
      <c r="F1134">
        <f>D1134*GETPIVOTDATA("Gender",'Naive Bayes'!$A$3,"Gender","Male","LastLetter","a")</f>
        <v>1.1558021087734937E-2</v>
      </c>
      <c r="G1134">
        <f>E1134*GETPIVOTDATA("Gender",'Naive Bayes'!$A$3,"Gender","Female","LastLetter","a")</f>
        <v>0.19115022570598736</v>
      </c>
      <c r="H1134" t="str">
        <f t="shared" si="39"/>
        <v>Female</v>
      </c>
      <c r="I1134">
        <f t="shared" si="40"/>
        <v>1</v>
      </c>
    </row>
    <row r="1135" spans="1:9" ht="14.25" customHeight="1">
      <c r="A1135" s="1" t="s">
        <v>1129</v>
      </c>
      <c r="B1135" s="1" t="s">
        <v>4</v>
      </c>
      <c r="C1135" s="1" t="str">
        <f t="shared" si="36"/>
        <v>t</v>
      </c>
      <c r="D1135">
        <f>VLOOKUP(C1135,'Naive Bayes'!A:D,3,0)</f>
        <v>5.9116365899191038E-2</v>
      </c>
      <c r="E1135">
        <f>VLOOKUP(C1135,'Naive Bayes'!A:D,2,0)</f>
        <v>6.4562410329985654E-3</v>
      </c>
      <c r="F1135">
        <f>D1135*GETPIVOTDATA("Gender",'Naive Bayes'!$A$3,"Gender","Male","LastLetter","a")</f>
        <v>1.0557807724373258E-2</v>
      </c>
      <c r="G1135">
        <f>E1135*GETPIVOTDATA("Gender",'Naive Bayes'!$A$3,"Gender","Female","LastLetter","a")</f>
        <v>3.6217937502187078E-3</v>
      </c>
      <c r="H1135" t="str">
        <f t="shared" si="39"/>
        <v>Male</v>
      </c>
      <c r="I1135">
        <f t="shared" si="40"/>
        <v>1</v>
      </c>
    </row>
    <row r="1136" spans="1:9" ht="14.25" customHeight="1">
      <c r="A1136" s="1" t="s">
        <v>1130</v>
      </c>
      <c r="B1136" s="1" t="s">
        <v>6</v>
      </c>
      <c r="C1136" s="1" t="str">
        <f t="shared" si="36"/>
        <v>a</v>
      </c>
      <c r="D1136">
        <f>VLOOKUP(C1136,'Naive Bayes'!A:D,3,0)</f>
        <v>0.17859365276913503</v>
      </c>
      <c r="E1136">
        <f>VLOOKUP(C1136,'Naive Bayes'!A:D,2,0)</f>
        <v>0.56097560975609762</v>
      </c>
      <c r="F1136">
        <f>D1136*GETPIVOTDATA("Gender",'Naive Bayes'!$A$3,"Gender","Male","LastLetter","a")</f>
        <v>3.1895692809422373E-2</v>
      </c>
      <c r="G1136">
        <f>E1136*GETPIVOTDATA("Gender",'Naive Bayes'!$A$3,"Gender","Female","LastLetter","a")</f>
        <v>0.31469363474122553</v>
      </c>
      <c r="H1136" t="str">
        <f t="shared" si="39"/>
        <v>Female</v>
      </c>
      <c r="I1136">
        <f t="shared" si="40"/>
        <v>1</v>
      </c>
    </row>
    <row r="1137" spans="1:9" ht="14.25" customHeight="1">
      <c r="A1137" s="1" t="s">
        <v>1131</v>
      </c>
      <c r="B1137" s="1" t="s">
        <v>4</v>
      </c>
      <c r="C1137" s="1" t="str">
        <f t="shared" si="36"/>
        <v>d</v>
      </c>
      <c r="D1137">
        <f>VLOOKUP(C1137,'Naive Bayes'!A:D,3,0)</f>
        <v>3.4847542003733668E-2</v>
      </c>
      <c r="E1137">
        <f>VLOOKUP(C1137,'Naive Bayes'!A:D,2,0)</f>
        <v>2.152080344332855E-3</v>
      </c>
      <c r="F1137">
        <f>D1137*GETPIVOTDATA("Gender",'Naive Bayes'!$A$3,"Gender","Male","LastLetter","a")</f>
        <v>6.2235498164726587E-3</v>
      </c>
      <c r="G1137">
        <f>E1137*GETPIVOTDATA("Gender",'Naive Bayes'!$A$3,"Gender","Female","LastLetter","a")</f>
        <v>1.2072645834062359E-3</v>
      </c>
      <c r="H1137" t="str">
        <f t="shared" si="39"/>
        <v>Male</v>
      </c>
      <c r="I1137">
        <f t="shared" si="40"/>
        <v>1</v>
      </c>
    </row>
    <row r="1138" spans="1:9" ht="14.25" customHeight="1">
      <c r="A1138" s="1" t="s">
        <v>1132</v>
      </c>
      <c r="B1138" s="1" t="s">
        <v>6</v>
      </c>
      <c r="C1138" s="1" t="str">
        <f t="shared" si="36"/>
        <v>a</v>
      </c>
      <c r="D1138">
        <f>VLOOKUP(C1138,'Naive Bayes'!A:D,3,0)</f>
        <v>0.17859365276913503</v>
      </c>
      <c r="E1138">
        <f>VLOOKUP(C1138,'Naive Bayes'!A:D,2,0)</f>
        <v>0.56097560975609762</v>
      </c>
      <c r="F1138">
        <f>D1138*GETPIVOTDATA("Gender",'Naive Bayes'!$A$3,"Gender","Male","LastLetter","a")</f>
        <v>3.1895692809422373E-2</v>
      </c>
      <c r="G1138">
        <f>E1138*GETPIVOTDATA("Gender",'Naive Bayes'!$A$3,"Gender","Female","LastLetter","a")</f>
        <v>0.31469363474122553</v>
      </c>
      <c r="H1138" t="str">
        <f t="shared" si="39"/>
        <v>Female</v>
      </c>
      <c r="I1138">
        <f t="shared" si="40"/>
        <v>1</v>
      </c>
    </row>
    <row r="1139" spans="1:9" ht="14.25" customHeight="1">
      <c r="A1139" s="1" t="s">
        <v>1133</v>
      </c>
      <c r="B1139" s="1" t="s">
        <v>6</v>
      </c>
      <c r="C1139" s="1" t="str">
        <f t="shared" si="36"/>
        <v>a</v>
      </c>
      <c r="D1139">
        <f>VLOOKUP(C1139,'Naive Bayes'!A:D,3,0)</f>
        <v>0.17859365276913503</v>
      </c>
      <c r="E1139">
        <f>VLOOKUP(C1139,'Naive Bayes'!A:D,2,0)</f>
        <v>0.56097560975609762</v>
      </c>
      <c r="F1139">
        <f>D1139*GETPIVOTDATA("Gender",'Naive Bayes'!$A$3,"Gender","Male","LastLetter","a")</f>
        <v>3.1895692809422373E-2</v>
      </c>
      <c r="G1139">
        <f>E1139*GETPIVOTDATA("Gender",'Naive Bayes'!$A$3,"Gender","Female","LastLetter","a")</f>
        <v>0.31469363474122553</v>
      </c>
      <c r="H1139" t="str">
        <f t="shared" si="39"/>
        <v>Female</v>
      </c>
      <c r="I1139">
        <f t="shared" si="40"/>
        <v>1</v>
      </c>
    </row>
    <row r="1140" spans="1:9" ht="14.25" customHeight="1">
      <c r="A1140" s="1" t="s">
        <v>1134</v>
      </c>
      <c r="B1140" s="1" t="s">
        <v>6</v>
      </c>
      <c r="C1140" s="1" t="str">
        <f t="shared" si="36"/>
        <v>l</v>
      </c>
      <c r="D1140">
        <f>VLOOKUP(C1140,'Naive Bayes'!A:D,3,0)</f>
        <v>6.1605476042314873E-2</v>
      </c>
      <c r="E1140">
        <f>VLOOKUP(C1140,'Naive Bayes'!A:D,2,0)</f>
        <v>2.7977044476327116E-2</v>
      </c>
      <c r="F1140">
        <f>D1140*GETPIVOTDATA("Gender",'Naive Bayes'!$A$3,"Gender","Male","LastLetter","a")</f>
        <v>1.1002346996978449E-2</v>
      </c>
      <c r="G1140">
        <f>E1140*GETPIVOTDATA("Gender",'Naive Bayes'!$A$3,"Gender","Female","LastLetter","a")</f>
        <v>1.5694439584281066E-2</v>
      </c>
      <c r="H1140" t="str">
        <f t="shared" si="39"/>
        <v>Female</v>
      </c>
      <c r="I1140">
        <f t="shared" si="40"/>
        <v>1</v>
      </c>
    </row>
    <row r="1141" spans="1:9" ht="14.25" customHeight="1">
      <c r="A1141" s="1" t="s">
        <v>1135</v>
      </c>
      <c r="B1141" s="1" t="s">
        <v>6</v>
      </c>
      <c r="C1141" s="1" t="str">
        <f t="shared" si="36"/>
        <v>t</v>
      </c>
      <c r="D1141">
        <f>VLOOKUP(C1141,'Naive Bayes'!A:D,3,0)</f>
        <v>5.9116365899191038E-2</v>
      </c>
      <c r="E1141">
        <f>VLOOKUP(C1141,'Naive Bayes'!A:D,2,0)</f>
        <v>6.4562410329985654E-3</v>
      </c>
      <c r="F1141">
        <f>D1141*GETPIVOTDATA("Gender",'Naive Bayes'!$A$3,"Gender","Male","LastLetter","a")</f>
        <v>1.0557807724373258E-2</v>
      </c>
      <c r="G1141">
        <f>E1141*GETPIVOTDATA("Gender",'Naive Bayes'!$A$3,"Gender","Female","LastLetter","a")</f>
        <v>3.6217937502187078E-3</v>
      </c>
      <c r="H1141" t="str">
        <f t="shared" si="39"/>
        <v>Male</v>
      </c>
      <c r="I1141">
        <f t="shared" si="40"/>
        <v>0</v>
      </c>
    </row>
    <row r="1142" spans="1:9" ht="14.25" customHeight="1">
      <c r="A1142" s="1" t="s">
        <v>1136</v>
      </c>
      <c r="B1142" s="1" t="s">
        <v>4</v>
      </c>
      <c r="C1142" s="1" t="str">
        <f t="shared" si="36"/>
        <v>h</v>
      </c>
      <c r="D1142">
        <f>VLOOKUP(C1142,'Naive Bayes'!A:D,3,0)</f>
        <v>0.11263223397635345</v>
      </c>
      <c r="E1142">
        <f>VLOOKUP(C1142,'Naive Bayes'!A:D,2,0)</f>
        <v>5.0215208034433282E-3</v>
      </c>
      <c r="F1142">
        <f>D1142*GETPIVOTDATA("Gender",'Naive Bayes'!$A$3,"Gender","Male","LastLetter","a")</f>
        <v>2.0115402085384843E-2</v>
      </c>
      <c r="G1142">
        <f>E1142*GETPIVOTDATA("Gender",'Naive Bayes'!$A$3,"Gender","Female","LastLetter","a")</f>
        <v>2.8169506946145503E-3</v>
      </c>
      <c r="H1142" t="str">
        <f t="shared" si="39"/>
        <v>Male</v>
      </c>
      <c r="I1142">
        <f t="shared" si="40"/>
        <v>1</v>
      </c>
    </row>
    <row r="1143" spans="1:9" ht="14.25" customHeight="1">
      <c r="A1143" s="1" t="s">
        <v>1137</v>
      </c>
      <c r="B1143" s="1" t="s">
        <v>4</v>
      </c>
      <c r="C1143" s="1" t="str">
        <f t="shared" si="36"/>
        <v>a</v>
      </c>
      <c r="D1143">
        <f>VLOOKUP(C1143,'Naive Bayes'!A:D,3,0)</f>
        <v>0.17859365276913503</v>
      </c>
      <c r="E1143">
        <f>VLOOKUP(C1143,'Naive Bayes'!A:D,2,0)</f>
        <v>0.56097560975609762</v>
      </c>
      <c r="F1143">
        <f>D1143*GETPIVOTDATA("Gender",'Naive Bayes'!$A$3,"Gender","Male","LastLetter","a")</f>
        <v>3.1895692809422373E-2</v>
      </c>
      <c r="G1143">
        <f>E1143*GETPIVOTDATA("Gender",'Naive Bayes'!$A$3,"Gender","Female","LastLetter","a")</f>
        <v>0.31469363474122553</v>
      </c>
      <c r="H1143" t="str">
        <f t="shared" si="39"/>
        <v>Female</v>
      </c>
      <c r="I1143">
        <f t="shared" si="40"/>
        <v>0</v>
      </c>
    </row>
    <row r="1144" spans="1:9" ht="14.25" customHeight="1">
      <c r="A1144" s="1" t="s">
        <v>1138</v>
      </c>
      <c r="B1144" s="1" t="s">
        <v>6</v>
      </c>
      <c r="C1144" s="1" t="str">
        <f t="shared" si="36"/>
        <v>a</v>
      </c>
      <c r="D1144">
        <f>VLOOKUP(C1144,'Naive Bayes'!A:D,3,0)</f>
        <v>0.17859365276913503</v>
      </c>
      <c r="E1144">
        <f>VLOOKUP(C1144,'Naive Bayes'!A:D,2,0)</f>
        <v>0.56097560975609762</v>
      </c>
      <c r="F1144">
        <f>D1144*GETPIVOTDATA("Gender",'Naive Bayes'!$A$3,"Gender","Male","LastLetter","a")</f>
        <v>3.1895692809422373E-2</v>
      </c>
      <c r="G1144">
        <f>E1144*GETPIVOTDATA("Gender",'Naive Bayes'!$A$3,"Gender","Female","LastLetter","a")</f>
        <v>0.31469363474122553</v>
      </c>
      <c r="H1144" t="str">
        <f t="shared" si="39"/>
        <v>Female</v>
      </c>
      <c r="I1144">
        <f t="shared" si="40"/>
        <v>1</v>
      </c>
    </row>
    <row r="1145" spans="1:9" ht="14.25" customHeight="1">
      <c r="A1145" s="1" t="s">
        <v>1139</v>
      </c>
      <c r="B1145" s="1" t="s">
        <v>6</v>
      </c>
      <c r="C1145" s="1" t="str">
        <f t="shared" si="36"/>
        <v>a</v>
      </c>
      <c r="D1145">
        <f>VLOOKUP(C1145,'Naive Bayes'!A:D,3,0)</f>
        <v>0.17859365276913503</v>
      </c>
      <c r="E1145">
        <f>VLOOKUP(C1145,'Naive Bayes'!A:D,2,0)</f>
        <v>0.56097560975609762</v>
      </c>
      <c r="F1145">
        <f>D1145*GETPIVOTDATA("Gender",'Naive Bayes'!$A$3,"Gender","Male","LastLetter","a")</f>
        <v>3.1895692809422373E-2</v>
      </c>
      <c r="G1145">
        <f>E1145*GETPIVOTDATA("Gender",'Naive Bayes'!$A$3,"Gender","Female","LastLetter","a")</f>
        <v>0.31469363474122553</v>
      </c>
      <c r="H1145" t="str">
        <f t="shared" si="39"/>
        <v>Female</v>
      </c>
      <c r="I1145">
        <f t="shared" si="40"/>
        <v>1</v>
      </c>
    </row>
    <row r="1146" spans="1:9" ht="14.25" customHeight="1">
      <c r="A1146" s="1" t="s">
        <v>1140</v>
      </c>
      <c r="B1146" s="1" t="s">
        <v>4</v>
      </c>
      <c r="C1146" s="1" t="str">
        <f t="shared" si="36"/>
        <v>f</v>
      </c>
      <c r="D1146">
        <f>VLOOKUP(C1146,'Naive Bayes'!A:D,3,0)</f>
        <v>1.2445550715619166E-3</v>
      </c>
      <c r="E1146">
        <f>VLOOKUP(C1146,'Naive Bayes'!A:D,2,0)</f>
        <v>7.173601147776184E-4</v>
      </c>
      <c r="F1146">
        <f>D1146*GETPIVOTDATA("Gender",'Naive Bayes'!$A$3,"Gender","Male","LastLetter","a")</f>
        <v>2.2226963630259493E-4</v>
      </c>
      <c r="G1146">
        <f>E1146*GETPIVOTDATA("Gender",'Naive Bayes'!$A$3,"Gender","Female","LastLetter","a")</f>
        <v>4.0242152780207866E-4</v>
      </c>
      <c r="H1146" t="str">
        <f t="shared" si="39"/>
        <v>Female</v>
      </c>
      <c r="I1146">
        <f t="shared" si="40"/>
        <v>0</v>
      </c>
    </row>
    <row r="1147" spans="1:9" ht="14.25" customHeight="1">
      <c r="A1147" s="1" t="s">
        <v>1141</v>
      </c>
      <c r="B1147" s="1" t="s">
        <v>4</v>
      </c>
      <c r="C1147" s="1" t="str">
        <f t="shared" si="36"/>
        <v>j</v>
      </c>
      <c r="D1147">
        <f>VLOOKUP(C1147,'Naive Bayes'!A:D,3,0)</f>
        <v>2.3024268823895456E-2</v>
      </c>
      <c r="E1147">
        <f>VLOOKUP(C1147,'Naive Bayes'!A:D,2,0)</f>
        <v>7.173601147776184E-4</v>
      </c>
      <c r="F1147">
        <f>D1147*GETPIVOTDATA("Gender",'Naive Bayes'!$A$3,"Gender","Male","LastLetter","a")</f>
        <v>4.1119882715980058E-3</v>
      </c>
      <c r="G1147">
        <f>E1147*GETPIVOTDATA("Gender",'Naive Bayes'!$A$3,"Gender","Female","LastLetter","a")</f>
        <v>4.0242152780207866E-4</v>
      </c>
      <c r="H1147" t="str">
        <f t="shared" si="39"/>
        <v>Male</v>
      </c>
      <c r="I1147">
        <f t="shared" si="40"/>
        <v>1</v>
      </c>
    </row>
    <row r="1148" spans="1:9" ht="14.25" customHeight="1">
      <c r="A1148" s="1" t="s">
        <v>1142</v>
      </c>
      <c r="B1148" s="1" t="s">
        <v>4</v>
      </c>
      <c r="C1148" s="1" t="str">
        <f t="shared" si="36"/>
        <v>y</v>
      </c>
      <c r="D1148">
        <f>VLOOKUP(C1148,'Naive Bayes'!A:D,3,0)</f>
        <v>2.1157436216552583E-2</v>
      </c>
      <c r="E1148">
        <f>VLOOKUP(C1148,'Naive Bayes'!A:D,2,0)</f>
        <v>1.4347202295552368E-3</v>
      </c>
      <c r="F1148">
        <f>D1148*GETPIVOTDATA("Gender",'Naive Bayes'!$A$3,"Gender","Male","LastLetter","a")</f>
        <v>3.7785838171441139E-3</v>
      </c>
      <c r="G1148">
        <f>E1148*GETPIVOTDATA("Gender",'Naive Bayes'!$A$3,"Gender","Female","LastLetter","a")</f>
        <v>8.0484305560415731E-4</v>
      </c>
      <c r="H1148" t="str">
        <f t="shared" si="39"/>
        <v>Male</v>
      </c>
      <c r="I1148">
        <f t="shared" si="40"/>
        <v>1</v>
      </c>
    </row>
    <row r="1149" spans="1:9" ht="14.25" customHeight="1">
      <c r="A1149" s="1" t="s">
        <v>1143</v>
      </c>
      <c r="B1149" s="1" t="s">
        <v>6</v>
      </c>
      <c r="C1149" s="1" t="str">
        <f t="shared" si="36"/>
        <v>i</v>
      </c>
      <c r="D1149">
        <f>VLOOKUP(C1149,'Naive Bayes'!A:D,3,0)</f>
        <v>6.4716863721219667E-2</v>
      </c>
      <c r="E1149">
        <f>VLOOKUP(C1149,'Naive Bayes'!A:D,2,0)</f>
        <v>0.34074605451936874</v>
      </c>
      <c r="F1149">
        <f>D1149*GETPIVOTDATA("Gender",'Naive Bayes'!$A$3,"Gender","Male","LastLetter","a")</f>
        <v>1.1558021087734937E-2</v>
      </c>
      <c r="G1149">
        <f>E1149*GETPIVOTDATA("Gender",'Naive Bayes'!$A$3,"Gender","Female","LastLetter","a")</f>
        <v>0.19115022570598736</v>
      </c>
      <c r="H1149" t="str">
        <f t="shared" si="39"/>
        <v>Female</v>
      </c>
      <c r="I1149">
        <f t="shared" si="40"/>
        <v>1</v>
      </c>
    </row>
    <row r="1150" spans="1:9" ht="14.25" customHeight="1">
      <c r="A1150" s="1" t="s">
        <v>1144</v>
      </c>
      <c r="B1150" s="1" t="s">
        <v>4</v>
      </c>
      <c r="C1150" s="1" t="str">
        <f t="shared" si="36"/>
        <v>n</v>
      </c>
      <c r="D1150">
        <f>VLOOKUP(C1150,'Naive Bayes'!A:D,3,0)</f>
        <v>0.15121344119477287</v>
      </c>
      <c r="E1150">
        <f>VLOOKUP(C1150,'Naive Bayes'!A:D,2,0)</f>
        <v>1.2195121951219513E-2</v>
      </c>
      <c r="F1150">
        <f>D1150*GETPIVOTDATA("Gender",'Naive Bayes'!$A$3,"Gender","Male","LastLetter","a")</f>
        <v>2.7005760810765285E-2</v>
      </c>
      <c r="G1150">
        <f>E1150*GETPIVOTDATA("Gender",'Naive Bayes'!$A$3,"Gender","Female","LastLetter","a")</f>
        <v>6.8411659726353366E-3</v>
      </c>
      <c r="H1150" t="str">
        <f t="shared" si="39"/>
        <v>Male</v>
      </c>
      <c r="I1150">
        <f t="shared" si="40"/>
        <v>1</v>
      </c>
    </row>
    <row r="1151" spans="1:9" ht="14.25" customHeight="1">
      <c r="A1151" s="1" t="s">
        <v>1145</v>
      </c>
      <c r="B1151" s="1" t="s">
        <v>4</v>
      </c>
      <c r="C1151" s="1" t="str">
        <f t="shared" si="36"/>
        <v>a</v>
      </c>
      <c r="D1151">
        <f>VLOOKUP(C1151,'Naive Bayes'!A:D,3,0)</f>
        <v>0.17859365276913503</v>
      </c>
      <c r="E1151">
        <f>VLOOKUP(C1151,'Naive Bayes'!A:D,2,0)</f>
        <v>0.56097560975609762</v>
      </c>
      <c r="F1151">
        <f>D1151*GETPIVOTDATA("Gender",'Naive Bayes'!$A$3,"Gender","Male","LastLetter","a")</f>
        <v>3.1895692809422373E-2</v>
      </c>
      <c r="G1151">
        <f>E1151*GETPIVOTDATA("Gender",'Naive Bayes'!$A$3,"Gender","Female","LastLetter","a")</f>
        <v>0.31469363474122553</v>
      </c>
      <c r="H1151" t="str">
        <f t="shared" si="39"/>
        <v>Female</v>
      </c>
      <c r="I1151">
        <f t="shared" si="40"/>
        <v>0</v>
      </c>
    </row>
    <row r="1152" spans="1:9" ht="14.25" customHeight="1">
      <c r="A1152" s="1" t="s">
        <v>1146</v>
      </c>
      <c r="B1152" s="1" t="s">
        <v>6</v>
      </c>
      <c r="C1152" s="1" t="str">
        <f t="shared" si="36"/>
        <v>a</v>
      </c>
      <c r="D1152">
        <f>VLOOKUP(C1152,'Naive Bayes'!A:D,3,0)</f>
        <v>0.17859365276913503</v>
      </c>
      <c r="E1152">
        <f>VLOOKUP(C1152,'Naive Bayes'!A:D,2,0)</f>
        <v>0.56097560975609762</v>
      </c>
      <c r="F1152">
        <f>D1152*GETPIVOTDATA("Gender",'Naive Bayes'!$A$3,"Gender","Male","LastLetter","a")</f>
        <v>3.1895692809422373E-2</v>
      </c>
      <c r="G1152">
        <f>E1152*GETPIVOTDATA("Gender",'Naive Bayes'!$A$3,"Gender","Female","LastLetter","a")</f>
        <v>0.31469363474122553</v>
      </c>
      <c r="H1152" t="str">
        <f t="shared" si="39"/>
        <v>Female</v>
      </c>
      <c r="I1152">
        <f t="shared" si="40"/>
        <v>1</v>
      </c>
    </row>
    <row r="1153" spans="1:9" ht="14.25" customHeight="1">
      <c r="A1153" s="1" t="s">
        <v>1147</v>
      </c>
      <c r="B1153" s="1" t="s">
        <v>4</v>
      </c>
      <c r="C1153" s="1" t="str">
        <f t="shared" si="36"/>
        <v>r</v>
      </c>
      <c r="D1153">
        <f>VLOOKUP(C1153,'Naive Bayes'!A:D,3,0)</f>
        <v>8.7741132545115119E-2</v>
      </c>
      <c r="E1153">
        <f>VLOOKUP(C1153,'Naive Bayes'!A:D,2,0)</f>
        <v>6.4562410329985654E-3</v>
      </c>
      <c r="F1153">
        <f>D1153*GETPIVOTDATA("Gender",'Naive Bayes'!$A$3,"Gender","Male","LastLetter","a")</f>
        <v>1.5670009359332941E-2</v>
      </c>
      <c r="G1153">
        <f>E1153*GETPIVOTDATA("Gender",'Naive Bayes'!$A$3,"Gender","Female","LastLetter","a")</f>
        <v>3.6217937502187078E-3</v>
      </c>
      <c r="H1153" t="str">
        <f t="shared" si="39"/>
        <v>Male</v>
      </c>
      <c r="I1153">
        <f t="shared" si="40"/>
        <v>1</v>
      </c>
    </row>
    <row r="1154" spans="1:9" ht="14.25" customHeight="1">
      <c r="A1154" s="1" t="s">
        <v>1148</v>
      </c>
      <c r="B1154" s="1" t="s">
        <v>6</v>
      </c>
      <c r="C1154" s="1" t="str">
        <f t="shared" si="36"/>
        <v>i</v>
      </c>
      <c r="D1154">
        <f>VLOOKUP(C1154,'Naive Bayes'!A:D,3,0)</f>
        <v>6.4716863721219667E-2</v>
      </c>
      <c r="E1154">
        <f>VLOOKUP(C1154,'Naive Bayes'!A:D,2,0)</f>
        <v>0.34074605451936874</v>
      </c>
      <c r="F1154">
        <f>D1154*GETPIVOTDATA("Gender",'Naive Bayes'!$A$3,"Gender","Male","LastLetter","a")</f>
        <v>1.1558021087734937E-2</v>
      </c>
      <c r="G1154">
        <f>E1154*GETPIVOTDATA("Gender",'Naive Bayes'!$A$3,"Gender","Female","LastLetter","a")</f>
        <v>0.19115022570598736</v>
      </c>
      <c r="H1154" t="str">
        <f t="shared" si="39"/>
        <v>Female</v>
      </c>
      <c r="I1154">
        <f t="shared" si="40"/>
        <v>1</v>
      </c>
    </row>
    <row r="1155" spans="1:9" ht="14.25" customHeight="1">
      <c r="A1155" s="1" t="s">
        <v>1149</v>
      </c>
      <c r="B1155" s="1" t="s">
        <v>6</v>
      </c>
      <c r="C1155" s="1" t="str">
        <f t="shared" si="36"/>
        <v>a</v>
      </c>
      <c r="D1155">
        <f>VLOOKUP(C1155,'Naive Bayes'!A:D,3,0)</f>
        <v>0.17859365276913503</v>
      </c>
      <c r="E1155">
        <f>VLOOKUP(C1155,'Naive Bayes'!A:D,2,0)</f>
        <v>0.56097560975609762</v>
      </c>
      <c r="F1155">
        <f>D1155*GETPIVOTDATA("Gender",'Naive Bayes'!$A$3,"Gender","Male","LastLetter","a")</f>
        <v>3.1895692809422373E-2</v>
      </c>
      <c r="G1155">
        <f>E1155*GETPIVOTDATA("Gender",'Naive Bayes'!$A$3,"Gender","Female","LastLetter","a")</f>
        <v>0.31469363474122553</v>
      </c>
      <c r="H1155" t="str">
        <f t="shared" ref="H1155:H1218" si="41">IF(G1155&gt;F1155,"Female","Male")</f>
        <v>Female</v>
      </c>
      <c r="I1155">
        <f t="shared" ref="I1155:I1218" si="42">IF(H1155=B1155,1,0)</f>
        <v>1</v>
      </c>
    </row>
    <row r="1156" spans="1:9" ht="14.25" customHeight="1">
      <c r="A1156" s="1" t="s">
        <v>1150</v>
      </c>
      <c r="B1156" s="1" t="s">
        <v>6</v>
      </c>
      <c r="C1156" s="1" t="str">
        <f t="shared" si="36"/>
        <v>a</v>
      </c>
      <c r="D1156">
        <f>VLOOKUP(C1156,'Naive Bayes'!A:D,3,0)</f>
        <v>0.17859365276913503</v>
      </c>
      <c r="E1156">
        <f>VLOOKUP(C1156,'Naive Bayes'!A:D,2,0)</f>
        <v>0.56097560975609762</v>
      </c>
      <c r="F1156">
        <f>D1156*GETPIVOTDATA("Gender",'Naive Bayes'!$A$3,"Gender","Male","LastLetter","a")</f>
        <v>3.1895692809422373E-2</v>
      </c>
      <c r="G1156">
        <f>E1156*GETPIVOTDATA("Gender",'Naive Bayes'!$A$3,"Gender","Female","LastLetter","a")</f>
        <v>0.31469363474122553</v>
      </c>
      <c r="H1156" t="str">
        <f t="shared" si="41"/>
        <v>Female</v>
      </c>
      <c r="I1156">
        <f t="shared" si="42"/>
        <v>1</v>
      </c>
    </row>
    <row r="1157" spans="1:9" ht="14.25" customHeight="1">
      <c r="A1157" s="1" t="s">
        <v>1151</v>
      </c>
      <c r="B1157" s="1" t="s">
        <v>4</v>
      </c>
      <c r="C1157" s="1" t="str">
        <f t="shared" si="36"/>
        <v>y</v>
      </c>
      <c r="D1157">
        <f>VLOOKUP(C1157,'Naive Bayes'!A:D,3,0)</f>
        <v>2.1157436216552583E-2</v>
      </c>
      <c r="E1157">
        <f>VLOOKUP(C1157,'Naive Bayes'!A:D,2,0)</f>
        <v>1.4347202295552368E-3</v>
      </c>
      <c r="F1157">
        <f>D1157*GETPIVOTDATA("Gender",'Naive Bayes'!$A$3,"Gender","Male","LastLetter","a")</f>
        <v>3.7785838171441139E-3</v>
      </c>
      <c r="G1157">
        <f>E1157*GETPIVOTDATA("Gender",'Naive Bayes'!$A$3,"Gender","Female","LastLetter","a")</f>
        <v>8.0484305560415731E-4</v>
      </c>
      <c r="H1157" t="str">
        <f t="shared" si="41"/>
        <v>Male</v>
      </c>
      <c r="I1157">
        <f t="shared" si="42"/>
        <v>1</v>
      </c>
    </row>
    <row r="1158" spans="1:9" ht="14.25" customHeight="1">
      <c r="A1158" s="1" t="s">
        <v>1152</v>
      </c>
      <c r="B1158" s="1" t="s">
        <v>6</v>
      </c>
      <c r="C1158" s="1" t="str">
        <f t="shared" si="36"/>
        <v>a</v>
      </c>
      <c r="D1158">
        <f>VLOOKUP(C1158,'Naive Bayes'!A:D,3,0)</f>
        <v>0.17859365276913503</v>
      </c>
      <c r="E1158">
        <f>VLOOKUP(C1158,'Naive Bayes'!A:D,2,0)</f>
        <v>0.56097560975609762</v>
      </c>
      <c r="F1158">
        <f>D1158*GETPIVOTDATA("Gender",'Naive Bayes'!$A$3,"Gender","Male","LastLetter","a")</f>
        <v>3.1895692809422373E-2</v>
      </c>
      <c r="G1158">
        <f>E1158*GETPIVOTDATA("Gender",'Naive Bayes'!$A$3,"Gender","Female","LastLetter","a")</f>
        <v>0.31469363474122553</v>
      </c>
      <c r="H1158" t="str">
        <f t="shared" si="41"/>
        <v>Female</v>
      </c>
      <c r="I1158">
        <f t="shared" si="42"/>
        <v>1</v>
      </c>
    </row>
    <row r="1159" spans="1:9" ht="14.25" customHeight="1">
      <c r="A1159" s="1" t="s">
        <v>1153</v>
      </c>
      <c r="B1159" s="1" t="s">
        <v>4</v>
      </c>
      <c r="C1159" s="1" t="str">
        <f t="shared" si="36"/>
        <v>n</v>
      </c>
      <c r="D1159">
        <f>VLOOKUP(C1159,'Naive Bayes'!A:D,3,0)</f>
        <v>0.15121344119477287</v>
      </c>
      <c r="E1159">
        <f>VLOOKUP(C1159,'Naive Bayes'!A:D,2,0)</f>
        <v>1.2195121951219513E-2</v>
      </c>
      <c r="F1159">
        <f>D1159*GETPIVOTDATA("Gender",'Naive Bayes'!$A$3,"Gender","Male","LastLetter","a")</f>
        <v>2.7005760810765285E-2</v>
      </c>
      <c r="G1159">
        <f>E1159*GETPIVOTDATA("Gender",'Naive Bayes'!$A$3,"Gender","Female","LastLetter","a")</f>
        <v>6.8411659726353366E-3</v>
      </c>
      <c r="H1159" t="str">
        <f t="shared" si="41"/>
        <v>Male</v>
      </c>
      <c r="I1159">
        <f t="shared" si="42"/>
        <v>1</v>
      </c>
    </row>
    <row r="1160" spans="1:9" ht="14.25" customHeight="1">
      <c r="A1160" s="1" t="s">
        <v>1154</v>
      </c>
      <c r="B1160" s="1" t="s">
        <v>6</v>
      </c>
      <c r="C1160" s="1" t="str">
        <f t="shared" si="36"/>
        <v>e</v>
      </c>
      <c r="D1160">
        <f>VLOOKUP(C1160,'Naive Bayes'!A:D,3,0)</f>
        <v>6.8450528935905417E-3</v>
      </c>
      <c r="E1160">
        <f>VLOOKUP(C1160,'Naive Bayes'!A:D,2,0)</f>
        <v>7.1736011477761836E-3</v>
      </c>
      <c r="F1160">
        <f>D1160*GETPIVOTDATA("Gender",'Naive Bayes'!$A$3,"Gender","Male","LastLetter","a")</f>
        <v>1.2224829996642721E-3</v>
      </c>
      <c r="G1160">
        <f>E1160*GETPIVOTDATA("Gender",'Naive Bayes'!$A$3,"Gender","Female","LastLetter","a")</f>
        <v>4.0242152780207863E-3</v>
      </c>
      <c r="H1160" t="str">
        <f t="shared" si="41"/>
        <v>Female</v>
      </c>
      <c r="I1160">
        <f t="shared" si="42"/>
        <v>1</v>
      </c>
    </row>
    <row r="1161" spans="1:9" ht="14.25" customHeight="1">
      <c r="A1161" s="1" t="s">
        <v>1155</v>
      </c>
      <c r="B1161" s="1" t="s">
        <v>6</v>
      </c>
      <c r="C1161" s="1" t="str">
        <f t="shared" si="36"/>
        <v>a</v>
      </c>
      <c r="D1161">
        <f>VLOOKUP(C1161,'Naive Bayes'!A:D,3,0)</f>
        <v>0.17859365276913503</v>
      </c>
      <c r="E1161">
        <f>VLOOKUP(C1161,'Naive Bayes'!A:D,2,0)</f>
        <v>0.56097560975609762</v>
      </c>
      <c r="F1161">
        <f>D1161*GETPIVOTDATA("Gender",'Naive Bayes'!$A$3,"Gender","Male","LastLetter","a")</f>
        <v>3.1895692809422373E-2</v>
      </c>
      <c r="G1161">
        <f>E1161*GETPIVOTDATA("Gender",'Naive Bayes'!$A$3,"Gender","Female","LastLetter","a")</f>
        <v>0.31469363474122553</v>
      </c>
      <c r="H1161" t="str">
        <f t="shared" si="41"/>
        <v>Female</v>
      </c>
      <c r="I1161">
        <f t="shared" si="42"/>
        <v>1</v>
      </c>
    </row>
    <row r="1162" spans="1:9" ht="14.25" customHeight="1">
      <c r="A1162" s="1" t="s">
        <v>1156</v>
      </c>
      <c r="B1162" s="1" t="s">
        <v>6</v>
      </c>
      <c r="C1162" s="1" t="str">
        <f t="shared" si="36"/>
        <v>i</v>
      </c>
      <c r="D1162">
        <f>VLOOKUP(C1162,'Naive Bayes'!A:D,3,0)</f>
        <v>6.4716863721219667E-2</v>
      </c>
      <c r="E1162">
        <f>VLOOKUP(C1162,'Naive Bayes'!A:D,2,0)</f>
        <v>0.34074605451936874</v>
      </c>
      <c r="F1162">
        <f>D1162*GETPIVOTDATA("Gender",'Naive Bayes'!$A$3,"Gender","Male","LastLetter","a")</f>
        <v>1.1558021087734937E-2</v>
      </c>
      <c r="G1162">
        <f>E1162*GETPIVOTDATA("Gender",'Naive Bayes'!$A$3,"Gender","Female","LastLetter","a")</f>
        <v>0.19115022570598736</v>
      </c>
      <c r="H1162" t="str">
        <f t="shared" si="41"/>
        <v>Female</v>
      </c>
      <c r="I1162">
        <f t="shared" si="42"/>
        <v>1</v>
      </c>
    </row>
    <row r="1163" spans="1:9" ht="14.25" customHeight="1">
      <c r="A1163" s="1" t="s">
        <v>1157</v>
      </c>
      <c r="B1163" s="1" t="s">
        <v>6</v>
      </c>
      <c r="C1163" s="1" t="str">
        <f t="shared" si="36"/>
        <v>a</v>
      </c>
      <c r="D1163">
        <f>VLOOKUP(C1163,'Naive Bayes'!A:D,3,0)</f>
        <v>0.17859365276913503</v>
      </c>
      <c r="E1163">
        <f>VLOOKUP(C1163,'Naive Bayes'!A:D,2,0)</f>
        <v>0.56097560975609762</v>
      </c>
      <c r="F1163">
        <f>D1163*GETPIVOTDATA("Gender",'Naive Bayes'!$A$3,"Gender","Male","LastLetter","a")</f>
        <v>3.1895692809422373E-2</v>
      </c>
      <c r="G1163">
        <f>E1163*GETPIVOTDATA("Gender",'Naive Bayes'!$A$3,"Gender","Female","LastLetter","a")</f>
        <v>0.31469363474122553</v>
      </c>
      <c r="H1163" t="str">
        <f t="shared" si="41"/>
        <v>Female</v>
      </c>
      <c r="I1163">
        <f t="shared" si="42"/>
        <v>1</v>
      </c>
    </row>
    <row r="1164" spans="1:9" ht="14.25" customHeight="1">
      <c r="A1164" s="1" t="s">
        <v>1158</v>
      </c>
      <c r="B1164" s="1" t="s">
        <v>4</v>
      </c>
      <c r="C1164" s="1" t="str">
        <f t="shared" si="36"/>
        <v>i</v>
      </c>
      <c r="D1164">
        <f>VLOOKUP(C1164,'Naive Bayes'!A:D,3,0)</f>
        <v>6.4716863721219667E-2</v>
      </c>
      <c r="E1164">
        <f>VLOOKUP(C1164,'Naive Bayes'!A:D,2,0)</f>
        <v>0.34074605451936874</v>
      </c>
      <c r="F1164">
        <f>D1164*GETPIVOTDATA("Gender",'Naive Bayes'!$A$3,"Gender","Male","LastLetter","a")</f>
        <v>1.1558021087734937E-2</v>
      </c>
      <c r="G1164">
        <f>E1164*GETPIVOTDATA("Gender",'Naive Bayes'!$A$3,"Gender","Female","LastLetter","a")</f>
        <v>0.19115022570598736</v>
      </c>
      <c r="H1164" t="str">
        <f t="shared" si="41"/>
        <v>Female</v>
      </c>
      <c r="I1164">
        <f t="shared" si="42"/>
        <v>0</v>
      </c>
    </row>
    <row r="1165" spans="1:9" ht="14.25" customHeight="1">
      <c r="A1165" s="1" t="s">
        <v>1159</v>
      </c>
      <c r="B1165" s="1" t="s">
        <v>6</v>
      </c>
      <c r="C1165" s="1" t="str">
        <f t="shared" si="36"/>
        <v>i</v>
      </c>
      <c r="D1165">
        <f>VLOOKUP(C1165,'Naive Bayes'!A:D,3,0)</f>
        <v>6.4716863721219667E-2</v>
      </c>
      <c r="E1165">
        <f>VLOOKUP(C1165,'Naive Bayes'!A:D,2,0)</f>
        <v>0.34074605451936874</v>
      </c>
      <c r="F1165">
        <f>D1165*GETPIVOTDATA("Gender",'Naive Bayes'!$A$3,"Gender","Male","LastLetter","a")</f>
        <v>1.1558021087734937E-2</v>
      </c>
      <c r="G1165">
        <f>E1165*GETPIVOTDATA("Gender",'Naive Bayes'!$A$3,"Gender","Female","LastLetter","a")</f>
        <v>0.19115022570598736</v>
      </c>
      <c r="H1165" t="str">
        <f t="shared" si="41"/>
        <v>Female</v>
      </c>
      <c r="I1165">
        <f t="shared" si="42"/>
        <v>1</v>
      </c>
    </row>
    <row r="1166" spans="1:9" ht="14.25" customHeight="1">
      <c r="A1166" s="1" t="s">
        <v>1160</v>
      </c>
      <c r="B1166" s="1" t="s">
        <v>4</v>
      </c>
      <c r="C1166" s="1" t="str">
        <f t="shared" si="36"/>
        <v>a</v>
      </c>
      <c r="D1166">
        <f>VLOOKUP(C1166,'Naive Bayes'!A:D,3,0)</f>
        <v>0.17859365276913503</v>
      </c>
      <c r="E1166">
        <f>VLOOKUP(C1166,'Naive Bayes'!A:D,2,0)</f>
        <v>0.56097560975609762</v>
      </c>
      <c r="F1166">
        <f>D1166*GETPIVOTDATA("Gender",'Naive Bayes'!$A$3,"Gender","Male","LastLetter","a")</f>
        <v>3.1895692809422373E-2</v>
      </c>
      <c r="G1166">
        <f>E1166*GETPIVOTDATA("Gender",'Naive Bayes'!$A$3,"Gender","Female","LastLetter","a")</f>
        <v>0.31469363474122553</v>
      </c>
      <c r="H1166" t="str">
        <f t="shared" si="41"/>
        <v>Female</v>
      </c>
      <c r="I1166">
        <f t="shared" si="42"/>
        <v>0</v>
      </c>
    </row>
    <row r="1167" spans="1:9" ht="14.25" customHeight="1">
      <c r="A1167" s="1" t="s">
        <v>1161</v>
      </c>
      <c r="B1167" s="1" t="s">
        <v>4</v>
      </c>
      <c r="C1167" s="1" t="str">
        <f t="shared" si="36"/>
        <v>i</v>
      </c>
      <c r="D1167">
        <f>VLOOKUP(C1167,'Naive Bayes'!A:D,3,0)</f>
        <v>6.4716863721219667E-2</v>
      </c>
      <c r="E1167">
        <f>VLOOKUP(C1167,'Naive Bayes'!A:D,2,0)</f>
        <v>0.34074605451936874</v>
      </c>
      <c r="F1167">
        <f>D1167*GETPIVOTDATA("Gender",'Naive Bayes'!$A$3,"Gender","Male","LastLetter","a")</f>
        <v>1.1558021087734937E-2</v>
      </c>
      <c r="G1167">
        <f>E1167*GETPIVOTDATA("Gender",'Naive Bayes'!$A$3,"Gender","Female","LastLetter","a")</f>
        <v>0.19115022570598736</v>
      </c>
      <c r="H1167" t="str">
        <f t="shared" si="41"/>
        <v>Female</v>
      </c>
      <c r="I1167">
        <f t="shared" si="42"/>
        <v>0</v>
      </c>
    </row>
    <row r="1168" spans="1:9" ht="14.25" customHeight="1">
      <c r="A1168" s="1" t="s">
        <v>1162</v>
      </c>
      <c r="B1168" s="1" t="s">
        <v>6</v>
      </c>
      <c r="C1168" s="1" t="str">
        <f t="shared" si="36"/>
        <v>a</v>
      </c>
      <c r="D1168">
        <f>VLOOKUP(C1168,'Naive Bayes'!A:D,3,0)</f>
        <v>0.17859365276913503</v>
      </c>
      <c r="E1168">
        <f>VLOOKUP(C1168,'Naive Bayes'!A:D,2,0)</f>
        <v>0.56097560975609762</v>
      </c>
      <c r="F1168">
        <f>D1168*GETPIVOTDATA("Gender",'Naive Bayes'!$A$3,"Gender","Male","LastLetter","a")</f>
        <v>3.1895692809422373E-2</v>
      </c>
      <c r="G1168">
        <f>E1168*GETPIVOTDATA("Gender",'Naive Bayes'!$A$3,"Gender","Female","LastLetter","a")</f>
        <v>0.31469363474122553</v>
      </c>
      <c r="H1168" t="str">
        <f t="shared" si="41"/>
        <v>Female</v>
      </c>
      <c r="I1168">
        <f t="shared" si="42"/>
        <v>1</v>
      </c>
    </row>
    <row r="1169" spans="1:9" ht="14.25" customHeight="1">
      <c r="A1169" s="1" t="s">
        <v>1163</v>
      </c>
      <c r="B1169" s="1" t="s">
        <v>6</v>
      </c>
      <c r="C1169" s="1" t="str">
        <f t="shared" si="36"/>
        <v>i</v>
      </c>
      <c r="D1169">
        <f>VLOOKUP(C1169,'Naive Bayes'!A:D,3,0)</f>
        <v>6.4716863721219667E-2</v>
      </c>
      <c r="E1169">
        <f>VLOOKUP(C1169,'Naive Bayes'!A:D,2,0)</f>
        <v>0.34074605451936874</v>
      </c>
      <c r="F1169">
        <f>D1169*GETPIVOTDATA("Gender",'Naive Bayes'!$A$3,"Gender","Male","LastLetter","a")</f>
        <v>1.1558021087734937E-2</v>
      </c>
      <c r="G1169">
        <f>E1169*GETPIVOTDATA("Gender",'Naive Bayes'!$A$3,"Gender","Female","LastLetter","a")</f>
        <v>0.19115022570598736</v>
      </c>
      <c r="H1169" t="str">
        <f t="shared" si="41"/>
        <v>Female</v>
      </c>
      <c r="I1169">
        <f t="shared" si="42"/>
        <v>1</v>
      </c>
    </row>
    <row r="1170" spans="1:9" ht="14.25" customHeight="1">
      <c r="A1170" s="1" t="s">
        <v>1164</v>
      </c>
      <c r="B1170" s="1" t="s">
        <v>4</v>
      </c>
      <c r="C1170" s="1" t="str">
        <f t="shared" si="36"/>
        <v>i</v>
      </c>
      <c r="D1170">
        <f>VLOOKUP(C1170,'Naive Bayes'!A:D,3,0)</f>
        <v>6.4716863721219667E-2</v>
      </c>
      <c r="E1170">
        <f>VLOOKUP(C1170,'Naive Bayes'!A:D,2,0)</f>
        <v>0.34074605451936874</v>
      </c>
      <c r="F1170">
        <f>D1170*GETPIVOTDATA("Gender",'Naive Bayes'!$A$3,"Gender","Male","LastLetter","a")</f>
        <v>1.1558021087734937E-2</v>
      </c>
      <c r="G1170">
        <f>E1170*GETPIVOTDATA("Gender",'Naive Bayes'!$A$3,"Gender","Female","LastLetter","a")</f>
        <v>0.19115022570598736</v>
      </c>
      <c r="H1170" t="str">
        <f t="shared" si="41"/>
        <v>Female</v>
      </c>
      <c r="I1170">
        <f t="shared" si="42"/>
        <v>0</v>
      </c>
    </row>
    <row r="1171" spans="1:9" ht="14.25" customHeight="1">
      <c r="A1171" s="1" t="s">
        <v>1165</v>
      </c>
      <c r="B1171" s="1" t="s">
        <v>6</v>
      </c>
      <c r="C1171" s="1" t="str">
        <f t="shared" si="36"/>
        <v>a</v>
      </c>
      <c r="D1171">
        <f>VLOOKUP(C1171,'Naive Bayes'!A:D,3,0)</f>
        <v>0.17859365276913503</v>
      </c>
      <c r="E1171">
        <f>VLOOKUP(C1171,'Naive Bayes'!A:D,2,0)</f>
        <v>0.56097560975609762</v>
      </c>
      <c r="F1171">
        <f>D1171*GETPIVOTDATA("Gender",'Naive Bayes'!$A$3,"Gender","Male","LastLetter","a")</f>
        <v>3.1895692809422373E-2</v>
      </c>
      <c r="G1171">
        <f>E1171*GETPIVOTDATA("Gender",'Naive Bayes'!$A$3,"Gender","Female","LastLetter","a")</f>
        <v>0.31469363474122553</v>
      </c>
      <c r="H1171" t="str">
        <f t="shared" si="41"/>
        <v>Female</v>
      </c>
      <c r="I1171">
        <f t="shared" si="42"/>
        <v>1</v>
      </c>
    </row>
    <row r="1172" spans="1:9" ht="14.25" customHeight="1">
      <c r="A1172" s="1" t="s">
        <v>1166</v>
      </c>
      <c r="B1172" s="1" t="s">
        <v>6</v>
      </c>
      <c r="C1172" s="1" t="str">
        <f t="shared" si="36"/>
        <v>a</v>
      </c>
      <c r="D1172">
        <f>VLOOKUP(C1172,'Naive Bayes'!A:D,3,0)</f>
        <v>0.17859365276913503</v>
      </c>
      <c r="E1172">
        <f>VLOOKUP(C1172,'Naive Bayes'!A:D,2,0)</f>
        <v>0.56097560975609762</v>
      </c>
      <c r="F1172">
        <f>D1172*GETPIVOTDATA("Gender",'Naive Bayes'!$A$3,"Gender","Male","LastLetter","a")</f>
        <v>3.1895692809422373E-2</v>
      </c>
      <c r="G1172">
        <f>E1172*GETPIVOTDATA("Gender",'Naive Bayes'!$A$3,"Gender","Female","LastLetter","a")</f>
        <v>0.31469363474122553</v>
      </c>
      <c r="H1172" t="str">
        <f t="shared" si="41"/>
        <v>Female</v>
      </c>
      <c r="I1172">
        <f t="shared" si="42"/>
        <v>1</v>
      </c>
    </row>
    <row r="1173" spans="1:9" ht="14.25" customHeight="1">
      <c r="A1173" s="1" t="s">
        <v>1167</v>
      </c>
      <c r="B1173" s="1" t="s">
        <v>6</v>
      </c>
      <c r="C1173" s="1" t="str">
        <f t="shared" si="36"/>
        <v>l</v>
      </c>
      <c r="D1173">
        <f>VLOOKUP(C1173,'Naive Bayes'!A:D,3,0)</f>
        <v>6.1605476042314873E-2</v>
      </c>
      <c r="E1173">
        <f>VLOOKUP(C1173,'Naive Bayes'!A:D,2,0)</f>
        <v>2.7977044476327116E-2</v>
      </c>
      <c r="F1173">
        <f>D1173*GETPIVOTDATA("Gender",'Naive Bayes'!$A$3,"Gender","Male","LastLetter","a")</f>
        <v>1.1002346996978449E-2</v>
      </c>
      <c r="G1173">
        <f>E1173*GETPIVOTDATA("Gender",'Naive Bayes'!$A$3,"Gender","Female","LastLetter","a")</f>
        <v>1.5694439584281066E-2</v>
      </c>
      <c r="H1173" t="str">
        <f t="shared" si="41"/>
        <v>Female</v>
      </c>
      <c r="I1173">
        <f t="shared" si="42"/>
        <v>1</v>
      </c>
    </row>
    <row r="1174" spans="1:9" ht="14.25" customHeight="1">
      <c r="A1174" s="1" t="s">
        <v>1168</v>
      </c>
      <c r="B1174" s="1" t="s">
        <v>6</v>
      </c>
      <c r="C1174" s="1" t="str">
        <f t="shared" si="36"/>
        <v>a</v>
      </c>
      <c r="D1174">
        <f>VLOOKUP(C1174,'Naive Bayes'!A:D,3,0)</f>
        <v>0.17859365276913503</v>
      </c>
      <c r="E1174">
        <f>VLOOKUP(C1174,'Naive Bayes'!A:D,2,0)</f>
        <v>0.56097560975609762</v>
      </c>
      <c r="F1174">
        <f>D1174*GETPIVOTDATA("Gender",'Naive Bayes'!$A$3,"Gender","Male","LastLetter","a")</f>
        <v>3.1895692809422373E-2</v>
      </c>
      <c r="G1174">
        <f>E1174*GETPIVOTDATA("Gender",'Naive Bayes'!$A$3,"Gender","Female","LastLetter","a")</f>
        <v>0.31469363474122553</v>
      </c>
      <c r="H1174" t="str">
        <f t="shared" si="41"/>
        <v>Female</v>
      </c>
      <c r="I1174">
        <f t="shared" si="42"/>
        <v>1</v>
      </c>
    </row>
    <row r="1175" spans="1:9" ht="14.25" customHeight="1">
      <c r="A1175" s="1" t="s">
        <v>1169</v>
      </c>
      <c r="B1175" s="1" t="s">
        <v>6</v>
      </c>
      <c r="C1175" s="1" t="str">
        <f t="shared" si="36"/>
        <v>a</v>
      </c>
      <c r="D1175">
        <f>VLOOKUP(C1175,'Naive Bayes'!A:D,3,0)</f>
        <v>0.17859365276913503</v>
      </c>
      <c r="E1175">
        <f>VLOOKUP(C1175,'Naive Bayes'!A:D,2,0)</f>
        <v>0.56097560975609762</v>
      </c>
      <c r="F1175">
        <f>D1175*GETPIVOTDATA("Gender",'Naive Bayes'!$A$3,"Gender","Male","LastLetter","a")</f>
        <v>3.1895692809422373E-2</v>
      </c>
      <c r="G1175">
        <f>E1175*GETPIVOTDATA("Gender",'Naive Bayes'!$A$3,"Gender","Female","LastLetter","a")</f>
        <v>0.31469363474122553</v>
      </c>
      <c r="H1175" t="str">
        <f t="shared" si="41"/>
        <v>Female</v>
      </c>
      <c r="I1175">
        <f t="shared" si="42"/>
        <v>1</v>
      </c>
    </row>
    <row r="1176" spans="1:9" ht="14.25" customHeight="1">
      <c r="A1176" s="1" t="s">
        <v>1170</v>
      </c>
      <c r="B1176" s="1" t="s">
        <v>4</v>
      </c>
      <c r="C1176" s="1" t="str">
        <f t="shared" si="36"/>
        <v>t</v>
      </c>
      <c r="D1176">
        <f>VLOOKUP(C1176,'Naive Bayes'!A:D,3,0)</f>
        <v>5.9116365899191038E-2</v>
      </c>
      <c r="E1176">
        <f>VLOOKUP(C1176,'Naive Bayes'!A:D,2,0)</f>
        <v>6.4562410329985654E-3</v>
      </c>
      <c r="F1176">
        <f>D1176*GETPIVOTDATA("Gender",'Naive Bayes'!$A$3,"Gender","Male","LastLetter","a")</f>
        <v>1.0557807724373258E-2</v>
      </c>
      <c r="G1176">
        <f>E1176*GETPIVOTDATA("Gender",'Naive Bayes'!$A$3,"Gender","Female","LastLetter","a")</f>
        <v>3.6217937502187078E-3</v>
      </c>
      <c r="H1176" t="str">
        <f t="shared" si="41"/>
        <v>Male</v>
      </c>
      <c r="I1176">
        <f t="shared" si="42"/>
        <v>1</v>
      </c>
    </row>
    <row r="1177" spans="1:9" ht="14.25" customHeight="1">
      <c r="A1177" s="1" t="s">
        <v>1171</v>
      </c>
      <c r="B1177" s="1" t="s">
        <v>6</v>
      </c>
      <c r="C1177" s="1" t="str">
        <f t="shared" si="36"/>
        <v>r</v>
      </c>
      <c r="D1177">
        <f>VLOOKUP(C1177,'Naive Bayes'!A:D,3,0)</f>
        <v>8.7741132545115119E-2</v>
      </c>
      <c r="E1177">
        <f>VLOOKUP(C1177,'Naive Bayes'!A:D,2,0)</f>
        <v>6.4562410329985654E-3</v>
      </c>
      <c r="F1177">
        <f>D1177*GETPIVOTDATA("Gender",'Naive Bayes'!$A$3,"Gender","Male","LastLetter","a")</f>
        <v>1.5670009359332941E-2</v>
      </c>
      <c r="G1177">
        <f>E1177*GETPIVOTDATA("Gender",'Naive Bayes'!$A$3,"Gender","Female","LastLetter","a")</f>
        <v>3.6217937502187078E-3</v>
      </c>
      <c r="H1177" t="str">
        <f t="shared" si="41"/>
        <v>Male</v>
      </c>
      <c r="I1177">
        <f t="shared" si="42"/>
        <v>0</v>
      </c>
    </row>
    <row r="1178" spans="1:9" ht="14.25" customHeight="1">
      <c r="A1178" s="1" t="s">
        <v>1172</v>
      </c>
      <c r="B1178" s="1" t="s">
        <v>4</v>
      </c>
      <c r="C1178" s="1" t="str">
        <f t="shared" si="36"/>
        <v>v</v>
      </c>
      <c r="D1178">
        <f>VLOOKUP(C1178,'Naive Bayes'!A:D,3,0)</f>
        <v>2.4268823895457373E-2</v>
      </c>
      <c r="E1178">
        <f>VLOOKUP(C1178,'Naive Bayes'!A:D,2,0)</f>
        <v>0</v>
      </c>
      <c r="F1178">
        <f>D1178*GETPIVOTDATA("Gender",'Naive Bayes'!$A$3,"Gender","Male","LastLetter","a")</f>
        <v>4.3342579079006013E-3</v>
      </c>
      <c r="G1178">
        <f>E1178*GETPIVOTDATA("Gender",'Naive Bayes'!$A$3,"Gender","Female","LastLetter","a")</f>
        <v>0</v>
      </c>
      <c r="H1178" t="str">
        <f t="shared" si="41"/>
        <v>Male</v>
      </c>
      <c r="I1178">
        <f t="shared" si="42"/>
        <v>1</v>
      </c>
    </row>
    <row r="1179" spans="1:9" ht="14.25" customHeight="1">
      <c r="A1179" s="1" t="s">
        <v>1173</v>
      </c>
      <c r="B1179" s="1" t="s">
        <v>4</v>
      </c>
      <c r="C1179" s="1" t="str">
        <f t="shared" si="36"/>
        <v>h</v>
      </c>
      <c r="D1179">
        <f>VLOOKUP(C1179,'Naive Bayes'!A:D,3,0)</f>
        <v>0.11263223397635345</v>
      </c>
      <c r="E1179">
        <f>VLOOKUP(C1179,'Naive Bayes'!A:D,2,0)</f>
        <v>5.0215208034433282E-3</v>
      </c>
      <c r="F1179">
        <f>D1179*GETPIVOTDATA("Gender",'Naive Bayes'!$A$3,"Gender","Male","LastLetter","a")</f>
        <v>2.0115402085384843E-2</v>
      </c>
      <c r="G1179">
        <f>E1179*GETPIVOTDATA("Gender",'Naive Bayes'!$A$3,"Gender","Female","LastLetter","a")</f>
        <v>2.8169506946145503E-3</v>
      </c>
      <c r="H1179" t="str">
        <f t="shared" si="41"/>
        <v>Male</v>
      </c>
      <c r="I1179">
        <f t="shared" si="42"/>
        <v>1</v>
      </c>
    </row>
    <row r="1180" spans="1:9" ht="14.25" customHeight="1">
      <c r="A1180" s="1" t="s">
        <v>1174</v>
      </c>
      <c r="B1180" s="1" t="s">
        <v>6</v>
      </c>
      <c r="C1180" s="1" t="str">
        <f t="shared" si="36"/>
        <v>i</v>
      </c>
      <c r="D1180">
        <f>VLOOKUP(C1180,'Naive Bayes'!A:D,3,0)</f>
        <v>6.4716863721219667E-2</v>
      </c>
      <c r="E1180">
        <f>VLOOKUP(C1180,'Naive Bayes'!A:D,2,0)</f>
        <v>0.34074605451936874</v>
      </c>
      <c r="F1180">
        <f>D1180*GETPIVOTDATA("Gender",'Naive Bayes'!$A$3,"Gender","Male","LastLetter","a")</f>
        <v>1.1558021087734937E-2</v>
      </c>
      <c r="G1180">
        <f>E1180*GETPIVOTDATA("Gender",'Naive Bayes'!$A$3,"Gender","Female","LastLetter","a")</f>
        <v>0.19115022570598736</v>
      </c>
      <c r="H1180" t="str">
        <f t="shared" si="41"/>
        <v>Female</v>
      </c>
      <c r="I1180">
        <f t="shared" si="42"/>
        <v>1</v>
      </c>
    </row>
    <row r="1181" spans="1:9" ht="14.25" customHeight="1">
      <c r="A1181" s="1" t="s">
        <v>1175</v>
      </c>
      <c r="B1181" s="1" t="s">
        <v>4</v>
      </c>
      <c r="C1181" s="1" t="str">
        <f t="shared" si="36"/>
        <v>r</v>
      </c>
      <c r="D1181">
        <f>VLOOKUP(C1181,'Naive Bayes'!A:D,3,0)</f>
        <v>8.7741132545115119E-2</v>
      </c>
      <c r="E1181">
        <f>VLOOKUP(C1181,'Naive Bayes'!A:D,2,0)</f>
        <v>6.4562410329985654E-3</v>
      </c>
      <c r="F1181">
        <f>D1181*GETPIVOTDATA("Gender",'Naive Bayes'!$A$3,"Gender","Male","LastLetter","a")</f>
        <v>1.5670009359332941E-2</v>
      </c>
      <c r="G1181">
        <f>E1181*GETPIVOTDATA("Gender",'Naive Bayes'!$A$3,"Gender","Female","LastLetter","a")</f>
        <v>3.6217937502187078E-3</v>
      </c>
      <c r="H1181" t="str">
        <f t="shared" si="41"/>
        <v>Male</v>
      </c>
      <c r="I1181">
        <f t="shared" si="42"/>
        <v>1</v>
      </c>
    </row>
    <row r="1182" spans="1:9" ht="14.25" customHeight="1">
      <c r="A1182" s="1" t="s">
        <v>1176</v>
      </c>
      <c r="B1182" s="1" t="s">
        <v>6</v>
      </c>
      <c r="C1182" s="1" t="str">
        <f t="shared" si="36"/>
        <v>a</v>
      </c>
      <c r="D1182">
        <f>VLOOKUP(C1182,'Naive Bayes'!A:D,3,0)</f>
        <v>0.17859365276913503</v>
      </c>
      <c r="E1182">
        <f>VLOOKUP(C1182,'Naive Bayes'!A:D,2,0)</f>
        <v>0.56097560975609762</v>
      </c>
      <c r="F1182">
        <f>D1182*GETPIVOTDATA("Gender",'Naive Bayes'!$A$3,"Gender","Male","LastLetter","a")</f>
        <v>3.1895692809422373E-2</v>
      </c>
      <c r="G1182">
        <f>E1182*GETPIVOTDATA("Gender",'Naive Bayes'!$A$3,"Gender","Female","LastLetter","a")</f>
        <v>0.31469363474122553</v>
      </c>
      <c r="H1182" t="str">
        <f t="shared" si="41"/>
        <v>Female</v>
      </c>
      <c r="I1182">
        <f t="shared" si="42"/>
        <v>1</v>
      </c>
    </row>
    <row r="1183" spans="1:9" ht="14.25" customHeight="1">
      <c r="A1183" s="1" t="s">
        <v>1177</v>
      </c>
      <c r="B1183" s="1" t="s">
        <v>4</v>
      </c>
      <c r="C1183" s="1" t="str">
        <f t="shared" si="36"/>
        <v>l</v>
      </c>
      <c r="D1183">
        <f>VLOOKUP(C1183,'Naive Bayes'!A:D,3,0)</f>
        <v>6.1605476042314873E-2</v>
      </c>
      <c r="E1183">
        <f>VLOOKUP(C1183,'Naive Bayes'!A:D,2,0)</f>
        <v>2.7977044476327116E-2</v>
      </c>
      <c r="F1183">
        <f>D1183*GETPIVOTDATA("Gender",'Naive Bayes'!$A$3,"Gender","Male","LastLetter","a")</f>
        <v>1.1002346996978449E-2</v>
      </c>
      <c r="G1183">
        <f>E1183*GETPIVOTDATA("Gender",'Naive Bayes'!$A$3,"Gender","Female","LastLetter","a")</f>
        <v>1.5694439584281066E-2</v>
      </c>
      <c r="H1183" t="str">
        <f t="shared" si="41"/>
        <v>Female</v>
      </c>
      <c r="I1183">
        <f t="shared" si="42"/>
        <v>0</v>
      </c>
    </row>
    <row r="1184" spans="1:9" ht="14.25" customHeight="1">
      <c r="A1184" s="1" t="s">
        <v>1178</v>
      </c>
      <c r="B1184" s="1" t="s">
        <v>4</v>
      </c>
      <c r="C1184" s="1" t="str">
        <f t="shared" si="36"/>
        <v>s</v>
      </c>
      <c r="D1184">
        <f>VLOOKUP(C1184,'Naive Bayes'!A:D,3,0)</f>
        <v>2.0535158680771624E-2</v>
      </c>
      <c r="E1184">
        <f>VLOOKUP(C1184,'Naive Bayes'!A:D,2,0)</f>
        <v>2.8694404591104736E-3</v>
      </c>
      <c r="F1184">
        <f>D1184*GETPIVOTDATA("Gender",'Naive Bayes'!$A$3,"Gender","Male","LastLetter","a")</f>
        <v>3.6674489989928162E-3</v>
      </c>
      <c r="G1184">
        <f>E1184*GETPIVOTDATA("Gender",'Naive Bayes'!$A$3,"Gender","Female","LastLetter","a")</f>
        <v>1.6096861112083146E-3</v>
      </c>
      <c r="H1184" t="str">
        <f t="shared" si="41"/>
        <v>Male</v>
      </c>
      <c r="I1184">
        <f t="shared" si="42"/>
        <v>1</v>
      </c>
    </row>
    <row r="1185" spans="1:9" ht="14.25" customHeight="1">
      <c r="A1185" s="1" t="s">
        <v>1179</v>
      </c>
      <c r="B1185" s="1" t="s">
        <v>6</v>
      </c>
      <c r="C1185" s="1" t="str">
        <f t="shared" si="36"/>
        <v>i</v>
      </c>
      <c r="D1185">
        <f>VLOOKUP(C1185,'Naive Bayes'!A:D,3,0)</f>
        <v>6.4716863721219667E-2</v>
      </c>
      <c r="E1185">
        <f>VLOOKUP(C1185,'Naive Bayes'!A:D,2,0)</f>
        <v>0.34074605451936874</v>
      </c>
      <c r="F1185">
        <f>D1185*GETPIVOTDATA("Gender",'Naive Bayes'!$A$3,"Gender","Male","LastLetter","a")</f>
        <v>1.1558021087734937E-2</v>
      </c>
      <c r="G1185">
        <f>E1185*GETPIVOTDATA("Gender",'Naive Bayes'!$A$3,"Gender","Female","LastLetter","a")</f>
        <v>0.19115022570598736</v>
      </c>
      <c r="H1185" t="str">
        <f t="shared" si="41"/>
        <v>Female</v>
      </c>
      <c r="I1185">
        <f t="shared" si="42"/>
        <v>1</v>
      </c>
    </row>
    <row r="1186" spans="1:9" ht="14.25" customHeight="1">
      <c r="A1186" s="1" t="s">
        <v>1180</v>
      </c>
      <c r="B1186" s="1" t="s">
        <v>4</v>
      </c>
      <c r="C1186" s="1" t="str">
        <f t="shared" si="36"/>
        <v>n</v>
      </c>
      <c r="D1186">
        <f>VLOOKUP(C1186,'Naive Bayes'!A:D,3,0)</f>
        <v>0.15121344119477287</v>
      </c>
      <c r="E1186">
        <f>VLOOKUP(C1186,'Naive Bayes'!A:D,2,0)</f>
        <v>1.2195121951219513E-2</v>
      </c>
      <c r="F1186">
        <f>D1186*GETPIVOTDATA("Gender",'Naive Bayes'!$A$3,"Gender","Male","LastLetter","a")</f>
        <v>2.7005760810765285E-2</v>
      </c>
      <c r="G1186">
        <f>E1186*GETPIVOTDATA("Gender",'Naive Bayes'!$A$3,"Gender","Female","LastLetter","a")</f>
        <v>6.8411659726353366E-3</v>
      </c>
      <c r="H1186" t="str">
        <f t="shared" si="41"/>
        <v>Male</v>
      </c>
      <c r="I1186">
        <f t="shared" si="42"/>
        <v>1</v>
      </c>
    </row>
    <row r="1187" spans="1:9" ht="14.25" customHeight="1">
      <c r="A1187" s="1" t="s">
        <v>1181</v>
      </c>
      <c r="B1187" s="1" t="s">
        <v>6</v>
      </c>
      <c r="C1187" s="1" t="str">
        <f t="shared" si="36"/>
        <v>a</v>
      </c>
      <c r="D1187">
        <f>VLOOKUP(C1187,'Naive Bayes'!A:D,3,0)</f>
        <v>0.17859365276913503</v>
      </c>
      <c r="E1187">
        <f>VLOOKUP(C1187,'Naive Bayes'!A:D,2,0)</f>
        <v>0.56097560975609762</v>
      </c>
      <c r="F1187">
        <f>D1187*GETPIVOTDATA("Gender",'Naive Bayes'!$A$3,"Gender","Male","LastLetter","a")</f>
        <v>3.1895692809422373E-2</v>
      </c>
      <c r="G1187">
        <f>E1187*GETPIVOTDATA("Gender",'Naive Bayes'!$A$3,"Gender","Female","LastLetter","a")</f>
        <v>0.31469363474122553</v>
      </c>
      <c r="H1187" t="str">
        <f t="shared" si="41"/>
        <v>Female</v>
      </c>
      <c r="I1187">
        <f t="shared" si="42"/>
        <v>1</v>
      </c>
    </row>
    <row r="1188" spans="1:9" ht="14.25" customHeight="1">
      <c r="A1188" s="1" t="s">
        <v>1182</v>
      </c>
      <c r="B1188" s="1" t="s">
        <v>4</v>
      </c>
      <c r="C1188" s="1" t="str">
        <f t="shared" si="36"/>
        <v>l</v>
      </c>
      <c r="D1188">
        <f>VLOOKUP(C1188,'Naive Bayes'!A:D,3,0)</f>
        <v>6.1605476042314873E-2</v>
      </c>
      <c r="E1188">
        <f>VLOOKUP(C1188,'Naive Bayes'!A:D,2,0)</f>
        <v>2.7977044476327116E-2</v>
      </c>
      <c r="F1188">
        <f>D1188*GETPIVOTDATA("Gender",'Naive Bayes'!$A$3,"Gender","Male","LastLetter","a")</f>
        <v>1.1002346996978449E-2</v>
      </c>
      <c r="G1188">
        <f>E1188*GETPIVOTDATA("Gender",'Naive Bayes'!$A$3,"Gender","Female","LastLetter","a")</f>
        <v>1.5694439584281066E-2</v>
      </c>
      <c r="H1188" t="str">
        <f t="shared" si="41"/>
        <v>Female</v>
      </c>
      <c r="I1188">
        <f t="shared" si="42"/>
        <v>0</v>
      </c>
    </row>
    <row r="1189" spans="1:9" ht="14.25" customHeight="1">
      <c r="A1189" s="1" t="s">
        <v>1183</v>
      </c>
      <c r="B1189" s="1" t="s">
        <v>4</v>
      </c>
      <c r="C1189" s="1" t="str">
        <f t="shared" si="36"/>
        <v>v</v>
      </c>
      <c r="D1189">
        <f>VLOOKUP(C1189,'Naive Bayes'!A:D,3,0)</f>
        <v>2.4268823895457373E-2</v>
      </c>
      <c r="E1189">
        <f>VLOOKUP(C1189,'Naive Bayes'!A:D,2,0)</f>
        <v>0</v>
      </c>
      <c r="F1189">
        <f>D1189*GETPIVOTDATA("Gender",'Naive Bayes'!$A$3,"Gender","Male","LastLetter","a")</f>
        <v>4.3342579079006013E-3</v>
      </c>
      <c r="G1189">
        <f>E1189*GETPIVOTDATA("Gender",'Naive Bayes'!$A$3,"Gender","Female","LastLetter","a")</f>
        <v>0</v>
      </c>
      <c r="H1189" t="str">
        <f t="shared" si="41"/>
        <v>Male</v>
      </c>
      <c r="I1189">
        <f t="shared" si="42"/>
        <v>1</v>
      </c>
    </row>
    <row r="1190" spans="1:9" ht="14.25" customHeight="1">
      <c r="A1190" s="1" t="s">
        <v>1184</v>
      </c>
      <c r="B1190" s="1" t="s">
        <v>4</v>
      </c>
      <c r="C1190" s="1" t="str">
        <f t="shared" si="36"/>
        <v>i</v>
      </c>
      <c r="D1190">
        <f>VLOOKUP(C1190,'Naive Bayes'!A:D,3,0)</f>
        <v>6.4716863721219667E-2</v>
      </c>
      <c r="E1190">
        <f>VLOOKUP(C1190,'Naive Bayes'!A:D,2,0)</f>
        <v>0.34074605451936874</v>
      </c>
      <c r="F1190">
        <f>D1190*GETPIVOTDATA("Gender",'Naive Bayes'!$A$3,"Gender","Male","LastLetter","a")</f>
        <v>1.1558021087734937E-2</v>
      </c>
      <c r="G1190">
        <f>E1190*GETPIVOTDATA("Gender",'Naive Bayes'!$A$3,"Gender","Female","LastLetter","a")</f>
        <v>0.19115022570598736</v>
      </c>
      <c r="H1190" t="str">
        <f t="shared" si="41"/>
        <v>Female</v>
      </c>
      <c r="I1190">
        <f t="shared" si="42"/>
        <v>0</v>
      </c>
    </row>
    <row r="1191" spans="1:9" ht="14.25" customHeight="1">
      <c r="A1191" s="1" t="s">
        <v>1185</v>
      </c>
      <c r="B1191" s="1" t="s">
        <v>4</v>
      </c>
      <c r="C1191" s="1" t="str">
        <f t="shared" si="36"/>
        <v>p</v>
      </c>
      <c r="D1191">
        <f>VLOOKUP(C1191,'Naive Bayes'!A:D,3,0)</f>
        <v>1.2445550715619166E-2</v>
      </c>
      <c r="E1191">
        <f>VLOOKUP(C1191,'Naive Bayes'!A:D,2,0)</f>
        <v>7.173601147776184E-4</v>
      </c>
      <c r="F1191">
        <f>D1191*GETPIVOTDATA("Gender",'Naive Bayes'!$A$3,"Gender","Male","LastLetter","a")</f>
        <v>2.2226963630259493E-3</v>
      </c>
      <c r="G1191">
        <f>E1191*GETPIVOTDATA("Gender",'Naive Bayes'!$A$3,"Gender","Female","LastLetter","a")</f>
        <v>4.0242152780207866E-4</v>
      </c>
      <c r="H1191" t="str">
        <f t="shared" si="41"/>
        <v>Male</v>
      </c>
      <c r="I1191">
        <f t="shared" si="42"/>
        <v>1</v>
      </c>
    </row>
    <row r="1192" spans="1:9" ht="14.25" customHeight="1">
      <c r="A1192" s="1" t="s">
        <v>1186</v>
      </c>
      <c r="B1192" s="1" t="s">
        <v>6</v>
      </c>
      <c r="C1192" s="1" t="str">
        <f t="shared" si="36"/>
        <v>i</v>
      </c>
      <c r="D1192">
        <f>VLOOKUP(C1192,'Naive Bayes'!A:D,3,0)</f>
        <v>6.4716863721219667E-2</v>
      </c>
      <c r="E1192">
        <f>VLOOKUP(C1192,'Naive Bayes'!A:D,2,0)</f>
        <v>0.34074605451936874</v>
      </c>
      <c r="F1192">
        <f>D1192*GETPIVOTDATA("Gender",'Naive Bayes'!$A$3,"Gender","Male","LastLetter","a")</f>
        <v>1.1558021087734937E-2</v>
      </c>
      <c r="G1192">
        <f>E1192*GETPIVOTDATA("Gender",'Naive Bayes'!$A$3,"Gender","Female","LastLetter","a")</f>
        <v>0.19115022570598736</v>
      </c>
      <c r="H1192" t="str">
        <f t="shared" si="41"/>
        <v>Female</v>
      </c>
      <c r="I1192">
        <f t="shared" si="42"/>
        <v>1</v>
      </c>
    </row>
    <row r="1193" spans="1:9" ht="14.25" customHeight="1">
      <c r="A1193" s="1" t="s">
        <v>1187</v>
      </c>
      <c r="B1193" s="1" t="s">
        <v>4</v>
      </c>
      <c r="C1193" s="1" t="str">
        <f t="shared" si="36"/>
        <v>i</v>
      </c>
      <c r="D1193">
        <f>VLOOKUP(C1193,'Naive Bayes'!A:D,3,0)</f>
        <v>6.4716863721219667E-2</v>
      </c>
      <c r="E1193">
        <f>VLOOKUP(C1193,'Naive Bayes'!A:D,2,0)</f>
        <v>0.34074605451936874</v>
      </c>
      <c r="F1193">
        <f>D1193*GETPIVOTDATA("Gender",'Naive Bayes'!$A$3,"Gender","Male","LastLetter","a")</f>
        <v>1.1558021087734937E-2</v>
      </c>
      <c r="G1193">
        <f>E1193*GETPIVOTDATA("Gender",'Naive Bayes'!$A$3,"Gender","Female","LastLetter","a")</f>
        <v>0.19115022570598736</v>
      </c>
      <c r="H1193" t="str">
        <f t="shared" si="41"/>
        <v>Female</v>
      </c>
      <c r="I1193">
        <f t="shared" si="42"/>
        <v>0</v>
      </c>
    </row>
    <row r="1194" spans="1:9" ht="14.25" customHeight="1">
      <c r="A1194" s="1" t="s">
        <v>1188</v>
      </c>
      <c r="B1194" s="1" t="s">
        <v>6</v>
      </c>
      <c r="C1194" s="1" t="str">
        <f t="shared" si="36"/>
        <v>i</v>
      </c>
      <c r="D1194">
        <f>VLOOKUP(C1194,'Naive Bayes'!A:D,3,0)</f>
        <v>6.4716863721219667E-2</v>
      </c>
      <c r="E1194">
        <f>VLOOKUP(C1194,'Naive Bayes'!A:D,2,0)</f>
        <v>0.34074605451936874</v>
      </c>
      <c r="F1194">
        <f>D1194*GETPIVOTDATA("Gender",'Naive Bayes'!$A$3,"Gender","Male","LastLetter","a")</f>
        <v>1.1558021087734937E-2</v>
      </c>
      <c r="G1194">
        <f>E1194*GETPIVOTDATA("Gender",'Naive Bayes'!$A$3,"Gender","Female","LastLetter","a")</f>
        <v>0.19115022570598736</v>
      </c>
      <c r="H1194" t="str">
        <f t="shared" si="41"/>
        <v>Female</v>
      </c>
      <c r="I1194">
        <f t="shared" si="42"/>
        <v>1</v>
      </c>
    </row>
    <row r="1195" spans="1:9" ht="14.25" customHeight="1">
      <c r="A1195" s="1" t="s">
        <v>1189</v>
      </c>
      <c r="B1195" s="1" t="s">
        <v>6</v>
      </c>
      <c r="C1195" s="1" t="str">
        <f t="shared" si="36"/>
        <v>i</v>
      </c>
      <c r="D1195">
        <f>VLOOKUP(C1195,'Naive Bayes'!A:D,3,0)</f>
        <v>6.4716863721219667E-2</v>
      </c>
      <c r="E1195">
        <f>VLOOKUP(C1195,'Naive Bayes'!A:D,2,0)</f>
        <v>0.34074605451936874</v>
      </c>
      <c r="F1195">
        <f>D1195*GETPIVOTDATA("Gender",'Naive Bayes'!$A$3,"Gender","Male","LastLetter","a")</f>
        <v>1.1558021087734937E-2</v>
      </c>
      <c r="G1195">
        <f>E1195*GETPIVOTDATA("Gender",'Naive Bayes'!$A$3,"Gender","Female","LastLetter","a")</f>
        <v>0.19115022570598736</v>
      </c>
      <c r="H1195" t="str">
        <f t="shared" si="41"/>
        <v>Female</v>
      </c>
      <c r="I1195">
        <f t="shared" si="42"/>
        <v>1</v>
      </c>
    </row>
    <row r="1196" spans="1:9" ht="14.25" customHeight="1">
      <c r="A1196" s="1" t="s">
        <v>1190</v>
      </c>
      <c r="B1196" s="1" t="s">
        <v>4</v>
      </c>
      <c r="C1196" s="1" t="str">
        <f t="shared" si="36"/>
        <v>t</v>
      </c>
      <c r="D1196">
        <f>VLOOKUP(C1196,'Naive Bayes'!A:D,3,0)</f>
        <v>5.9116365899191038E-2</v>
      </c>
      <c r="E1196">
        <f>VLOOKUP(C1196,'Naive Bayes'!A:D,2,0)</f>
        <v>6.4562410329985654E-3</v>
      </c>
      <c r="F1196">
        <f>D1196*GETPIVOTDATA("Gender",'Naive Bayes'!$A$3,"Gender","Male","LastLetter","a")</f>
        <v>1.0557807724373258E-2</v>
      </c>
      <c r="G1196">
        <f>E1196*GETPIVOTDATA("Gender",'Naive Bayes'!$A$3,"Gender","Female","LastLetter","a")</f>
        <v>3.6217937502187078E-3</v>
      </c>
      <c r="H1196" t="str">
        <f t="shared" si="41"/>
        <v>Male</v>
      </c>
      <c r="I1196">
        <f t="shared" si="42"/>
        <v>1</v>
      </c>
    </row>
    <row r="1197" spans="1:9" ht="14.25" customHeight="1">
      <c r="A1197" s="1" t="s">
        <v>1191</v>
      </c>
      <c r="B1197" s="1" t="s">
        <v>6</v>
      </c>
      <c r="C1197" s="1" t="str">
        <f t="shared" si="36"/>
        <v>i</v>
      </c>
      <c r="D1197">
        <f>VLOOKUP(C1197,'Naive Bayes'!A:D,3,0)</f>
        <v>6.4716863721219667E-2</v>
      </c>
      <c r="E1197">
        <f>VLOOKUP(C1197,'Naive Bayes'!A:D,2,0)</f>
        <v>0.34074605451936874</v>
      </c>
      <c r="F1197">
        <f>D1197*GETPIVOTDATA("Gender",'Naive Bayes'!$A$3,"Gender","Male","LastLetter","a")</f>
        <v>1.1558021087734937E-2</v>
      </c>
      <c r="G1197">
        <f>E1197*GETPIVOTDATA("Gender",'Naive Bayes'!$A$3,"Gender","Female","LastLetter","a")</f>
        <v>0.19115022570598736</v>
      </c>
      <c r="H1197" t="str">
        <f t="shared" si="41"/>
        <v>Female</v>
      </c>
      <c r="I1197">
        <f t="shared" si="42"/>
        <v>1</v>
      </c>
    </row>
    <row r="1198" spans="1:9" ht="14.25" customHeight="1">
      <c r="A1198" s="1" t="s">
        <v>1192</v>
      </c>
      <c r="B1198" s="1" t="s">
        <v>4</v>
      </c>
      <c r="C1198" s="1" t="str">
        <f t="shared" si="36"/>
        <v>s</v>
      </c>
      <c r="D1198">
        <f>VLOOKUP(C1198,'Naive Bayes'!A:D,3,0)</f>
        <v>2.0535158680771624E-2</v>
      </c>
      <c r="E1198">
        <f>VLOOKUP(C1198,'Naive Bayes'!A:D,2,0)</f>
        <v>2.8694404591104736E-3</v>
      </c>
      <c r="F1198">
        <f>D1198*GETPIVOTDATA("Gender",'Naive Bayes'!$A$3,"Gender","Male","LastLetter","a")</f>
        <v>3.6674489989928162E-3</v>
      </c>
      <c r="G1198">
        <f>E1198*GETPIVOTDATA("Gender",'Naive Bayes'!$A$3,"Gender","Female","LastLetter","a")</f>
        <v>1.6096861112083146E-3</v>
      </c>
      <c r="H1198" t="str">
        <f t="shared" si="41"/>
        <v>Male</v>
      </c>
      <c r="I1198">
        <f t="shared" si="42"/>
        <v>1</v>
      </c>
    </row>
    <row r="1199" spans="1:9" ht="14.25" customHeight="1">
      <c r="A1199" s="1" t="s">
        <v>1193</v>
      </c>
      <c r="B1199" s="1" t="s">
        <v>6</v>
      </c>
      <c r="C1199" s="1" t="str">
        <f t="shared" si="36"/>
        <v>i</v>
      </c>
      <c r="D1199">
        <f>VLOOKUP(C1199,'Naive Bayes'!A:D,3,0)</f>
        <v>6.4716863721219667E-2</v>
      </c>
      <c r="E1199">
        <f>VLOOKUP(C1199,'Naive Bayes'!A:D,2,0)</f>
        <v>0.34074605451936874</v>
      </c>
      <c r="F1199">
        <f>D1199*GETPIVOTDATA("Gender",'Naive Bayes'!$A$3,"Gender","Male","LastLetter","a")</f>
        <v>1.1558021087734937E-2</v>
      </c>
      <c r="G1199">
        <f>E1199*GETPIVOTDATA("Gender",'Naive Bayes'!$A$3,"Gender","Female","LastLetter","a")</f>
        <v>0.19115022570598736</v>
      </c>
      <c r="H1199" t="str">
        <f t="shared" si="41"/>
        <v>Female</v>
      </c>
      <c r="I1199">
        <f t="shared" si="42"/>
        <v>1</v>
      </c>
    </row>
    <row r="1200" spans="1:9" ht="14.25" customHeight="1">
      <c r="A1200" s="1" t="s">
        <v>1194</v>
      </c>
      <c r="B1200" s="1" t="s">
        <v>4</v>
      </c>
      <c r="C1200" s="1" t="str">
        <f t="shared" si="36"/>
        <v>r</v>
      </c>
      <c r="D1200">
        <f>VLOOKUP(C1200,'Naive Bayes'!A:D,3,0)</f>
        <v>8.7741132545115119E-2</v>
      </c>
      <c r="E1200">
        <f>VLOOKUP(C1200,'Naive Bayes'!A:D,2,0)</f>
        <v>6.4562410329985654E-3</v>
      </c>
      <c r="F1200">
        <f>D1200*GETPIVOTDATA("Gender",'Naive Bayes'!$A$3,"Gender","Male","LastLetter","a")</f>
        <v>1.5670009359332941E-2</v>
      </c>
      <c r="G1200">
        <f>E1200*GETPIVOTDATA("Gender",'Naive Bayes'!$A$3,"Gender","Female","LastLetter","a")</f>
        <v>3.6217937502187078E-3</v>
      </c>
      <c r="H1200" t="str">
        <f t="shared" si="41"/>
        <v>Male</v>
      </c>
      <c r="I1200">
        <f t="shared" si="42"/>
        <v>1</v>
      </c>
    </row>
    <row r="1201" spans="1:9" ht="14.25" customHeight="1">
      <c r="A1201" s="1" t="s">
        <v>1195</v>
      </c>
      <c r="B1201" s="1" t="s">
        <v>6</v>
      </c>
      <c r="C1201" s="1" t="str">
        <f t="shared" si="36"/>
        <v>i</v>
      </c>
      <c r="D1201">
        <f>VLOOKUP(C1201,'Naive Bayes'!A:D,3,0)</f>
        <v>6.4716863721219667E-2</v>
      </c>
      <c r="E1201">
        <f>VLOOKUP(C1201,'Naive Bayes'!A:D,2,0)</f>
        <v>0.34074605451936874</v>
      </c>
      <c r="F1201">
        <f>D1201*GETPIVOTDATA("Gender",'Naive Bayes'!$A$3,"Gender","Male","LastLetter","a")</f>
        <v>1.1558021087734937E-2</v>
      </c>
      <c r="G1201">
        <f>E1201*GETPIVOTDATA("Gender",'Naive Bayes'!$A$3,"Gender","Female","LastLetter","a")</f>
        <v>0.19115022570598736</v>
      </c>
      <c r="H1201" t="str">
        <f t="shared" si="41"/>
        <v>Female</v>
      </c>
      <c r="I1201">
        <f t="shared" si="42"/>
        <v>1</v>
      </c>
    </row>
    <row r="1202" spans="1:9" ht="14.25" customHeight="1">
      <c r="A1202" s="1" t="s">
        <v>1196</v>
      </c>
      <c r="B1202" s="1" t="s">
        <v>4</v>
      </c>
      <c r="C1202" s="1" t="str">
        <f t="shared" si="36"/>
        <v>e</v>
      </c>
      <c r="D1202">
        <f>VLOOKUP(C1202,'Naive Bayes'!A:D,3,0)</f>
        <v>6.8450528935905417E-3</v>
      </c>
      <c r="E1202">
        <f>VLOOKUP(C1202,'Naive Bayes'!A:D,2,0)</f>
        <v>7.1736011477761836E-3</v>
      </c>
      <c r="F1202">
        <f>D1202*GETPIVOTDATA("Gender",'Naive Bayes'!$A$3,"Gender","Male","LastLetter","a")</f>
        <v>1.2224829996642721E-3</v>
      </c>
      <c r="G1202">
        <f>E1202*GETPIVOTDATA("Gender",'Naive Bayes'!$A$3,"Gender","Female","LastLetter","a")</f>
        <v>4.0242152780207863E-3</v>
      </c>
      <c r="H1202" t="str">
        <f t="shared" si="41"/>
        <v>Female</v>
      </c>
      <c r="I1202">
        <f t="shared" si="42"/>
        <v>0</v>
      </c>
    </row>
    <row r="1203" spans="1:9" ht="14.25" customHeight="1">
      <c r="A1203" s="1" t="s">
        <v>1197</v>
      </c>
      <c r="B1203" s="1" t="s">
        <v>6</v>
      </c>
      <c r="C1203" s="1" t="str">
        <f t="shared" si="36"/>
        <v>l</v>
      </c>
      <c r="D1203">
        <f>VLOOKUP(C1203,'Naive Bayes'!A:D,3,0)</f>
        <v>6.1605476042314873E-2</v>
      </c>
      <c r="E1203">
        <f>VLOOKUP(C1203,'Naive Bayes'!A:D,2,0)</f>
        <v>2.7977044476327116E-2</v>
      </c>
      <c r="F1203">
        <f>D1203*GETPIVOTDATA("Gender",'Naive Bayes'!$A$3,"Gender","Male","LastLetter","a")</f>
        <v>1.1002346996978449E-2</v>
      </c>
      <c r="G1203">
        <f>E1203*GETPIVOTDATA("Gender",'Naive Bayes'!$A$3,"Gender","Female","LastLetter","a")</f>
        <v>1.5694439584281066E-2</v>
      </c>
      <c r="H1203" t="str">
        <f t="shared" si="41"/>
        <v>Female</v>
      </c>
      <c r="I1203">
        <f t="shared" si="42"/>
        <v>1</v>
      </c>
    </row>
    <row r="1204" spans="1:9" ht="14.25" customHeight="1">
      <c r="A1204" s="1" t="s">
        <v>1198</v>
      </c>
      <c r="B1204" s="1" t="s">
        <v>6</v>
      </c>
      <c r="C1204" s="1" t="str">
        <f t="shared" si="36"/>
        <v>i</v>
      </c>
      <c r="D1204">
        <f>VLOOKUP(C1204,'Naive Bayes'!A:D,3,0)</f>
        <v>6.4716863721219667E-2</v>
      </c>
      <c r="E1204">
        <f>VLOOKUP(C1204,'Naive Bayes'!A:D,2,0)</f>
        <v>0.34074605451936874</v>
      </c>
      <c r="F1204">
        <f>D1204*GETPIVOTDATA("Gender",'Naive Bayes'!$A$3,"Gender","Male","LastLetter","a")</f>
        <v>1.1558021087734937E-2</v>
      </c>
      <c r="G1204">
        <f>E1204*GETPIVOTDATA("Gender",'Naive Bayes'!$A$3,"Gender","Female","LastLetter","a")</f>
        <v>0.19115022570598736</v>
      </c>
      <c r="H1204" t="str">
        <f t="shared" si="41"/>
        <v>Female</v>
      </c>
      <c r="I1204">
        <f t="shared" si="42"/>
        <v>1</v>
      </c>
    </row>
    <row r="1205" spans="1:9" ht="14.25" customHeight="1">
      <c r="A1205" s="1" t="s">
        <v>1199</v>
      </c>
      <c r="B1205" s="1" t="s">
        <v>6</v>
      </c>
      <c r="C1205" s="1" t="str">
        <f t="shared" si="36"/>
        <v>a</v>
      </c>
      <c r="D1205">
        <f>VLOOKUP(C1205,'Naive Bayes'!A:D,3,0)</f>
        <v>0.17859365276913503</v>
      </c>
      <c r="E1205">
        <f>VLOOKUP(C1205,'Naive Bayes'!A:D,2,0)</f>
        <v>0.56097560975609762</v>
      </c>
      <c r="F1205">
        <f>D1205*GETPIVOTDATA("Gender",'Naive Bayes'!$A$3,"Gender","Male","LastLetter","a")</f>
        <v>3.1895692809422373E-2</v>
      </c>
      <c r="G1205">
        <f>E1205*GETPIVOTDATA("Gender",'Naive Bayes'!$A$3,"Gender","Female","LastLetter","a")</f>
        <v>0.31469363474122553</v>
      </c>
      <c r="H1205" t="str">
        <f t="shared" si="41"/>
        <v>Female</v>
      </c>
      <c r="I1205">
        <f t="shared" si="42"/>
        <v>1</v>
      </c>
    </row>
    <row r="1206" spans="1:9" ht="14.25" customHeight="1">
      <c r="A1206" s="1" t="s">
        <v>1200</v>
      </c>
      <c r="B1206" s="1" t="s">
        <v>4</v>
      </c>
      <c r="C1206" s="1" t="str">
        <f t="shared" si="36"/>
        <v>t</v>
      </c>
      <c r="D1206">
        <f>VLOOKUP(C1206,'Naive Bayes'!A:D,3,0)</f>
        <v>5.9116365899191038E-2</v>
      </c>
      <c r="E1206">
        <f>VLOOKUP(C1206,'Naive Bayes'!A:D,2,0)</f>
        <v>6.4562410329985654E-3</v>
      </c>
      <c r="F1206">
        <f>D1206*GETPIVOTDATA("Gender",'Naive Bayes'!$A$3,"Gender","Male","LastLetter","a")</f>
        <v>1.0557807724373258E-2</v>
      </c>
      <c r="G1206">
        <f>E1206*GETPIVOTDATA("Gender",'Naive Bayes'!$A$3,"Gender","Female","LastLetter","a")</f>
        <v>3.6217937502187078E-3</v>
      </c>
      <c r="H1206" t="str">
        <f t="shared" si="41"/>
        <v>Male</v>
      </c>
      <c r="I1206">
        <f t="shared" si="42"/>
        <v>1</v>
      </c>
    </row>
    <row r="1207" spans="1:9" ht="14.25" customHeight="1">
      <c r="A1207" s="1" t="s">
        <v>1201</v>
      </c>
      <c r="B1207" s="1" t="s">
        <v>6</v>
      </c>
      <c r="C1207" s="1" t="str">
        <f t="shared" si="36"/>
        <v>l</v>
      </c>
      <c r="D1207">
        <f>VLOOKUP(C1207,'Naive Bayes'!A:D,3,0)</f>
        <v>6.1605476042314873E-2</v>
      </c>
      <c r="E1207">
        <f>VLOOKUP(C1207,'Naive Bayes'!A:D,2,0)</f>
        <v>2.7977044476327116E-2</v>
      </c>
      <c r="F1207">
        <f>D1207*GETPIVOTDATA("Gender",'Naive Bayes'!$A$3,"Gender","Male","LastLetter","a")</f>
        <v>1.1002346996978449E-2</v>
      </c>
      <c r="G1207">
        <f>E1207*GETPIVOTDATA("Gender",'Naive Bayes'!$A$3,"Gender","Female","LastLetter","a")</f>
        <v>1.5694439584281066E-2</v>
      </c>
      <c r="H1207" t="str">
        <f t="shared" si="41"/>
        <v>Female</v>
      </c>
      <c r="I1207">
        <f t="shared" si="42"/>
        <v>1</v>
      </c>
    </row>
    <row r="1208" spans="1:9" ht="14.25" customHeight="1">
      <c r="A1208" s="1" t="s">
        <v>1202</v>
      </c>
      <c r="B1208" s="1" t="s">
        <v>6</v>
      </c>
      <c r="C1208" s="1" t="str">
        <f t="shared" si="36"/>
        <v>i</v>
      </c>
      <c r="D1208">
        <f>VLOOKUP(C1208,'Naive Bayes'!A:D,3,0)</f>
        <v>6.4716863721219667E-2</v>
      </c>
      <c r="E1208">
        <f>VLOOKUP(C1208,'Naive Bayes'!A:D,2,0)</f>
        <v>0.34074605451936874</v>
      </c>
      <c r="F1208">
        <f>D1208*GETPIVOTDATA("Gender",'Naive Bayes'!$A$3,"Gender","Male","LastLetter","a")</f>
        <v>1.1558021087734937E-2</v>
      </c>
      <c r="G1208">
        <f>E1208*GETPIVOTDATA("Gender",'Naive Bayes'!$A$3,"Gender","Female","LastLetter","a")</f>
        <v>0.19115022570598736</v>
      </c>
      <c r="H1208" t="str">
        <f t="shared" si="41"/>
        <v>Female</v>
      </c>
      <c r="I1208">
        <f t="shared" si="42"/>
        <v>1</v>
      </c>
    </row>
    <row r="1209" spans="1:9" ht="14.25" customHeight="1">
      <c r="A1209" s="1" t="s">
        <v>1203</v>
      </c>
      <c r="B1209" s="1" t="s">
        <v>4</v>
      </c>
      <c r="C1209" s="1" t="str">
        <f t="shared" si="36"/>
        <v>j</v>
      </c>
      <c r="D1209">
        <f>VLOOKUP(C1209,'Naive Bayes'!A:D,3,0)</f>
        <v>2.3024268823895456E-2</v>
      </c>
      <c r="E1209">
        <f>VLOOKUP(C1209,'Naive Bayes'!A:D,2,0)</f>
        <v>7.173601147776184E-4</v>
      </c>
      <c r="F1209">
        <f>D1209*GETPIVOTDATA("Gender",'Naive Bayes'!$A$3,"Gender","Male","LastLetter","a")</f>
        <v>4.1119882715980058E-3</v>
      </c>
      <c r="G1209">
        <f>E1209*GETPIVOTDATA("Gender",'Naive Bayes'!$A$3,"Gender","Female","LastLetter","a")</f>
        <v>4.0242152780207866E-4</v>
      </c>
      <c r="H1209" t="str">
        <f t="shared" si="41"/>
        <v>Male</v>
      </c>
      <c r="I1209">
        <f t="shared" si="42"/>
        <v>1</v>
      </c>
    </row>
    <row r="1210" spans="1:9" ht="14.25" customHeight="1">
      <c r="A1210" s="1" t="s">
        <v>1204</v>
      </c>
      <c r="B1210" s="1" t="s">
        <v>6</v>
      </c>
      <c r="C1210" s="1" t="str">
        <f t="shared" si="36"/>
        <v>i</v>
      </c>
      <c r="D1210">
        <f>VLOOKUP(C1210,'Naive Bayes'!A:D,3,0)</f>
        <v>6.4716863721219667E-2</v>
      </c>
      <c r="E1210">
        <f>VLOOKUP(C1210,'Naive Bayes'!A:D,2,0)</f>
        <v>0.34074605451936874</v>
      </c>
      <c r="F1210">
        <f>D1210*GETPIVOTDATA("Gender",'Naive Bayes'!$A$3,"Gender","Male","LastLetter","a")</f>
        <v>1.1558021087734937E-2</v>
      </c>
      <c r="G1210">
        <f>E1210*GETPIVOTDATA("Gender",'Naive Bayes'!$A$3,"Gender","Female","LastLetter","a")</f>
        <v>0.19115022570598736</v>
      </c>
      <c r="H1210" t="str">
        <f t="shared" si="41"/>
        <v>Female</v>
      </c>
      <c r="I1210">
        <f t="shared" si="42"/>
        <v>1</v>
      </c>
    </row>
    <row r="1211" spans="1:9" ht="14.25" customHeight="1">
      <c r="A1211" s="1" t="s">
        <v>1205</v>
      </c>
      <c r="B1211" s="1" t="s">
        <v>6</v>
      </c>
      <c r="C1211" s="1" t="str">
        <f t="shared" si="36"/>
        <v>i</v>
      </c>
      <c r="D1211">
        <f>VLOOKUP(C1211,'Naive Bayes'!A:D,3,0)</f>
        <v>6.4716863721219667E-2</v>
      </c>
      <c r="E1211">
        <f>VLOOKUP(C1211,'Naive Bayes'!A:D,2,0)</f>
        <v>0.34074605451936874</v>
      </c>
      <c r="F1211">
        <f>D1211*GETPIVOTDATA("Gender",'Naive Bayes'!$A$3,"Gender","Male","LastLetter","a")</f>
        <v>1.1558021087734937E-2</v>
      </c>
      <c r="G1211">
        <f>E1211*GETPIVOTDATA("Gender",'Naive Bayes'!$A$3,"Gender","Female","LastLetter","a")</f>
        <v>0.19115022570598736</v>
      </c>
      <c r="H1211" t="str">
        <f t="shared" si="41"/>
        <v>Female</v>
      </c>
      <c r="I1211">
        <f t="shared" si="42"/>
        <v>1</v>
      </c>
    </row>
    <row r="1212" spans="1:9" ht="14.25" customHeight="1">
      <c r="A1212" s="1" t="s">
        <v>1206</v>
      </c>
      <c r="B1212" s="1" t="s">
        <v>6</v>
      </c>
      <c r="C1212" s="1" t="str">
        <f t="shared" si="36"/>
        <v>a</v>
      </c>
      <c r="D1212">
        <f>VLOOKUP(C1212,'Naive Bayes'!A:D,3,0)</f>
        <v>0.17859365276913503</v>
      </c>
      <c r="E1212">
        <f>VLOOKUP(C1212,'Naive Bayes'!A:D,2,0)</f>
        <v>0.56097560975609762</v>
      </c>
      <c r="F1212">
        <f>D1212*GETPIVOTDATA("Gender",'Naive Bayes'!$A$3,"Gender","Male","LastLetter","a")</f>
        <v>3.1895692809422373E-2</v>
      </c>
      <c r="G1212">
        <f>E1212*GETPIVOTDATA("Gender",'Naive Bayes'!$A$3,"Gender","Female","LastLetter","a")</f>
        <v>0.31469363474122553</v>
      </c>
      <c r="H1212" t="str">
        <f t="shared" si="41"/>
        <v>Female</v>
      </c>
      <c r="I1212">
        <f t="shared" si="42"/>
        <v>1</v>
      </c>
    </row>
    <row r="1213" spans="1:9" ht="14.25" customHeight="1">
      <c r="A1213" s="1" t="s">
        <v>1207</v>
      </c>
      <c r="B1213" s="1" t="s">
        <v>4</v>
      </c>
      <c r="C1213" s="1" t="str">
        <f t="shared" si="36"/>
        <v>t</v>
      </c>
      <c r="D1213">
        <f>VLOOKUP(C1213,'Naive Bayes'!A:D,3,0)</f>
        <v>5.9116365899191038E-2</v>
      </c>
      <c r="E1213">
        <f>VLOOKUP(C1213,'Naive Bayes'!A:D,2,0)</f>
        <v>6.4562410329985654E-3</v>
      </c>
      <c r="F1213">
        <f>D1213*GETPIVOTDATA("Gender",'Naive Bayes'!$A$3,"Gender","Male","LastLetter","a")</f>
        <v>1.0557807724373258E-2</v>
      </c>
      <c r="G1213">
        <f>E1213*GETPIVOTDATA("Gender",'Naive Bayes'!$A$3,"Gender","Female","LastLetter","a")</f>
        <v>3.6217937502187078E-3</v>
      </c>
      <c r="H1213" t="str">
        <f t="shared" si="41"/>
        <v>Male</v>
      </c>
      <c r="I1213">
        <f t="shared" si="42"/>
        <v>1</v>
      </c>
    </row>
    <row r="1214" spans="1:9" ht="14.25" customHeight="1">
      <c r="A1214" s="1" t="s">
        <v>1208</v>
      </c>
      <c r="B1214" s="1" t="s">
        <v>4</v>
      </c>
      <c r="C1214" s="1" t="str">
        <f t="shared" si="36"/>
        <v>r</v>
      </c>
      <c r="D1214">
        <f>VLOOKUP(C1214,'Naive Bayes'!A:D,3,0)</f>
        <v>8.7741132545115119E-2</v>
      </c>
      <c r="E1214">
        <f>VLOOKUP(C1214,'Naive Bayes'!A:D,2,0)</f>
        <v>6.4562410329985654E-3</v>
      </c>
      <c r="F1214">
        <f>D1214*GETPIVOTDATA("Gender",'Naive Bayes'!$A$3,"Gender","Male","LastLetter","a")</f>
        <v>1.5670009359332941E-2</v>
      </c>
      <c r="G1214">
        <f>E1214*GETPIVOTDATA("Gender",'Naive Bayes'!$A$3,"Gender","Female","LastLetter","a")</f>
        <v>3.6217937502187078E-3</v>
      </c>
      <c r="H1214" t="str">
        <f t="shared" si="41"/>
        <v>Male</v>
      </c>
      <c r="I1214">
        <f t="shared" si="42"/>
        <v>1</v>
      </c>
    </row>
    <row r="1215" spans="1:9" ht="14.25" customHeight="1">
      <c r="A1215" s="1" t="s">
        <v>1209</v>
      </c>
      <c r="B1215" s="1" t="s">
        <v>6</v>
      </c>
      <c r="C1215" s="1" t="str">
        <f t="shared" si="36"/>
        <v>i</v>
      </c>
      <c r="D1215">
        <f>VLOOKUP(C1215,'Naive Bayes'!A:D,3,0)</f>
        <v>6.4716863721219667E-2</v>
      </c>
      <c r="E1215">
        <f>VLOOKUP(C1215,'Naive Bayes'!A:D,2,0)</f>
        <v>0.34074605451936874</v>
      </c>
      <c r="F1215">
        <f>D1215*GETPIVOTDATA("Gender",'Naive Bayes'!$A$3,"Gender","Male","LastLetter","a")</f>
        <v>1.1558021087734937E-2</v>
      </c>
      <c r="G1215">
        <f>E1215*GETPIVOTDATA("Gender",'Naive Bayes'!$A$3,"Gender","Female","LastLetter","a")</f>
        <v>0.19115022570598736</v>
      </c>
      <c r="H1215" t="str">
        <f t="shared" si="41"/>
        <v>Female</v>
      </c>
      <c r="I1215">
        <f t="shared" si="42"/>
        <v>1</v>
      </c>
    </row>
    <row r="1216" spans="1:9" ht="14.25" customHeight="1">
      <c r="A1216" s="1" t="s">
        <v>1210</v>
      </c>
      <c r="B1216" s="1" t="s">
        <v>4</v>
      </c>
      <c r="C1216" s="1" t="str">
        <f t="shared" si="36"/>
        <v>k</v>
      </c>
      <c r="D1216">
        <f>VLOOKUP(C1216,'Naive Bayes'!A:D,3,0)</f>
        <v>3.7336652146857496E-2</v>
      </c>
      <c r="E1216">
        <f>VLOOKUP(C1216,'Naive Bayes'!A:D,2,0)</f>
        <v>2.8694404591104736E-3</v>
      </c>
      <c r="F1216">
        <f>D1216*GETPIVOTDATA("Gender",'Naive Bayes'!$A$3,"Gender","Male","LastLetter","a")</f>
        <v>6.6680890890778478E-3</v>
      </c>
      <c r="G1216">
        <f>E1216*GETPIVOTDATA("Gender",'Naive Bayes'!$A$3,"Gender","Female","LastLetter","a")</f>
        <v>1.6096861112083146E-3</v>
      </c>
      <c r="H1216" t="str">
        <f t="shared" si="41"/>
        <v>Male</v>
      </c>
      <c r="I1216">
        <f t="shared" si="42"/>
        <v>1</v>
      </c>
    </row>
    <row r="1217" spans="1:9" ht="14.25" customHeight="1">
      <c r="A1217" s="1" t="s">
        <v>1211</v>
      </c>
      <c r="B1217" s="1" t="s">
        <v>6</v>
      </c>
      <c r="C1217" s="1" t="str">
        <f t="shared" si="36"/>
        <v>a</v>
      </c>
      <c r="D1217">
        <f>VLOOKUP(C1217,'Naive Bayes'!A:D,3,0)</f>
        <v>0.17859365276913503</v>
      </c>
      <c r="E1217">
        <f>VLOOKUP(C1217,'Naive Bayes'!A:D,2,0)</f>
        <v>0.56097560975609762</v>
      </c>
      <c r="F1217">
        <f>D1217*GETPIVOTDATA("Gender",'Naive Bayes'!$A$3,"Gender","Male","LastLetter","a")</f>
        <v>3.1895692809422373E-2</v>
      </c>
      <c r="G1217">
        <f>E1217*GETPIVOTDATA("Gender",'Naive Bayes'!$A$3,"Gender","Female","LastLetter","a")</f>
        <v>0.31469363474122553</v>
      </c>
      <c r="H1217" t="str">
        <f t="shared" si="41"/>
        <v>Female</v>
      </c>
      <c r="I1217">
        <f t="shared" si="42"/>
        <v>1</v>
      </c>
    </row>
    <row r="1218" spans="1:9" ht="14.25" customHeight="1">
      <c r="A1218" s="1" t="s">
        <v>1212</v>
      </c>
      <c r="B1218" s="1" t="s">
        <v>6</v>
      </c>
      <c r="C1218" s="1" t="str">
        <f t="shared" si="36"/>
        <v>i</v>
      </c>
      <c r="D1218">
        <f>VLOOKUP(C1218,'Naive Bayes'!A:D,3,0)</f>
        <v>6.4716863721219667E-2</v>
      </c>
      <c r="E1218">
        <f>VLOOKUP(C1218,'Naive Bayes'!A:D,2,0)</f>
        <v>0.34074605451936874</v>
      </c>
      <c r="F1218">
        <f>D1218*GETPIVOTDATA("Gender",'Naive Bayes'!$A$3,"Gender","Male","LastLetter","a")</f>
        <v>1.1558021087734937E-2</v>
      </c>
      <c r="G1218">
        <f>E1218*GETPIVOTDATA("Gender",'Naive Bayes'!$A$3,"Gender","Female","LastLetter","a")</f>
        <v>0.19115022570598736</v>
      </c>
      <c r="H1218" t="str">
        <f t="shared" si="41"/>
        <v>Female</v>
      </c>
      <c r="I1218">
        <f t="shared" si="42"/>
        <v>1</v>
      </c>
    </row>
    <row r="1219" spans="1:9" ht="14.25" customHeight="1">
      <c r="A1219" s="1" t="s">
        <v>1213</v>
      </c>
      <c r="B1219" s="1" t="s">
        <v>4</v>
      </c>
      <c r="C1219" s="1" t="str">
        <f t="shared" si="36"/>
        <v>a</v>
      </c>
      <c r="D1219">
        <f>VLOOKUP(C1219,'Naive Bayes'!A:D,3,0)</f>
        <v>0.17859365276913503</v>
      </c>
      <c r="E1219">
        <f>VLOOKUP(C1219,'Naive Bayes'!A:D,2,0)</f>
        <v>0.56097560975609762</v>
      </c>
      <c r="F1219">
        <f>D1219*GETPIVOTDATA("Gender",'Naive Bayes'!$A$3,"Gender","Male","LastLetter","a")</f>
        <v>3.1895692809422373E-2</v>
      </c>
      <c r="G1219">
        <f>E1219*GETPIVOTDATA("Gender",'Naive Bayes'!$A$3,"Gender","Female","LastLetter","a")</f>
        <v>0.31469363474122553</v>
      </c>
      <c r="H1219" t="str">
        <f t="shared" ref="H1219:H1282" si="43">IF(G1219&gt;F1219,"Female","Male")</f>
        <v>Female</v>
      </c>
      <c r="I1219">
        <f t="shared" ref="I1219:I1282" si="44">IF(H1219=B1219,1,0)</f>
        <v>0</v>
      </c>
    </row>
    <row r="1220" spans="1:9" ht="14.25" customHeight="1">
      <c r="A1220" s="1" t="s">
        <v>1214</v>
      </c>
      <c r="B1220" s="1" t="s">
        <v>6</v>
      </c>
      <c r="C1220" s="1" t="str">
        <f t="shared" si="36"/>
        <v>i</v>
      </c>
      <c r="D1220">
        <f>VLOOKUP(C1220,'Naive Bayes'!A:D,3,0)</f>
        <v>6.4716863721219667E-2</v>
      </c>
      <c r="E1220">
        <f>VLOOKUP(C1220,'Naive Bayes'!A:D,2,0)</f>
        <v>0.34074605451936874</v>
      </c>
      <c r="F1220">
        <f>D1220*GETPIVOTDATA("Gender",'Naive Bayes'!$A$3,"Gender","Male","LastLetter","a")</f>
        <v>1.1558021087734937E-2</v>
      </c>
      <c r="G1220">
        <f>E1220*GETPIVOTDATA("Gender",'Naive Bayes'!$A$3,"Gender","Female","LastLetter","a")</f>
        <v>0.19115022570598736</v>
      </c>
      <c r="H1220" t="str">
        <f t="shared" si="43"/>
        <v>Female</v>
      </c>
      <c r="I1220">
        <f t="shared" si="44"/>
        <v>1</v>
      </c>
    </row>
    <row r="1221" spans="1:9" ht="14.25" customHeight="1">
      <c r="A1221" s="1" t="s">
        <v>1215</v>
      </c>
      <c r="B1221" s="1" t="s">
        <v>4</v>
      </c>
      <c r="C1221" s="1" t="str">
        <f t="shared" si="36"/>
        <v>p</v>
      </c>
      <c r="D1221">
        <f>VLOOKUP(C1221,'Naive Bayes'!A:D,3,0)</f>
        <v>1.2445550715619166E-2</v>
      </c>
      <c r="E1221">
        <f>VLOOKUP(C1221,'Naive Bayes'!A:D,2,0)</f>
        <v>7.173601147776184E-4</v>
      </c>
      <c r="F1221">
        <f>D1221*GETPIVOTDATA("Gender",'Naive Bayes'!$A$3,"Gender","Male","LastLetter","a")</f>
        <v>2.2226963630259493E-3</v>
      </c>
      <c r="G1221">
        <f>E1221*GETPIVOTDATA("Gender",'Naive Bayes'!$A$3,"Gender","Female","LastLetter","a")</f>
        <v>4.0242152780207866E-4</v>
      </c>
      <c r="H1221" t="str">
        <f t="shared" si="43"/>
        <v>Male</v>
      </c>
      <c r="I1221">
        <f t="shared" si="44"/>
        <v>1</v>
      </c>
    </row>
    <row r="1222" spans="1:9" ht="14.25" customHeight="1">
      <c r="A1222" s="1" t="s">
        <v>1216</v>
      </c>
      <c r="B1222" s="1" t="s">
        <v>4</v>
      </c>
      <c r="C1222" s="1" t="str">
        <f t="shared" si="36"/>
        <v>e</v>
      </c>
      <c r="D1222">
        <f>VLOOKUP(C1222,'Naive Bayes'!A:D,3,0)</f>
        <v>6.8450528935905417E-3</v>
      </c>
      <c r="E1222">
        <f>VLOOKUP(C1222,'Naive Bayes'!A:D,2,0)</f>
        <v>7.1736011477761836E-3</v>
      </c>
      <c r="F1222">
        <f>D1222*GETPIVOTDATA("Gender",'Naive Bayes'!$A$3,"Gender","Male","LastLetter","a")</f>
        <v>1.2224829996642721E-3</v>
      </c>
      <c r="G1222">
        <f>E1222*GETPIVOTDATA("Gender",'Naive Bayes'!$A$3,"Gender","Female","LastLetter","a")</f>
        <v>4.0242152780207863E-3</v>
      </c>
      <c r="H1222" t="str">
        <f t="shared" si="43"/>
        <v>Female</v>
      </c>
      <c r="I1222">
        <f t="shared" si="44"/>
        <v>0</v>
      </c>
    </row>
    <row r="1223" spans="1:9" ht="14.25" customHeight="1">
      <c r="A1223" s="1" t="s">
        <v>1217</v>
      </c>
      <c r="B1223" s="1" t="s">
        <v>6</v>
      </c>
      <c r="C1223" s="1" t="str">
        <f t="shared" si="36"/>
        <v>a</v>
      </c>
      <c r="D1223">
        <f>VLOOKUP(C1223,'Naive Bayes'!A:D,3,0)</f>
        <v>0.17859365276913503</v>
      </c>
      <c r="E1223">
        <f>VLOOKUP(C1223,'Naive Bayes'!A:D,2,0)</f>
        <v>0.56097560975609762</v>
      </c>
      <c r="F1223">
        <f>D1223*GETPIVOTDATA("Gender",'Naive Bayes'!$A$3,"Gender","Male","LastLetter","a")</f>
        <v>3.1895692809422373E-2</v>
      </c>
      <c r="G1223">
        <f>E1223*GETPIVOTDATA("Gender",'Naive Bayes'!$A$3,"Gender","Female","LastLetter","a")</f>
        <v>0.31469363474122553</v>
      </c>
      <c r="H1223" t="str">
        <f t="shared" si="43"/>
        <v>Female</v>
      </c>
      <c r="I1223">
        <f t="shared" si="44"/>
        <v>1</v>
      </c>
    </row>
    <row r="1224" spans="1:9" ht="14.25" customHeight="1">
      <c r="A1224" s="1" t="s">
        <v>1218</v>
      </c>
      <c r="B1224" s="1" t="s">
        <v>4</v>
      </c>
      <c r="C1224" s="1" t="str">
        <f t="shared" si="36"/>
        <v>j</v>
      </c>
      <c r="D1224">
        <f>VLOOKUP(C1224,'Naive Bayes'!A:D,3,0)</f>
        <v>2.3024268823895456E-2</v>
      </c>
      <c r="E1224">
        <f>VLOOKUP(C1224,'Naive Bayes'!A:D,2,0)</f>
        <v>7.173601147776184E-4</v>
      </c>
      <c r="F1224">
        <f>D1224*GETPIVOTDATA("Gender",'Naive Bayes'!$A$3,"Gender","Male","LastLetter","a")</f>
        <v>4.1119882715980058E-3</v>
      </c>
      <c r="G1224">
        <f>E1224*GETPIVOTDATA("Gender",'Naive Bayes'!$A$3,"Gender","Female","LastLetter","a")</f>
        <v>4.0242152780207866E-4</v>
      </c>
      <c r="H1224" t="str">
        <f t="shared" si="43"/>
        <v>Male</v>
      </c>
      <c r="I1224">
        <f t="shared" si="44"/>
        <v>1</v>
      </c>
    </row>
    <row r="1225" spans="1:9" ht="14.25" customHeight="1">
      <c r="A1225" s="1" t="s">
        <v>1219</v>
      </c>
      <c r="B1225" s="1" t="s">
        <v>6</v>
      </c>
      <c r="C1225" s="1" t="str">
        <f t="shared" si="36"/>
        <v>i</v>
      </c>
      <c r="D1225">
        <f>VLOOKUP(C1225,'Naive Bayes'!A:D,3,0)</f>
        <v>6.4716863721219667E-2</v>
      </c>
      <c r="E1225">
        <f>VLOOKUP(C1225,'Naive Bayes'!A:D,2,0)</f>
        <v>0.34074605451936874</v>
      </c>
      <c r="F1225">
        <f>D1225*GETPIVOTDATA("Gender",'Naive Bayes'!$A$3,"Gender","Male","LastLetter","a")</f>
        <v>1.1558021087734937E-2</v>
      </c>
      <c r="G1225">
        <f>E1225*GETPIVOTDATA("Gender",'Naive Bayes'!$A$3,"Gender","Female","LastLetter","a")</f>
        <v>0.19115022570598736</v>
      </c>
      <c r="H1225" t="str">
        <f t="shared" si="43"/>
        <v>Female</v>
      </c>
      <c r="I1225">
        <f t="shared" si="44"/>
        <v>1</v>
      </c>
    </row>
    <row r="1226" spans="1:9" ht="14.25" customHeight="1">
      <c r="A1226" s="1" t="s">
        <v>1220</v>
      </c>
      <c r="B1226" s="1" t="s">
        <v>4</v>
      </c>
      <c r="C1226" s="1" t="str">
        <f t="shared" si="36"/>
        <v>h</v>
      </c>
      <c r="D1226">
        <f>VLOOKUP(C1226,'Naive Bayes'!A:D,3,0)</f>
        <v>0.11263223397635345</v>
      </c>
      <c r="E1226">
        <f>VLOOKUP(C1226,'Naive Bayes'!A:D,2,0)</f>
        <v>5.0215208034433282E-3</v>
      </c>
      <c r="F1226">
        <f>D1226*GETPIVOTDATA("Gender",'Naive Bayes'!$A$3,"Gender","Male","LastLetter","a")</f>
        <v>2.0115402085384843E-2</v>
      </c>
      <c r="G1226">
        <f>E1226*GETPIVOTDATA("Gender",'Naive Bayes'!$A$3,"Gender","Female","LastLetter","a")</f>
        <v>2.8169506946145503E-3</v>
      </c>
      <c r="H1226" t="str">
        <f t="shared" si="43"/>
        <v>Male</v>
      </c>
      <c r="I1226">
        <f t="shared" si="44"/>
        <v>1</v>
      </c>
    </row>
    <row r="1227" spans="1:9" ht="14.25" customHeight="1">
      <c r="A1227" s="1" t="s">
        <v>1221</v>
      </c>
      <c r="B1227" s="1" t="s">
        <v>6</v>
      </c>
      <c r="C1227" s="1" t="str">
        <f t="shared" si="36"/>
        <v>i</v>
      </c>
      <c r="D1227">
        <f>VLOOKUP(C1227,'Naive Bayes'!A:D,3,0)</f>
        <v>6.4716863721219667E-2</v>
      </c>
      <c r="E1227">
        <f>VLOOKUP(C1227,'Naive Bayes'!A:D,2,0)</f>
        <v>0.34074605451936874</v>
      </c>
      <c r="F1227">
        <f>D1227*GETPIVOTDATA("Gender",'Naive Bayes'!$A$3,"Gender","Male","LastLetter","a")</f>
        <v>1.1558021087734937E-2</v>
      </c>
      <c r="G1227">
        <f>E1227*GETPIVOTDATA("Gender",'Naive Bayes'!$A$3,"Gender","Female","LastLetter","a")</f>
        <v>0.19115022570598736</v>
      </c>
      <c r="H1227" t="str">
        <f t="shared" si="43"/>
        <v>Female</v>
      </c>
      <c r="I1227">
        <f t="shared" si="44"/>
        <v>1</v>
      </c>
    </row>
    <row r="1228" spans="1:9" ht="14.25" customHeight="1">
      <c r="A1228" s="1" t="s">
        <v>1222</v>
      </c>
      <c r="B1228" s="1" t="s">
        <v>6</v>
      </c>
      <c r="C1228" s="1" t="str">
        <f t="shared" si="36"/>
        <v>a</v>
      </c>
      <c r="D1228">
        <f>VLOOKUP(C1228,'Naive Bayes'!A:D,3,0)</f>
        <v>0.17859365276913503</v>
      </c>
      <c r="E1228">
        <f>VLOOKUP(C1228,'Naive Bayes'!A:D,2,0)</f>
        <v>0.56097560975609762</v>
      </c>
      <c r="F1228">
        <f>D1228*GETPIVOTDATA("Gender",'Naive Bayes'!$A$3,"Gender","Male","LastLetter","a")</f>
        <v>3.1895692809422373E-2</v>
      </c>
      <c r="G1228">
        <f>E1228*GETPIVOTDATA("Gender",'Naive Bayes'!$A$3,"Gender","Female","LastLetter","a")</f>
        <v>0.31469363474122553</v>
      </c>
      <c r="H1228" t="str">
        <f t="shared" si="43"/>
        <v>Female</v>
      </c>
      <c r="I1228">
        <f t="shared" si="44"/>
        <v>1</v>
      </c>
    </row>
    <row r="1229" spans="1:9" ht="14.25" customHeight="1">
      <c r="A1229" s="1" t="s">
        <v>1223</v>
      </c>
      <c r="B1229" s="1" t="s">
        <v>6</v>
      </c>
      <c r="C1229" s="1" t="str">
        <f t="shared" si="36"/>
        <v>i</v>
      </c>
      <c r="D1229">
        <f>VLOOKUP(C1229,'Naive Bayes'!A:D,3,0)</f>
        <v>6.4716863721219667E-2</v>
      </c>
      <c r="E1229">
        <f>VLOOKUP(C1229,'Naive Bayes'!A:D,2,0)</f>
        <v>0.34074605451936874</v>
      </c>
      <c r="F1229">
        <f>D1229*GETPIVOTDATA("Gender",'Naive Bayes'!$A$3,"Gender","Male","LastLetter","a")</f>
        <v>1.1558021087734937E-2</v>
      </c>
      <c r="G1229">
        <f>E1229*GETPIVOTDATA("Gender",'Naive Bayes'!$A$3,"Gender","Female","LastLetter","a")</f>
        <v>0.19115022570598736</v>
      </c>
      <c r="H1229" t="str">
        <f t="shared" si="43"/>
        <v>Female</v>
      </c>
      <c r="I1229">
        <f t="shared" si="44"/>
        <v>1</v>
      </c>
    </row>
    <row r="1230" spans="1:9" ht="14.25" customHeight="1">
      <c r="A1230" s="1" t="s">
        <v>1224</v>
      </c>
      <c r="B1230" s="1" t="s">
        <v>6</v>
      </c>
      <c r="C1230" s="1" t="str">
        <f t="shared" si="36"/>
        <v>i</v>
      </c>
      <c r="D1230">
        <f>VLOOKUP(C1230,'Naive Bayes'!A:D,3,0)</f>
        <v>6.4716863721219667E-2</v>
      </c>
      <c r="E1230">
        <f>VLOOKUP(C1230,'Naive Bayes'!A:D,2,0)</f>
        <v>0.34074605451936874</v>
      </c>
      <c r="F1230">
        <f>D1230*GETPIVOTDATA("Gender",'Naive Bayes'!$A$3,"Gender","Male","LastLetter","a")</f>
        <v>1.1558021087734937E-2</v>
      </c>
      <c r="G1230">
        <f>E1230*GETPIVOTDATA("Gender",'Naive Bayes'!$A$3,"Gender","Female","LastLetter","a")</f>
        <v>0.19115022570598736</v>
      </c>
      <c r="H1230" t="str">
        <f t="shared" si="43"/>
        <v>Female</v>
      </c>
      <c r="I1230">
        <f t="shared" si="44"/>
        <v>1</v>
      </c>
    </row>
    <row r="1231" spans="1:9" ht="14.25" customHeight="1">
      <c r="A1231" s="1" t="s">
        <v>1225</v>
      </c>
      <c r="B1231" s="1" t="s">
        <v>4</v>
      </c>
      <c r="C1231" s="1" t="str">
        <f t="shared" si="36"/>
        <v>t</v>
      </c>
      <c r="D1231">
        <f>VLOOKUP(C1231,'Naive Bayes'!A:D,3,0)</f>
        <v>5.9116365899191038E-2</v>
      </c>
      <c r="E1231">
        <f>VLOOKUP(C1231,'Naive Bayes'!A:D,2,0)</f>
        <v>6.4562410329985654E-3</v>
      </c>
      <c r="F1231">
        <f>D1231*GETPIVOTDATA("Gender",'Naive Bayes'!$A$3,"Gender","Male","LastLetter","a")</f>
        <v>1.0557807724373258E-2</v>
      </c>
      <c r="G1231">
        <f>E1231*GETPIVOTDATA("Gender",'Naive Bayes'!$A$3,"Gender","Female","LastLetter","a")</f>
        <v>3.6217937502187078E-3</v>
      </c>
      <c r="H1231" t="str">
        <f t="shared" si="43"/>
        <v>Male</v>
      </c>
      <c r="I1231">
        <f t="shared" si="44"/>
        <v>1</v>
      </c>
    </row>
    <row r="1232" spans="1:9" ht="14.25" customHeight="1">
      <c r="A1232" s="1" t="s">
        <v>1226</v>
      </c>
      <c r="B1232" s="1" t="s">
        <v>4</v>
      </c>
      <c r="C1232" s="1" t="str">
        <f t="shared" si="36"/>
        <v>h</v>
      </c>
      <c r="D1232">
        <f>VLOOKUP(C1232,'Naive Bayes'!A:D,3,0)</f>
        <v>0.11263223397635345</v>
      </c>
      <c r="E1232">
        <f>VLOOKUP(C1232,'Naive Bayes'!A:D,2,0)</f>
        <v>5.0215208034433282E-3</v>
      </c>
      <c r="F1232">
        <f>D1232*GETPIVOTDATA("Gender",'Naive Bayes'!$A$3,"Gender","Male","LastLetter","a")</f>
        <v>2.0115402085384843E-2</v>
      </c>
      <c r="G1232">
        <f>E1232*GETPIVOTDATA("Gender",'Naive Bayes'!$A$3,"Gender","Female","LastLetter","a")</f>
        <v>2.8169506946145503E-3</v>
      </c>
      <c r="H1232" t="str">
        <f t="shared" si="43"/>
        <v>Male</v>
      </c>
      <c r="I1232">
        <f t="shared" si="44"/>
        <v>1</v>
      </c>
    </row>
    <row r="1233" spans="1:9" ht="14.25" customHeight="1">
      <c r="A1233" s="1" t="s">
        <v>1227</v>
      </c>
      <c r="B1233" s="1" t="s">
        <v>4</v>
      </c>
      <c r="C1233" s="1" t="str">
        <f t="shared" si="36"/>
        <v>n</v>
      </c>
      <c r="D1233">
        <f>VLOOKUP(C1233,'Naive Bayes'!A:D,3,0)</f>
        <v>0.15121344119477287</v>
      </c>
      <c r="E1233">
        <f>VLOOKUP(C1233,'Naive Bayes'!A:D,2,0)</f>
        <v>1.2195121951219513E-2</v>
      </c>
      <c r="F1233">
        <f>D1233*GETPIVOTDATA("Gender",'Naive Bayes'!$A$3,"Gender","Male","LastLetter","a")</f>
        <v>2.7005760810765285E-2</v>
      </c>
      <c r="G1233">
        <f>E1233*GETPIVOTDATA("Gender",'Naive Bayes'!$A$3,"Gender","Female","LastLetter","a")</f>
        <v>6.8411659726353366E-3</v>
      </c>
      <c r="H1233" t="str">
        <f t="shared" si="43"/>
        <v>Male</v>
      </c>
      <c r="I1233">
        <f t="shared" si="44"/>
        <v>1</v>
      </c>
    </row>
    <row r="1234" spans="1:9" ht="14.25" customHeight="1">
      <c r="A1234" s="1" t="s">
        <v>1228</v>
      </c>
      <c r="B1234" s="1" t="s">
        <v>4</v>
      </c>
      <c r="C1234" s="1" t="str">
        <f t="shared" si="36"/>
        <v>n</v>
      </c>
      <c r="D1234">
        <f>VLOOKUP(C1234,'Naive Bayes'!A:D,3,0)</f>
        <v>0.15121344119477287</v>
      </c>
      <c r="E1234">
        <f>VLOOKUP(C1234,'Naive Bayes'!A:D,2,0)</f>
        <v>1.2195121951219513E-2</v>
      </c>
      <c r="F1234">
        <f>D1234*GETPIVOTDATA("Gender",'Naive Bayes'!$A$3,"Gender","Male","LastLetter","a")</f>
        <v>2.7005760810765285E-2</v>
      </c>
      <c r="G1234">
        <f>E1234*GETPIVOTDATA("Gender",'Naive Bayes'!$A$3,"Gender","Female","LastLetter","a")</f>
        <v>6.8411659726353366E-3</v>
      </c>
      <c r="H1234" t="str">
        <f t="shared" si="43"/>
        <v>Male</v>
      </c>
      <c r="I1234">
        <f t="shared" si="44"/>
        <v>1</v>
      </c>
    </row>
    <row r="1235" spans="1:9" ht="14.25" customHeight="1">
      <c r="A1235" s="1" t="s">
        <v>1229</v>
      </c>
      <c r="B1235" s="1" t="s">
        <v>4</v>
      </c>
      <c r="C1235" s="1" t="str">
        <f t="shared" si="36"/>
        <v>a</v>
      </c>
      <c r="D1235">
        <f>VLOOKUP(C1235,'Naive Bayes'!A:D,3,0)</f>
        <v>0.17859365276913503</v>
      </c>
      <c r="E1235">
        <f>VLOOKUP(C1235,'Naive Bayes'!A:D,2,0)</f>
        <v>0.56097560975609762</v>
      </c>
      <c r="F1235">
        <f>D1235*GETPIVOTDATA("Gender",'Naive Bayes'!$A$3,"Gender","Male","LastLetter","a")</f>
        <v>3.1895692809422373E-2</v>
      </c>
      <c r="G1235">
        <f>E1235*GETPIVOTDATA("Gender",'Naive Bayes'!$A$3,"Gender","Female","LastLetter","a")</f>
        <v>0.31469363474122553</v>
      </c>
      <c r="H1235" t="str">
        <f t="shared" si="43"/>
        <v>Female</v>
      </c>
      <c r="I1235">
        <f t="shared" si="44"/>
        <v>0</v>
      </c>
    </row>
    <row r="1236" spans="1:9" ht="14.25" customHeight="1">
      <c r="A1236" s="1" t="s">
        <v>1230</v>
      </c>
      <c r="B1236" s="1" t="s">
        <v>4</v>
      </c>
      <c r="C1236" s="1" t="str">
        <f t="shared" si="36"/>
        <v>h</v>
      </c>
      <c r="D1236">
        <f>VLOOKUP(C1236,'Naive Bayes'!A:D,3,0)</f>
        <v>0.11263223397635345</v>
      </c>
      <c r="E1236">
        <f>VLOOKUP(C1236,'Naive Bayes'!A:D,2,0)</f>
        <v>5.0215208034433282E-3</v>
      </c>
      <c r="F1236">
        <f>D1236*GETPIVOTDATA("Gender",'Naive Bayes'!$A$3,"Gender","Male","LastLetter","a")</f>
        <v>2.0115402085384843E-2</v>
      </c>
      <c r="G1236">
        <f>E1236*GETPIVOTDATA("Gender",'Naive Bayes'!$A$3,"Gender","Female","LastLetter","a")</f>
        <v>2.8169506946145503E-3</v>
      </c>
      <c r="H1236" t="str">
        <f t="shared" si="43"/>
        <v>Male</v>
      </c>
      <c r="I1236">
        <f t="shared" si="44"/>
        <v>1</v>
      </c>
    </row>
    <row r="1237" spans="1:9" ht="14.25" customHeight="1">
      <c r="A1237" s="1" t="s">
        <v>1231</v>
      </c>
      <c r="B1237" s="1" t="s">
        <v>4</v>
      </c>
      <c r="C1237" s="1" t="str">
        <f t="shared" si="36"/>
        <v>a</v>
      </c>
      <c r="D1237">
        <f>VLOOKUP(C1237,'Naive Bayes'!A:D,3,0)</f>
        <v>0.17859365276913503</v>
      </c>
      <c r="E1237">
        <f>VLOOKUP(C1237,'Naive Bayes'!A:D,2,0)</f>
        <v>0.56097560975609762</v>
      </c>
      <c r="F1237">
        <f>D1237*GETPIVOTDATA("Gender",'Naive Bayes'!$A$3,"Gender","Male","LastLetter","a")</f>
        <v>3.1895692809422373E-2</v>
      </c>
      <c r="G1237">
        <f>E1237*GETPIVOTDATA("Gender",'Naive Bayes'!$A$3,"Gender","Female","LastLetter","a")</f>
        <v>0.31469363474122553</v>
      </c>
      <c r="H1237" t="str">
        <f t="shared" si="43"/>
        <v>Female</v>
      </c>
      <c r="I1237">
        <f t="shared" si="44"/>
        <v>0</v>
      </c>
    </row>
    <row r="1238" spans="1:9" ht="14.25" customHeight="1">
      <c r="A1238" s="1" t="s">
        <v>1232</v>
      </c>
      <c r="B1238" s="1" t="s">
        <v>4</v>
      </c>
      <c r="C1238" s="1" t="str">
        <f t="shared" si="36"/>
        <v>a</v>
      </c>
      <c r="D1238">
        <f>VLOOKUP(C1238,'Naive Bayes'!A:D,3,0)</f>
        <v>0.17859365276913503</v>
      </c>
      <c r="E1238">
        <f>VLOOKUP(C1238,'Naive Bayes'!A:D,2,0)</f>
        <v>0.56097560975609762</v>
      </c>
      <c r="F1238">
        <f>D1238*GETPIVOTDATA("Gender",'Naive Bayes'!$A$3,"Gender","Male","LastLetter","a")</f>
        <v>3.1895692809422373E-2</v>
      </c>
      <c r="G1238">
        <f>E1238*GETPIVOTDATA("Gender",'Naive Bayes'!$A$3,"Gender","Female","LastLetter","a")</f>
        <v>0.31469363474122553</v>
      </c>
      <c r="H1238" t="str">
        <f t="shared" si="43"/>
        <v>Female</v>
      </c>
      <c r="I1238">
        <f t="shared" si="44"/>
        <v>0</v>
      </c>
    </row>
    <row r="1239" spans="1:9" ht="14.25" customHeight="1">
      <c r="A1239" s="1" t="s">
        <v>1233</v>
      </c>
      <c r="B1239" s="1" t="s">
        <v>6</v>
      </c>
      <c r="C1239" s="1" t="str">
        <f t="shared" si="36"/>
        <v>i</v>
      </c>
      <c r="D1239">
        <f>VLOOKUP(C1239,'Naive Bayes'!A:D,3,0)</f>
        <v>6.4716863721219667E-2</v>
      </c>
      <c r="E1239">
        <f>VLOOKUP(C1239,'Naive Bayes'!A:D,2,0)</f>
        <v>0.34074605451936874</v>
      </c>
      <c r="F1239">
        <f>D1239*GETPIVOTDATA("Gender",'Naive Bayes'!$A$3,"Gender","Male","LastLetter","a")</f>
        <v>1.1558021087734937E-2</v>
      </c>
      <c r="G1239">
        <f>E1239*GETPIVOTDATA("Gender",'Naive Bayes'!$A$3,"Gender","Female","LastLetter","a")</f>
        <v>0.19115022570598736</v>
      </c>
      <c r="H1239" t="str">
        <f t="shared" si="43"/>
        <v>Female</v>
      </c>
      <c r="I1239">
        <f t="shared" si="44"/>
        <v>1</v>
      </c>
    </row>
    <row r="1240" spans="1:9" ht="14.25" customHeight="1">
      <c r="A1240" s="1" t="s">
        <v>1234</v>
      </c>
      <c r="B1240" s="1" t="s">
        <v>6</v>
      </c>
      <c r="C1240" s="1" t="str">
        <f t="shared" si="36"/>
        <v>a</v>
      </c>
      <c r="D1240">
        <f>VLOOKUP(C1240,'Naive Bayes'!A:D,3,0)</f>
        <v>0.17859365276913503</v>
      </c>
      <c r="E1240">
        <f>VLOOKUP(C1240,'Naive Bayes'!A:D,2,0)</f>
        <v>0.56097560975609762</v>
      </c>
      <c r="F1240">
        <f>D1240*GETPIVOTDATA("Gender",'Naive Bayes'!$A$3,"Gender","Male","LastLetter","a")</f>
        <v>3.1895692809422373E-2</v>
      </c>
      <c r="G1240">
        <f>E1240*GETPIVOTDATA("Gender",'Naive Bayes'!$A$3,"Gender","Female","LastLetter","a")</f>
        <v>0.31469363474122553</v>
      </c>
      <c r="H1240" t="str">
        <f t="shared" si="43"/>
        <v>Female</v>
      </c>
      <c r="I1240">
        <f t="shared" si="44"/>
        <v>1</v>
      </c>
    </row>
    <row r="1241" spans="1:9" ht="14.25" customHeight="1">
      <c r="A1241" s="1" t="s">
        <v>1235</v>
      </c>
      <c r="B1241" s="1" t="s">
        <v>6</v>
      </c>
      <c r="C1241" s="1" t="str">
        <f t="shared" si="36"/>
        <v>i</v>
      </c>
      <c r="D1241">
        <f>VLOOKUP(C1241,'Naive Bayes'!A:D,3,0)</f>
        <v>6.4716863721219667E-2</v>
      </c>
      <c r="E1241">
        <f>VLOOKUP(C1241,'Naive Bayes'!A:D,2,0)</f>
        <v>0.34074605451936874</v>
      </c>
      <c r="F1241">
        <f>D1241*GETPIVOTDATA("Gender",'Naive Bayes'!$A$3,"Gender","Male","LastLetter","a")</f>
        <v>1.1558021087734937E-2</v>
      </c>
      <c r="G1241">
        <f>E1241*GETPIVOTDATA("Gender",'Naive Bayes'!$A$3,"Gender","Female","LastLetter","a")</f>
        <v>0.19115022570598736</v>
      </c>
      <c r="H1241" t="str">
        <f t="shared" si="43"/>
        <v>Female</v>
      </c>
      <c r="I1241">
        <f t="shared" si="44"/>
        <v>1</v>
      </c>
    </row>
    <row r="1242" spans="1:9" ht="14.25" customHeight="1">
      <c r="A1242" s="1" t="s">
        <v>999</v>
      </c>
      <c r="B1242" s="1" t="s">
        <v>4</v>
      </c>
      <c r="C1242" s="1" t="str">
        <f t="shared" si="36"/>
        <v>a</v>
      </c>
      <c r="D1242">
        <f>VLOOKUP(C1242,'Naive Bayes'!A:D,3,0)</f>
        <v>0.17859365276913503</v>
      </c>
      <c r="E1242">
        <f>VLOOKUP(C1242,'Naive Bayes'!A:D,2,0)</f>
        <v>0.56097560975609762</v>
      </c>
      <c r="F1242">
        <f>D1242*GETPIVOTDATA("Gender",'Naive Bayes'!$A$3,"Gender","Male","LastLetter","a")</f>
        <v>3.1895692809422373E-2</v>
      </c>
      <c r="G1242">
        <f>E1242*GETPIVOTDATA("Gender",'Naive Bayes'!$A$3,"Gender","Female","LastLetter","a")</f>
        <v>0.31469363474122553</v>
      </c>
      <c r="H1242" t="str">
        <f t="shared" si="43"/>
        <v>Female</v>
      </c>
      <c r="I1242">
        <f t="shared" si="44"/>
        <v>0</v>
      </c>
    </row>
    <row r="1243" spans="1:9" ht="14.25" customHeight="1">
      <c r="A1243" s="1" t="s">
        <v>1236</v>
      </c>
      <c r="B1243" s="1" t="s">
        <v>4</v>
      </c>
      <c r="C1243" s="1" t="str">
        <f t="shared" si="36"/>
        <v>t</v>
      </c>
      <c r="D1243">
        <f>VLOOKUP(C1243,'Naive Bayes'!A:D,3,0)</f>
        <v>5.9116365899191038E-2</v>
      </c>
      <c r="E1243">
        <f>VLOOKUP(C1243,'Naive Bayes'!A:D,2,0)</f>
        <v>6.4562410329985654E-3</v>
      </c>
      <c r="F1243">
        <f>D1243*GETPIVOTDATA("Gender",'Naive Bayes'!$A$3,"Gender","Male","LastLetter","a")</f>
        <v>1.0557807724373258E-2</v>
      </c>
      <c r="G1243">
        <f>E1243*GETPIVOTDATA("Gender",'Naive Bayes'!$A$3,"Gender","Female","LastLetter","a")</f>
        <v>3.6217937502187078E-3</v>
      </c>
      <c r="H1243" t="str">
        <f t="shared" si="43"/>
        <v>Male</v>
      </c>
      <c r="I1243">
        <f t="shared" si="44"/>
        <v>1</v>
      </c>
    </row>
    <row r="1244" spans="1:9" ht="14.25" customHeight="1">
      <c r="A1244" s="1" t="s">
        <v>1237</v>
      </c>
      <c r="B1244" s="1" t="s">
        <v>6</v>
      </c>
      <c r="C1244" s="1" t="str">
        <f t="shared" si="36"/>
        <v>a</v>
      </c>
      <c r="D1244">
        <f>VLOOKUP(C1244,'Naive Bayes'!A:D,3,0)</f>
        <v>0.17859365276913503</v>
      </c>
      <c r="E1244">
        <f>VLOOKUP(C1244,'Naive Bayes'!A:D,2,0)</f>
        <v>0.56097560975609762</v>
      </c>
      <c r="F1244">
        <f>D1244*GETPIVOTDATA("Gender",'Naive Bayes'!$A$3,"Gender","Male","LastLetter","a")</f>
        <v>3.1895692809422373E-2</v>
      </c>
      <c r="G1244">
        <f>E1244*GETPIVOTDATA("Gender",'Naive Bayes'!$A$3,"Gender","Female","LastLetter","a")</f>
        <v>0.31469363474122553</v>
      </c>
      <c r="H1244" t="str">
        <f t="shared" si="43"/>
        <v>Female</v>
      </c>
      <c r="I1244">
        <f t="shared" si="44"/>
        <v>1</v>
      </c>
    </row>
    <row r="1245" spans="1:9" ht="14.25" customHeight="1">
      <c r="A1245" s="1" t="s">
        <v>1238</v>
      </c>
      <c r="B1245" s="1" t="s">
        <v>4</v>
      </c>
      <c r="C1245" s="1" t="str">
        <f t="shared" si="36"/>
        <v>i</v>
      </c>
      <c r="D1245">
        <f>VLOOKUP(C1245,'Naive Bayes'!A:D,3,0)</f>
        <v>6.4716863721219667E-2</v>
      </c>
      <c r="E1245">
        <f>VLOOKUP(C1245,'Naive Bayes'!A:D,2,0)</f>
        <v>0.34074605451936874</v>
      </c>
      <c r="F1245">
        <f>D1245*GETPIVOTDATA("Gender",'Naive Bayes'!$A$3,"Gender","Male","LastLetter","a")</f>
        <v>1.1558021087734937E-2</v>
      </c>
      <c r="G1245">
        <f>E1245*GETPIVOTDATA("Gender",'Naive Bayes'!$A$3,"Gender","Female","LastLetter","a")</f>
        <v>0.19115022570598736</v>
      </c>
      <c r="H1245" t="str">
        <f t="shared" si="43"/>
        <v>Female</v>
      </c>
      <c r="I1245">
        <f t="shared" si="44"/>
        <v>0</v>
      </c>
    </row>
    <row r="1246" spans="1:9" ht="14.25" customHeight="1">
      <c r="A1246" s="1" t="s">
        <v>1239</v>
      </c>
      <c r="B1246" s="1" t="s">
        <v>4</v>
      </c>
      <c r="C1246" s="1" t="str">
        <f t="shared" si="36"/>
        <v>k</v>
      </c>
      <c r="D1246">
        <f>VLOOKUP(C1246,'Naive Bayes'!A:D,3,0)</f>
        <v>3.7336652146857496E-2</v>
      </c>
      <c r="E1246">
        <f>VLOOKUP(C1246,'Naive Bayes'!A:D,2,0)</f>
        <v>2.8694404591104736E-3</v>
      </c>
      <c r="F1246">
        <f>D1246*GETPIVOTDATA("Gender",'Naive Bayes'!$A$3,"Gender","Male","LastLetter","a")</f>
        <v>6.6680890890778478E-3</v>
      </c>
      <c r="G1246">
        <f>E1246*GETPIVOTDATA("Gender",'Naive Bayes'!$A$3,"Gender","Female","LastLetter","a")</f>
        <v>1.6096861112083146E-3</v>
      </c>
      <c r="H1246" t="str">
        <f t="shared" si="43"/>
        <v>Male</v>
      </c>
      <c r="I1246">
        <f t="shared" si="44"/>
        <v>1</v>
      </c>
    </row>
    <row r="1247" spans="1:9" ht="14.25" customHeight="1">
      <c r="A1247" s="1" t="s">
        <v>1240</v>
      </c>
      <c r="B1247" s="1" t="s">
        <v>4</v>
      </c>
      <c r="C1247" s="1" t="str">
        <f t="shared" si="36"/>
        <v>i</v>
      </c>
      <c r="D1247">
        <f>VLOOKUP(C1247,'Naive Bayes'!A:D,3,0)</f>
        <v>6.4716863721219667E-2</v>
      </c>
      <c r="E1247">
        <f>VLOOKUP(C1247,'Naive Bayes'!A:D,2,0)</f>
        <v>0.34074605451936874</v>
      </c>
      <c r="F1247">
        <f>D1247*GETPIVOTDATA("Gender",'Naive Bayes'!$A$3,"Gender","Male","LastLetter","a")</f>
        <v>1.1558021087734937E-2</v>
      </c>
      <c r="G1247">
        <f>E1247*GETPIVOTDATA("Gender",'Naive Bayes'!$A$3,"Gender","Female","LastLetter","a")</f>
        <v>0.19115022570598736</v>
      </c>
      <c r="H1247" t="str">
        <f t="shared" si="43"/>
        <v>Female</v>
      </c>
      <c r="I1247">
        <f t="shared" si="44"/>
        <v>0</v>
      </c>
    </row>
    <row r="1248" spans="1:9" ht="14.25" customHeight="1">
      <c r="A1248" s="1" t="s">
        <v>1241</v>
      </c>
      <c r="B1248" s="1" t="s">
        <v>6</v>
      </c>
      <c r="C1248" s="1" t="str">
        <f t="shared" si="36"/>
        <v>i</v>
      </c>
      <c r="D1248">
        <f>VLOOKUP(C1248,'Naive Bayes'!A:D,3,0)</f>
        <v>6.4716863721219667E-2</v>
      </c>
      <c r="E1248">
        <f>VLOOKUP(C1248,'Naive Bayes'!A:D,2,0)</f>
        <v>0.34074605451936874</v>
      </c>
      <c r="F1248">
        <f>D1248*GETPIVOTDATA("Gender",'Naive Bayes'!$A$3,"Gender","Male","LastLetter","a")</f>
        <v>1.1558021087734937E-2</v>
      </c>
      <c r="G1248">
        <f>E1248*GETPIVOTDATA("Gender",'Naive Bayes'!$A$3,"Gender","Female","LastLetter","a")</f>
        <v>0.19115022570598736</v>
      </c>
      <c r="H1248" t="str">
        <f t="shared" si="43"/>
        <v>Female</v>
      </c>
      <c r="I1248">
        <f t="shared" si="44"/>
        <v>1</v>
      </c>
    </row>
    <row r="1249" spans="1:9" ht="14.25" customHeight="1">
      <c r="A1249" s="1" t="s">
        <v>1242</v>
      </c>
      <c r="B1249" s="1" t="s">
        <v>4</v>
      </c>
      <c r="C1249" s="1" t="str">
        <f t="shared" si="36"/>
        <v>r</v>
      </c>
      <c r="D1249">
        <f>VLOOKUP(C1249,'Naive Bayes'!A:D,3,0)</f>
        <v>8.7741132545115119E-2</v>
      </c>
      <c r="E1249">
        <f>VLOOKUP(C1249,'Naive Bayes'!A:D,2,0)</f>
        <v>6.4562410329985654E-3</v>
      </c>
      <c r="F1249">
        <f>D1249*GETPIVOTDATA("Gender",'Naive Bayes'!$A$3,"Gender","Male","LastLetter","a")</f>
        <v>1.5670009359332941E-2</v>
      </c>
      <c r="G1249">
        <f>E1249*GETPIVOTDATA("Gender",'Naive Bayes'!$A$3,"Gender","Female","LastLetter","a")</f>
        <v>3.6217937502187078E-3</v>
      </c>
      <c r="H1249" t="str">
        <f t="shared" si="43"/>
        <v>Male</v>
      </c>
      <c r="I1249">
        <f t="shared" si="44"/>
        <v>1</v>
      </c>
    </row>
    <row r="1250" spans="1:9" ht="14.25" customHeight="1">
      <c r="A1250" s="1" t="s">
        <v>1243</v>
      </c>
      <c r="B1250" s="1" t="s">
        <v>4</v>
      </c>
      <c r="C1250" s="1" t="str">
        <f t="shared" si="36"/>
        <v>z</v>
      </c>
      <c r="D1250">
        <f>VLOOKUP(C1250,'Naive Bayes'!A:D,3,0)</f>
        <v>5.6004978220286251E-3</v>
      </c>
      <c r="E1250">
        <f>VLOOKUP(C1250,'Naive Bayes'!A:D,2,0)</f>
        <v>1.4347202295552368E-3</v>
      </c>
      <c r="F1250">
        <f>D1250*GETPIVOTDATA("Gender",'Naive Bayes'!$A$3,"Gender","Male","LastLetter","a")</f>
        <v>1.0002133633616773E-3</v>
      </c>
      <c r="G1250">
        <f>E1250*GETPIVOTDATA("Gender",'Naive Bayes'!$A$3,"Gender","Female","LastLetter","a")</f>
        <v>8.0484305560415731E-4</v>
      </c>
      <c r="H1250" t="str">
        <f t="shared" si="43"/>
        <v>Male</v>
      </c>
      <c r="I1250">
        <f t="shared" si="44"/>
        <v>1</v>
      </c>
    </row>
    <row r="1251" spans="1:9" ht="14.25" customHeight="1">
      <c r="A1251" s="1" t="s">
        <v>1244</v>
      </c>
      <c r="B1251" s="1" t="s">
        <v>6</v>
      </c>
      <c r="C1251" s="1" t="str">
        <f t="shared" si="36"/>
        <v>i</v>
      </c>
      <c r="D1251">
        <f>VLOOKUP(C1251,'Naive Bayes'!A:D,3,0)</f>
        <v>6.4716863721219667E-2</v>
      </c>
      <c r="E1251">
        <f>VLOOKUP(C1251,'Naive Bayes'!A:D,2,0)</f>
        <v>0.34074605451936874</v>
      </c>
      <c r="F1251">
        <f>D1251*GETPIVOTDATA("Gender",'Naive Bayes'!$A$3,"Gender","Male","LastLetter","a")</f>
        <v>1.1558021087734937E-2</v>
      </c>
      <c r="G1251">
        <f>E1251*GETPIVOTDATA("Gender",'Naive Bayes'!$A$3,"Gender","Female","LastLetter","a")</f>
        <v>0.19115022570598736</v>
      </c>
      <c r="H1251" t="str">
        <f t="shared" si="43"/>
        <v>Female</v>
      </c>
      <c r="I1251">
        <f t="shared" si="44"/>
        <v>1</v>
      </c>
    </row>
    <row r="1252" spans="1:9" ht="14.25" customHeight="1">
      <c r="A1252" s="1" t="s">
        <v>1245</v>
      </c>
      <c r="B1252" s="1" t="s">
        <v>4</v>
      </c>
      <c r="C1252" s="1" t="str">
        <f t="shared" si="36"/>
        <v>r</v>
      </c>
      <c r="D1252">
        <f>VLOOKUP(C1252,'Naive Bayes'!A:D,3,0)</f>
        <v>8.7741132545115119E-2</v>
      </c>
      <c r="E1252">
        <f>VLOOKUP(C1252,'Naive Bayes'!A:D,2,0)</f>
        <v>6.4562410329985654E-3</v>
      </c>
      <c r="F1252">
        <f>D1252*GETPIVOTDATA("Gender",'Naive Bayes'!$A$3,"Gender","Male","LastLetter","a")</f>
        <v>1.5670009359332941E-2</v>
      </c>
      <c r="G1252">
        <f>E1252*GETPIVOTDATA("Gender",'Naive Bayes'!$A$3,"Gender","Female","LastLetter","a")</f>
        <v>3.6217937502187078E-3</v>
      </c>
      <c r="H1252" t="str">
        <f t="shared" si="43"/>
        <v>Male</v>
      </c>
      <c r="I1252">
        <f t="shared" si="44"/>
        <v>1</v>
      </c>
    </row>
    <row r="1253" spans="1:9" ht="14.25" customHeight="1">
      <c r="A1253" s="1" t="s">
        <v>1246</v>
      </c>
      <c r="B1253" s="1" t="s">
        <v>4</v>
      </c>
      <c r="C1253" s="1" t="str">
        <f t="shared" si="36"/>
        <v>i</v>
      </c>
      <c r="D1253">
        <f>VLOOKUP(C1253,'Naive Bayes'!A:D,3,0)</f>
        <v>6.4716863721219667E-2</v>
      </c>
      <c r="E1253">
        <f>VLOOKUP(C1253,'Naive Bayes'!A:D,2,0)</f>
        <v>0.34074605451936874</v>
      </c>
      <c r="F1253">
        <f>D1253*GETPIVOTDATA("Gender",'Naive Bayes'!$A$3,"Gender","Male","LastLetter","a")</f>
        <v>1.1558021087734937E-2</v>
      </c>
      <c r="G1253">
        <f>E1253*GETPIVOTDATA("Gender",'Naive Bayes'!$A$3,"Gender","Female","LastLetter","a")</f>
        <v>0.19115022570598736</v>
      </c>
      <c r="H1253" t="str">
        <f t="shared" si="43"/>
        <v>Female</v>
      </c>
      <c r="I1253">
        <f t="shared" si="44"/>
        <v>0</v>
      </c>
    </row>
    <row r="1254" spans="1:9" ht="14.25" customHeight="1">
      <c r="A1254" s="1" t="s">
        <v>1247</v>
      </c>
      <c r="B1254" s="1" t="s">
        <v>4</v>
      </c>
      <c r="C1254" s="1" t="str">
        <f t="shared" si="36"/>
        <v>u</v>
      </c>
      <c r="D1254">
        <f>VLOOKUP(C1254,'Naive Bayes'!A:D,3,0)</f>
        <v>3.7336652146857496E-2</v>
      </c>
      <c r="E1254">
        <f>VLOOKUP(C1254,'Naive Bayes'!A:D,2,0)</f>
        <v>7.8909612625538018E-3</v>
      </c>
      <c r="F1254">
        <f>D1254*GETPIVOTDATA("Gender",'Naive Bayes'!$A$3,"Gender","Male","LastLetter","a")</f>
        <v>6.6680890890778478E-3</v>
      </c>
      <c r="G1254">
        <f>E1254*GETPIVOTDATA("Gender",'Naive Bayes'!$A$3,"Gender","Female","LastLetter","a")</f>
        <v>4.4266368058228645E-3</v>
      </c>
      <c r="H1254" t="str">
        <f t="shared" si="43"/>
        <v>Male</v>
      </c>
      <c r="I1254">
        <f t="shared" si="44"/>
        <v>1</v>
      </c>
    </row>
    <row r="1255" spans="1:9" ht="14.25" customHeight="1">
      <c r="A1255" s="1" t="s">
        <v>1248</v>
      </c>
      <c r="B1255" s="1" t="s">
        <v>6</v>
      </c>
      <c r="C1255" s="1" t="str">
        <f t="shared" si="36"/>
        <v>a</v>
      </c>
      <c r="D1255">
        <f>VLOOKUP(C1255,'Naive Bayes'!A:D,3,0)</f>
        <v>0.17859365276913503</v>
      </c>
      <c r="E1255">
        <f>VLOOKUP(C1255,'Naive Bayes'!A:D,2,0)</f>
        <v>0.56097560975609762</v>
      </c>
      <c r="F1255">
        <f>D1255*GETPIVOTDATA("Gender",'Naive Bayes'!$A$3,"Gender","Male","LastLetter","a")</f>
        <v>3.1895692809422373E-2</v>
      </c>
      <c r="G1255">
        <f>E1255*GETPIVOTDATA("Gender",'Naive Bayes'!$A$3,"Gender","Female","LastLetter","a")</f>
        <v>0.31469363474122553</v>
      </c>
      <c r="H1255" t="str">
        <f t="shared" si="43"/>
        <v>Female</v>
      </c>
      <c r="I1255">
        <f t="shared" si="44"/>
        <v>1</v>
      </c>
    </row>
    <row r="1256" spans="1:9" ht="14.25" customHeight="1">
      <c r="A1256" s="1" t="s">
        <v>1249</v>
      </c>
      <c r="B1256" s="1" t="s">
        <v>6</v>
      </c>
      <c r="C1256" s="1" t="str">
        <f t="shared" si="36"/>
        <v>a</v>
      </c>
      <c r="D1256">
        <f>VLOOKUP(C1256,'Naive Bayes'!A:D,3,0)</f>
        <v>0.17859365276913503</v>
      </c>
      <c r="E1256">
        <f>VLOOKUP(C1256,'Naive Bayes'!A:D,2,0)</f>
        <v>0.56097560975609762</v>
      </c>
      <c r="F1256">
        <f>D1256*GETPIVOTDATA("Gender",'Naive Bayes'!$A$3,"Gender","Male","LastLetter","a")</f>
        <v>3.1895692809422373E-2</v>
      </c>
      <c r="G1256">
        <f>E1256*GETPIVOTDATA("Gender",'Naive Bayes'!$A$3,"Gender","Female","LastLetter","a")</f>
        <v>0.31469363474122553</v>
      </c>
      <c r="H1256" t="str">
        <f t="shared" si="43"/>
        <v>Female</v>
      </c>
      <c r="I1256">
        <f t="shared" si="44"/>
        <v>1</v>
      </c>
    </row>
    <row r="1257" spans="1:9" ht="14.25" customHeight="1">
      <c r="A1257" s="1" t="s">
        <v>1250</v>
      </c>
      <c r="B1257" s="1" t="s">
        <v>4</v>
      </c>
      <c r="C1257" s="1" t="str">
        <f t="shared" si="36"/>
        <v>y</v>
      </c>
      <c r="D1257">
        <f>VLOOKUP(C1257,'Naive Bayes'!A:D,3,0)</f>
        <v>2.1157436216552583E-2</v>
      </c>
      <c r="E1257">
        <f>VLOOKUP(C1257,'Naive Bayes'!A:D,2,0)</f>
        <v>1.4347202295552368E-3</v>
      </c>
      <c r="F1257">
        <f>D1257*GETPIVOTDATA("Gender",'Naive Bayes'!$A$3,"Gender","Male","LastLetter","a")</f>
        <v>3.7785838171441139E-3</v>
      </c>
      <c r="G1257">
        <f>E1257*GETPIVOTDATA("Gender",'Naive Bayes'!$A$3,"Gender","Female","LastLetter","a")</f>
        <v>8.0484305560415731E-4</v>
      </c>
      <c r="H1257" t="str">
        <f t="shared" si="43"/>
        <v>Male</v>
      </c>
      <c r="I1257">
        <f t="shared" si="44"/>
        <v>1</v>
      </c>
    </row>
    <row r="1258" spans="1:9" ht="14.25" customHeight="1">
      <c r="A1258" s="1" t="s">
        <v>1251</v>
      </c>
      <c r="B1258" s="1" t="s">
        <v>4</v>
      </c>
      <c r="C1258" s="1" t="str">
        <f t="shared" si="36"/>
        <v>n</v>
      </c>
      <c r="D1258">
        <f>VLOOKUP(C1258,'Naive Bayes'!A:D,3,0)</f>
        <v>0.15121344119477287</v>
      </c>
      <c r="E1258">
        <f>VLOOKUP(C1258,'Naive Bayes'!A:D,2,0)</f>
        <v>1.2195121951219513E-2</v>
      </c>
      <c r="F1258">
        <f>D1258*GETPIVOTDATA("Gender",'Naive Bayes'!$A$3,"Gender","Male","LastLetter","a")</f>
        <v>2.7005760810765285E-2</v>
      </c>
      <c r="G1258">
        <f>E1258*GETPIVOTDATA("Gender",'Naive Bayes'!$A$3,"Gender","Female","LastLetter","a")</f>
        <v>6.8411659726353366E-3</v>
      </c>
      <c r="H1258" t="str">
        <f t="shared" si="43"/>
        <v>Male</v>
      </c>
      <c r="I1258">
        <f t="shared" si="44"/>
        <v>1</v>
      </c>
    </row>
    <row r="1259" spans="1:9" ht="14.25" customHeight="1">
      <c r="A1259" s="1" t="s">
        <v>1252</v>
      </c>
      <c r="B1259" s="1" t="s">
        <v>6</v>
      </c>
      <c r="C1259" s="1" t="str">
        <f t="shared" si="36"/>
        <v>i</v>
      </c>
      <c r="D1259">
        <f>VLOOKUP(C1259,'Naive Bayes'!A:D,3,0)</f>
        <v>6.4716863721219667E-2</v>
      </c>
      <c r="E1259">
        <f>VLOOKUP(C1259,'Naive Bayes'!A:D,2,0)</f>
        <v>0.34074605451936874</v>
      </c>
      <c r="F1259">
        <f>D1259*GETPIVOTDATA("Gender",'Naive Bayes'!$A$3,"Gender","Male","LastLetter","a")</f>
        <v>1.1558021087734937E-2</v>
      </c>
      <c r="G1259">
        <f>E1259*GETPIVOTDATA("Gender",'Naive Bayes'!$A$3,"Gender","Female","LastLetter","a")</f>
        <v>0.19115022570598736</v>
      </c>
      <c r="H1259" t="str">
        <f t="shared" si="43"/>
        <v>Female</v>
      </c>
      <c r="I1259">
        <f t="shared" si="44"/>
        <v>1</v>
      </c>
    </row>
    <row r="1260" spans="1:9" ht="14.25" customHeight="1">
      <c r="A1260" s="1" t="s">
        <v>1253</v>
      </c>
      <c r="B1260" s="1" t="s">
        <v>4</v>
      </c>
      <c r="C1260" s="1" t="str">
        <f t="shared" si="36"/>
        <v>l</v>
      </c>
      <c r="D1260">
        <f>VLOOKUP(C1260,'Naive Bayes'!A:D,3,0)</f>
        <v>6.1605476042314873E-2</v>
      </c>
      <c r="E1260">
        <f>VLOOKUP(C1260,'Naive Bayes'!A:D,2,0)</f>
        <v>2.7977044476327116E-2</v>
      </c>
      <c r="F1260">
        <f>D1260*GETPIVOTDATA("Gender",'Naive Bayes'!$A$3,"Gender","Male","LastLetter","a")</f>
        <v>1.1002346996978449E-2</v>
      </c>
      <c r="G1260">
        <f>E1260*GETPIVOTDATA("Gender",'Naive Bayes'!$A$3,"Gender","Female","LastLetter","a")</f>
        <v>1.5694439584281066E-2</v>
      </c>
      <c r="H1260" t="str">
        <f t="shared" si="43"/>
        <v>Female</v>
      </c>
      <c r="I1260">
        <f t="shared" si="44"/>
        <v>0</v>
      </c>
    </row>
    <row r="1261" spans="1:9" ht="14.25" customHeight="1">
      <c r="A1261" s="1" t="s">
        <v>1254</v>
      </c>
      <c r="B1261" s="1" t="s">
        <v>4</v>
      </c>
      <c r="C1261" s="1" t="str">
        <f t="shared" si="36"/>
        <v>r</v>
      </c>
      <c r="D1261">
        <f>VLOOKUP(C1261,'Naive Bayes'!A:D,3,0)</f>
        <v>8.7741132545115119E-2</v>
      </c>
      <c r="E1261">
        <f>VLOOKUP(C1261,'Naive Bayes'!A:D,2,0)</f>
        <v>6.4562410329985654E-3</v>
      </c>
      <c r="F1261">
        <f>D1261*GETPIVOTDATA("Gender",'Naive Bayes'!$A$3,"Gender","Male","LastLetter","a")</f>
        <v>1.5670009359332941E-2</v>
      </c>
      <c r="G1261">
        <f>E1261*GETPIVOTDATA("Gender",'Naive Bayes'!$A$3,"Gender","Female","LastLetter","a")</f>
        <v>3.6217937502187078E-3</v>
      </c>
      <c r="H1261" t="str">
        <f t="shared" si="43"/>
        <v>Male</v>
      </c>
      <c r="I1261">
        <f t="shared" si="44"/>
        <v>1</v>
      </c>
    </row>
    <row r="1262" spans="1:9" ht="14.25" customHeight="1">
      <c r="A1262" s="1" t="s">
        <v>1255</v>
      </c>
      <c r="B1262" s="1" t="s">
        <v>6</v>
      </c>
      <c r="C1262" s="1" t="str">
        <f t="shared" si="36"/>
        <v>i</v>
      </c>
      <c r="D1262">
        <f>VLOOKUP(C1262,'Naive Bayes'!A:D,3,0)</f>
        <v>6.4716863721219667E-2</v>
      </c>
      <c r="E1262">
        <f>VLOOKUP(C1262,'Naive Bayes'!A:D,2,0)</f>
        <v>0.34074605451936874</v>
      </c>
      <c r="F1262">
        <f>D1262*GETPIVOTDATA("Gender",'Naive Bayes'!$A$3,"Gender","Male","LastLetter","a")</f>
        <v>1.1558021087734937E-2</v>
      </c>
      <c r="G1262">
        <f>E1262*GETPIVOTDATA("Gender",'Naive Bayes'!$A$3,"Gender","Female","LastLetter","a")</f>
        <v>0.19115022570598736</v>
      </c>
      <c r="H1262" t="str">
        <f t="shared" si="43"/>
        <v>Female</v>
      </c>
      <c r="I1262">
        <f t="shared" si="44"/>
        <v>1</v>
      </c>
    </row>
    <row r="1263" spans="1:9" ht="14.25" customHeight="1">
      <c r="A1263" s="1" t="s">
        <v>1256</v>
      </c>
      <c r="B1263" s="1" t="s">
        <v>4</v>
      </c>
      <c r="C1263" s="1" t="str">
        <f t="shared" si="36"/>
        <v>h</v>
      </c>
      <c r="D1263">
        <f>VLOOKUP(C1263,'Naive Bayes'!A:D,3,0)</f>
        <v>0.11263223397635345</v>
      </c>
      <c r="E1263">
        <f>VLOOKUP(C1263,'Naive Bayes'!A:D,2,0)</f>
        <v>5.0215208034433282E-3</v>
      </c>
      <c r="F1263">
        <f>D1263*GETPIVOTDATA("Gender",'Naive Bayes'!$A$3,"Gender","Male","LastLetter","a")</f>
        <v>2.0115402085384843E-2</v>
      </c>
      <c r="G1263">
        <f>E1263*GETPIVOTDATA("Gender",'Naive Bayes'!$A$3,"Gender","Female","LastLetter","a")</f>
        <v>2.8169506946145503E-3</v>
      </c>
      <c r="H1263" t="str">
        <f t="shared" si="43"/>
        <v>Male</v>
      </c>
      <c r="I1263">
        <f t="shared" si="44"/>
        <v>1</v>
      </c>
    </row>
    <row r="1264" spans="1:9" ht="14.25" customHeight="1">
      <c r="A1264" s="1" t="s">
        <v>1257</v>
      </c>
      <c r="B1264" s="1" t="s">
        <v>4</v>
      </c>
      <c r="C1264" s="1" t="str">
        <f t="shared" si="36"/>
        <v>a</v>
      </c>
      <c r="D1264">
        <f>VLOOKUP(C1264,'Naive Bayes'!A:D,3,0)</f>
        <v>0.17859365276913503</v>
      </c>
      <c r="E1264">
        <f>VLOOKUP(C1264,'Naive Bayes'!A:D,2,0)</f>
        <v>0.56097560975609762</v>
      </c>
      <c r="F1264">
        <f>D1264*GETPIVOTDATA("Gender",'Naive Bayes'!$A$3,"Gender","Male","LastLetter","a")</f>
        <v>3.1895692809422373E-2</v>
      </c>
      <c r="G1264">
        <f>E1264*GETPIVOTDATA("Gender",'Naive Bayes'!$A$3,"Gender","Female","LastLetter","a")</f>
        <v>0.31469363474122553</v>
      </c>
      <c r="H1264" t="str">
        <f t="shared" si="43"/>
        <v>Female</v>
      </c>
      <c r="I1264">
        <f t="shared" si="44"/>
        <v>0</v>
      </c>
    </row>
    <row r="1265" spans="1:9" ht="14.25" customHeight="1">
      <c r="A1265" s="1" t="s">
        <v>1258</v>
      </c>
      <c r="B1265" s="1" t="s">
        <v>6</v>
      </c>
      <c r="C1265" s="1" t="str">
        <f t="shared" si="36"/>
        <v>a</v>
      </c>
      <c r="D1265">
        <f>VLOOKUP(C1265,'Naive Bayes'!A:D,3,0)</f>
        <v>0.17859365276913503</v>
      </c>
      <c r="E1265">
        <f>VLOOKUP(C1265,'Naive Bayes'!A:D,2,0)</f>
        <v>0.56097560975609762</v>
      </c>
      <c r="F1265">
        <f>D1265*GETPIVOTDATA("Gender",'Naive Bayes'!$A$3,"Gender","Male","LastLetter","a")</f>
        <v>3.1895692809422373E-2</v>
      </c>
      <c r="G1265">
        <f>E1265*GETPIVOTDATA("Gender",'Naive Bayes'!$A$3,"Gender","Female","LastLetter","a")</f>
        <v>0.31469363474122553</v>
      </c>
      <c r="H1265" t="str">
        <f t="shared" si="43"/>
        <v>Female</v>
      </c>
      <c r="I1265">
        <f t="shared" si="44"/>
        <v>1</v>
      </c>
    </row>
    <row r="1266" spans="1:9" ht="14.25" customHeight="1">
      <c r="A1266" s="1" t="s">
        <v>1259</v>
      </c>
      <c r="B1266" s="1" t="s">
        <v>6</v>
      </c>
      <c r="C1266" s="1" t="str">
        <f t="shared" si="36"/>
        <v>a</v>
      </c>
      <c r="D1266">
        <f>VLOOKUP(C1266,'Naive Bayes'!A:D,3,0)</f>
        <v>0.17859365276913503</v>
      </c>
      <c r="E1266">
        <f>VLOOKUP(C1266,'Naive Bayes'!A:D,2,0)</f>
        <v>0.56097560975609762</v>
      </c>
      <c r="F1266">
        <f>D1266*GETPIVOTDATA("Gender",'Naive Bayes'!$A$3,"Gender","Male","LastLetter","a")</f>
        <v>3.1895692809422373E-2</v>
      </c>
      <c r="G1266">
        <f>E1266*GETPIVOTDATA("Gender",'Naive Bayes'!$A$3,"Gender","Female","LastLetter","a")</f>
        <v>0.31469363474122553</v>
      </c>
      <c r="H1266" t="str">
        <f t="shared" si="43"/>
        <v>Female</v>
      </c>
      <c r="I1266">
        <f t="shared" si="44"/>
        <v>1</v>
      </c>
    </row>
    <row r="1267" spans="1:9" ht="14.25" customHeight="1">
      <c r="A1267" s="1" t="s">
        <v>1260</v>
      </c>
      <c r="B1267" s="1" t="s">
        <v>6</v>
      </c>
      <c r="C1267" s="1" t="str">
        <f t="shared" si="36"/>
        <v>l</v>
      </c>
      <c r="D1267">
        <f>VLOOKUP(C1267,'Naive Bayes'!A:D,3,0)</f>
        <v>6.1605476042314873E-2</v>
      </c>
      <c r="E1267">
        <f>VLOOKUP(C1267,'Naive Bayes'!A:D,2,0)</f>
        <v>2.7977044476327116E-2</v>
      </c>
      <c r="F1267">
        <f>D1267*GETPIVOTDATA("Gender",'Naive Bayes'!$A$3,"Gender","Male","LastLetter","a")</f>
        <v>1.1002346996978449E-2</v>
      </c>
      <c r="G1267">
        <f>E1267*GETPIVOTDATA("Gender",'Naive Bayes'!$A$3,"Gender","Female","LastLetter","a")</f>
        <v>1.5694439584281066E-2</v>
      </c>
      <c r="H1267" t="str">
        <f t="shared" si="43"/>
        <v>Female</v>
      </c>
      <c r="I1267">
        <f t="shared" si="44"/>
        <v>1</v>
      </c>
    </row>
    <row r="1268" spans="1:9" ht="14.25" customHeight="1">
      <c r="A1268" s="1" t="s">
        <v>1261</v>
      </c>
      <c r="B1268" s="1" t="s">
        <v>4</v>
      </c>
      <c r="C1268" s="1" t="str">
        <f t="shared" si="36"/>
        <v>d</v>
      </c>
      <c r="D1268">
        <f>VLOOKUP(C1268,'Naive Bayes'!A:D,3,0)</f>
        <v>3.4847542003733668E-2</v>
      </c>
      <c r="E1268">
        <f>VLOOKUP(C1268,'Naive Bayes'!A:D,2,0)</f>
        <v>2.152080344332855E-3</v>
      </c>
      <c r="F1268">
        <f>D1268*GETPIVOTDATA("Gender",'Naive Bayes'!$A$3,"Gender","Male","LastLetter","a")</f>
        <v>6.2235498164726587E-3</v>
      </c>
      <c r="G1268">
        <f>E1268*GETPIVOTDATA("Gender",'Naive Bayes'!$A$3,"Gender","Female","LastLetter","a")</f>
        <v>1.2072645834062359E-3</v>
      </c>
      <c r="H1268" t="str">
        <f t="shared" si="43"/>
        <v>Male</v>
      </c>
      <c r="I1268">
        <f t="shared" si="44"/>
        <v>1</v>
      </c>
    </row>
    <row r="1269" spans="1:9" ht="14.25" customHeight="1">
      <c r="A1269" s="1" t="s">
        <v>1262</v>
      </c>
      <c r="B1269" s="1" t="s">
        <v>4</v>
      </c>
      <c r="C1269" s="1" t="str">
        <f t="shared" si="36"/>
        <v>n</v>
      </c>
      <c r="D1269">
        <f>VLOOKUP(C1269,'Naive Bayes'!A:D,3,0)</f>
        <v>0.15121344119477287</v>
      </c>
      <c r="E1269">
        <f>VLOOKUP(C1269,'Naive Bayes'!A:D,2,0)</f>
        <v>1.2195121951219513E-2</v>
      </c>
      <c r="F1269">
        <f>D1269*GETPIVOTDATA("Gender",'Naive Bayes'!$A$3,"Gender","Male","LastLetter","a")</f>
        <v>2.7005760810765285E-2</v>
      </c>
      <c r="G1269">
        <f>E1269*GETPIVOTDATA("Gender",'Naive Bayes'!$A$3,"Gender","Female","LastLetter","a")</f>
        <v>6.8411659726353366E-3</v>
      </c>
      <c r="H1269" t="str">
        <f t="shared" si="43"/>
        <v>Male</v>
      </c>
      <c r="I1269">
        <f t="shared" si="44"/>
        <v>1</v>
      </c>
    </row>
    <row r="1270" spans="1:9" ht="14.25" customHeight="1">
      <c r="A1270" s="1" t="s">
        <v>1263</v>
      </c>
      <c r="B1270" s="1" t="s">
        <v>6</v>
      </c>
      <c r="C1270" s="1" t="str">
        <f t="shared" si="36"/>
        <v>a</v>
      </c>
      <c r="D1270">
        <f>VLOOKUP(C1270,'Naive Bayes'!A:D,3,0)</f>
        <v>0.17859365276913503</v>
      </c>
      <c r="E1270">
        <f>VLOOKUP(C1270,'Naive Bayes'!A:D,2,0)</f>
        <v>0.56097560975609762</v>
      </c>
      <c r="F1270">
        <f>D1270*GETPIVOTDATA("Gender",'Naive Bayes'!$A$3,"Gender","Male","LastLetter","a")</f>
        <v>3.1895692809422373E-2</v>
      </c>
      <c r="G1270">
        <f>E1270*GETPIVOTDATA("Gender",'Naive Bayes'!$A$3,"Gender","Female","LastLetter","a")</f>
        <v>0.31469363474122553</v>
      </c>
      <c r="H1270" t="str">
        <f t="shared" si="43"/>
        <v>Female</v>
      </c>
      <c r="I1270">
        <f t="shared" si="44"/>
        <v>1</v>
      </c>
    </row>
    <row r="1271" spans="1:9" ht="14.25" customHeight="1">
      <c r="A1271" s="1" t="s">
        <v>1264</v>
      </c>
      <c r="B1271" s="1" t="s">
        <v>4</v>
      </c>
      <c r="C1271" s="1" t="str">
        <f t="shared" si="36"/>
        <v>s</v>
      </c>
      <c r="D1271">
        <f>VLOOKUP(C1271,'Naive Bayes'!A:D,3,0)</f>
        <v>2.0535158680771624E-2</v>
      </c>
      <c r="E1271">
        <f>VLOOKUP(C1271,'Naive Bayes'!A:D,2,0)</f>
        <v>2.8694404591104736E-3</v>
      </c>
      <c r="F1271">
        <f>D1271*GETPIVOTDATA("Gender",'Naive Bayes'!$A$3,"Gender","Male","LastLetter","a")</f>
        <v>3.6674489989928162E-3</v>
      </c>
      <c r="G1271">
        <f>E1271*GETPIVOTDATA("Gender",'Naive Bayes'!$A$3,"Gender","Female","LastLetter","a")</f>
        <v>1.6096861112083146E-3</v>
      </c>
      <c r="H1271" t="str">
        <f t="shared" si="43"/>
        <v>Male</v>
      </c>
      <c r="I1271">
        <f t="shared" si="44"/>
        <v>1</v>
      </c>
    </row>
    <row r="1272" spans="1:9" ht="14.25" customHeight="1">
      <c r="A1272" s="1" t="s">
        <v>1265</v>
      </c>
      <c r="B1272" s="1" t="s">
        <v>4</v>
      </c>
      <c r="C1272" s="1" t="str">
        <f t="shared" si="36"/>
        <v>d</v>
      </c>
      <c r="D1272">
        <f>VLOOKUP(C1272,'Naive Bayes'!A:D,3,0)</f>
        <v>3.4847542003733668E-2</v>
      </c>
      <c r="E1272">
        <f>VLOOKUP(C1272,'Naive Bayes'!A:D,2,0)</f>
        <v>2.152080344332855E-3</v>
      </c>
      <c r="F1272">
        <f>D1272*GETPIVOTDATA("Gender",'Naive Bayes'!$A$3,"Gender","Male","LastLetter","a")</f>
        <v>6.2235498164726587E-3</v>
      </c>
      <c r="G1272">
        <f>E1272*GETPIVOTDATA("Gender",'Naive Bayes'!$A$3,"Gender","Female","LastLetter","a")</f>
        <v>1.2072645834062359E-3</v>
      </c>
      <c r="H1272" t="str">
        <f t="shared" si="43"/>
        <v>Male</v>
      </c>
      <c r="I1272">
        <f t="shared" si="44"/>
        <v>1</v>
      </c>
    </row>
    <row r="1273" spans="1:9" ht="14.25" customHeight="1">
      <c r="A1273" s="1" t="s">
        <v>1266</v>
      </c>
      <c r="B1273" s="1" t="s">
        <v>4</v>
      </c>
      <c r="C1273" s="1" t="str">
        <f t="shared" si="36"/>
        <v>a</v>
      </c>
      <c r="D1273">
        <f>VLOOKUP(C1273,'Naive Bayes'!A:D,3,0)</f>
        <v>0.17859365276913503</v>
      </c>
      <c r="E1273">
        <f>VLOOKUP(C1273,'Naive Bayes'!A:D,2,0)</f>
        <v>0.56097560975609762</v>
      </c>
      <c r="F1273">
        <f>D1273*GETPIVOTDATA("Gender",'Naive Bayes'!$A$3,"Gender","Male","LastLetter","a")</f>
        <v>3.1895692809422373E-2</v>
      </c>
      <c r="G1273">
        <f>E1273*GETPIVOTDATA("Gender",'Naive Bayes'!$A$3,"Gender","Female","LastLetter","a")</f>
        <v>0.31469363474122553</v>
      </c>
      <c r="H1273" t="str">
        <f t="shared" si="43"/>
        <v>Female</v>
      </c>
      <c r="I1273">
        <f t="shared" si="44"/>
        <v>0</v>
      </c>
    </row>
    <row r="1274" spans="1:9" ht="14.25" customHeight="1">
      <c r="A1274" s="1" t="s">
        <v>1267</v>
      </c>
      <c r="B1274" s="1" t="s">
        <v>4</v>
      </c>
      <c r="C1274" s="1" t="str">
        <f t="shared" si="36"/>
        <v>t</v>
      </c>
      <c r="D1274">
        <f>VLOOKUP(C1274,'Naive Bayes'!A:D,3,0)</f>
        <v>5.9116365899191038E-2</v>
      </c>
      <c r="E1274">
        <f>VLOOKUP(C1274,'Naive Bayes'!A:D,2,0)</f>
        <v>6.4562410329985654E-3</v>
      </c>
      <c r="F1274">
        <f>D1274*GETPIVOTDATA("Gender",'Naive Bayes'!$A$3,"Gender","Male","LastLetter","a")</f>
        <v>1.0557807724373258E-2</v>
      </c>
      <c r="G1274">
        <f>E1274*GETPIVOTDATA("Gender",'Naive Bayes'!$A$3,"Gender","Female","LastLetter","a")</f>
        <v>3.6217937502187078E-3</v>
      </c>
      <c r="H1274" t="str">
        <f t="shared" si="43"/>
        <v>Male</v>
      </c>
      <c r="I1274">
        <f t="shared" si="44"/>
        <v>1</v>
      </c>
    </row>
    <row r="1275" spans="1:9" ht="14.25" customHeight="1">
      <c r="A1275" s="1" t="s">
        <v>1268</v>
      </c>
      <c r="B1275" s="1" t="s">
        <v>4</v>
      </c>
      <c r="C1275" s="1" t="str">
        <f t="shared" si="36"/>
        <v>n</v>
      </c>
      <c r="D1275">
        <f>VLOOKUP(C1275,'Naive Bayes'!A:D,3,0)</f>
        <v>0.15121344119477287</v>
      </c>
      <c r="E1275">
        <f>VLOOKUP(C1275,'Naive Bayes'!A:D,2,0)</f>
        <v>1.2195121951219513E-2</v>
      </c>
      <c r="F1275">
        <f>D1275*GETPIVOTDATA("Gender",'Naive Bayes'!$A$3,"Gender","Male","LastLetter","a")</f>
        <v>2.7005760810765285E-2</v>
      </c>
      <c r="G1275">
        <f>E1275*GETPIVOTDATA("Gender",'Naive Bayes'!$A$3,"Gender","Female","LastLetter","a")</f>
        <v>6.8411659726353366E-3</v>
      </c>
      <c r="H1275" t="str">
        <f t="shared" si="43"/>
        <v>Male</v>
      </c>
      <c r="I1275">
        <f t="shared" si="44"/>
        <v>1</v>
      </c>
    </row>
    <row r="1276" spans="1:9" ht="14.25" customHeight="1">
      <c r="A1276" s="1" t="s">
        <v>1269</v>
      </c>
      <c r="B1276" s="1" t="s">
        <v>4</v>
      </c>
      <c r="C1276" s="1" t="str">
        <f t="shared" si="36"/>
        <v>k</v>
      </c>
      <c r="D1276">
        <f>VLOOKUP(C1276,'Naive Bayes'!A:D,3,0)</f>
        <v>3.7336652146857496E-2</v>
      </c>
      <c r="E1276">
        <f>VLOOKUP(C1276,'Naive Bayes'!A:D,2,0)</f>
        <v>2.8694404591104736E-3</v>
      </c>
      <c r="F1276">
        <f>D1276*GETPIVOTDATA("Gender",'Naive Bayes'!$A$3,"Gender","Male","LastLetter","a")</f>
        <v>6.6680890890778478E-3</v>
      </c>
      <c r="G1276">
        <f>E1276*GETPIVOTDATA("Gender",'Naive Bayes'!$A$3,"Gender","Female","LastLetter","a")</f>
        <v>1.6096861112083146E-3</v>
      </c>
      <c r="H1276" t="str">
        <f t="shared" si="43"/>
        <v>Male</v>
      </c>
      <c r="I1276">
        <f t="shared" si="44"/>
        <v>1</v>
      </c>
    </row>
    <row r="1277" spans="1:9" ht="14.25" customHeight="1">
      <c r="A1277" s="1" t="s">
        <v>55</v>
      </c>
      <c r="B1277" s="1" t="s">
        <v>6</v>
      </c>
      <c r="C1277" s="1" t="str">
        <f t="shared" ref="C1277:C1531" si="45">RIGHT(A1277)</f>
        <v>a</v>
      </c>
      <c r="D1277">
        <f>VLOOKUP(C1277,'Naive Bayes'!A:D,3,0)</f>
        <v>0.17859365276913503</v>
      </c>
      <c r="E1277">
        <f>VLOOKUP(C1277,'Naive Bayes'!A:D,2,0)</f>
        <v>0.56097560975609762</v>
      </c>
      <c r="F1277">
        <f>D1277*GETPIVOTDATA("Gender",'Naive Bayes'!$A$3,"Gender","Male","LastLetter","a")</f>
        <v>3.1895692809422373E-2</v>
      </c>
      <c r="G1277">
        <f>E1277*GETPIVOTDATA("Gender",'Naive Bayes'!$A$3,"Gender","Female","LastLetter","a")</f>
        <v>0.31469363474122553</v>
      </c>
      <c r="H1277" t="str">
        <f t="shared" si="43"/>
        <v>Female</v>
      </c>
      <c r="I1277">
        <f t="shared" si="44"/>
        <v>1</v>
      </c>
    </row>
    <row r="1278" spans="1:9" ht="14.25" customHeight="1">
      <c r="A1278" s="1" t="s">
        <v>1270</v>
      </c>
      <c r="B1278" s="1" t="s">
        <v>4</v>
      </c>
      <c r="C1278" s="1" t="str">
        <f t="shared" si="45"/>
        <v>i</v>
      </c>
      <c r="D1278">
        <f>VLOOKUP(C1278,'Naive Bayes'!A:D,3,0)</f>
        <v>6.4716863721219667E-2</v>
      </c>
      <c r="E1278">
        <f>VLOOKUP(C1278,'Naive Bayes'!A:D,2,0)</f>
        <v>0.34074605451936874</v>
      </c>
      <c r="F1278">
        <f>D1278*GETPIVOTDATA("Gender",'Naive Bayes'!$A$3,"Gender","Male","LastLetter","a")</f>
        <v>1.1558021087734937E-2</v>
      </c>
      <c r="G1278">
        <f>E1278*GETPIVOTDATA("Gender",'Naive Bayes'!$A$3,"Gender","Female","LastLetter","a")</f>
        <v>0.19115022570598736</v>
      </c>
      <c r="H1278" t="str">
        <f t="shared" si="43"/>
        <v>Female</v>
      </c>
      <c r="I1278">
        <f t="shared" si="44"/>
        <v>0</v>
      </c>
    </row>
    <row r="1279" spans="1:9" ht="14.25" customHeight="1">
      <c r="A1279" s="1" t="s">
        <v>1271</v>
      </c>
      <c r="B1279" s="1" t="s">
        <v>6</v>
      </c>
      <c r="C1279" s="1" t="str">
        <f t="shared" si="45"/>
        <v>a</v>
      </c>
      <c r="D1279">
        <f>VLOOKUP(C1279,'Naive Bayes'!A:D,3,0)</f>
        <v>0.17859365276913503</v>
      </c>
      <c r="E1279">
        <f>VLOOKUP(C1279,'Naive Bayes'!A:D,2,0)</f>
        <v>0.56097560975609762</v>
      </c>
      <c r="F1279">
        <f>D1279*GETPIVOTDATA("Gender",'Naive Bayes'!$A$3,"Gender","Male","LastLetter","a")</f>
        <v>3.1895692809422373E-2</v>
      </c>
      <c r="G1279">
        <f>E1279*GETPIVOTDATA("Gender",'Naive Bayes'!$A$3,"Gender","Female","LastLetter","a")</f>
        <v>0.31469363474122553</v>
      </c>
      <c r="H1279" t="str">
        <f t="shared" si="43"/>
        <v>Female</v>
      </c>
      <c r="I1279">
        <f t="shared" si="44"/>
        <v>1</v>
      </c>
    </row>
    <row r="1280" spans="1:9" ht="14.25" customHeight="1">
      <c r="A1280" s="1" t="s">
        <v>1272</v>
      </c>
      <c r="B1280" s="1" t="s">
        <v>4</v>
      </c>
      <c r="C1280" s="1" t="str">
        <f t="shared" si="45"/>
        <v>h</v>
      </c>
      <c r="D1280">
        <f>VLOOKUP(C1280,'Naive Bayes'!A:D,3,0)</f>
        <v>0.11263223397635345</v>
      </c>
      <c r="E1280">
        <f>VLOOKUP(C1280,'Naive Bayes'!A:D,2,0)</f>
        <v>5.0215208034433282E-3</v>
      </c>
      <c r="F1280">
        <f>D1280*GETPIVOTDATA("Gender",'Naive Bayes'!$A$3,"Gender","Male","LastLetter","a")</f>
        <v>2.0115402085384843E-2</v>
      </c>
      <c r="G1280">
        <f>E1280*GETPIVOTDATA("Gender",'Naive Bayes'!$A$3,"Gender","Female","LastLetter","a")</f>
        <v>2.8169506946145503E-3</v>
      </c>
      <c r="H1280" t="str">
        <f t="shared" si="43"/>
        <v>Male</v>
      </c>
      <c r="I1280">
        <f t="shared" si="44"/>
        <v>1</v>
      </c>
    </row>
    <row r="1281" spans="1:9" ht="14.25" customHeight="1">
      <c r="A1281" s="1" t="s">
        <v>1273</v>
      </c>
      <c r="B1281" s="1" t="s">
        <v>6</v>
      </c>
      <c r="C1281" s="1" t="str">
        <f t="shared" si="45"/>
        <v>a</v>
      </c>
      <c r="D1281">
        <f>VLOOKUP(C1281,'Naive Bayes'!A:D,3,0)</f>
        <v>0.17859365276913503</v>
      </c>
      <c r="E1281">
        <f>VLOOKUP(C1281,'Naive Bayes'!A:D,2,0)</f>
        <v>0.56097560975609762</v>
      </c>
      <c r="F1281">
        <f>D1281*GETPIVOTDATA("Gender",'Naive Bayes'!$A$3,"Gender","Male","LastLetter","a")</f>
        <v>3.1895692809422373E-2</v>
      </c>
      <c r="G1281">
        <f>E1281*GETPIVOTDATA("Gender",'Naive Bayes'!$A$3,"Gender","Female","LastLetter","a")</f>
        <v>0.31469363474122553</v>
      </c>
      <c r="H1281" t="str">
        <f t="shared" si="43"/>
        <v>Female</v>
      </c>
      <c r="I1281">
        <f t="shared" si="44"/>
        <v>1</v>
      </c>
    </row>
    <row r="1282" spans="1:9" ht="14.25" customHeight="1">
      <c r="A1282" s="1" t="s">
        <v>1274</v>
      </c>
      <c r="B1282" s="1" t="s">
        <v>4</v>
      </c>
      <c r="C1282" s="1" t="str">
        <f t="shared" si="45"/>
        <v>m</v>
      </c>
      <c r="D1282">
        <f>VLOOKUP(C1282,'Naive Bayes'!A:D,3,0)</f>
        <v>3.2980709396390792E-2</v>
      </c>
      <c r="E1282">
        <f>VLOOKUP(C1282,'Naive Bayes'!A:D,2,0)</f>
        <v>7.8909612625538018E-3</v>
      </c>
      <c r="F1282">
        <f>D1282*GETPIVOTDATA("Gender",'Naive Bayes'!$A$3,"Gender","Male","LastLetter","a")</f>
        <v>5.8901453620187659E-3</v>
      </c>
      <c r="G1282">
        <f>E1282*GETPIVOTDATA("Gender",'Naive Bayes'!$A$3,"Gender","Female","LastLetter","a")</f>
        <v>4.4266368058228645E-3</v>
      </c>
      <c r="H1282" t="str">
        <f t="shared" si="43"/>
        <v>Male</v>
      </c>
      <c r="I1282">
        <f t="shared" si="44"/>
        <v>1</v>
      </c>
    </row>
    <row r="1283" spans="1:9" ht="14.25" customHeight="1">
      <c r="A1283" s="1" t="s">
        <v>1275</v>
      </c>
      <c r="B1283" s="1" t="s">
        <v>4</v>
      </c>
      <c r="C1283" s="1" t="str">
        <f t="shared" si="45"/>
        <v>h</v>
      </c>
      <c r="D1283">
        <f>VLOOKUP(C1283,'Naive Bayes'!A:D,3,0)</f>
        <v>0.11263223397635345</v>
      </c>
      <c r="E1283">
        <f>VLOOKUP(C1283,'Naive Bayes'!A:D,2,0)</f>
        <v>5.0215208034433282E-3</v>
      </c>
      <c r="F1283">
        <f>D1283*GETPIVOTDATA("Gender",'Naive Bayes'!$A$3,"Gender","Male","LastLetter","a")</f>
        <v>2.0115402085384843E-2</v>
      </c>
      <c r="G1283">
        <f>E1283*GETPIVOTDATA("Gender",'Naive Bayes'!$A$3,"Gender","Female","LastLetter","a")</f>
        <v>2.8169506946145503E-3</v>
      </c>
      <c r="H1283" t="str">
        <f t="shared" ref="H1283:H1346" si="46">IF(G1283&gt;F1283,"Female","Male")</f>
        <v>Male</v>
      </c>
      <c r="I1283">
        <f t="shared" ref="I1283:I1346" si="47">IF(H1283=B1283,1,0)</f>
        <v>1</v>
      </c>
    </row>
    <row r="1284" spans="1:9" ht="14.25" customHeight="1">
      <c r="A1284" s="1" t="s">
        <v>1276</v>
      </c>
      <c r="B1284" s="1" t="s">
        <v>4</v>
      </c>
      <c r="C1284" s="1" t="str">
        <f t="shared" si="45"/>
        <v>r</v>
      </c>
      <c r="D1284">
        <f>VLOOKUP(C1284,'Naive Bayes'!A:D,3,0)</f>
        <v>8.7741132545115119E-2</v>
      </c>
      <c r="E1284">
        <f>VLOOKUP(C1284,'Naive Bayes'!A:D,2,0)</f>
        <v>6.4562410329985654E-3</v>
      </c>
      <c r="F1284">
        <f>D1284*GETPIVOTDATA("Gender",'Naive Bayes'!$A$3,"Gender","Male","LastLetter","a")</f>
        <v>1.5670009359332941E-2</v>
      </c>
      <c r="G1284">
        <f>E1284*GETPIVOTDATA("Gender",'Naive Bayes'!$A$3,"Gender","Female","LastLetter","a")</f>
        <v>3.6217937502187078E-3</v>
      </c>
      <c r="H1284" t="str">
        <f t="shared" si="46"/>
        <v>Male</v>
      </c>
      <c r="I1284">
        <f t="shared" si="47"/>
        <v>1</v>
      </c>
    </row>
    <row r="1285" spans="1:9" ht="14.25" customHeight="1">
      <c r="A1285" s="1" t="s">
        <v>1277</v>
      </c>
      <c r="B1285" s="1" t="s">
        <v>4</v>
      </c>
      <c r="C1285" s="1" t="str">
        <f t="shared" si="45"/>
        <v>n</v>
      </c>
      <c r="D1285">
        <f>VLOOKUP(C1285,'Naive Bayes'!A:D,3,0)</f>
        <v>0.15121344119477287</v>
      </c>
      <c r="E1285">
        <f>VLOOKUP(C1285,'Naive Bayes'!A:D,2,0)</f>
        <v>1.2195121951219513E-2</v>
      </c>
      <c r="F1285">
        <f>D1285*GETPIVOTDATA("Gender",'Naive Bayes'!$A$3,"Gender","Male","LastLetter","a")</f>
        <v>2.7005760810765285E-2</v>
      </c>
      <c r="G1285">
        <f>E1285*GETPIVOTDATA("Gender",'Naive Bayes'!$A$3,"Gender","Female","LastLetter","a")</f>
        <v>6.8411659726353366E-3</v>
      </c>
      <c r="H1285" t="str">
        <f t="shared" si="46"/>
        <v>Male</v>
      </c>
      <c r="I1285">
        <f t="shared" si="47"/>
        <v>1</v>
      </c>
    </row>
    <row r="1286" spans="1:9" ht="14.25" customHeight="1">
      <c r="A1286" s="1" t="s">
        <v>1278</v>
      </c>
      <c r="B1286" s="1" t="s">
        <v>6</v>
      </c>
      <c r="C1286" s="1" t="str">
        <f t="shared" si="45"/>
        <v>n</v>
      </c>
      <c r="D1286">
        <f>VLOOKUP(C1286,'Naive Bayes'!A:D,3,0)</f>
        <v>0.15121344119477287</v>
      </c>
      <c r="E1286">
        <f>VLOOKUP(C1286,'Naive Bayes'!A:D,2,0)</f>
        <v>1.2195121951219513E-2</v>
      </c>
      <c r="F1286">
        <f>D1286*GETPIVOTDATA("Gender",'Naive Bayes'!$A$3,"Gender","Male","LastLetter","a")</f>
        <v>2.7005760810765285E-2</v>
      </c>
      <c r="G1286">
        <f>E1286*GETPIVOTDATA("Gender",'Naive Bayes'!$A$3,"Gender","Female","LastLetter","a")</f>
        <v>6.8411659726353366E-3</v>
      </c>
      <c r="H1286" t="str">
        <f t="shared" si="46"/>
        <v>Male</v>
      </c>
      <c r="I1286">
        <f t="shared" si="47"/>
        <v>0</v>
      </c>
    </row>
    <row r="1287" spans="1:9" ht="14.25" customHeight="1">
      <c r="A1287" s="1" t="s">
        <v>1279</v>
      </c>
      <c r="B1287" s="1" t="s">
        <v>6</v>
      </c>
      <c r="C1287" s="1" t="str">
        <f t="shared" si="45"/>
        <v>a</v>
      </c>
      <c r="D1287">
        <f>VLOOKUP(C1287,'Naive Bayes'!A:D,3,0)</f>
        <v>0.17859365276913503</v>
      </c>
      <c r="E1287">
        <f>VLOOKUP(C1287,'Naive Bayes'!A:D,2,0)</f>
        <v>0.56097560975609762</v>
      </c>
      <c r="F1287">
        <f>D1287*GETPIVOTDATA("Gender",'Naive Bayes'!$A$3,"Gender","Male","LastLetter","a")</f>
        <v>3.1895692809422373E-2</v>
      </c>
      <c r="G1287">
        <f>E1287*GETPIVOTDATA("Gender",'Naive Bayes'!$A$3,"Gender","Female","LastLetter","a")</f>
        <v>0.31469363474122553</v>
      </c>
      <c r="H1287" t="str">
        <f t="shared" si="46"/>
        <v>Female</v>
      </c>
      <c r="I1287">
        <f t="shared" si="47"/>
        <v>1</v>
      </c>
    </row>
    <row r="1288" spans="1:9" ht="14.25" customHeight="1">
      <c r="A1288" s="1" t="s">
        <v>1280</v>
      </c>
      <c r="B1288" s="1" t="s">
        <v>4</v>
      </c>
      <c r="C1288" s="1" t="str">
        <f t="shared" si="45"/>
        <v>t</v>
      </c>
      <c r="D1288">
        <f>VLOOKUP(C1288,'Naive Bayes'!A:D,3,0)</f>
        <v>5.9116365899191038E-2</v>
      </c>
      <c r="E1288">
        <f>VLOOKUP(C1288,'Naive Bayes'!A:D,2,0)</f>
        <v>6.4562410329985654E-3</v>
      </c>
      <c r="F1288">
        <f>D1288*GETPIVOTDATA("Gender",'Naive Bayes'!$A$3,"Gender","Male","LastLetter","a")</f>
        <v>1.0557807724373258E-2</v>
      </c>
      <c r="G1288">
        <f>E1288*GETPIVOTDATA("Gender",'Naive Bayes'!$A$3,"Gender","Female","LastLetter","a")</f>
        <v>3.6217937502187078E-3</v>
      </c>
      <c r="H1288" t="str">
        <f t="shared" si="46"/>
        <v>Male</v>
      </c>
      <c r="I1288">
        <f t="shared" si="47"/>
        <v>1</v>
      </c>
    </row>
    <row r="1289" spans="1:9" ht="14.25" customHeight="1">
      <c r="A1289" s="1" t="s">
        <v>1281</v>
      </c>
      <c r="B1289" s="1" t="s">
        <v>6</v>
      </c>
      <c r="C1289" s="1" t="str">
        <f t="shared" si="45"/>
        <v>a</v>
      </c>
      <c r="D1289">
        <f>VLOOKUP(C1289,'Naive Bayes'!A:D,3,0)</f>
        <v>0.17859365276913503</v>
      </c>
      <c r="E1289">
        <f>VLOOKUP(C1289,'Naive Bayes'!A:D,2,0)</f>
        <v>0.56097560975609762</v>
      </c>
      <c r="F1289">
        <f>D1289*GETPIVOTDATA("Gender",'Naive Bayes'!$A$3,"Gender","Male","LastLetter","a")</f>
        <v>3.1895692809422373E-2</v>
      </c>
      <c r="G1289">
        <f>E1289*GETPIVOTDATA("Gender",'Naive Bayes'!$A$3,"Gender","Female","LastLetter","a")</f>
        <v>0.31469363474122553</v>
      </c>
      <c r="H1289" t="str">
        <f t="shared" si="46"/>
        <v>Female</v>
      </c>
      <c r="I1289">
        <f t="shared" si="47"/>
        <v>1</v>
      </c>
    </row>
    <row r="1290" spans="1:9" ht="14.25" customHeight="1">
      <c r="A1290" s="1" t="s">
        <v>1282</v>
      </c>
      <c r="B1290" s="1" t="s">
        <v>4</v>
      </c>
      <c r="C1290" s="1" t="str">
        <f t="shared" si="45"/>
        <v>l</v>
      </c>
      <c r="D1290">
        <f>VLOOKUP(C1290,'Naive Bayes'!A:D,3,0)</f>
        <v>6.1605476042314873E-2</v>
      </c>
      <c r="E1290">
        <f>VLOOKUP(C1290,'Naive Bayes'!A:D,2,0)</f>
        <v>2.7977044476327116E-2</v>
      </c>
      <c r="F1290">
        <f>D1290*GETPIVOTDATA("Gender",'Naive Bayes'!$A$3,"Gender","Male","LastLetter","a")</f>
        <v>1.1002346996978449E-2</v>
      </c>
      <c r="G1290">
        <f>E1290*GETPIVOTDATA("Gender",'Naive Bayes'!$A$3,"Gender","Female","LastLetter","a")</f>
        <v>1.5694439584281066E-2</v>
      </c>
      <c r="H1290" t="str">
        <f t="shared" si="46"/>
        <v>Female</v>
      </c>
      <c r="I1290">
        <f t="shared" si="47"/>
        <v>0</v>
      </c>
    </row>
    <row r="1291" spans="1:9" ht="14.25" customHeight="1">
      <c r="A1291" s="1" t="s">
        <v>1283</v>
      </c>
      <c r="B1291" s="1" t="s">
        <v>4</v>
      </c>
      <c r="C1291" s="1" t="str">
        <f t="shared" si="45"/>
        <v>u</v>
      </c>
      <c r="D1291">
        <f>VLOOKUP(C1291,'Naive Bayes'!A:D,3,0)</f>
        <v>3.7336652146857496E-2</v>
      </c>
      <c r="E1291">
        <f>VLOOKUP(C1291,'Naive Bayes'!A:D,2,0)</f>
        <v>7.8909612625538018E-3</v>
      </c>
      <c r="F1291">
        <f>D1291*GETPIVOTDATA("Gender",'Naive Bayes'!$A$3,"Gender","Male","LastLetter","a")</f>
        <v>6.6680890890778478E-3</v>
      </c>
      <c r="G1291">
        <f>E1291*GETPIVOTDATA("Gender",'Naive Bayes'!$A$3,"Gender","Female","LastLetter","a")</f>
        <v>4.4266368058228645E-3</v>
      </c>
      <c r="H1291" t="str">
        <f t="shared" si="46"/>
        <v>Male</v>
      </c>
      <c r="I1291">
        <f t="shared" si="47"/>
        <v>1</v>
      </c>
    </row>
    <row r="1292" spans="1:9" ht="14.25" customHeight="1">
      <c r="A1292" s="1" t="s">
        <v>1284</v>
      </c>
      <c r="B1292" s="1" t="s">
        <v>4</v>
      </c>
      <c r="C1292" s="1" t="str">
        <f t="shared" si="45"/>
        <v>n</v>
      </c>
      <c r="D1292">
        <f>VLOOKUP(C1292,'Naive Bayes'!A:D,3,0)</f>
        <v>0.15121344119477287</v>
      </c>
      <c r="E1292">
        <f>VLOOKUP(C1292,'Naive Bayes'!A:D,2,0)</f>
        <v>1.2195121951219513E-2</v>
      </c>
      <c r="F1292">
        <f>D1292*GETPIVOTDATA("Gender",'Naive Bayes'!$A$3,"Gender","Male","LastLetter","a")</f>
        <v>2.7005760810765285E-2</v>
      </c>
      <c r="G1292">
        <f>E1292*GETPIVOTDATA("Gender",'Naive Bayes'!$A$3,"Gender","Female","LastLetter","a")</f>
        <v>6.8411659726353366E-3</v>
      </c>
      <c r="H1292" t="str">
        <f t="shared" si="46"/>
        <v>Male</v>
      </c>
      <c r="I1292">
        <f t="shared" si="47"/>
        <v>1</v>
      </c>
    </row>
    <row r="1293" spans="1:9" ht="14.25" customHeight="1">
      <c r="A1293" s="1" t="s">
        <v>1285</v>
      </c>
      <c r="B1293" s="1" t="s">
        <v>4</v>
      </c>
      <c r="C1293" s="1" t="str">
        <f t="shared" si="45"/>
        <v>a</v>
      </c>
      <c r="D1293">
        <f>VLOOKUP(C1293,'Naive Bayes'!A:D,3,0)</f>
        <v>0.17859365276913503</v>
      </c>
      <c r="E1293">
        <f>VLOOKUP(C1293,'Naive Bayes'!A:D,2,0)</f>
        <v>0.56097560975609762</v>
      </c>
      <c r="F1293">
        <f>D1293*GETPIVOTDATA("Gender",'Naive Bayes'!$A$3,"Gender","Male","LastLetter","a")</f>
        <v>3.1895692809422373E-2</v>
      </c>
      <c r="G1293">
        <f>E1293*GETPIVOTDATA("Gender",'Naive Bayes'!$A$3,"Gender","Female","LastLetter","a")</f>
        <v>0.31469363474122553</v>
      </c>
      <c r="H1293" t="str">
        <f t="shared" si="46"/>
        <v>Female</v>
      </c>
      <c r="I1293">
        <f t="shared" si="47"/>
        <v>0</v>
      </c>
    </row>
    <row r="1294" spans="1:9" ht="14.25" customHeight="1">
      <c r="A1294" s="1" t="s">
        <v>1286</v>
      </c>
      <c r="B1294" s="1" t="s">
        <v>4</v>
      </c>
      <c r="C1294" s="1" t="str">
        <f t="shared" si="45"/>
        <v>r</v>
      </c>
      <c r="D1294">
        <f>VLOOKUP(C1294,'Naive Bayes'!A:D,3,0)</f>
        <v>8.7741132545115119E-2</v>
      </c>
      <c r="E1294">
        <f>VLOOKUP(C1294,'Naive Bayes'!A:D,2,0)</f>
        <v>6.4562410329985654E-3</v>
      </c>
      <c r="F1294">
        <f>D1294*GETPIVOTDATA("Gender",'Naive Bayes'!$A$3,"Gender","Male","LastLetter","a")</f>
        <v>1.5670009359332941E-2</v>
      </c>
      <c r="G1294">
        <f>E1294*GETPIVOTDATA("Gender",'Naive Bayes'!$A$3,"Gender","Female","LastLetter","a")</f>
        <v>3.6217937502187078E-3</v>
      </c>
      <c r="H1294" t="str">
        <f t="shared" si="46"/>
        <v>Male</v>
      </c>
      <c r="I1294">
        <f t="shared" si="47"/>
        <v>1</v>
      </c>
    </row>
    <row r="1295" spans="1:9" ht="14.25" customHeight="1">
      <c r="A1295" s="1" t="s">
        <v>1287</v>
      </c>
      <c r="B1295" s="1" t="s">
        <v>6</v>
      </c>
      <c r="C1295" s="1" t="str">
        <f t="shared" si="45"/>
        <v>a</v>
      </c>
      <c r="D1295">
        <f>VLOOKUP(C1295,'Naive Bayes'!A:D,3,0)</f>
        <v>0.17859365276913503</v>
      </c>
      <c r="E1295">
        <f>VLOOKUP(C1295,'Naive Bayes'!A:D,2,0)</f>
        <v>0.56097560975609762</v>
      </c>
      <c r="F1295">
        <f>D1295*GETPIVOTDATA("Gender",'Naive Bayes'!$A$3,"Gender","Male","LastLetter","a")</f>
        <v>3.1895692809422373E-2</v>
      </c>
      <c r="G1295">
        <f>E1295*GETPIVOTDATA("Gender",'Naive Bayes'!$A$3,"Gender","Female","LastLetter","a")</f>
        <v>0.31469363474122553</v>
      </c>
      <c r="H1295" t="str">
        <f t="shared" si="46"/>
        <v>Female</v>
      </c>
      <c r="I1295">
        <f t="shared" si="47"/>
        <v>1</v>
      </c>
    </row>
    <row r="1296" spans="1:9" ht="14.25" customHeight="1">
      <c r="A1296" s="1" t="s">
        <v>1288</v>
      </c>
      <c r="B1296" s="1" t="s">
        <v>4</v>
      </c>
      <c r="C1296" s="1" t="str">
        <f t="shared" si="45"/>
        <v>n</v>
      </c>
      <c r="D1296">
        <f>VLOOKUP(C1296,'Naive Bayes'!A:D,3,0)</f>
        <v>0.15121344119477287</v>
      </c>
      <c r="E1296">
        <f>VLOOKUP(C1296,'Naive Bayes'!A:D,2,0)</f>
        <v>1.2195121951219513E-2</v>
      </c>
      <c r="F1296">
        <f>D1296*GETPIVOTDATA("Gender",'Naive Bayes'!$A$3,"Gender","Male","LastLetter","a")</f>
        <v>2.7005760810765285E-2</v>
      </c>
      <c r="G1296">
        <f>E1296*GETPIVOTDATA("Gender",'Naive Bayes'!$A$3,"Gender","Female","LastLetter","a")</f>
        <v>6.8411659726353366E-3</v>
      </c>
      <c r="H1296" t="str">
        <f t="shared" si="46"/>
        <v>Male</v>
      </c>
      <c r="I1296">
        <f t="shared" si="47"/>
        <v>1</v>
      </c>
    </row>
    <row r="1297" spans="1:9" ht="14.25" customHeight="1">
      <c r="A1297" s="1" t="s">
        <v>1289</v>
      </c>
      <c r="B1297" s="1" t="s">
        <v>6</v>
      </c>
      <c r="C1297" s="1" t="str">
        <f t="shared" si="45"/>
        <v>i</v>
      </c>
      <c r="D1297">
        <f>VLOOKUP(C1297,'Naive Bayes'!A:D,3,0)</f>
        <v>6.4716863721219667E-2</v>
      </c>
      <c r="E1297">
        <f>VLOOKUP(C1297,'Naive Bayes'!A:D,2,0)</f>
        <v>0.34074605451936874</v>
      </c>
      <c r="F1297">
        <f>D1297*GETPIVOTDATA("Gender",'Naive Bayes'!$A$3,"Gender","Male","LastLetter","a")</f>
        <v>1.1558021087734937E-2</v>
      </c>
      <c r="G1297">
        <f>E1297*GETPIVOTDATA("Gender",'Naive Bayes'!$A$3,"Gender","Female","LastLetter","a")</f>
        <v>0.19115022570598736</v>
      </c>
      <c r="H1297" t="str">
        <f t="shared" si="46"/>
        <v>Female</v>
      </c>
      <c r="I1297">
        <f t="shared" si="47"/>
        <v>1</v>
      </c>
    </row>
    <row r="1298" spans="1:9" ht="14.25" customHeight="1">
      <c r="A1298" s="1" t="s">
        <v>1290</v>
      </c>
      <c r="B1298" s="1" t="s">
        <v>6</v>
      </c>
      <c r="C1298" s="1" t="str">
        <f t="shared" si="45"/>
        <v>i</v>
      </c>
      <c r="D1298">
        <f>VLOOKUP(C1298,'Naive Bayes'!A:D,3,0)</f>
        <v>6.4716863721219667E-2</v>
      </c>
      <c r="E1298">
        <f>VLOOKUP(C1298,'Naive Bayes'!A:D,2,0)</f>
        <v>0.34074605451936874</v>
      </c>
      <c r="F1298">
        <f>D1298*GETPIVOTDATA("Gender",'Naive Bayes'!$A$3,"Gender","Male","LastLetter","a")</f>
        <v>1.1558021087734937E-2</v>
      </c>
      <c r="G1298">
        <f>E1298*GETPIVOTDATA("Gender",'Naive Bayes'!$A$3,"Gender","Female","LastLetter","a")</f>
        <v>0.19115022570598736</v>
      </c>
      <c r="H1298" t="str">
        <f t="shared" si="46"/>
        <v>Female</v>
      </c>
      <c r="I1298">
        <f t="shared" si="47"/>
        <v>1</v>
      </c>
    </row>
    <row r="1299" spans="1:9" ht="14.25" customHeight="1">
      <c r="A1299" s="1" t="s">
        <v>1291</v>
      </c>
      <c r="B1299" s="1" t="s">
        <v>6</v>
      </c>
      <c r="C1299" s="1" t="str">
        <f t="shared" si="45"/>
        <v>s</v>
      </c>
      <c r="D1299">
        <f>VLOOKUP(C1299,'Naive Bayes'!A:D,3,0)</f>
        <v>2.0535158680771624E-2</v>
      </c>
      <c r="E1299">
        <f>VLOOKUP(C1299,'Naive Bayes'!A:D,2,0)</f>
        <v>2.8694404591104736E-3</v>
      </c>
      <c r="F1299">
        <f>D1299*GETPIVOTDATA("Gender",'Naive Bayes'!$A$3,"Gender","Male","LastLetter","a")</f>
        <v>3.6674489989928162E-3</v>
      </c>
      <c r="G1299">
        <f>E1299*GETPIVOTDATA("Gender",'Naive Bayes'!$A$3,"Gender","Female","LastLetter","a")</f>
        <v>1.6096861112083146E-3</v>
      </c>
      <c r="H1299" t="str">
        <f t="shared" si="46"/>
        <v>Male</v>
      </c>
      <c r="I1299">
        <f t="shared" si="47"/>
        <v>0</v>
      </c>
    </row>
    <row r="1300" spans="1:9" ht="14.25" customHeight="1">
      <c r="A1300" s="1" t="s">
        <v>1292</v>
      </c>
      <c r="B1300" s="1" t="s">
        <v>6</v>
      </c>
      <c r="C1300" s="1" t="str">
        <f t="shared" si="45"/>
        <v>i</v>
      </c>
      <c r="D1300">
        <f>VLOOKUP(C1300,'Naive Bayes'!A:D,3,0)</f>
        <v>6.4716863721219667E-2</v>
      </c>
      <c r="E1300">
        <f>VLOOKUP(C1300,'Naive Bayes'!A:D,2,0)</f>
        <v>0.34074605451936874</v>
      </c>
      <c r="F1300">
        <f>D1300*GETPIVOTDATA("Gender",'Naive Bayes'!$A$3,"Gender","Male","LastLetter","a")</f>
        <v>1.1558021087734937E-2</v>
      </c>
      <c r="G1300">
        <f>E1300*GETPIVOTDATA("Gender",'Naive Bayes'!$A$3,"Gender","Female","LastLetter","a")</f>
        <v>0.19115022570598736</v>
      </c>
      <c r="H1300" t="str">
        <f t="shared" si="46"/>
        <v>Female</v>
      </c>
      <c r="I1300">
        <f t="shared" si="47"/>
        <v>1</v>
      </c>
    </row>
    <row r="1301" spans="1:9" ht="14.25" customHeight="1">
      <c r="A1301" s="1" t="s">
        <v>1293</v>
      </c>
      <c r="B1301" s="1" t="s">
        <v>4</v>
      </c>
      <c r="C1301" s="1" t="str">
        <f t="shared" si="45"/>
        <v>y</v>
      </c>
      <c r="D1301">
        <f>VLOOKUP(C1301,'Naive Bayes'!A:D,3,0)</f>
        <v>2.1157436216552583E-2</v>
      </c>
      <c r="E1301">
        <f>VLOOKUP(C1301,'Naive Bayes'!A:D,2,0)</f>
        <v>1.4347202295552368E-3</v>
      </c>
      <c r="F1301">
        <f>D1301*GETPIVOTDATA("Gender",'Naive Bayes'!$A$3,"Gender","Male","LastLetter","a")</f>
        <v>3.7785838171441139E-3</v>
      </c>
      <c r="G1301">
        <f>E1301*GETPIVOTDATA("Gender",'Naive Bayes'!$A$3,"Gender","Female","LastLetter","a")</f>
        <v>8.0484305560415731E-4</v>
      </c>
      <c r="H1301" t="str">
        <f t="shared" si="46"/>
        <v>Male</v>
      </c>
      <c r="I1301">
        <f t="shared" si="47"/>
        <v>1</v>
      </c>
    </row>
    <row r="1302" spans="1:9" ht="14.25" customHeight="1">
      <c r="A1302" s="1" t="s">
        <v>1294</v>
      </c>
      <c r="B1302" s="1" t="s">
        <v>6</v>
      </c>
      <c r="C1302" s="1" t="str">
        <f t="shared" si="45"/>
        <v>i</v>
      </c>
      <c r="D1302">
        <f>VLOOKUP(C1302,'Naive Bayes'!A:D,3,0)</f>
        <v>6.4716863721219667E-2</v>
      </c>
      <c r="E1302">
        <f>VLOOKUP(C1302,'Naive Bayes'!A:D,2,0)</f>
        <v>0.34074605451936874</v>
      </c>
      <c r="F1302">
        <f>D1302*GETPIVOTDATA("Gender",'Naive Bayes'!$A$3,"Gender","Male","LastLetter","a")</f>
        <v>1.1558021087734937E-2</v>
      </c>
      <c r="G1302">
        <f>E1302*GETPIVOTDATA("Gender",'Naive Bayes'!$A$3,"Gender","Female","LastLetter","a")</f>
        <v>0.19115022570598736</v>
      </c>
      <c r="H1302" t="str">
        <f t="shared" si="46"/>
        <v>Female</v>
      </c>
      <c r="I1302">
        <f t="shared" si="47"/>
        <v>1</v>
      </c>
    </row>
    <row r="1303" spans="1:9" ht="14.25" customHeight="1">
      <c r="A1303" s="1" t="s">
        <v>1295</v>
      </c>
      <c r="B1303" s="1" t="s">
        <v>4</v>
      </c>
      <c r="C1303" s="1" t="str">
        <f t="shared" si="45"/>
        <v>a</v>
      </c>
      <c r="D1303">
        <f>VLOOKUP(C1303,'Naive Bayes'!A:D,3,0)</f>
        <v>0.17859365276913503</v>
      </c>
      <c r="E1303">
        <f>VLOOKUP(C1303,'Naive Bayes'!A:D,2,0)</f>
        <v>0.56097560975609762</v>
      </c>
      <c r="F1303">
        <f>D1303*GETPIVOTDATA("Gender",'Naive Bayes'!$A$3,"Gender","Male","LastLetter","a")</f>
        <v>3.1895692809422373E-2</v>
      </c>
      <c r="G1303">
        <f>E1303*GETPIVOTDATA("Gender",'Naive Bayes'!$A$3,"Gender","Female","LastLetter","a")</f>
        <v>0.31469363474122553</v>
      </c>
      <c r="H1303" t="str">
        <f t="shared" si="46"/>
        <v>Female</v>
      </c>
      <c r="I1303">
        <f t="shared" si="47"/>
        <v>0</v>
      </c>
    </row>
    <row r="1304" spans="1:9" ht="14.25" customHeight="1">
      <c r="A1304" s="1" t="s">
        <v>1296</v>
      </c>
      <c r="B1304" s="1" t="s">
        <v>4</v>
      </c>
      <c r="C1304" s="1" t="str">
        <f t="shared" si="45"/>
        <v>h</v>
      </c>
      <c r="D1304">
        <f>VLOOKUP(C1304,'Naive Bayes'!A:D,3,0)</f>
        <v>0.11263223397635345</v>
      </c>
      <c r="E1304">
        <f>VLOOKUP(C1304,'Naive Bayes'!A:D,2,0)</f>
        <v>5.0215208034433282E-3</v>
      </c>
      <c r="F1304">
        <f>D1304*GETPIVOTDATA("Gender",'Naive Bayes'!$A$3,"Gender","Male","LastLetter","a")</f>
        <v>2.0115402085384843E-2</v>
      </c>
      <c r="G1304">
        <f>E1304*GETPIVOTDATA("Gender",'Naive Bayes'!$A$3,"Gender","Female","LastLetter","a")</f>
        <v>2.8169506946145503E-3</v>
      </c>
      <c r="H1304" t="str">
        <f t="shared" si="46"/>
        <v>Male</v>
      </c>
      <c r="I1304">
        <f t="shared" si="47"/>
        <v>1</v>
      </c>
    </row>
    <row r="1305" spans="1:9" ht="14.25" customHeight="1">
      <c r="A1305" s="1" t="s">
        <v>1297</v>
      </c>
      <c r="B1305" s="1" t="s">
        <v>4</v>
      </c>
      <c r="C1305" s="1" t="str">
        <f t="shared" si="45"/>
        <v>h</v>
      </c>
      <c r="D1305">
        <f>VLOOKUP(C1305,'Naive Bayes'!A:D,3,0)</f>
        <v>0.11263223397635345</v>
      </c>
      <c r="E1305">
        <f>VLOOKUP(C1305,'Naive Bayes'!A:D,2,0)</f>
        <v>5.0215208034433282E-3</v>
      </c>
      <c r="F1305">
        <f>D1305*GETPIVOTDATA("Gender",'Naive Bayes'!$A$3,"Gender","Male","LastLetter","a")</f>
        <v>2.0115402085384843E-2</v>
      </c>
      <c r="G1305">
        <f>E1305*GETPIVOTDATA("Gender",'Naive Bayes'!$A$3,"Gender","Female","LastLetter","a")</f>
        <v>2.8169506946145503E-3</v>
      </c>
      <c r="H1305" t="str">
        <f t="shared" si="46"/>
        <v>Male</v>
      </c>
      <c r="I1305">
        <f t="shared" si="47"/>
        <v>1</v>
      </c>
    </row>
    <row r="1306" spans="1:9" ht="14.25" customHeight="1">
      <c r="A1306" s="1" t="s">
        <v>1298</v>
      </c>
      <c r="B1306" s="1" t="s">
        <v>6</v>
      </c>
      <c r="C1306" s="1" t="str">
        <f t="shared" si="45"/>
        <v>i</v>
      </c>
      <c r="D1306">
        <f>VLOOKUP(C1306,'Naive Bayes'!A:D,3,0)</f>
        <v>6.4716863721219667E-2</v>
      </c>
      <c r="E1306">
        <f>VLOOKUP(C1306,'Naive Bayes'!A:D,2,0)</f>
        <v>0.34074605451936874</v>
      </c>
      <c r="F1306">
        <f>D1306*GETPIVOTDATA("Gender",'Naive Bayes'!$A$3,"Gender","Male","LastLetter","a")</f>
        <v>1.1558021087734937E-2</v>
      </c>
      <c r="G1306">
        <f>E1306*GETPIVOTDATA("Gender",'Naive Bayes'!$A$3,"Gender","Female","LastLetter","a")</f>
        <v>0.19115022570598736</v>
      </c>
      <c r="H1306" t="str">
        <f t="shared" si="46"/>
        <v>Female</v>
      </c>
      <c r="I1306">
        <f t="shared" si="47"/>
        <v>1</v>
      </c>
    </row>
    <row r="1307" spans="1:9" ht="14.25" customHeight="1">
      <c r="A1307" s="1" t="s">
        <v>1299</v>
      </c>
      <c r="B1307" s="1" t="s">
        <v>6</v>
      </c>
      <c r="C1307" s="1" t="str">
        <f t="shared" si="45"/>
        <v>a</v>
      </c>
      <c r="D1307">
        <f>VLOOKUP(C1307,'Naive Bayes'!A:D,3,0)</f>
        <v>0.17859365276913503</v>
      </c>
      <c r="E1307">
        <f>VLOOKUP(C1307,'Naive Bayes'!A:D,2,0)</f>
        <v>0.56097560975609762</v>
      </c>
      <c r="F1307">
        <f>D1307*GETPIVOTDATA("Gender",'Naive Bayes'!$A$3,"Gender","Male","LastLetter","a")</f>
        <v>3.1895692809422373E-2</v>
      </c>
      <c r="G1307">
        <f>E1307*GETPIVOTDATA("Gender",'Naive Bayes'!$A$3,"Gender","Female","LastLetter","a")</f>
        <v>0.31469363474122553</v>
      </c>
      <c r="H1307" t="str">
        <f t="shared" si="46"/>
        <v>Female</v>
      </c>
      <c r="I1307">
        <f t="shared" si="47"/>
        <v>1</v>
      </c>
    </row>
    <row r="1308" spans="1:9" ht="14.25" customHeight="1">
      <c r="A1308" s="1" t="s">
        <v>1300</v>
      </c>
      <c r="B1308" s="1" t="s">
        <v>6</v>
      </c>
      <c r="C1308" s="1" t="str">
        <f t="shared" si="45"/>
        <v>i</v>
      </c>
      <c r="D1308">
        <f>VLOOKUP(C1308,'Naive Bayes'!A:D,3,0)</f>
        <v>6.4716863721219667E-2</v>
      </c>
      <c r="E1308">
        <f>VLOOKUP(C1308,'Naive Bayes'!A:D,2,0)</f>
        <v>0.34074605451936874</v>
      </c>
      <c r="F1308">
        <f>D1308*GETPIVOTDATA("Gender",'Naive Bayes'!$A$3,"Gender","Male","LastLetter","a")</f>
        <v>1.1558021087734937E-2</v>
      </c>
      <c r="G1308">
        <f>E1308*GETPIVOTDATA("Gender",'Naive Bayes'!$A$3,"Gender","Female","LastLetter","a")</f>
        <v>0.19115022570598736</v>
      </c>
      <c r="H1308" t="str">
        <f t="shared" si="46"/>
        <v>Female</v>
      </c>
      <c r="I1308">
        <f t="shared" si="47"/>
        <v>1</v>
      </c>
    </row>
    <row r="1309" spans="1:9" ht="14.25" customHeight="1">
      <c r="A1309" s="1" t="s">
        <v>1301</v>
      </c>
      <c r="B1309" s="1" t="s">
        <v>6</v>
      </c>
      <c r="C1309" s="1" t="str">
        <f t="shared" si="45"/>
        <v>a</v>
      </c>
      <c r="D1309">
        <f>VLOOKUP(C1309,'Naive Bayes'!A:D,3,0)</f>
        <v>0.17859365276913503</v>
      </c>
      <c r="E1309">
        <f>VLOOKUP(C1309,'Naive Bayes'!A:D,2,0)</f>
        <v>0.56097560975609762</v>
      </c>
      <c r="F1309">
        <f>D1309*GETPIVOTDATA("Gender",'Naive Bayes'!$A$3,"Gender","Male","LastLetter","a")</f>
        <v>3.1895692809422373E-2</v>
      </c>
      <c r="G1309">
        <f>E1309*GETPIVOTDATA("Gender",'Naive Bayes'!$A$3,"Gender","Female","LastLetter","a")</f>
        <v>0.31469363474122553</v>
      </c>
      <c r="H1309" t="str">
        <f t="shared" si="46"/>
        <v>Female</v>
      </c>
      <c r="I1309">
        <f t="shared" si="47"/>
        <v>1</v>
      </c>
    </row>
    <row r="1310" spans="1:9" ht="14.25" customHeight="1">
      <c r="A1310" s="1" t="s">
        <v>1302</v>
      </c>
      <c r="B1310" s="1" t="s">
        <v>6</v>
      </c>
      <c r="C1310" s="1" t="str">
        <f t="shared" si="45"/>
        <v>a</v>
      </c>
      <c r="D1310">
        <f>VLOOKUP(C1310,'Naive Bayes'!A:D,3,0)</f>
        <v>0.17859365276913503</v>
      </c>
      <c r="E1310">
        <f>VLOOKUP(C1310,'Naive Bayes'!A:D,2,0)</f>
        <v>0.56097560975609762</v>
      </c>
      <c r="F1310">
        <f>D1310*GETPIVOTDATA("Gender",'Naive Bayes'!$A$3,"Gender","Male","LastLetter","a")</f>
        <v>3.1895692809422373E-2</v>
      </c>
      <c r="G1310">
        <f>E1310*GETPIVOTDATA("Gender",'Naive Bayes'!$A$3,"Gender","Female","LastLetter","a")</f>
        <v>0.31469363474122553</v>
      </c>
      <c r="H1310" t="str">
        <f t="shared" si="46"/>
        <v>Female</v>
      </c>
      <c r="I1310">
        <f t="shared" si="47"/>
        <v>1</v>
      </c>
    </row>
    <row r="1311" spans="1:9" ht="14.25" customHeight="1">
      <c r="A1311" s="1" t="s">
        <v>1303</v>
      </c>
      <c r="B1311" s="1" t="s">
        <v>4</v>
      </c>
      <c r="C1311" s="1" t="str">
        <f t="shared" si="45"/>
        <v>r</v>
      </c>
      <c r="D1311">
        <f>VLOOKUP(C1311,'Naive Bayes'!A:D,3,0)</f>
        <v>8.7741132545115119E-2</v>
      </c>
      <c r="E1311">
        <f>VLOOKUP(C1311,'Naive Bayes'!A:D,2,0)</f>
        <v>6.4562410329985654E-3</v>
      </c>
      <c r="F1311">
        <f>D1311*GETPIVOTDATA("Gender",'Naive Bayes'!$A$3,"Gender","Male","LastLetter","a")</f>
        <v>1.5670009359332941E-2</v>
      </c>
      <c r="G1311">
        <f>E1311*GETPIVOTDATA("Gender",'Naive Bayes'!$A$3,"Gender","Female","LastLetter","a")</f>
        <v>3.6217937502187078E-3</v>
      </c>
      <c r="H1311" t="str">
        <f t="shared" si="46"/>
        <v>Male</v>
      </c>
      <c r="I1311">
        <f t="shared" si="47"/>
        <v>1</v>
      </c>
    </row>
    <row r="1312" spans="1:9" ht="14.25" customHeight="1">
      <c r="A1312" s="1" t="s">
        <v>1304</v>
      </c>
      <c r="B1312" s="1" t="s">
        <v>4</v>
      </c>
      <c r="C1312" s="1" t="str">
        <f t="shared" si="45"/>
        <v>n</v>
      </c>
      <c r="D1312">
        <f>VLOOKUP(C1312,'Naive Bayes'!A:D,3,0)</f>
        <v>0.15121344119477287</v>
      </c>
      <c r="E1312">
        <f>VLOOKUP(C1312,'Naive Bayes'!A:D,2,0)</f>
        <v>1.2195121951219513E-2</v>
      </c>
      <c r="F1312">
        <f>D1312*GETPIVOTDATA("Gender",'Naive Bayes'!$A$3,"Gender","Male","LastLetter","a")</f>
        <v>2.7005760810765285E-2</v>
      </c>
      <c r="G1312">
        <f>E1312*GETPIVOTDATA("Gender",'Naive Bayes'!$A$3,"Gender","Female","LastLetter","a")</f>
        <v>6.8411659726353366E-3</v>
      </c>
      <c r="H1312" t="str">
        <f t="shared" si="46"/>
        <v>Male</v>
      </c>
      <c r="I1312">
        <f t="shared" si="47"/>
        <v>1</v>
      </c>
    </row>
    <row r="1313" spans="1:9" ht="14.25" customHeight="1">
      <c r="A1313" s="1" t="s">
        <v>1305</v>
      </c>
      <c r="B1313" s="1" t="s">
        <v>4</v>
      </c>
      <c r="C1313" s="1" t="str">
        <f t="shared" si="45"/>
        <v>n</v>
      </c>
      <c r="D1313">
        <f>VLOOKUP(C1313,'Naive Bayes'!A:D,3,0)</f>
        <v>0.15121344119477287</v>
      </c>
      <c r="E1313">
        <f>VLOOKUP(C1313,'Naive Bayes'!A:D,2,0)</f>
        <v>1.2195121951219513E-2</v>
      </c>
      <c r="F1313">
        <f>D1313*GETPIVOTDATA("Gender",'Naive Bayes'!$A$3,"Gender","Male","LastLetter","a")</f>
        <v>2.7005760810765285E-2</v>
      </c>
      <c r="G1313">
        <f>E1313*GETPIVOTDATA("Gender",'Naive Bayes'!$A$3,"Gender","Female","LastLetter","a")</f>
        <v>6.8411659726353366E-3</v>
      </c>
      <c r="H1313" t="str">
        <f t="shared" si="46"/>
        <v>Male</v>
      </c>
      <c r="I1313">
        <f t="shared" si="47"/>
        <v>1</v>
      </c>
    </row>
    <row r="1314" spans="1:9" ht="14.25" customHeight="1">
      <c r="A1314" s="1" t="s">
        <v>1306</v>
      </c>
      <c r="B1314" s="1" t="s">
        <v>4</v>
      </c>
      <c r="C1314" s="1" t="str">
        <f t="shared" si="45"/>
        <v>n</v>
      </c>
      <c r="D1314">
        <f>VLOOKUP(C1314,'Naive Bayes'!A:D,3,0)</f>
        <v>0.15121344119477287</v>
      </c>
      <c r="E1314">
        <f>VLOOKUP(C1314,'Naive Bayes'!A:D,2,0)</f>
        <v>1.2195121951219513E-2</v>
      </c>
      <c r="F1314">
        <f>D1314*GETPIVOTDATA("Gender",'Naive Bayes'!$A$3,"Gender","Male","LastLetter","a")</f>
        <v>2.7005760810765285E-2</v>
      </c>
      <c r="G1314">
        <f>E1314*GETPIVOTDATA("Gender",'Naive Bayes'!$A$3,"Gender","Female","LastLetter","a")</f>
        <v>6.8411659726353366E-3</v>
      </c>
      <c r="H1314" t="str">
        <f t="shared" si="46"/>
        <v>Male</v>
      </c>
      <c r="I1314">
        <f t="shared" si="47"/>
        <v>1</v>
      </c>
    </row>
    <row r="1315" spans="1:9" ht="14.25" customHeight="1">
      <c r="A1315" s="1" t="s">
        <v>1307</v>
      </c>
      <c r="B1315" s="1" t="s">
        <v>4</v>
      </c>
      <c r="C1315" s="1" t="str">
        <f t="shared" si="45"/>
        <v>a</v>
      </c>
      <c r="D1315">
        <f>VLOOKUP(C1315,'Naive Bayes'!A:D,3,0)</f>
        <v>0.17859365276913503</v>
      </c>
      <c r="E1315">
        <f>VLOOKUP(C1315,'Naive Bayes'!A:D,2,0)</f>
        <v>0.56097560975609762</v>
      </c>
      <c r="F1315">
        <f>D1315*GETPIVOTDATA("Gender",'Naive Bayes'!$A$3,"Gender","Male","LastLetter","a")</f>
        <v>3.1895692809422373E-2</v>
      </c>
      <c r="G1315">
        <f>E1315*GETPIVOTDATA("Gender",'Naive Bayes'!$A$3,"Gender","Female","LastLetter","a")</f>
        <v>0.31469363474122553</v>
      </c>
      <c r="H1315" t="str">
        <f t="shared" si="46"/>
        <v>Female</v>
      </c>
      <c r="I1315">
        <f t="shared" si="47"/>
        <v>0</v>
      </c>
    </row>
    <row r="1316" spans="1:9" ht="14.25" customHeight="1">
      <c r="A1316" s="1" t="s">
        <v>1308</v>
      </c>
      <c r="B1316" s="1" t="s">
        <v>6</v>
      </c>
      <c r="C1316" s="1" t="str">
        <f t="shared" si="45"/>
        <v>a</v>
      </c>
      <c r="D1316">
        <f>VLOOKUP(C1316,'Naive Bayes'!A:D,3,0)</f>
        <v>0.17859365276913503</v>
      </c>
      <c r="E1316">
        <f>VLOOKUP(C1316,'Naive Bayes'!A:D,2,0)</f>
        <v>0.56097560975609762</v>
      </c>
      <c r="F1316">
        <f>D1316*GETPIVOTDATA("Gender",'Naive Bayes'!$A$3,"Gender","Male","LastLetter","a")</f>
        <v>3.1895692809422373E-2</v>
      </c>
      <c r="G1316">
        <f>E1316*GETPIVOTDATA("Gender",'Naive Bayes'!$A$3,"Gender","Female","LastLetter","a")</f>
        <v>0.31469363474122553</v>
      </c>
      <c r="H1316" t="str">
        <f t="shared" si="46"/>
        <v>Female</v>
      </c>
      <c r="I1316">
        <f t="shared" si="47"/>
        <v>1</v>
      </c>
    </row>
    <row r="1317" spans="1:9" ht="14.25" customHeight="1">
      <c r="A1317" s="1" t="s">
        <v>1309</v>
      </c>
      <c r="B1317" s="1" t="s">
        <v>4</v>
      </c>
      <c r="C1317" s="1" t="str">
        <f t="shared" si="45"/>
        <v>k</v>
      </c>
      <c r="D1317">
        <f>VLOOKUP(C1317,'Naive Bayes'!A:D,3,0)</f>
        <v>3.7336652146857496E-2</v>
      </c>
      <c r="E1317">
        <f>VLOOKUP(C1317,'Naive Bayes'!A:D,2,0)</f>
        <v>2.8694404591104736E-3</v>
      </c>
      <c r="F1317">
        <f>D1317*GETPIVOTDATA("Gender",'Naive Bayes'!$A$3,"Gender","Male","LastLetter","a")</f>
        <v>6.6680890890778478E-3</v>
      </c>
      <c r="G1317">
        <f>E1317*GETPIVOTDATA("Gender",'Naive Bayes'!$A$3,"Gender","Female","LastLetter","a")</f>
        <v>1.6096861112083146E-3</v>
      </c>
      <c r="H1317" t="str">
        <f t="shared" si="46"/>
        <v>Male</v>
      </c>
      <c r="I1317">
        <f t="shared" si="47"/>
        <v>1</v>
      </c>
    </row>
    <row r="1318" spans="1:9" ht="14.25" customHeight="1">
      <c r="A1318" s="1" t="s">
        <v>1310</v>
      </c>
      <c r="B1318" s="1" t="s">
        <v>4</v>
      </c>
      <c r="C1318" s="1" t="str">
        <f t="shared" si="45"/>
        <v>j</v>
      </c>
      <c r="D1318">
        <f>VLOOKUP(C1318,'Naive Bayes'!A:D,3,0)</f>
        <v>2.3024268823895456E-2</v>
      </c>
      <c r="E1318">
        <f>VLOOKUP(C1318,'Naive Bayes'!A:D,2,0)</f>
        <v>7.173601147776184E-4</v>
      </c>
      <c r="F1318">
        <f>D1318*GETPIVOTDATA("Gender",'Naive Bayes'!$A$3,"Gender","Male","LastLetter","a")</f>
        <v>4.1119882715980058E-3</v>
      </c>
      <c r="G1318">
        <f>E1318*GETPIVOTDATA("Gender",'Naive Bayes'!$A$3,"Gender","Female","LastLetter","a")</f>
        <v>4.0242152780207866E-4</v>
      </c>
      <c r="H1318" t="str">
        <f t="shared" si="46"/>
        <v>Male</v>
      </c>
      <c r="I1318">
        <f t="shared" si="47"/>
        <v>1</v>
      </c>
    </row>
    <row r="1319" spans="1:9" ht="14.25" customHeight="1">
      <c r="A1319" s="1" t="s">
        <v>1311</v>
      </c>
      <c r="B1319" s="1" t="s">
        <v>4</v>
      </c>
      <c r="C1319" s="1" t="str">
        <f t="shared" si="45"/>
        <v>j</v>
      </c>
      <c r="D1319">
        <f>VLOOKUP(C1319,'Naive Bayes'!A:D,3,0)</f>
        <v>2.3024268823895456E-2</v>
      </c>
      <c r="E1319">
        <f>VLOOKUP(C1319,'Naive Bayes'!A:D,2,0)</f>
        <v>7.173601147776184E-4</v>
      </c>
      <c r="F1319">
        <f>D1319*GETPIVOTDATA("Gender",'Naive Bayes'!$A$3,"Gender","Male","LastLetter","a")</f>
        <v>4.1119882715980058E-3</v>
      </c>
      <c r="G1319">
        <f>E1319*GETPIVOTDATA("Gender",'Naive Bayes'!$A$3,"Gender","Female","LastLetter","a")</f>
        <v>4.0242152780207866E-4</v>
      </c>
      <c r="H1319" t="str">
        <f t="shared" si="46"/>
        <v>Male</v>
      </c>
      <c r="I1319">
        <f t="shared" si="47"/>
        <v>1</v>
      </c>
    </row>
    <row r="1320" spans="1:9" ht="14.25" customHeight="1">
      <c r="A1320" s="1" t="s">
        <v>1312</v>
      </c>
      <c r="B1320" s="1" t="s">
        <v>6</v>
      </c>
      <c r="C1320" s="1" t="str">
        <f t="shared" si="45"/>
        <v>r</v>
      </c>
      <c r="D1320">
        <f>VLOOKUP(C1320,'Naive Bayes'!A:D,3,0)</f>
        <v>8.7741132545115119E-2</v>
      </c>
      <c r="E1320">
        <f>VLOOKUP(C1320,'Naive Bayes'!A:D,2,0)</f>
        <v>6.4562410329985654E-3</v>
      </c>
      <c r="F1320">
        <f>D1320*GETPIVOTDATA("Gender",'Naive Bayes'!$A$3,"Gender","Male","LastLetter","a")</f>
        <v>1.5670009359332941E-2</v>
      </c>
      <c r="G1320">
        <f>E1320*GETPIVOTDATA("Gender",'Naive Bayes'!$A$3,"Gender","Female","LastLetter","a")</f>
        <v>3.6217937502187078E-3</v>
      </c>
      <c r="H1320" t="str">
        <f t="shared" si="46"/>
        <v>Male</v>
      </c>
      <c r="I1320">
        <f t="shared" si="47"/>
        <v>0</v>
      </c>
    </row>
    <row r="1321" spans="1:9" ht="14.25" customHeight="1">
      <c r="A1321" s="1" t="s">
        <v>1313</v>
      </c>
      <c r="B1321" s="1" t="s">
        <v>4</v>
      </c>
      <c r="C1321" s="1" t="str">
        <f t="shared" si="45"/>
        <v>a</v>
      </c>
      <c r="D1321">
        <f>VLOOKUP(C1321,'Naive Bayes'!A:D,3,0)</f>
        <v>0.17859365276913503</v>
      </c>
      <c r="E1321">
        <f>VLOOKUP(C1321,'Naive Bayes'!A:D,2,0)</f>
        <v>0.56097560975609762</v>
      </c>
      <c r="F1321">
        <f>D1321*GETPIVOTDATA("Gender",'Naive Bayes'!$A$3,"Gender","Male","LastLetter","a")</f>
        <v>3.1895692809422373E-2</v>
      </c>
      <c r="G1321">
        <f>E1321*GETPIVOTDATA("Gender",'Naive Bayes'!$A$3,"Gender","Female","LastLetter","a")</f>
        <v>0.31469363474122553</v>
      </c>
      <c r="H1321" t="str">
        <f t="shared" si="46"/>
        <v>Female</v>
      </c>
      <c r="I1321">
        <f t="shared" si="47"/>
        <v>0</v>
      </c>
    </row>
    <row r="1322" spans="1:9" ht="14.25" customHeight="1">
      <c r="A1322" s="1" t="s">
        <v>1314</v>
      </c>
      <c r="B1322" s="1" t="s">
        <v>4</v>
      </c>
      <c r="C1322" s="1" t="str">
        <f t="shared" si="45"/>
        <v>h</v>
      </c>
      <c r="D1322">
        <f>VLOOKUP(C1322,'Naive Bayes'!A:D,3,0)</f>
        <v>0.11263223397635345</v>
      </c>
      <c r="E1322">
        <f>VLOOKUP(C1322,'Naive Bayes'!A:D,2,0)</f>
        <v>5.0215208034433282E-3</v>
      </c>
      <c r="F1322">
        <f>D1322*GETPIVOTDATA("Gender",'Naive Bayes'!$A$3,"Gender","Male","LastLetter","a")</f>
        <v>2.0115402085384843E-2</v>
      </c>
      <c r="G1322">
        <f>E1322*GETPIVOTDATA("Gender",'Naive Bayes'!$A$3,"Gender","Female","LastLetter","a")</f>
        <v>2.8169506946145503E-3</v>
      </c>
      <c r="H1322" t="str">
        <f t="shared" si="46"/>
        <v>Male</v>
      </c>
      <c r="I1322">
        <f t="shared" si="47"/>
        <v>1</v>
      </c>
    </row>
    <row r="1323" spans="1:9" ht="14.25" customHeight="1">
      <c r="A1323" s="1" t="s">
        <v>1315</v>
      </c>
      <c r="B1323" s="1" t="s">
        <v>4</v>
      </c>
      <c r="C1323" s="1" t="str">
        <f t="shared" si="45"/>
        <v>m</v>
      </c>
      <c r="D1323">
        <f>VLOOKUP(C1323,'Naive Bayes'!A:D,3,0)</f>
        <v>3.2980709396390792E-2</v>
      </c>
      <c r="E1323">
        <f>VLOOKUP(C1323,'Naive Bayes'!A:D,2,0)</f>
        <v>7.8909612625538018E-3</v>
      </c>
      <c r="F1323">
        <f>D1323*GETPIVOTDATA("Gender",'Naive Bayes'!$A$3,"Gender","Male","LastLetter","a")</f>
        <v>5.8901453620187659E-3</v>
      </c>
      <c r="G1323">
        <f>E1323*GETPIVOTDATA("Gender",'Naive Bayes'!$A$3,"Gender","Female","LastLetter","a")</f>
        <v>4.4266368058228645E-3</v>
      </c>
      <c r="H1323" t="str">
        <f t="shared" si="46"/>
        <v>Male</v>
      </c>
      <c r="I1323">
        <f t="shared" si="47"/>
        <v>1</v>
      </c>
    </row>
    <row r="1324" spans="1:9" ht="14.25" customHeight="1">
      <c r="A1324" s="1" t="s">
        <v>1316</v>
      </c>
      <c r="B1324" s="1" t="s">
        <v>4</v>
      </c>
      <c r="C1324" s="1" t="str">
        <f t="shared" si="45"/>
        <v>n</v>
      </c>
      <c r="D1324">
        <f>VLOOKUP(C1324,'Naive Bayes'!A:D,3,0)</f>
        <v>0.15121344119477287</v>
      </c>
      <c r="E1324">
        <f>VLOOKUP(C1324,'Naive Bayes'!A:D,2,0)</f>
        <v>1.2195121951219513E-2</v>
      </c>
      <c r="F1324">
        <f>D1324*GETPIVOTDATA("Gender",'Naive Bayes'!$A$3,"Gender","Male","LastLetter","a")</f>
        <v>2.7005760810765285E-2</v>
      </c>
      <c r="G1324">
        <f>E1324*GETPIVOTDATA("Gender",'Naive Bayes'!$A$3,"Gender","Female","LastLetter","a")</f>
        <v>6.8411659726353366E-3</v>
      </c>
      <c r="H1324" t="str">
        <f t="shared" si="46"/>
        <v>Male</v>
      </c>
      <c r="I1324">
        <f t="shared" si="47"/>
        <v>1</v>
      </c>
    </row>
    <row r="1325" spans="1:9" ht="14.25" customHeight="1">
      <c r="A1325" s="1" t="s">
        <v>1317</v>
      </c>
      <c r="B1325" s="1" t="s">
        <v>4</v>
      </c>
      <c r="C1325" s="1" t="str">
        <f t="shared" si="45"/>
        <v>s</v>
      </c>
      <c r="D1325">
        <f>VLOOKUP(C1325,'Naive Bayes'!A:D,3,0)</f>
        <v>2.0535158680771624E-2</v>
      </c>
      <c r="E1325">
        <f>VLOOKUP(C1325,'Naive Bayes'!A:D,2,0)</f>
        <v>2.8694404591104736E-3</v>
      </c>
      <c r="F1325">
        <f>D1325*GETPIVOTDATA("Gender",'Naive Bayes'!$A$3,"Gender","Male","LastLetter","a")</f>
        <v>3.6674489989928162E-3</v>
      </c>
      <c r="G1325">
        <f>E1325*GETPIVOTDATA("Gender",'Naive Bayes'!$A$3,"Gender","Female","LastLetter","a")</f>
        <v>1.6096861112083146E-3</v>
      </c>
      <c r="H1325" t="str">
        <f t="shared" si="46"/>
        <v>Male</v>
      </c>
      <c r="I1325">
        <f t="shared" si="47"/>
        <v>1</v>
      </c>
    </row>
    <row r="1326" spans="1:9" ht="14.25" customHeight="1">
      <c r="A1326" s="1" t="s">
        <v>1318</v>
      </c>
      <c r="B1326" s="1" t="s">
        <v>4</v>
      </c>
      <c r="C1326" s="1" t="str">
        <f t="shared" si="45"/>
        <v>m</v>
      </c>
      <c r="D1326">
        <f>VLOOKUP(C1326,'Naive Bayes'!A:D,3,0)</f>
        <v>3.2980709396390792E-2</v>
      </c>
      <c r="E1326">
        <f>VLOOKUP(C1326,'Naive Bayes'!A:D,2,0)</f>
        <v>7.8909612625538018E-3</v>
      </c>
      <c r="F1326">
        <f>D1326*GETPIVOTDATA("Gender",'Naive Bayes'!$A$3,"Gender","Male","LastLetter","a")</f>
        <v>5.8901453620187659E-3</v>
      </c>
      <c r="G1326">
        <f>E1326*GETPIVOTDATA("Gender",'Naive Bayes'!$A$3,"Gender","Female","LastLetter","a")</f>
        <v>4.4266368058228645E-3</v>
      </c>
      <c r="H1326" t="str">
        <f t="shared" si="46"/>
        <v>Male</v>
      </c>
      <c r="I1326">
        <f t="shared" si="47"/>
        <v>1</v>
      </c>
    </row>
    <row r="1327" spans="1:9" ht="14.25" customHeight="1">
      <c r="A1327" s="1" t="s">
        <v>1319</v>
      </c>
      <c r="B1327" s="1" t="s">
        <v>6</v>
      </c>
      <c r="C1327" s="1" t="str">
        <f t="shared" si="45"/>
        <v>i</v>
      </c>
      <c r="D1327">
        <f>VLOOKUP(C1327,'Naive Bayes'!A:D,3,0)</f>
        <v>6.4716863721219667E-2</v>
      </c>
      <c r="E1327">
        <f>VLOOKUP(C1327,'Naive Bayes'!A:D,2,0)</f>
        <v>0.34074605451936874</v>
      </c>
      <c r="F1327">
        <f>D1327*GETPIVOTDATA("Gender",'Naive Bayes'!$A$3,"Gender","Male","LastLetter","a")</f>
        <v>1.1558021087734937E-2</v>
      </c>
      <c r="G1327">
        <f>E1327*GETPIVOTDATA("Gender",'Naive Bayes'!$A$3,"Gender","Female","LastLetter","a")</f>
        <v>0.19115022570598736</v>
      </c>
      <c r="H1327" t="str">
        <f t="shared" si="46"/>
        <v>Female</v>
      </c>
      <c r="I1327">
        <f t="shared" si="47"/>
        <v>1</v>
      </c>
    </row>
    <row r="1328" spans="1:9" ht="14.25" customHeight="1">
      <c r="A1328" s="1" t="s">
        <v>1320</v>
      </c>
      <c r="B1328" s="1" t="s">
        <v>4</v>
      </c>
      <c r="C1328" s="1" t="str">
        <f t="shared" si="45"/>
        <v>a</v>
      </c>
      <c r="D1328">
        <f>VLOOKUP(C1328,'Naive Bayes'!A:D,3,0)</f>
        <v>0.17859365276913503</v>
      </c>
      <c r="E1328">
        <f>VLOOKUP(C1328,'Naive Bayes'!A:D,2,0)</f>
        <v>0.56097560975609762</v>
      </c>
      <c r="F1328">
        <f>D1328*GETPIVOTDATA("Gender",'Naive Bayes'!$A$3,"Gender","Male","LastLetter","a")</f>
        <v>3.1895692809422373E-2</v>
      </c>
      <c r="G1328">
        <f>E1328*GETPIVOTDATA("Gender",'Naive Bayes'!$A$3,"Gender","Female","LastLetter","a")</f>
        <v>0.31469363474122553</v>
      </c>
      <c r="H1328" t="str">
        <f t="shared" si="46"/>
        <v>Female</v>
      </c>
      <c r="I1328">
        <f t="shared" si="47"/>
        <v>0</v>
      </c>
    </row>
    <row r="1329" spans="1:9" ht="14.25" customHeight="1">
      <c r="A1329" s="1" t="s">
        <v>1321</v>
      </c>
      <c r="B1329" s="1" t="s">
        <v>6</v>
      </c>
      <c r="C1329" s="1" t="str">
        <f t="shared" si="45"/>
        <v>a</v>
      </c>
      <c r="D1329">
        <f>VLOOKUP(C1329,'Naive Bayes'!A:D,3,0)</f>
        <v>0.17859365276913503</v>
      </c>
      <c r="E1329">
        <f>VLOOKUP(C1329,'Naive Bayes'!A:D,2,0)</f>
        <v>0.56097560975609762</v>
      </c>
      <c r="F1329">
        <f>D1329*GETPIVOTDATA("Gender",'Naive Bayes'!$A$3,"Gender","Male","LastLetter","a")</f>
        <v>3.1895692809422373E-2</v>
      </c>
      <c r="G1329">
        <f>E1329*GETPIVOTDATA("Gender",'Naive Bayes'!$A$3,"Gender","Female","LastLetter","a")</f>
        <v>0.31469363474122553</v>
      </c>
      <c r="H1329" t="str">
        <f t="shared" si="46"/>
        <v>Female</v>
      </c>
      <c r="I1329">
        <f t="shared" si="47"/>
        <v>1</v>
      </c>
    </row>
    <row r="1330" spans="1:9" ht="14.25" customHeight="1">
      <c r="A1330" s="1" t="s">
        <v>1322</v>
      </c>
      <c r="B1330" s="1" t="s">
        <v>6</v>
      </c>
      <c r="C1330" s="1" t="str">
        <f t="shared" si="45"/>
        <v>i</v>
      </c>
      <c r="D1330">
        <f>VLOOKUP(C1330,'Naive Bayes'!A:D,3,0)</f>
        <v>6.4716863721219667E-2</v>
      </c>
      <c r="E1330">
        <f>VLOOKUP(C1330,'Naive Bayes'!A:D,2,0)</f>
        <v>0.34074605451936874</v>
      </c>
      <c r="F1330">
        <f>D1330*GETPIVOTDATA("Gender",'Naive Bayes'!$A$3,"Gender","Male","LastLetter","a")</f>
        <v>1.1558021087734937E-2</v>
      </c>
      <c r="G1330">
        <f>E1330*GETPIVOTDATA("Gender",'Naive Bayes'!$A$3,"Gender","Female","LastLetter","a")</f>
        <v>0.19115022570598736</v>
      </c>
      <c r="H1330" t="str">
        <f t="shared" si="46"/>
        <v>Female</v>
      </c>
      <c r="I1330">
        <f t="shared" si="47"/>
        <v>1</v>
      </c>
    </row>
    <row r="1331" spans="1:9" ht="14.25" customHeight="1">
      <c r="A1331" s="1" t="s">
        <v>1323</v>
      </c>
      <c r="B1331" s="1" t="s">
        <v>4</v>
      </c>
      <c r="C1331" s="1" t="str">
        <f t="shared" si="45"/>
        <v>i</v>
      </c>
      <c r="D1331">
        <f>VLOOKUP(C1331,'Naive Bayes'!A:D,3,0)</f>
        <v>6.4716863721219667E-2</v>
      </c>
      <c r="E1331">
        <f>VLOOKUP(C1331,'Naive Bayes'!A:D,2,0)</f>
        <v>0.34074605451936874</v>
      </c>
      <c r="F1331">
        <f>D1331*GETPIVOTDATA("Gender",'Naive Bayes'!$A$3,"Gender","Male","LastLetter","a")</f>
        <v>1.1558021087734937E-2</v>
      </c>
      <c r="G1331">
        <f>E1331*GETPIVOTDATA("Gender",'Naive Bayes'!$A$3,"Gender","Female","LastLetter","a")</f>
        <v>0.19115022570598736</v>
      </c>
      <c r="H1331" t="str">
        <f t="shared" si="46"/>
        <v>Female</v>
      </c>
      <c r="I1331">
        <f t="shared" si="47"/>
        <v>0</v>
      </c>
    </row>
    <row r="1332" spans="1:9" ht="14.25" customHeight="1">
      <c r="A1332" s="1" t="s">
        <v>1324</v>
      </c>
      <c r="B1332" s="1" t="s">
        <v>6</v>
      </c>
      <c r="C1332" s="1" t="str">
        <f t="shared" si="45"/>
        <v>a</v>
      </c>
      <c r="D1332">
        <f>VLOOKUP(C1332,'Naive Bayes'!A:D,3,0)</f>
        <v>0.17859365276913503</v>
      </c>
      <c r="E1332">
        <f>VLOOKUP(C1332,'Naive Bayes'!A:D,2,0)</f>
        <v>0.56097560975609762</v>
      </c>
      <c r="F1332">
        <f>D1332*GETPIVOTDATA("Gender",'Naive Bayes'!$A$3,"Gender","Male","LastLetter","a")</f>
        <v>3.1895692809422373E-2</v>
      </c>
      <c r="G1332">
        <f>E1332*GETPIVOTDATA("Gender",'Naive Bayes'!$A$3,"Gender","Female","LastLetter","a")</f>
        <v>0.31469363474122553</v>
      </c>
      <c r="H1332" t="str">
        <f t="shared" si="46"/>
        <v>Female</v>
      </c>
      <c r="I1332">
        <f t="shared" si="47"/>
        <v>1</v>
      </c>
    </row>
    <row r="1333" spans="1:9" ht="14.25" customHeight="1">
      <c r="A1333" s="1" t="s">
        <v>1325</v>
      </c>
      <c r="B1333" s="1" t="s">
        <v>4</v>
      </c>
      <c r="C1333" s="1" t="str">
        <f t="shared" si="45"/>
        <v>h</v>
      </c>
      <c r="D1333">
        <f>VLOOKUP(C1333,'Naive Bayes'!A:D,3,0)</f>
        <v>0.11263223397635345</v>
      </c>
      <c r="E1333">
        <f>VLOOKUP(C1333,'Naive Bayes'!A:D,2,0)</f>
        <v>5.0215208034433282E-3</v>
      </c>
      <c r="F1333">
        <f>D1333*GETPIVOTDATA("Gender",'Naive Bayes'!$A$3,"Gender","Male","LastLetter","a")</f>
        <v>2.0115402085384843E-2</v>
      </c>
      <c r="G1333">
        <f>E1333*GETPIVOTDATA("Gender",'Naive Bayes'!$A$3,"Gender","Female","LastLetter","a")</f>
        <v>2.8169506946145503E-3</v>
      </c>
      <c r="H1333" t="str">
        <f t="shared" si="46"/>
        <v>Male</v>
      </c>
      <c r="I1333">
        <f t="shared" si="47"/>
        <v>1</v>
      </c>
    </row>
    <row r="1334" spans="1:9" ht="14.25" customHeight="1">
      <c r="A1334" s="1" t="s">
        <v>1326</v>
      </c>
      <c r="B1334" s="1" t="s">
        <v>6</v>
      </c>
      <c r="C1334" s="1" t="str">
        <f t="shared" si="45"/>
        <v>a</v>
      </c>
      <c r="D1334">
        <f>VLOOKUP(C1334,'Naive Bayes'!A:D,3,0)</f>
        <v>0.17859365276913503</v>
      </c>
      <c r="E1334">
        <f>VLOOKUP(C1334,'Naive Bayes'!A:D,2,0)</f>
        <v>0.56097560975609762</v>
      </c>
      <c r="F1334">
        <f>D1334*GETPIVOTDATA("Gender",'Naive Bayes'!$A$3,"Gender","Male","LastLetter","a")</f>
        <v>3.1895692809422373E-2</v>
      </c>
      <c r="G1334">
        <f>E1334*GETPIVOTDATA("Gender",'Naive Bayes'!$A$3,"Gender","Female","LastLetter","a")</f>
        <v>0.31469363474122553</v>
      </c>
      <c r="H1334" t="str">
        <f t="shared" si="46"/>
        <v>Female</v>
      </c>
      <c r="I1334">
        <f t="shared" si="47"/>
        <v>1</v>
      </c>
    </row>
    <row r="1335" spans="1:9" ht="14.25" customHeight="1">
      <c r="A1335" s="1" t="s">
        <v>1327</v>
      </c>
      <c r="B1335" s="1" t="s">
        <v>4</v>
      </c>
      <c r="C1335" s="1" t="str">
        <f t="shared" si="45"/>
        <v>n</v>
      </c>
      <c r="D1335">
        <f>VLOOKUP(C1335,'Naive Bayes'!A:D,3,0)</f>
        <v>0.15121344119477287</v>
      </c>
      <c r="E1335">
        <f>VLOOKUP(C1335,'Naive Bayes'!A:D,2,0)</f>
        <v>1.2195121951219513E-2</v>
      </c>
      <c r="F1335">
        <f>D1335*GETPIVOTDATA("Gender",'Naive Bayes'!$A$3,"Gender","Male","LastLetter","a")</f>
        <v>2.7005760810765285E-2</v>
      </c>
      <c r="G1335">
        <f>E1335*GETPIVOTDATA("Gender",'Naive Bayes'!$A$3,"Gender","Female","LastLetter","a")</f>
        <v>6.8411659726353366E-3</v>
      </c>
      <c r="H1335" t="str">
        <f t="shared" si="46"/>
        <v>Male</v>
      </c>
      <c r="I1335">
        <f t="shared" si="47"/>
        <v>1</v>
      </c>
    </row>
    <row r="1336" spans="1:9" ht="14.25" customHeight="1">
      <c r="A1336" s="1" t="s">
        <v>1328</v>
      </c>
      <c r="B1336" s="1" t="s">
        <v>6</v>
      </c>
      <c r="C1336" s="1" t="str">
        <f t="shared" si="45"/>
        <v>a</v>
      </c>
      <c r="D1336">
        <f>VLOOKUP(C1336,'Naive Bayes'!A:D,3,0)</f>
        <v>0.17859365276913503</v>
      </c>
      <c r="E1336">
        <f>VLOOKUP(C1336,'Naive Bayes'!A:D,2,0)</f>
        <v>0.56097560975609762</v>
      </c>
      <c r="F1336">
        <f>D1336*GETPIVOTDATA("Gender",'Naive Bayes'!$A$3,"Gender","Male","LastLetter","a")</f>
        <v>3.1895692809422373E-2</v>
      </c>
      <c r="G1336">
        <f>E1336*GETPIVOTDATA("Gender",'Naive Bayes'!$A$3,"Gender","Female","LastLetter","a")</f>
        <v>0.31469363474122553</v>
      </c>
      <c r="H1336" t="str">
        <f t="shared" si="46"/>
        <v>Female</v>
      </c>
      <c r="I1336">
        <f t="shared" si="47"/>
        <v>1</v>
      </c>
    </row>
    <row r="1337" spans="1:9" ht="14.25" customHeight="1">
      <c r="A1337" s="1" t="s">
        <v>1329</v>
      </c>
      <c r="B1337" s="1" t="s">
        <v>4</v>
      </c>
      <c r="C1337" s="1" t="str">
        <f t="shared" si="45"/>
        <v>j</v>
      </c>
      <c r="D1337">
        <f>VLOOKUP(C1337,'Naive Bayes'!A:D,3,0)</f>
        <v>2.3024268823895456E-2</v>
      </c>
      <c r="E1337">
        <f>VLOOKUP(C1337,'Naive Bayes'!A:D,2,0)</f>
        <v>7.173601147776184E-4</v>
      </c>
      <c r="F1337">
        <f>D1337*GETPIVOTDATA("Gender",'Naive Bayes'!$A$3,"Gender","Male","LastLetter","a")</f>
        <v>4.1119882715980058E-3</v>
      </c>
      <c r="G1337">
        <f>E1337*GETPIVOTDATA("Gender",'Naive Bayes'!$A$3,"Gender","Female","LastLetter","a")</f>
        <v>4.0242152780207866E-4</v>
      </c>
      <c r="H1337" t="str">
        <f t="shared" si="46"/>
        <v>Male</v>
      </c>
      <c r="I1337">
        <f t="shared" si="47"/>
        <v>1</v>
      </c>
    </row>
    <row r="1338" spans="1:9" ht="14.25" customHeight="1">
      <c r="A1338" s="1" t="s">
        <v>1330</v>
      </c>
      <c r="B1338" s="1" t="s">
        <v>4</v>
      </c>
      <c r="C1338" s="1" t="str">
        <f t="shared" si="45"/>
        <v>h</v>
      </c>
      <c r="D1338">
        <f>VLOOKUP(C1338,'Naive Bayes'!A:D,3,0)</f>
        <v>0.11263223397635345</v>
      </c>
      <c r="E1338">
        <f>VLOOKUP(C1338,'Naive Bayes'!A:D,2,0)</f>
        <v>5.0215208034433282E-3</v>
      </c>
      <c r="F1338">
        <f>D1338*GETPIVOTDATA("Gender",'Naive Bayes'!$A$3,"Gender","Male","LastLetter","a")</f>
        <v>2.0115402085384843E-2</v>
      </c>
      <c r="G1338">
        <f>E1338*GETPIVOTDATA("Gender",'Naive Bayes'!$A$3,"Gender","Female","LastLetter","a")</f>
        <v>2.8169506946145503E-3</v>
      </c>
      <c r="H1338" t="str">
        <f t="shared" si="46"/>
        <v>Male</v>
      </c>
      <c r="I1338">
        <f t="shared" si="47"/>
        <v>1</v>
      </c>
    </row>
    <row r="1339" spans="1:9" ht="14.25" customHeight="1">
      <c r="A1339" s="1" t="s">
        <v>1331</v>
      </c>
      <c r="B1339" s="1" t="s">
        <v>6</v>
      </c>
      <c r="C1339" s="1" t="str">
        <f t="shared" si="45"/>
        <v>a</v>
      </c>
      <c r="D1339">
        <f>VLOOKUP(C1339,'Naive Bayes'!A:D,3,0)</f>
        <v>0.17859365276913503</v>
      </c>
      <c r="E1339">
        <f>VLOOKUP(C1339,'Naive Bayes'!A:D,2,0)</f>
        <v>0.56097560975609762</v>
      </c>
      <c r="F1339">
        <f>D1339*GETPIVOTDATA("Gender",'Naive Bayes'!$A$3,"Gender","Male","LastLetter","a")</f>
        <v>3.1895692809422373E-2</v>
      </c>
      <c r="G1339">
        <f>E1339*GETPIVOTDATA("Gender",'Naive Bayes'!$A$3,"Gender","Female","LastLetter","a")</f>
        <v>0.31469363474122553</v>
      </c>
      <c r="H1339" t="str">
        <f t="shared" si="46"/>
        <v>Female</v>
      </c>
      <c r="I1339">
        <f t="shared" si="47"/>
        <v>1</v>
      </c>
    </row>
    <row r="1340" spans="1:9" ht="14.25" customHeight="1">
      <c r="A1340" s="1" t="s">
        <v>1332</v>
      </c>
      <c r="B1340" s="1" t="s">
        <v>4</v>
      </c>
      <c r="C1340" s="1" t="str">
        <f t="shared" si="45"/>
        <v>a</v>
      </c>
      <c r="D1340">
        <f>VLOOKUP(C1340,'Naive Bayes'!A:D,3,0)</f>
        <v>0.17859365276913503</v>
      </c>
      <c r="E1340">
        <f>VLOOKUP(C1340,'Naive Bayes'!A:D,2,0)</f>
        <v>0.56097560975609762</v>
      </c>
      <c r="F1340">
        <f>D1340*GETPIVOTDATA("Gender",'Naive Bayes'!$A$3,"Gender","Male","LastLetter","a")</f>
        <v>3.1895692809422373E-2</v>
      </c>
      <c r="G1340">
        <f>E1340*GETPIVOTDATA("Gender",'Naive Bayes'!$A$3,"Gender","Female","LastLetter","a")</f>
        <v>0.31469363474122553</v>
      </c>
      <c r="H1340" t="str">
        <f t="shared" si="46"/>
        <v>Female</v>
      </c>
      <c r="I1340">
        <f t="shared" si="47"/>
        <v>0</v>
      </c>
    </row>
    <row r="1341" spans="1:9" ht="14.25" customHeight="1">
      <c r="A1341" s="1" t="s">
        <v>1333</v>
      </c>
      <c r="B1341" s="1" t="s">
        <v>6</v>
      </c>
      <c r="C1341" s="1" t="str">
        <f t="shared" si="45"/>
        <v>y</v>
      </c>
      <c r="D1341">
        <f>VLOOKUP(C1341,'Naive Bayes'!A:D,3,0)</f>
        <v>2.1157436216552583E-2</v>
      </c>
      <c r="E1341">
        <f>VLOOKUP(C1341,'Naive Bayes'!A:D,2,0)</f>
        <v>1.4347202295552368E-3</v>
      </c>
      <c r="F1341">
        <f>D1341*GETPIVOTDATA("Gender",'Naive Bayes'!$A$3,"Gender","Male","LastLetter","a")</f>
        <v>3.7785838171441139E-3</v>
      </c>
      <c r="G1341">
        <f>E1341*GETPIVOTDATA("Gender",'Naive Bayes'!$A$3,"Gender","Female","LastLetter","a")</f>
        <v>8.0484305560415731E-4</v>
      </c>
      <c r="H1341" t="str">
        <f t="shared" si="46"/>
        <v>Male</v>
      </c>
      <c r="I1341">
        <f t="shared" si="47"/>
        <v>0</v>
      </c>
    </row>
    <row r="1342" spans="1:9" ht="14.25" customHeight="1">
      <c r="A1342" s="1" t="s">
        <v>1334</v>
      </c>
      <c r="B1342" s="1" t="s">
        <v>4</v>
      </c>
      <c r="C1342" s="1" t="str">
        <f t="shared" si="45"/>
        <v>u</v>
      </c>
      <c r="D1342">
        <f>VLOOKUP(C1342,'Naive Bayes'!A:D,3,0)</f>
        <v>3.7336652146857496E-2</v>
      </c>
      <c r="E1342">
        <f>VLOOKUP(C1342,'Naive Bayes'!A:D,2,0)</f>
        <v>7.8909612625538018E-3</v>
      </c>
      <c r="F1342">
        <f>D1342*GETPIVOTDATA("Gender",'Naive Bayes'!$A$3,"Gender","Male","LastLetter","a")</f>
        <v>6.6680890890778478E-3</v>
      </c>
      <c r="G1342">
        <f>E1342*GETPIVOTDATA("Gender",'Naive Bayes'!$A$3,"Gender","Female","LastLetter","a")</f>
        <v>4.4266368058228645E-3</v>
      </c>
      <c r="H1342" t="str">
        <f t="shared" si="46"/>
        <v>Male</v>
      </c>
      <c r="I1342">
        <f t="shared" si="47"/>
        <v>1</v>
      </c>
    </row>
    <row r="1343" spans="1:9" ht="14.25" customHeight="1">
      <c r="A1343" s="1" t="s">
        <v>1335</v>
      </c>
      <c r="B1343" s="1" t="s">
        <v>6</v>
      </c>
      <c r="C1343" s="1" t="str">
        <f t="shared" si="45"/>
        <v>i</v>
      </c>
      <c r="D1343">
        <f>VLOOKUP(C1343,'Naive Bayes'!A:D,3,0)</f>
        <v>6.4716863721219667E-2</v>
      </c>
      <c r="E1343">
        <f>VLOOKUP(C1343,'Naive Bayes'!A:D,2,0)</f>
        <v>0.34074605451936874</v>
      </c>
      <c r="F1343">
        <f>D1343*GETPIVOTDATA("Gender",'Naive Bayes'!$A$3,"Gender","Male","LastLetter","a")</f>
        <v>1.1558021087734937E-2</v>
      </c>
      <c r="G1343">
        <f>E1343*GETPIVOTDATA("Gender",'Naive Bayes'!$A$3,"Gender","Female","LastLetter","a")</f>
        <v>0.19115022570598736</v>
      </c>
      <c r="H1343" t="str">
        <f t="shared" si="46"/>
        <v>Female</v>
      </c>
      <c r="I1343">
        <f t="shared" si="47"/>
        <v>1</v>
      </c>
    </row>
    <row r="1344" spans="1:9" ht="14.25" customHeight="1">
      <c r="A1344" s="1" t="s">
        <v>1336</v>
      </c>
      <c r="B1344" s="1" t="s">
        <v>4</v>
      </c>
      <c r="C1344" s="1" t="str">
        <f t="shared" si="45"/>
        <v>n</v>
      </c>
      <c r="D1344">
        <f>VLOOKUP(C1344,'Naive Bayes'!A:D,3,0)</f>
        <v>0.15121344119477287</v>
      </c>
      <c r="E1344">
        <f>VLOOKUP(C1344,'Naive Bayes'!A:D,2,0)</f>
        <v>1.2195121951219513E-2</v>
      </c>
      <c r="F1344">
        <f>D1344*GETPIVOTDATA("Gender",'Naive Bayes'!$A$3,"Gender","Male","LastLetter","a")</f>
        <v>2.7005760810765285E-2</v>
      </c>
      <c r="G1344">
        <f>E1344*GETPIVOTDATA("Gender",'Naive Bayes'!$A$3,"Gender","Female","LastLetter","a")</f>
        <v>6.8411659726353366E-3</v>
      </c>
      <c r="H1344" t="str">
        <f t="shared" si="46"/>
        <v>Male</v>
      </c>
      <c r="I1344">
        <f t="shared" si="47"/>
        <v>1</v>
      </c>
    </row>
    <row r="1345" spans="1:9" ht="14.25" customHeight="1">
      <c r="A1345" s="1" t="s">
        <v>1337</v>
      </c>
      <c r="B1345" s="1" t="s">
        <v>4</v>
      </c>
      <c r="C1345" s="1" t="str">
        <f t="shared" si="45"/>
        <v>i</v>
      </c>
      <c r="D1345">
        <f>VLOOKUP(C1345,'Naive Bayes'!A:D,3,0)</f>
        <v>6.4716863721219667E-2</v>
      </c>
      <c r="E1345">
        <f>VLOOKUP(C1345,'Naive Bayes'!A:D,2,0)</f>
        <v>0.34074605451936874</v>
      </c>
      <c r="F1345">
        <f>D1345*GETPIVOTDATA("Gender",'Naive Bayes'!$A$3,"Gender","Male","LastLetter","a")</f>
        <v>1.1558021087734937E-2</v>
      </c>
      <c r="G1345">
        <f>E1345*GETPIVOTDATA("Gender",'Naive Bayes'!$A$3,"Gender","Female","LastLetter","a")</f>
        <v>0.19115022570598736</v>
      </c>
      <c r="H1345" t="str">
        <f t="shared" si="46"/>
        <v>Female</v>
      </c>
      <c r="I1345">
        <f t="shared" si="47"/>
        <v>0</v>
      </c>
    </row>
    <row r="1346" spans="1:9" ht="14.25" customHeight="1">
      <c r="A1346" s="1" t="s">
        <v>1338</v>
      </c>
      <c r="B1346" s="1" t="s">
        <v>6</v>
      </c>
      <c r="C1346" s="1" t="str">
        <f t="shared" si="45"/>
        <v>i</v>
      </c>
      <c r="D1346">
        <f>VLOOKUP(C1346,'Naive Bayes'!A:D,3,0)</f>
        <v>6.4716863721219667E-2</v>
      </c>
      <c r="E1346">
        <f>VLOOKUP(C1346,'Naive Bayes'!A:D,2,0)</f>
        <v>0.34074605451936874</v>
      </c>
      <c r="F1346">
        <f>D1346*GETPIVOTDATA("Gender",'Naive Bayes'!$A$3,"Gender","Male","LastLetter","a")</f>
        <v>1.1558021087734937E-2</v>
      </c>
      <c r="G1346">
        <f>E1346*GETPIVOTDATA("Gender",'Naive Bayes'!$A$3,"Gender","Female","LastLetter","a")</f>
        <v>0.19115022570598736</v>
      </c>
      <c r="H1346" t="str">
        <f t="shared" si="46"/>
        <v>Female</v>
      </c>
      <c r="I1346">
        <f t="shared" si="47"/>
        <v>1</v>
      </c>
    </row>
    <row r="1347" spans="1:9" ht="14.25" customHeight="1">
      <c r="A1347" s="1" t="s">
        <v>1339</v>
      </c>
      <c r="B1347" s="1" t="s">
        <v>4</v>
      </c>
      <c r="C1347" s="1" t="str">
        <f t="shared" si="45"/>
        <v>r</v>
      </c>
      <c r="D1347">
        <f>VLOOKUP(C1347,'Naive Bayes'!A:D,3,0)</f>
        <v>8.7741132545115119E-2</v>
      </c>
      <c r="E1347">
        <f>VLOOKUP(C1347,'Naive Bayes'!A:D,2,0)</f>
        <v>6.4562410329985654E-3</v>
      </c>
      <c r="F1347">
        <f>D1347*GETPIVOTDATA("Gender",'Naive Bayes'!$A$3,"Gender","Male","LastLetter","a")</f>
        <v>1.5670009359332941E-2</v>
      </c>
      <c r="G1347">
        <f>E1347*GETPIVOTDATA("Gender",'Naive Bayes'!$A$3,"Gender","Female","LastLetter","a")</f>
        <v>3.6217937502187078E-3</v>
      </c>
      <c r="H1347" t="str">
        <f t="shared" ref="H1347:H1410" si="48">IF(G1347&gt;F1347,"Female","Male")</f>
        <v>Male</v>
      </c>
      <c r="I1347">
        <f t="shared" ref="I1347:I1410" si="49">IF(H1347=B1347,1,0)</f>
        <v>1</v>
      </c>
    </row>
    <row r="1348" spans="1:9" ht="14.25" customHeight="1">
      <c r="A1348" s="1" t="s">
        <v>1340</v>
      </c>
      <c r="B1348" s="1" t="s">
        <v>4</v>
      </c>
      <c r="C1348" s="1" t="str">
        <f t="shared" si="45"/>
        <v>i</v>
      </c>
      <c r="D1348">
        <f>VLOOKUP(C1348,'Naive Bayes'!A:D,3,0)</f>
        <v>6.4716863721219667E-2</v>
      </c>
      <c r="E1348">
        <f>VLOOKUP(C1348,'Naive Bayes'!A:D,2,0)</f>
        <v>0.34074605451936874</v>
      </c>
      <c r="F1348">
        <f>D1348*GETPIVOTDATA("Gender",'Naive Bayes'!$A$3,"Gender","Male","LastLetter","a")</f>
        <v>1.1558021087734937E-2</v>
      </c>
      <c r="G1348">
        <f>E1348*GETPIVOTDATA("Gender",'Naive Bayes'!$A$3,"Gender","Female","LastLetter","a")</f>
        <v>0.19115022570598736</v>
      </c>
      <c r="H1348" t="str">
        <f t="shared" si="48"/>
        <v>Female</v>
      </c>
      <c r="I1348">
        <f t="shared" si="49"/>
        <v>0</v>
      </c>
    </row>
    <row r="1349" spans="1:9" ht="14.25" customHeight="1">
      <c r="A1349" s="1" t="s">
        <v>1341</v>
      </c>
      <c r="B1349" s="1" t="s">
        <v>6</v>
      </c>
      <c r="C1349" s="1" t="str">
        <f t="shared" si="45"/>
        <v>a</v>
      </c>
      <c r="D1349">
        <f>VLOOKUP(C1349,'Naive Bayes'!A:D,3,0)</f>
        <v>0.17859365276913503</v>
      </c>
      <c r="E1349">
        <f>VLOOKUP(C1349,'Naive Bayes'!A:D,2,0)</f>
        <v>0.56097560975609762</v>
      </c>
      <c r="F1349">
        <f>D1349*GETPIVOTDATA("Gender",'Naive Bayes'!$A$3,"Gender","Male","LastLetter","a")</f>
        <v>3.1895692809422373E-2</v>
      </c>
      <c r="G1349">
        <f>E1349*GETPIVOTDATA("Gender",'Naive Bayes'!$A$3,"Gender","Female","LastLetter","a")</f>
        <v>0.31469363474122553</v>
      </c>
      <c r="H1349" t="str">
        <f t="shared" si="48"/>
        <v>Female</v>
      </c>
      <c r="I1349">
        <f t="shared" si="49"/>
        <v>1</v>
      </c>
    </row>
    <row r="1350" spans="1:9" ht="14.25" customHeight="1">
      <c r="A1350" s="1" t="s">
        <v>1342</v>
      </c>
      <c r="B1350" s="1" t="s">
        <v>4</v>
      </c>
      <c r="C1350" s="1" t="str">
        <f t="shared" si="45"/>
        <v>u</v>
      </c>
      <c r="D1350">
        <f>VLOOKUP(C1350,'Naive Bayes'!A:D,3,0)</f>
        <v>3.7336652146857496E-2</v>
      </c>
      <c r="E1350">
        <f>VLOOKUP(C1350,'Naive Bayes'!A:D,2,0)</f>
        <v>7.8909612625538018E-3</v>
      </c>
      <c r="F1350">
        <f>D1350*GETPIVOTDATA("Gender",'Naive Bayes'!$A$3,"Gender","Male","LastLetter","a")</f>
        <v>6.6680890890778478E-3</v>
      </c>
      <c r="G1350">
        <f>E1350*GETPIVOTDATA("Gender",'Naive Bayes'!$A$3,"Gender","Female","LastLetter","a")</f>
        <v>4.4266368058228645E-3</v>
      </c>
      <c r="H1350" t="str">
        <f t="shared" si="48"/>
        <v>Male</v>
      </c>
      <c r="I1350">
        <f t="shared" si="49"/>
        <v>1</v>
      </c>
    </row>
    <row r="1351" spans="1:9" ht="14.25" customHeight="1">
      <c r="A1351" s="1" t="s">
        <v>1343</v>
      </c>
      <c r="B1351" s="1" t="s">
        <v>4</v>
      </c>
      <c r="C1351" s="1" t="str">
        <f t="shared" si="45"/>
        <v>a</v>
      </c>
      <c r="D1351">
        <f>VLOOKUP(C1351,'Naive Bayes'!A:D,3,0)</f>
        <v>0.17859365276913503</v>
      </c>
      <c r="E1351">
        <f>VLOOKUP(C1351,'Naive Bayes'!A:D,2,0)</f>
        <v>0.56097560975609762</v>
      </c>
      <c r="F1351">
        <f>D1351*GETPIVOTDATA("Gender",'Naive Bayes'!$A$3,"Gender","Male","LastLetter","a")</f>
        <v>3.1895692809422373E-2</v>
      </c>
      <c r="G1351">
        <f>E1351*GETPIVOTDATA("Gender",'Naive Bayes'!$A$3,"Gender","Female","LastLetter","a")</f>
        <v>0.31469363474122553</v>
      </c>
      <c r="H1351" t="str">
        <f t="shared" si="48"/>
        <v>Female</v>
      </c>
      <c r="I1351">
        <f t="shared" si="49"/>
        <v>0</v>
      </c>
    </row>
    <row r="1352" spans="1:9" ht="14.25" customHeight="1">
      <c r="A1352" s="1" t="s">
        <v>1344</v>
      </c>
      <c r="B1352" s="1" t="s">
        <v>6</v>
      </c>
      <c r="C1352" s="1" t="str">
        <f t="shared" si="45"/>
        <v>a</v>
      </c>
      <c r="D1352">
        <f>VLOOKUP(C1352,'Naive Bayes'!A:D,3,0)</f>
        <v>0.17859365276913503</v>
      </c>
      <c r="E1352">
        <f>VLOOKUP(C1352,'Naive Bayes'!A:D,2,0)</f>
        <v>0.56097560975609762</v>
      </c>
      <c r="F1352">
        <f>D1352*GETPIVOTDATA("Gender",'Naive Bayes'!$A$3,"Gender","Male","LastLetter","a")</f>
        <v>3.1895692809422373E-2</v>
      </c>
      <c r="G1352">
        <f>E1352*GETPIVOTDATA("Gender",'Naive Bayes'!$A$3,"Gender","Female","LastLetter","a")</f>
        <v>0.31469363474122553</v>
      </c>
      <c r="H1352" t="str">
        <f t="shared" si="48"/>
        <v>Female</v>
      </c>
      <c r="I1352">
        <f t="shared" si="49"/>
        <v>1</v>
      </c>
    </row>
    <row r="1353" spans="1:9" ht="14.25" customHeight="1">
      <c r="A1353" s="1" t="s">
        <v>1345</v>
      </c>
      <c r="B1353" s="1" t="s">
        <v>6</v>
      </c>
      <c r="C1353" s="1" t="str">
        <f t="shared" si="45"/>
        <v>a</v>
      </c>
      <c r="D1353">
        <f>VLOOKUP(C1353,'Naive Bayes'!A:D,3,0)</f>
        <v>0.17859365276913503</v>
      </c>
      <c r="E1353">
        <f>VLOOKUP(C1353,'Naive Bayes'!A:D,2,0)</f>
        <v>0.56097560975609762</v>
      </c>
      <c r="F1353">
        <f>D1353*GETPIVOTDATA("Gender",'Naive Bayes'!$A$3,"Gender","Male","LastLetter","a")</f>
        <v>3.1895692809422373E-2</v>
      </c>
      <c r="G1353">
        <f>E1353*GETPIVOTDATA("Gender",'Naive Bayes'!$A$3,"Gender","Female","LastLetter","a")</f>
        <v>0.31469363474122553</v>
      </c>
      <c r="H1353" t="str">
        <f t="shared" si="48"/>
        <v>Female</v>
      </c>
      <c r="I1353">
        <f t="shared" si="49"/>
        <v>1</v>
      </c>
    </row>
    <row r="1354" spans="1:9" ht="14.25" customHeight="1">
      <c r="A1354" s="1" t="s">
        <v>1346</v>
      </c>
      <c r="B1354" s="1" t="s">
        <v>6</v>
      </c>
      <c r="C1354" s="1" t="str">
        <f t="shared" si="45"/>
        <v>a</v>
      </c>
      <c r="D1354">
        <f>VLOOKUP(C1354,'Naive Bayes'!A:D,3,0)</f>
        <v>0.17859365276913503</v>
      </c>
      <c r="E1354">
        <f>VLOOKUP(C1354,'Naive Bayes'!A:D,2,0)</f>
        <v>0.56097560975609762</v>
      </c>
      <c r="F1354">
        <f>D1354*GETPIVOTDATA("Gender",'Naive Bayes'!$A$3,"Gender","Male","LastLetter","a")</f>
        <v>3.1895692809422373E-2</v>
      </c>
      <c r="G1354">
        <f>E1354*GETPIVOTDATA("Gender",'Naive Bayes'!$A$3,"Gender","Female","LastLetter","a")</f>
        <v>0.31469363474122553</v>
      </c>
      <c r="H1354" t="str">
        <f t="shared" si="48"/>
        <v>Female</v>
      </c>
      <c r="I1354">
        <f t="shared" si="49"/>
        <v>1</v>
      </c>
    </row>
    <row r="1355" spans="1:9" ht="14.25" customHeight="1">
      <c r="A1355" s="1" t="s">
        <v>1347</v>
      </c>
      <c r="B1355" s="1" t="s">
        <v>4</v>
      </c>
      <c r="C1355" s="1" t="str">
        <f t="shared" si="45"/>
        <v>n</v>
      </c>
      <c r="D1355">
        <f>VLOOKUP(C1355,'Naive Bayes'!A:D,3,0)</f>
        <v>0.15121344119477287</v>
      </c>
      <c r="E1355">
        <f>VLOOKUP(C1355,'Naive Bayes'!A:D,2,0)</f>
        <v>1.2195121951219513E-2</v>
      </c>
      <c r="F1355">
        <f>D1355*GETPIVOTDATA("Gender",'Naive Bayes'!$A$3,"Gender","Male","LastLetter","a")</f>
        <v>2.7005760810765285E-2</v>
      </c>
      <c r="G1355">
        <f>E1355*GETPIVOTDATA("Gender",'Naive Bayes'!$A$3,"Gender","Female","LastLetter","a")</f>
        <v>6.8411659726353366E-3</v>
      </c>
      <c r="H1355" t="str">
        <f t="shared" si="48"/>
        <v>Male</v>
      </c>
      <c r="I1355">
        <f t="shared" si="49"/>
        <v>1</v>
      </c>
    </row>
    <row r="1356" spans="1:9" ht="14.25" customHeight="1">
      <c r="A1356" s="1" t="s">
        <v>1348</v>
      </c>
      <c r="B1356" s="1" t="s">
        <v>4</v>
      </c>
      <c r="C1356" s="1" t="str">
        <f t="shared" si="45"/>
        <v>t</v>
      </c>
      <c r="D1356">
        <f>VLOOKUP(C1356,'Naive Bayes'!A:D,3,0)</f>
        <v>5.9116365899191038E-2</v>
      </c>
      <c r="E1356">
        <f>VLOOKUP(C1356,'Naive Bayes'!A:D,2,0)</f>
        <v>6.4562410329985654E-3</v>
      </c>
      <c r="F1356">
        <f>D1356*GETPIVOTDATA("Gender",'Naive Bayes'!$A$3,"Gender","Male","LastLetter","a")</f>
        <v>1.0557807724373258E-2</v>
      </c>
      <c r="G1356">
        <f>E1356*GETPIVOTDATA("Gender",'Naive Bayes'!$A$3,"Gender","Female","LastLetter","a")</f>
        <v>3.6217937502187078E-3</v>
      </c>
      <c r="H1356" t="str">
        <f t="shared" si="48"/>
        <v>Male</v>
      </c>
      <c r="I1356">
        <f t="shared" si="49"/>
        <v>1</v>
      </c>
    </row>
    <row r="1357" spans="1:9" ht="14.25" customHeight="1">
      <c r="A1357" s="1" t="s">
        <v>1349</v>
      </c>
      <c r="B1357" s="1" t="s">
        <v>4</v>
      </c>
      <c r="C1357" s="1" t="str">
        <f t="shared" si="45"/>
        <v>t</v>
      </c>
      <c r="D1357">
        <f>VLOOKUP(C1357,'Naive Bayes'!A:D,3,0)</f>
        <v>5.9116365899191038E-2</v>
      </c>
      <c r="E1357">
        <f>VLOOKUP(C1357,'Naive Bayes'!A:D,2,0)</f>
        <v>6.4562410329985654E-3</v>
      </c>
      <c r="F1357">
        <f>D1357*GETPIVOTDATA("Gender",'Naive Bayes'!$A$3,"Gender","Male","LastLetter","a")</f>
        <v>1.0557807724373258E-2</v>
      </c>
      <c r="G1357">
        <f>E1357*GETPIVOTDATA("Gender",'Naive Bayes'!$A$3,"Gender","Female","LastLetter","a")</f>
        <v>3.6217937502187078E-3</v>
      </c>
      <c r="H1357" t="str">
        <f t="shared" si="48"/>
        <v>Male</v>
      </c>
      <c r="I1357">
        <f t="shared" si="49"/>
        <v>1</v>
      </c>
    </row>
    <row r="1358" spans="1:9" ht="14.25" customHeight="1">
      <c r="A1358" s="1" t="s">
        <v>1350</v>
      </c>
      <c r="B1358" s="1" t="s">
        <v>4</v>
      </c>
      <c r="C1358" s="1" t="str">
        <f t="shared" si="45"/>
        <v>a</v>
      </c>
      <c r="D1358">
        <f>VLOOKUP(C1358,'Naive Bayes'!A:D,3,0)</f>
        <v>0.17859365276913503</v>
      </c>
      <c r="E1358">
        <f>VLOOKUP(C1358,'Naive Bayes'!A:D,2,0)</f>
        <v>0.56097560975609762</v>
      </c>
      <c r="F1358">
        <f>D1358*GETPIVOTDATA("Gender",'Naive Bayes'!$A$3,"Gender","Male","LastLetter","a")</f>
        <v>3.1895692809422373E-2</v>
      </c>
      <c r="G1358">
        <f>E1358*GETPIVOTDATA("Gender",'Naive Bayes'!$A$3,"Gender","Female","LastLetter","a")</f>
        <v>0.31469363474122553</v>
      </c>
      <c r="H1358" t="str">
        <f t="shared" si="48"/>
        <v>Female</v>
      </c>
      <c r="I1358">
        <f t="shared" si="49"/>
        <v>0</v>
      </c>
    </row>
    <row r="1359" spans="1:9" ht="14.25" customHeight="1">
      <c r="A1359" s="1" t="s">
        <v>1351</v>
      </c>
      <c r="B1359" s="1" t="s">
        <v>6</v>
      </c>
      <c r="C1359" s="1" t="str">
        <f t="shared" si="45"/>
        <v>i</v>
      </c>
      <c r="D1359">
        <f>VLOOKUP(C1359,'Naive Bayes'!A:D,3,0)</f>
        <v>6.4716863721219667E-2</v>
      </c>
      <c r="E1359">
        <f>VLOOKUP(C1359,'Naive Bayes'!A:D,2,0)</f>
        <v>0.34074605451936874</v>
      </c>
      <c r="F1359">
        <f>D1359*GETPIVOTDATA("Gender",'Naive Bayes'!$A$3,"Gender","Male","LastLetter","a")</f>
        <v>1.1558021087734937E-2</v>
      </c>
      <c r="G1359">
        <f>E1359*GETPIVOTDATA("Gender",'Naive Bayes'!$A$3,"Gender","Female","LastLetter","a")</f>
        <v>0.19115022570598736</v>
      </c>
      <c r="H1359" t="str">
        <f t="shared" si="48"/>
        <v>Female</v>
      </c>
      <c r="I1359">
        <f t="shared" si="49"/>
        <v>1</v>
      </c>
    </row>
    <row r="1360" spans="1:9" ht="14.25" customHeight="1">
      <c r="A1360" s="1" t="s">
        <v>1352</v>
      </c>
      <c r="B1360" s="1" t="s">
        <v>4</v>
      </c>
      <c r="C1360" s="1" t="str">
        <f t="shared" si="45"/>
        <v>d</v>
      </c>
      <c r="D1360">
        <f>VLOOKUP(C1360,'Naive Bayes'!A:D,3,0)</f>
        <v>3.4847542003733668E-2</v>
      </c>
      <c r="E1360">
        <f>VLOOKUP(C1360,'Naive Bayes'!A:D,2,0)</f>
        <v>2.152080344332855E-3</v>
      </c>
      <c r="F1360">
        <f>D1360*GETPIVOTDATA("Gender",'Naive Bayes'!$A$3,"Gender","Male","LastLetter","a")</f>
        <v>6.2235498164726587E-3</v>
      </c>
      <c r="G1360">
        <f>E1360*GETPIVOTDATA("Gender",'Naive Bayes'!$A$3,"Gender","Female","LastLetter","a")</f>
        <v>1.2072645834062359E-3</v>
      </c>
      <c r="H1360" t="str">
        <f t="shared" si="48"/>
        <v>Male</v>
      </c>
      <c r="I1360">
        <f t="shared" si="49"/>
        <v>1</v>
      </c>
    </row>
    <row r="1361" spans="1:9" ht="14.25" customHeight="1">
      <c r="A1361" s="1" t="s">
        <v>1353</v>
      </c>
      <c r="B1361" s="1" t="s">
        <v>4</v>
      </c>
      <c r="C1361" s="1" t="str">
        <f t="shared" si="45"/>
        <v>a</v>
      </c>
      <c r="D1361">
        <f>VLOOKUP(C1361,'Naive Bayes'!A:D,3,0)</f>
        <v>0.17859365276913503</v>
      </c>
      <c r="E1361">
        <f>VLOOKUP(C1361,'Naive Bayes'!A:D,2,0)</f>
        <v>0.56097560975609762</v>
      </c>
      <c r="F1361">
        <f>D1361*GETPIVOTDATA("Gender",'Naive Bayes'!$A$3,"Gender","Male","LastLetter","a")</f>
        <v>3.1895692809422373E-2</v>
      </c>
      <c r="G1361">
        <f>E1361*GETPIVOTDATA("Gender",'Naive Bayes'!$A$3,"Gender","Female","LastLetter","a")</f>
        <v>0.31469363474122553</v>
      </c>
      <c r="H1361" t="str">
        <f t="shared" si="48"/>
        <v>Female</v>
      </c>
      <c r="I1361">
        <f t="shared" si="49"/>
        <v>0</v>
      </c>
    </row>
    <row r="1362" spans="1:9" ht="14.25" customHeight="1">
      <c r="A1362" s="1" t="s">
        <v>1354</v>
      </c>
      <c r="B1362" s="1" t="s">
        <v>4</v>
      </c>
      <c r="C1362" s="1" t="str">
        <f t="shared" si="45"/>
        <v>p</v>
      </c>
      <c r="D1362">
        <f>VLOOKUP(C1362,'Naive Bayes'!A:D,3,0)</f>
        <v>1.2445550715619166E-2</v>
      </c>
      <c r="E1362">
        <f>VLOOKUP(C1362,'Naive Bayes'!A:D,2,0)</f>
        <v>7.173601147776184E-4</v>
      </c>
      <c r="F1362">
        <f>D1362*GETPIVOTDATA("Gender",'Naive Bayes'!$A$3,"Gender","Male","LastLetter","a")</f>
        <v>2.2226963630259493E-3</v>
      </c>
      <c r="G1362">
        <f>E1362*GETPIVOTDATA("Gender",'Naive Bayes'!$A$3,"Gender","Female","LastLetter","a")</f>
        <v>4.0242152780207866E-4</v>
      </c>
      <c r="H1362" t="str">
        <f t="shared" si="48"/>
        <v>Male</v>
      </c>
      <c r="I1362">
        <f t="shared" si="49"/>
        <v>1</v>
      </c>
    </row>
    <row r="1363" spans="1:9" ht="14.25" customHeight="1">
      <c r="A1363" s="1" t="s">
        <v>1355</v>
      </c>
      <c r="B1363" s="1" t="s">
        <v>6</v>
      </c>
      <c r="C1363" s="1" t="str">
        <f t="shared" si="45"/>
        <v>a</v>
      </c>
      <c r="D1363">
        <f>VLOOKUP(C1363,'Naive Bayes'!A:D,3,0)</f>
        <v>0.17859365276913503</v>
      </c>
      <c r="E1363">
        <f>VLOOKUP(C1363,'Naive Bayes'!A:D,2,0)</f>
        <v>0.56097560975609762</v>
      </c>
      <c r="F1363">
        <f>D1363*GETPIVOTDATA("Gender",'Naive Bayes'!$A$3,"Gender","Male","LastLetter","a")</f>
        <v>3.1895692809422373E-2</v>
      </c>
      <c r="G1363">
        <f>E1363*GETPIVOTDATA("Gender",'Naive Bayes'!$A$3,"Gender","Female","LastLetter","a")</f>
        <v>0.31469363474122553</v>
      </c>
      <c r="H1363" t="str">
        <f t="shared" si="48"/>
        <v>Female</v>
      </c>
      <c r="I1363">
        <f t="shared" si="49"/>
        <v>1</v>
      </c>
    </row>
    <row r="1364" spans="1:9" ht="14.25" customHeight="1">
      <c r="A1364" s="1" t="s">
        <v>1356</v>
      </c>
      <c r="B1364" s="1" t="s">
        <v>4</v>
      </c>
      <c r="C1364" s="1" t="str">
        <f t="shared" si="45"/>
        <v>i</v>
      </c>
      <c r="D1364">
        <f>VLOOKUP(C1364,'Naive Bayes'!A:D,3,0)</f>
        <v>6.4716863721219667E-2</v>
      </c>
      <c r="E1364">
        <f>VLOOKUP(C1364,'Naive Bayes'!A:D,2,0)</f>
        <v>0.34074605451936874</v>
      </c>
      <c r="F1364">
        <f>D1364*GETPIVOTDATA("Gender",'Naive Bayes'!$A$3,"Gender","Male","LastLetter","a")</f>
        <v>1.1558021087734937E-2</v>
      </c>
      <c r="G1364">
        <f>E1364*GETPIVOTDATA("Gender",'Naive Bayes'!$A$3,"Gender","Female","LastLetter","a")</f>
        <v>0.19115022570598736</v>
      </c>
      <c r="H1364" t="str">
        <f t="shared" si="48"/>
        <v>Female</v>
      </c>
      <c r="I1364">
        <f t="shared" si="49"/>
        <v>0</v>
      </c>
    </row>
    <row r="1365" spans="1:9" ht="14.25" customHeight="1">
      <c r="A1365" s="1" t="s">
        <v>1357</v>
      </c>
      <c r="B1365" s="1" t="s">
        <v>4</v>
      </c>
      <c r="C1365" s="1" t="str">
        <f t="shared" si="45"/>
        <v>n</v>
      </c>
      <c r="D1365">
        <f>VLOOKUP(C1365,'Naive Bayes'!A:D,3,0)</f>
        <v>0.15121344119477287</v>
      </c>
      <c r="E1365">
        <f>VLOOKUP(C1365,'Naive Bayes'!A:D,2,0)</f>
        <v>1.2195121951219513E-2</v>
      </c>
      <c r="F1365">
        <f>D1365*GETPIVOTDATA("Gender",'Naive Bayes'!$A$3,"Gender","Male","LastLetter","a")</f>
        <v>2.7005760810765285E-2</v>
      </c>
      <c r="G1365">
        <f>E1365*GETPIVOTDATA("Gender",'Naive Bayes'!$A$3,"Gender","Female","LastLetter","a")</f>
        <v>6.8411659726353366E-3</v>
      </c>
      <c r="H1365" t="str">
        <f t="shared" si="48"/>
        <v>Male</v>
      </c>
      <c r="I1365">
        <f t="shared" si="49"/>
        <v>1</v>
      </c>
    </row>
    <row r="1366" spans="1:9" ht="14.25" customHeight="1">
      <c r="A1366" s="1" t="s">
        <v>1358</v>
      </c>
      <c r="B1366" s="1" t="s">
        <v>6</v>
      </c>
      <c r="C1366" s="1" t="str">
        <f t="shared" si="45"/>
        <v>a</v>
      </c>
      <c r="D1366">
        <f>VLOOKUP(C1366,'Naive Bayes'!A:D,3,0)</f>
        <v>0.17859365276913503</v>
      </c>
      <c r="E1366">
        <f>VLOOKUP(C1366,'Naive Bayes'!A:D,2,0)</f>
        <v>0.56097560975609762</v>
      </c>
      <c r="F1366">
        <f>D1366*GETPIVOTDATA("Gender",'Naive Bayes'!$A$3,"Gender","Male","LastLetter","a")</f>
        <v>3.1895692809422373E-2</v>
      </c>
      <c r="G1366">
        <f>E1366*GETPIVOTDATA("Gender",'Naive Bayes'!$A$3,"Gender","Female","LastLetter","a")</f>
        <v>0.31469363474122553</v>
      </c>
      <c r="H1366" t="str">
        <f t="shared" si="48"/>
        <v>Female</v>
      </c>
      <c r="I1366">
        <f t="shared" si="49"/>
        <v>1</v>
      </c>
    </row>
    <row r="1367" spans="1:9" ht="14.25" customHeight="1">
      <c r="A1367" s="1" t="s">
        <v>1359</v>
      </c>
      <c r="B1367" s="1" t="s">
        <v>4</v>
      </c>
      <c r="C1367" s="1" t="str">
        <f t="shared" si="45"/>
        <v>l</v>
      </c>
      <c r="D1367">
        <f>VLOOKUP(C1367,'Naive Bayes'!A:D,3,0)</f>
        <v>6.1605476042314873E-2</v>
      </c>
      <c r="E1367">
        <f>VLOOKUP(C1367,'Naive Bayes'!A:D,2,0)</f>
        <v>2.7977044476327116E-2</v>
      </c>
      <c r="F1367">
        <f>D1367*GETPIVOTDATA("Gender",'Naive Bayes'!$A$3,"Gender","Male","LastLetter","a")</f>
        <v>1.1002346996978449E-2</v>
      </c>
      <c r="G1367">
        <f>E1367*GETPIVOTDATA("Gender",'Naive Bayes'!$A$3,"Gender","Female","LastLetter","a")</f>
        <v>1.5694439584281066E-2</v>
      </c>
      <c r="H1367" t="str">
        <f t="shared" si="48"/>
        <v>Female</v>
      </c>
      <c r="I1367">
        <f t="shared" si="49"/>
        <v>0</v>
      </c>
    </row>
    <row r="1368" spans="1:9" ht="14.25" customHeight="1">
      <c r="A1368" s="1" t="s">
        <v>1360</v>
      </c>
      <c r="B1368" s="1" t="s">
        <v>6</v>
      </c>
      <c r="C1368" s="1" t="str">
        <f t="shared" si="45"/>
        <v>a</v>
      </c>
      <c r="D1368">
        <f>VLOOKUP(C1368,'Naive Bayes'!A:D,3,0)</f>
        <v>0.17859365276913503</v>
      </c>
      <c r="E1368">
        <f>VLOOKUP(C1368,'Naive Bayes'!A:D,2,0)</f>
        <v>0.56097560975609762</v>
      </c>
      <c r="F1368">
        <f>D1368*GETPIVOTDATA("Gender",'Naive Bayes'!$A$3,"Gender","Male","LastLetter","a")</f>
        <v>3.1895692809422373E-2</v>
      </c>
      <c r="G1368">
        <f>E1368*GETPIVOTDATA("Gender",'Naive Bayes'!$A$3,"Gender","Female","LastLetter","a")</f>
        <v>0.31469363474122553</v>
      </c>
      <c r="H1368" t="str">
        <f t="shared" si="48"/>
        <v>Female</v>
      </c>
      <c r="I1368">
        <f t="shared" si="49"/>
        <v>1</v>
      </c>
    </row>
    <row r="1369" spans="1:9" ht="14.25" customHeight="1">
      <c r="A1369" s="1" t="s">
        <v>1361</v>
      </c>
      <c r="B1369" s="1" t="s">
        <v>4</v>
      </c>
      <c r="C1369" s="1" t="str">
        <f t="shared" si="45"/>
        <v>l</v>
      </c>
      <c r="D1369">
        <f>VLOOKUP(C1369,'Naive Bayes'!A:D,3,0)</f>
        <v>6.1605476042314873E-2</v>
      </c>
      <c r="E1369">
        <f>VLOOKUP(C1369,'Naive Bayes'!A:D,2,0)</f>
        <v>2.7977044476327116E-2</v>
      </c>
      <c r="F1369">
        <f>D1369*GETPIVOTDATA("Gender",'Naive Bayes'!$A$3,"Gender","Male","LastLetter","a")</f>
        <v>1.1002346996978449E-2</v>
      </c>
      <c r="G1369">
        <f>E1369*GETPIVOTDATA("Gender",'Naive Bayes'!$A$3,"Gender","Female","LastLetter","a")</f>
        <v>1.5694439584281066E-2</v>
      </c>
      <c r="H1369" t="str">
        <f t="shared" si="48"/>
        <v>Female</v>
      </c>
      <c r="I1369">
        <f t="shared" si="49"/>
        <v>0</v>
      </c>
    </row>
    <row r="1370" spans="1:9" ht="14.25" customHeight="1">
      <c r="A1370" s="1" t="s">
        <v>1362</v>
      </c>
      <c r="B1370" s="1" t="s">
        <v>6</v>
      </c>
      <c r="C1370" s="1" t="str">
        <f t="shared" si="45"/>
        <v>a</v>
      </c>
      <c r="D1370">
        <f>VLOOKUP(C1370,'Naive Bayes'!A:D,3,0)</f>
        <v>0.17859365276913503</v>
      </c>
      <c r="E1370">
        <f>VLOOKUP(C1370,'Naive Bayes'!A:D,2,0)</f>
        <v>0.56097560975609762</v>
      </c>
      <c r="F1370">
        <f>D1370*GETPIVOTDATA("Gender",'Naive Bayes'!$A$3,"Gender","Male","LastLetter","a")</f>
        <v>3.1895692809422373E-2</v>
      </c>
      <c r="G1370">
        <f>E1370*GETPIVOTDATA("Gender",'Naive Bayes'!$A$3,"Gender","Female","LastLetter","a")</f>
        <v>0.31469363474122553</v>
      </c>
      <c r="H1370" t="str">
        <f t="shared" si="48"/>
        <v>Female</v>
      </c>
      <c r="I1370">
        <f t="shared" si="49"/>
        <v>1</v>
      </c>
    </row>
    <row r="1371" spans="1:9" ht="14.25" customHeight="1">
      <c r="A1371" s="1" t="s">
        <v>1363</v>
      </c>
      <c r="B1371" s="1" t="s">
        <v>6</v>
      </c>
      <c r="C1371" s="1" t="str">
        <f t="shared" si="45"/>
        <v>i</v>
      </c>
      <c r="D1371">
        <f>VLOOKUP(C1371,'Naive Bayes'!A:D,3,0)</f>
        <v>6.4716863721219667E-2</v>
      </c>
      <c r="E1371">
        <f>VLOOKUP(C1371,'Naive Bayes'!A:D,2,0)</f>
        <v>0.34074605451936874</v>
      </c>
      <c r="F1371">
        <f>D1371*GETPIVOTDATA("Gender",'Naive Bayes'!$A$3,"Gender","Male","LastLetter","a")</f>
        <v>1.1558021087734937E-2</v>
      </c>
      <c r="G1371">
        <f>E1371*GETPIVOTDATA("Gender",'Naive Bayes'!$A$3,"Gender","Female","LastLetter","a")</f>
        <v>0.19115022570598736</v>
      </c>
      <c r="H1371" t="str">
        <f t="shared" si="48"/>
        <v>Female</v>
      </c>
      <c r="I1371">
        <f t="shared" si="49"/>
        <v>1</v>
      </c>
    </row>
    <row r="1372" spans="1:9" ht="14.25" customHeight="1">
      <c r="A1372" s="1" t="s">
        <v>1364</v>
      </c>
      <c r="B1372" s="1" t="s">
        <v>6</v>
      </c>
      <c r="C1372" s="1" t="str">
        <f t="shared" si="45"/>
        <v>n</v>
      </c>
      <c r="D1372">
        <f>VLOOKUP(C1372,'Naive Bayes'!A:D,3,0)</f>
        <v>0.15121344119477287</v>
      </c>
      <c r="E1372">
        <f>VLOOKUP(C1372,'Naive Bayes'!A:D,2,0)</f>
        <v>1.2195121951219513E-2</v>
      </c>
      <c r="F1372">
        <f>D1372*GETPIVOTDATA("Gender",'Naive Bayes'!$A$3,"Gender","Male","LastLetter","a")</f>
        <v>2.7005760810765285E-2</v>
      </c>
      <c r="G1372">
        <f>E1372*GETPIVOTDATA("Gender",'Naive Bayes'!$A$3,"Gender","Female","LastLetter","a")</f>
        <v>6.8411659726353366E-3</v>
      </c>
      <c r="H1372" t="str">
        <f t="shared" si="48"/>
        <v>Male</v>
      </c>
      <c r="I1372">
        <f t="shared" si="49"/>
        <v>0</v>
      </c>
    </row>
    <row r="1373" spans="1:9" ht="14.25" customHeight="1">
      <c r="A1373" s="1" t="s">
        <v>1365</v>
      </c>
      <c r="B1373" s="1" t="s">
        <v>4</v>
      </c>
      <c r="C1373" s="1" t="str">
        <f t="shared" si="45"/>
        <v>h</v>
      </c>
      <c r="D1373">
        <f>VLOOKUP(C1373,'Naive Bayes'!A:D,3,0)</f>
        <v>0.11263223397635345</v>
      </c>
      <c r="E1373">
        <f>VLOOKUP(C1373,'Naive Bayes'!A:D,2,0)</f>
        <v>5.0215208034433282E-3</v>
      </c>
      <c r="F1373">
        <f>D1373*GETPIVOTDATA("Gender",'Naive Bayes'!$A$3,"Gender","Male","LastLetter","a")</f>
        <v>2.0115402085384843E-2</v>
      </c>
      <c r="G1373">
        <f>E1373*GETPIVOTDATA("Gender",'Naive Bayes'!$A$3,"Gender","Female","LastLetter","a")</f>
        <v>2.8169506946145503E-3</v>
      </c>
      <c r="H1373" t="str">
        <f t="shared" si="48"/>
        <v>Male</v>
      </c>
      <c r="I1373">
        <f t="shared" si="49"/>
        <v>1</v>
      </c>
    </row>
    <row r="1374" spans="1:9" ht="14.25" customHeight="1">
      <c r="A1374" s="1" t="s">
        <v>1366</v>
      </c>
      <c r="B1374" s="1" t="s">
        <v>6</v>
      </c>
      <c r="C1374" s="1" t="str">
        <f t="shared" si="45"/>
        <v>a</v>
      </c>
      <c r="D1374">
        <f>VLOOKUP(C1374,'Naive Bayes'!A:D,3,0)</f>
        <v>0.17859365276913503</v>
      </c>
      <c r="E1374">
        <f>VLOOKUP(C1374,'Naive Bayes'!A:D,2,0)</f>
        <v>0.56097560975609762</v>
      </c>
      <c r="F1374">
        <f>D1374*GETPIVOTDATA("Gender",'Naive Bayes'!$A$3,"Gender","Male","LastLetter","a")</f>
        <v>3.1895692809422373E-2</v>
      </c>
      <c r="G1374">
        <f>E1374*GETPIVOTDATA("Gender",'Naive Bayes'!$A$3,"Gender","Female","LastLetter","a")</f>
        <v>0.31469363474122553</v>
      </c>
      <c r="H1374" t="str">
        <f t="shared" si="48"/>
        <v>Female</v>
      </c>
      <c r="I1374">
        <f t="shared" si="49"/>
        <v>1</v>
      </c>
    </row>
    <row r="1375" spans="1:9" ht="14.25" customHeight="1">
      <c r="A1375" s="1" t="s">
        <v>1367</v>
      </c>
      <c r="B1375" s="1" t="s">
        <v>4</v>
      </c>
      <c r="C1375" s="1" t="str">
        <f t="shared" si="45"/>
        <v>n</v>
      </c>
      <c r="D1375">
        <f>VLOOKUP(C1375,'Naive Bayes'!A:D,3,0)</f>
        <v>0.15121344119477287</v>
      </c>
      <c r="E1375">
        <f>VLOOKUP(C1375,'Naive Bayes'!A:D,2,0)</f>
        <v>1.2195121951219513E-2</v>
      </c>
      <c r="F1375">
        <f>D1375*GETPIVOTDATA("Gender",'Naive Bayes'!$A$3,"Gender","Male","LastLetter","a")</f>
        <v>2.7005760810765285E-2</v>
      </c>
      <c r="G1375">
        <f>E1375*GETPIVOTDATA("Gender",'Naive Bayes'!$A$3,"Gender","Female","LastLetter","a")</f>
        <v>6.8411659726353366E-3</v>
      </c>
      <c r="H1375" t="str">
        <f t="shared" si="48"/>
        <v>Male</v>
      </c>
      <c r="I1375">
        <f t="shared" si="49"/>
        <v>1</v>
      </c>
    </row>
    <row r="1376" spans="1:9" ht="14.25" customHeight="1">
      <c r="A1376" s="1" t="s">
        <v>1368</v>
      </c>
      <c r="B1376" s="1" t="s">
        <v>6</v>
      </c>
      <c r="C1376" s="1" t="str">
        <f t="shared" si="45"/>
        <v>a</v>
      </c>
      <c r="D1376">
        <f>VLOOKUP(C1376,'Naive Bayes'!A:D,3,0)</f>
        <v>0.17859365276913503</v>
      </c>
      <c r="E1376">
        <f>VLOOKUP(C1376,'Naive Bayes'!A:D,2,0)</f>
        <v>0.56097560975609762</v>
      </c>
      <c r="F1376">
        <f>D1376*GETPIVOTDATA("Gender",'Naive Bayes'!$A$3,"Gender","Male","LastLetter","a")</f>
        <v>3.1895692809422373E-2</v>
      </c>
      <c r="G1376">
        <f>E1376*GETPIVOTDATA("Gender",'Naive Bayes'!$A$3,"Gender","Female","LastLetter","a")</f>
        <v>0.31469363474122553</v>
      </c>
      <c r="H1376" t="str">
        <f t="shared" si="48"/>
        <v>Female</v>
      </c>
      <c r="I1376">
        <f t="shared" si="49"/>
        <v>1</v>
      </c>
    </row>
    <row r="1377" spans="1:9" ht="14.25" customHeight="1">
      <c r="A1377" s="1" t="s">
        <v>1369</v>
      </c>
      <c r="B1377" s="1" t="s">
        <v>6</v>
      </c>
      <c r="C1377" s="1" t="str">
        <f t="shared" si="45"/>
        <v>i</v>
      </c>
      <c r="D1377">
        <f>VLOOKUP(C1377,'Naive Bayes'!A:D,3,0)</f>
        <v>6.4716863721219667E-2</v>
      </c>
      <c r="E1377">
        <f>VLOOKUP(C1377,'Naive Bayes'!A:D,2,0)</f>
        <v>0.34074605451936874</v>
      </c>
      <c r="F1377">
        <f>D1377*GETPIVOTDATA("Gender",'Naive Bayes'!$A$3,"Gender","Male","LastLetter","a")</f>
        <v>1.1558021087734937E-2</v>
      </c>
      <c r="G1377">
        <f>E1377*GETPIVOTDATA("Gender",'Naive Bayes'!$A$3,"Gender","Female","LastLetter","a")</f>
        <v>0.19115022570598736</v>
      </c>
      <c r="H1377" t="str">
        <f t="shared" si="48"/>
        <v>Female</v>
      </c>
      <c r="I1377">
        <f t="shared" si="49"/>
        <v>1</v>
      </c>
    </row>
    <row r="1378" spans="1:9" ht="14.25" customHeight="1">
      <c r="A1378" s="1" t="s">
        <v>1370</v>
      </c>
      <c r="B1378" s="1" t="s">
        <v>4</v>
      </c>
      <c r="C1378" s="1" t="str">
        <f t="shared" si="45"/>
        <v>a</v>
      </c>
      <c r="D1378">
        <f>VLOOKUP(C1378,'Naive Bayes'!A:D,3,0)</f>
        <v>0.17859365276913503</v>
      </c>
      <c r="E1378">
        <f>VLOOKUP(C1378,'Naive Bayes'!A:D,2,0)</f>
        <v>0.56097560975609762</v>
      </c>
      <c r="F1378">
        <f>D1378*GETPIVOTDATA("Gender",'Naive Bayes'!$A$3,"Gender","Male","LastLetter","a")</f>
        <v>3.1895692809422373E-2</v>
      </c>
      <c r="G1378">
        <f>E1378*GETPIVOTDATA("Gender",'Naive Bayes'!$A$3,"Gender","Female","LastLetter","a")</f>
        <v>0.31469363474122553</v>
      </c>
      <c r="H1378" t="str">
        <f t="shared" si="48"/>
        <v>Female</v>
      </c>
      <c r="I1378">
        <f t="shared" si="49"/>
        <v>0</v>
      </c>
    </row>
    <row r="1379" spans="1:9" ht="14.25" customHeight="1">
      <c r="A1379" s="1" t="s">
        <v>1371</v>
      </c>
      <c r="B1379" s="1" t="s">
        <v>6</v>
      </c>
      <c r="C1379" s="1" t="str">
        <f t="shared" si="45"/>
        <v>a</v>
      </c>
      <c r="D1379">
        <f>VLOOKUP(C1379,'Naive Bayes'!A:D,3,0)</f>
        <v>0.17859365276913503</v>
      </c>
      <c r="E1379">
        <f>VLOOKUP(C1379,'Naive Bayes'!A:D,2,0)</f>
        <v>0.56097560975609762</v>
      </c>
      <c r="F1379">
        <f>D1379*GETPIVOTDATA("Gender",'Naive Bayes'!$A$3,"Gender","Male","LastLetter","a")</f>
        <v>3.1895692809422373E-2</v>
      </c>
      <c r="G1379">
        <f>E1379*GETPIVOTDATA("Gender",'Naive Bayes'!$A$3,"Gender","Female","LastLetter","a")</f>
        <v>0.31469363474122553</v>
      </c>
      <c r="H1379" t="str">
        <f t="shared" si="48"/>
        <v>Female</v>
      </c>
      <c r="I1379">
        <f t="shared" si="49"/>
        <v>1</v>
      </c>
    </row>
    <row r="1380" spans="1:9" ht="14.25" customHeight="1">
      <c r="A1380" s="1" t="s">
        <v>1372</v>
      </c>
      <c r="B1380" s="1" t="s">
        <v>4</v>
      </c>
      <c r="C1380" s="1" t="str">
        <f t="shared" si="45"/>
        <v>n</v>
      </c>
      <c r="D1380">
        <f>VLOOKUP(C1380,'Naive Bayes'!A:D,3,0)</f>
        <v>0.15121344119477287</v>
      </c>
      <c r="E1380">
        <f>VLOOKUP(C1380,'Naive Bayes'!A:D,2,0)</f>
        <v>1.2195121951219513E-2</v>
      </c>
      <c r="F1380">
        <f>D1380*GETPIVOTDATA("Gender",'Naive Bayes'!$A$3,"Gender","Male","LastLetter","a")</f>
        <v>2.7005760810765285E-2</v>
      </c>
      <c r="G1380">
        <f>E1380*GETPIVOTDATA("Gender",'Naive Bayes'!$A$3,"Gender","Female","LastLetter","a")</f>
        <v>6.8411659726353366E-3</v>
      </c>
      <c r="H1380" t="str">
        <f t="shared" si="48"/>
        <v>Male</v>
      </c>
      <c r="I1380">
        <f t="shared" si="49"/>
        <v>1</v>
      </c>
    </row>
    <row r="1381" spans="1:9" ht="14.25" customHeight="1">
      <c r="A1381" s="1" t="s">
        <v>1373</v>
      </c>
      <c r="B1381" s="1" t="s">
        <v>6</v>
      </c>
      <c r="C1381" s="1" t="str">
        <f t="shared" si="45"/>
        <v>a</v>
      </c>
      <c r="D1381">
        <f>VLOOKUP(C1381,'Naive Bayes'!A:D,3,0)</f>
        <v>0.17859365276913503</v>
      </c>
      <c r="E1381">
        <f>VLOOKUP(C1381,'Naive Bayes'!A:D,2,0)</f>
        <v>0.56097560975609762</v>
      </c>
      <c r="F1381">
        <f>D1381*GETPIVOTDATA("Gender",'Naive Bayes'!$A$3,"Gender","Male","LastLetter","a")</f>
        <v>3.1895692809422373E-2</v>
      </c>
      <c r="G1381">
        <f>E1381*GETPIVOTDATA("Gender",'Naive Bayes'!$A$3,"Gender","Female","LastLetter","a")</f>
        <v>0.31469363474122553</v>
      </c>
      <c r="H1381" t="str">
        <f t="shared" si="48"/>
        <v>Female</v>
      </c>
      <c r="I1381">
        <f t="shared" si="49"/>
        <v>1</v>
      </c>
    </row>
    <row r="1382" spans="1:9" ht="14.25" customHeight="1">
      <c r="A1382" s="1" t="s">
        <v>1374</v>
      </c>
      <c r="B1382" s="1" t="s">
        <v>6</v>
      </c>
      <c r="C1382" s="1" t="str">
        <f t="shared" si="45"/>
        <v>a</v>
      </c>
      <c r="D1382">
        <f>VLOOKUP(C1382,'Naive Bayes'!A:D,3,0)</f>
        <v>0.17859365276913503</v>
      </c>
      <c r="E1382">
        <f>VLOOKUP(C1382,'Naive Bayes'!A:D,2,0)</f>
        <v>0.56097560975609762</v>
      </c>
      <c r="F1382">
        <f>D1382*GETPIVOTDATA("Gender",'Naive Bayes'!$A$3,"Gender","Male","LastLetter","a")</f>
        <v>3.1895692809422373E-2</v>
      </c>
      <c r="G1382">
        <f>E1382*GETPIVOTDATA("Gender",'Naive Bayes'!$A$3,"Gender","Female","LastLetter","a")</f>
        <v>0.31469363474122553</v>
      </c>
      <c r="H1382" t="str">
        <f t="shared" si="48"/>
        <v>Female</v>
      </c>
      <c r="I1382">
        <f t="shared" si="49"/>
        <v>1</v>
      </c>
    </row>
    <row r="1383" spans="1:9" ht="14.25" customHeight="1">
      <c r="A1383" s="1" t="s">
        <v>1375</v>
      </c>
      <c r="B1383" s="1" t="s">
        <v>4</v>
      </c>
      <c r="C1383" s="1" t="str">
        <f t="shared" si="45"/>
        <v>a</v>
      </c>
      <c r="D1383">
        <f>VLOOKUP(C1383,'Naive Bayes'!A:D,3,0)</f>
        <v>0.17859365276913503</v>
      </c>
      <c r="E1383">
        <f>VLOOKUP(C1383,'Naive Bayes'!A:D,2,0)</f>
        <v>0.56097560975609762</v>
      </c>
      <c r="F1383">
        <f>D1383*GETPIVOTDATA("Gender",'Naive Bayes'!$A$3,"Gender","Male","LastLetter","a")</f>
        <v>3.1895692809422373E-2</v>
      </c>
      <c r="G1383">
        <f>E1383*GETPIVOTDATA("Gender",'Naive Bayes'!$A$3,"Gender","Female","LastLetter","a")</f>
        <v>0.31469363474122553</v>
      </c>
      <c r="H1383" t="str">
        <f t="shared" si="48"/>
        <v>Female</v>
      </c>
      <c r="I1383">
        <f t="shared" si="49"/>
        <v>0</v>
      </c>
    </row>
    <row r="1384" spans="1:9" ht="14.25" customHeight="1">
      <c r="A1384" s="1" t="s">
        <v>1376</v>
      </c>
      <c r="B1384" s="1" t="s">
        <v>6</v>
      </c>
      <c r="C1384" s="1" t="str">
        <f t="shared" si="45"/>
        <v>i</v>
      </c>
      <c r="D1384">
        <f>VLOOKUP(C1384,'Naive Bayes'!A:D,3,0)</f>
        <v>6.4716863721219667E-2</v>
      </c>
      <c r="E1384">
        <f>VLOOKUP(C1384,'Naive Bayes'!A:D,2,0)</f>
        <v>0.34074605451936874</v>
      </c>
      <c r="F1384">
        <f>D1384*GETPIVOTDATA("Gender",'Naive Bayes'!$A$3,"Gender","Male","LastLetter","a")</f>
        <v>1.1558021087734937E-2</v>
      </c>
      <c r="G1384">
        <f>E1384*GETPIVOTDATA("Gender",'Naive Bayes'!$A$3,"Gender","Female","LastLetter","a")</f>
        <v>0.19115022570598736</v>
      </c>
      <c r="H1384" t="str">
        <f t="shared" si="48"/>
        <v>Female</v>
      </c>
      <c r="I1384">
        <f t="shared" si="49"/>
        <v>1</v>
      </c>
    </row>
    <row r="1385" spans="1:9" ht="14.25" customHeight="1">
      <c r="A1385" s="1" t="s">
        <v>1377</v>
      </c>
      <c r="B1385" s="1" t="s">
        <v>4</v>
      </c>
      <c r="C1385" s="1" t="str">
        <f t="shared" si="45"/>
        <v>i</v>
      </c>
      <c r="D1385">
        <f>VLOOKUP(C1385,'Naive Bayes'!A:D,3,0)</f>
        <v>6.4716863721219667E-2</v>
      </c>
      <c r="E1385">
        <f>VLOOKUP(C1385,'Naive Bayes'!A:D,2,0)</f>
        <v>0.34074605451936874</v>
      </c>
      <c r="F1385">
        <f>D1385*GETPIVOTDATA("Gender",'Naive Bayes'!$A$3,"Gender","Male","LastLetter","a")</f>
        <v>1.1558021087734937E-2</v>
      </c>
      <c r="G1385">
        <f>E1385*GETPIVOTDATA("Gender",'Naive Bayes'!$A$3,"Gender","Female","LastLetter","a")</f>
        <v>0.19115022570598736</v>
      </c>
      <c r="H1385" t="str">
        <f t="shared" si="48"/>
        <v>Female</v>
      </c>
      <c r="I1385">
        <f t="shared" si="49"/>
        <v>0</v>
      </c>
    </row>
    <row r="1386" spans="1:9" ht="14.25" customHeight="1">
      <c r="A1386" s="1" t="s">
        <v>1378</v>
      </c>
      <c r="B1386" s="1" t="s">
        <v>4</v>
      </c>
      <c r="C1386" s="1" t="str">
        <f t="shared" si="45"/>
        <v>a</v>
      </c>
      <c r="D1386">
        <f>VLOOKUP(C1386,'Naive Bayes'!A:D,3,0)</f>
        <v>0.17859365276913503</v>
      </c>
      <c r="E1386">
        <f>VLOOKUP(C1386,'Naive Bayes'!A:D,2,0)</f>
        <v>0.56097560975609762</v>
      </c>
      <c r="F1386">
        <f>D1386*GETPIVOTDATA("Gender",'Naive Bayes'!$A$3,"Gender","Male","LastLetter","a")</f>
        <v>3.1895692809422373E-2</v>
      </c>
      <c r="G1386">
        <f>E1386*GETPIVOTDATA("Gender",'Naive Bayes'!$A$3,"Gender","Female","LastLetter","a")</f>
        <v>0.31469363474122553</v>
      </c>
      <c r="H1386" t="str">
        <f t="shared" si="48"/>
        <v>Female</v>
      </c>
      <c r="I1386">
        <f t="shared" si="49"/>
        <v>0</v>
      </c>
    </row>
    <row r="1387" spans="1:9" ht="14.25" customHeight="1">
      <c r="A1387" s="1" t="s">
        <v>1379</v>
      </c>
      <c r="B1387" s="1" t="s">
        <v>6</v>
      </c>
      <c r="C1387" s="1" t="str">
        <f t="shared" si="45"/>
        <v>u</v>
      </c>
      <c r="D1387">
        <f>VLOOKUP(C1387,'Naive Bayes'!A:D,3,0)</f>
        <v>3.7336652146857496E-2</v>
      </c>
      <c r="E1387">
        <f>VLOOKUP(C1387,'Naive Bayes'!A:D,2,0)</f>
        <v>7.8909612625538018E-3</v>
      </c>
      <c r="F1387">
        <f>D1387*GETPIVOTDATA("Gender",'Naive Bayes'!$A$3,"Gender","Male","LastLetter","a")</f>
        <v>6.6680890890778478E-3</v>
      </c>
      <c r="G1387">
        <f>E1387*GETPIVOTDATA("Gender",'Naive Bayes'!$A$3,"Gender","Female","LastLetter","a")</f>
        <v>4.4266368058228645E-3</v>
      </c>
      <c r="H1387" t="str">
        <f t="shared" si="48"/>
        <v>Male</v>
      </c>
      <c r="I1387">
        <f t="shared" si="49"/>
        <v>0</v>
      </c>
    </row>
    <row r="1388" spans="1:9" ht="14.25" customHeight="1">
      <c r="A1388" s="1" t="s">
        <v>1380</v>
      </c>
      <c r="B1388" s="1" t="s">
        <v>6</v>
      </c>
      <c r="C1388" s="1" t="str">
        <f t="shared" si="45"/>
        <v>a</v>
      </c>
      <c r="D1388">
        <f>VLOOKUP(C1388,'Naive Bayes'!A:D,3,0)</f>
        <v>0.17859365276913503</v>
      </c>
      <c r="E1388">
        <f>VLOOKUP(C1388,'Naive Bayes'!A:D,2,0)</f>
        <v>0.56097560975609762</v>
      </c>
      <c r="F1388">
        <f>D1388*GETPIVOTDATA("Gender",'Naive Bayes'!$A$3,"Gender","Male","LastLetter","a")</f>
        <v>3.1895692809422373E-2</v>
      </c>
      <c r="G1388">
        <f>E1388*GETPIVOTDATA("Gender",'Naive Bayes'!$A$3,"Gender","Female","LastLetter","a")</f>
        <v>0.31469363474122553</v>
      </c>
      <c r="H1388" t="str">
        <f t="shared" si="48"/>
        <v>Female</v>
      </c>
      <c r="I1388">
        <f t="shared" si="49"/>
        <v>1</v>
      </c>
    </row>
    <row r="1389" spans="1:9" ht="14.25" customHeight="1">
      <c r="A1389" s="1" t="s">
        <v>1381</v>
      </c>
      <c r="B1389" s="1" t="s">
        <v>6</v>
      </c>
      <c r="C1389" s="1" t="str">
        <f t="shared" si="45"/>
        <v>a</v>
      </c>
      <c r="D1389">
        <f>VLOOKUP(C1389,'Naive Bayes'!A:D,3,0)</f>
        <v>0.17859365276913503</v>
      </c>
      <c r="E1389">
        <f>VLOOKUP(C1389,'Naive Bayes'!A:D,2,0)</f>
        <v>0.56097560975609762</v>
      </c>
      <c r="F1389">
        <f>D1389*GETPIVOTDATA("Gender",'Naive Bayes'!$A$3,"Gender","Male","LastLetter","a")</f>
        <v>3.1895692809422373E-2</v>
      </c>
      <c r="G1389">
        <f>E1389*GETPIVOTDATA("Gender",'Naive Bayes'!$A$3,"Gender","Female","LastLetter","a")</f>
        <v>0.31469363474122553</v>
      </c>
      <c r="H1389" t="str">
        <f t="shared" si="48"/>
        <v>Female</v>
      </c>
      <c r="I1389">
        <f t="shared" si="49"/>
        <v>1</v>
      </c>
    </row>
    <row r="1390" spans="1:9" ht="14.25" customHeight="1">
      <c r="A1390" s="1" t="s">
        <v>1382</v>
      </c>
      <c r="B1390" s="1" t="s">
        <v>4</v>
      </c>
      <c r="C1390" s="1" t="str">
        <f t="shared" si="45"/>
        <v>m</v>
      </c>
      <c r="D1390">
        <f>VLOOKUP(C1390,'Naive Bayes'!A:D,3,0)</f>
        <v>3.2980709396390792E-2</v>
      </c>
      <c r="E1390">
        <f>VLOOKUP(C1390,'Naive Bayes'!A:D,2,0)</f>
        <v>7.8909612625538018E-3</v>
      </c>
      <c r="F1390">
        <f>D1390*GETPIVOTDATA("Gender",'Naive Bayes'!$A$3,"Gender","Male","LastLetter","a")</f>
        <v>5.8901453620187659E-3</v>
      </c>
      <c r="G1390">
        <f>E1390*GETPIVOTDATA("Gender",'Naive Bayes'!$A$3,"Gender","Female","LastLetter","a")</f>
        <v>4.4266368058228645E-3</v>
      </c>
      <c r="H1390" t="str">
        <f t="shared" si="48"/>
        <v>Male</v>
      </c>
      <c r="I1390">
        <f t="shared" si="49"/>
        <v>1</v>
      </c>
    </row>
    <row r="1391" spans="1:9" ht="14.25" customHeight="1">
      <c r="A1391" s="1" t="s">
        <v>1383</v>
      </c>
      <c r="B1391" s="1" t="s">
        <v>4</v>
      </c>
      <c r="C1391" s="1" t="str">
        <f t="shared" si="45"/>
        <v>r</v>
      </c>
      <c r="D1391">
        <f>VLOOKUP(C1391,'Naive Bayes'!A:D,3,0)</f>
        <v>8.7741132545115119E-2</v>
      </c>
      <c r="E1391">
        <f>VLOOKUP(C1391,'Naive Bayes'!A:D,2,0)</f>
        <v>6.4562410329985654E-3</v>
      </c>
      <c r="F1391">
        <f>D1391*GETPIVOTDATA("Gender",'Naive Bayes'!$A$3,"Gender","Male","LastLetter","a")</f>
        <v>1.5670009359332941E-2</v>
      </c>
      <c r="G1391">
        <f>E1391*GETPIVOTDATA("Gender",'Naive Bayes'!$A$3,"Gender","Female","LastLetter","a")</f>
        <v>3.6217937502187078E-3</v>
      </c>
      <c r="H1391" t="str">
        <f t="shared" si="48"/>
        <v>Male</v>
      </c>
      <c r="I1391">
        <f t="shared" si="49"/>
        <v>1</v>
      </c>
    </row>
    <row r="1392" spans="1:9" ht="14.25" customHeight="1">
      <c r="A1392" s="1" t="s">
        <v>1384</v>
      </c>
      <c r="B1392" s="1" t="s">
        <v>6</v>
      </c>
      <c r="C1392" s="1" t="str">
        <f t="shared" si="45"/>
        <v>a</v>
      </c>
      <c r="D1392">
        <f>VLOOKUP(C1392,'Naive Bayes'!A:D,3,0)</f>
        <v>0.17859365276913503</v>
      </c>
      <c r="E1392">
        <f>VLOOKUP(C1392,'Naive Bayes'!A:D,2,0)</f>
        <v>0.56097560975609762</v>
      </c>
      <c r="F1392">
        <f>D1392*GETPIVOTDATA("Gender",'Naive Bayes'!$A$3,"Gender","Male","LastLetter","a")</f>
        <v>3.1895692809422373E-2</v>
      </c>
      <c r="G1392">
        <f>E1392*GETPIVOTDATA("Gender",'Naive Bayes'!$A$3,"Gender","Female","LastLetter","a")</f>
        <v>0.31469363474122553</v>
      </c>
      <c r="H1392" t="str">
        <f t="shared" si="48"/>
        <v>Female</v>
      </c>
      <c r="I1392">
        <f t="shared" si="49"/>
        <v>1</v>
      </c>
    </row>
    <row r="1393" spans="1:9" ht="14.25" customHeight="1">
      <c r="A1393" s="1" t="s">
        <v>1385</v>
      </c>
      <c r="B1393" s="1" t="s">
        <v>6</v>
      </c>
      <c r="C1393" s="1" t="str">
        <f t="shared" si="45"/>
        <v>a</v>
      </c>
      <c r="D1393">
        <f>VLOOKUP(C1393,'Naive Bayes'!A:D,3,0)</f>
        <v>0.17859365276913503</v>
      </c>
      <c r="E1393">
        <f>VLOOKUP(C1393,'Naive Bayes'!A:D,2,0)</f>
        <v>0.56097560975609762</v>
      </c>
      <c r="F1393">
        <f>D1393*GETPIVOTDATA("Gender",'Naive Bayes'!$A$3,"Gender","Male","LastLetter","a")</f>
        <v>3.1895692809422373E-2</v>
      </c>
      <c r="G1393">
        <f>E1393*GETPIVOTDATA("Gender",'Naive Bayes'!$A$3,"Gender","Female","LastLetter","a")</f>
        <v>0.31469363474122553</v>
      </c>
      <c r="H1393" t="str">
        <f t="shared" si="48"/>
        <v>Female</v>
      </c>
      <c r="I1393">
        <f t="shared" si="49"/>
        <v>1</v>
      </c>
    </row>
    <row r="1394" spans="1:9" ht="14.25" customHeight="1">
      <c r="A1394" s="1" t="s">
        <v>1386</v>
      </c>
      <c r="B1394" s="1" t="s">
        <v>6</v>
      </c>
      <c r="C1394" s="1" t="str">
        <f t="shared" si="45"/>
        <v>a</v>
      </c>
      <c r="D1394">
        <f>VLOOKUP(C1394,'Naive Bayes'!A:D,3,0)</f>
        <v>0.17859365276913503</v>
      </c>
      <c r="E1394">
        <f>VLOOKUP(C1394,'Naive Bayes'!A:D,2,0)</f>
        <v>0.56097560975609762</v>
      </c>
      <c r="F1394">
        <f>D1394*GETPIVOTDATA("Gender",'Naive Bayes'!$A$3,"Gender","Male","LastLetter","a")</f>
        <v>3.1895692809422373E-2</v>
      </c>
      <c r="G1394">
        <f>E1394*GETPIVOTDATA("Gender",'Naive Bayes'!$A$3,"Gender","Female","LastLetter","a")</f>
        <v>0.31469363474122553</v>
      </c>
      <c r="H1394" t="str">
        <f t="shared" si="48"/>
        <v>Female</v>
      </c>
      <c r="I1394">
        <f t="shared" si="49"/>
        <v>1</v>
      </c>
    </row>
    <row r="1395" spans="1:9" ht="14.25" customHeight="1">
      <c r="A1395" s="1" t="s">
        <v>1387</v>
      </c>
      <c r="B1395" s="1" t="s">
        <v>6</v>
      </c>
      <c r="C1395" s="1" t="str">
        <f t="shared" si="45"/>
        <v>a</v>
      </c>
      <c r="D1395">
        <f>VLOOKUP(C1395,'Naive Bayes'!A:D,3,0)</f>
        <v>0.17859365276913503</v>
      </c>
      <c r="E1395">
        <f>VLOOKUP(C1395,'Naive Bayes'!A:D,2,0)</f>
        <v>0.56097560975609762</v>
      </c>
      <c r="F1395">
        <f>D1395*GETPIVOTDATA("Gender",'Naive Bayes'!$A$3,"Gender","Male","LastLetter","a")</f>
        <v>3.1895692809422373E-2</v>
      </c>
      <c r="G1395">
        <f>E1395*GETPIVOTDATA("Gender",'Naive Bayes'!$A$3,"Gender","Female","LastLetter","a")</f>
        <v>0.31469363474122553</v>
      </c>
      <c r="H1395" t="str">
        <f t="shared" si="48"/>
        <v>Female</v>
      </c>
      <c r="I1395">
        <f t="shared" si="49"/>
        <v>1</v>
      </c>
    </row>
    <row r="1396" spans="1:9" ht="14.25" customHeight="1">
      <c r="A1396" s="1" t="s">
        <v>1388</v>
      </c>
      <c r="B1396" s="1" t="s">
        <v>4</v>
      </c>
      <c r="C1396" s="1" t="str">
        <f t="shared" si="45"/>
        <v>u</v>
      </c>
      <c r="D1396">
        <f>VLOOKUP(C1396,'Naive Bayes'!A:D,3,0)</f>
        <v>3.7336652146857496E-2</v>
      </c>
      <c r="E1396">
        <f>VLOOKUP(C1396,'Naive Bayes'!A:D,2,0)</f>
        <v>7.8909612625538018E-3</v>
      </c>
      <c r="F1396">
        <f>D1396*GETPIVOTDATA("Gender",'Naive Bayes'!$A$3,"Gender","Male","LastLetter","a")</f>
        <v>6.6680890890778478E-3</v>
      </c>
      <c r="G1396">
        <f>E1396*GETPIVOTDATA("Gender",'Naive Bayes'!$A$3,"Gender","Female","LastLetter","a")</f>
        <v>4.4266368058228645E-3</v>
      </c>
      <c r="H1396" t="str">
        <f t="shared" si="48"/>
        <v>Male</v>
      </c>
      <c r="I1396">
        <f t="shared" si="49"/>
        <v>1</v>
      </c>
    </row>
    <row r="1397" spans="1:9" ht="14.25" customHeight="1">
      <c r="A1397" s="1" t="s">
        <v>1389</v>
      </c>
      <c r="B1397" s="1" t="s">
        <v>6</v>
      </c>
      <c r="C1397" s="1" t="str">
        <f t="shared" si="45"/>
        <v>a</v>
      </c>
      <c r="D1397">
        <f>VLOOKUP(C1397,'Naive Bayes'!A:D,3,0)</f>
        <v>0.17859365276913503</v>
      </c>
      <c r="E1397">
        <f>VLOOKUP(C1397,'Naive Bayes'!A:D,2,0)</f>
        <v>0.56097560975609762</v>
      </c>
      <c r="F1397">
        <f>D1397*GETPIVOTDATA("Gender",'Naive Bayes'!$A$3,"Gender","Male","LastLetter","a")</f>
        <v>3.1895692809422373E-2</v>
      </c>
      <c r="G1397">
        <f>E1397*GETPIVOTDATA("Gender",'Naive Bayes'!$A$3,"Gender","Female","LastLetter","a")</f>
        <v>0.31469363474122553</v>
      </c>
      <c r="H1397" t="str">
        <f t="shared" si="48"/>
        <v>Female</v>
      </c>
      <c r="I1397">
        <f t="shared" si="49"/>
        <v>1</v>
      </c>
    </row>
    <row r="1398" spans="1:9" ht="14.25" customHeight="1">
      <c r="A1398" s="1" t="s">
        <v>1390</v>
      </c>
      <c r="B1398" s="1" t="s">
        <v>6</v>
      </c>
      <c r="C1398" s="1" t="str">
        <f t="shared" si="45"/>
        <v>a</v>
      </c>
      <c r="D1398">
        <f>VLOOKUP(C1398,'Naive Bayes'!A:D,3,0)</f>
        <v>0.17859365276913503</v>
      </c>
      <c r="E1398">
        <f>VLOOKUP(C1398,'Naive Bayes'!A:D,2,0)</f>
        <v>0.56097560975609762</v>
      </c>
      <c r="F1398">
        <f>D1398*GETPIVOTDATA("Gender",'Naive Bayes'!$A$3,"Gender","Male","LastLetter","a")</f>
        <v>3.1895692809422373E-2</v>
      </c>
      <c r="G1398">
        <f>E1398*GETPIVOTDATA("Gender",'Naive Bayes'!$A$3,"Gender","Female","LastLetter","a")</f>
        <v>0.31469363474122553</v>
      </c>
      <c r="H1398" t="str">
        <f t="shared" si="48"/>
        <v>Female</v>
      </c>
      <c r="I1398">
        <f t="shared" si="49"/>
        <v>1</v>
      </c>
    </row>
    <row r="1399" spans="1:9" ht="14.25" customHeight="1">
      <c r="A1399" s="1" t="s">
        <v>1391</v>
      </c>
      <c r="B1399" s="1" t="s">
        <v>6</v>
      </c>
      <c r="C1399" s="1" t="str">
        <f t="shared" si="45"/>
        <v>a</v>
      </c>
      <c r="D1399">
        <f>VLOOKUP(C1399,'Naive Bayes'!A:D,3,0)</f>
        <v>0.17859365276913503</v>
      </c>
      <c r="E1399">
        <f>VLOOKUP(C1399,'Naive Bayes'!A:D,2,0)</f>
        <v>0.56097560975609762</v>
      </c>
      <c r="F1399">
        <f>D1399*GETPIVOTDATA("Gender",'Naive Bayes'!$A$3,"Gender","Male","LastLetter","a")</f>
        <v>3.1895692809422373E-2</v>
      </c>
      <c r="G1399">
        <f>E1399*GETPIVOTDATA("Gender",'Naive Bayes'!$A$3,"Gender","Female","LastLetter","a")</f>
        <v>0.31469363474122553</v>
      </c>
      <c r="H1399" t="str">
        <f t="shared" si="48"/>
        <v>Female</v>
      </c>
      <c r="I1399">
        <f t="shared" si="49"/>
        <v>1</v>
      </c>
    </row>
    <row r="1400" spans="1:9" ht="14.25" customHeight="1">
      <c r="A1400" s="1" t="s">
        <v>1392</v>
      </c>
      <c r="B1400" s="1" t="s">
        <v>4</v>
      </c>
      <c r="C1400" s="1" t="str">
        <f t="shared" si="45"/>
        <v>n</v>
      </c>
      <c r="D1400">
        <f>VLOOKUP(C1400,'Naive Bayes'!A:D,3,0)</f>
        <v>0.15121344119477287</v>
      </c>
      <c r="E1400">
        <f>VLOOKUP(C1400,'Naive Bayes'!A:D,2,0)</f>
        <v>1.2195121951219513E-2</v>
      </c>
      <c r="F1400">
        <f>D1400*GETPIVOTDATA("Gender",'Naive Bayes'!$A$3,"Gender","Male","LastLetter","a")</f>
        <v>2.7005760810765285E-2</v>
      </c>
      <c r="G1400">
        <f>E1400*GETPIVOTDATA("Gender",'Naive Bayes'!$A$3,"Gender","Female","LastLetter","a")</f>
        <v>6.8411659726353366E-3</v>
      </c>
      <c r="H1400" t="str">
        <f t="shared" si="48"/>
        <v>Male</v>
      </c>
      <c r="I1400">
        <f t="shared" si="49"/>
        <v>1</v>
      </c>
    </row>
    <row r="1401" spans="1:9" ht="14.25" customHeight="1">
      <c r="A1401" s="1" t="s">
        <v>1393</v>
      </c>
      <c r="B1401" s="1" t="s">
        <v>4</v>
      </c>
      <c r="C1401" s="1" t="str">
        <f t="shared" si="45"/>
        <v>a</v>
      </c>
      <c r="D1401">
        <f>VLOOKUP(C1401,'Naive Bayes'!A:D,3,0)</f>
        <v>0.17859365276913503</v>
      </c>
      <c r="E1401">
        <f>VLOOKUP(C1401,'Naive Bayes'!A:D,2,0)</f>
        <v>0.56097560975609762</v>
      </c>
      <c r="F1401">
        <f>D1401*GETPIVOTDATA("Gender",'Naive Bayes'!$A$3,"Gender","Male","LastLetter","a")</f>
        <v>3.1895692809422373E-2</v>
      </c>
      <c r="G1401">
        <f>E1401*GETPIVOTDATA("Gender",'Naive Bayes'!$A$3,"Gender","Female","LastLetter","a")</f>
        <v>0.31469363474122553</v>
      </c>
      <c r="H1401" t="str">
        <f t="shared" si="48"/>
        <v>Female</v>
      </c>
      <c r="I1401">
        <f t="shared" si="49"/>
        <v>0</v>
      </c>
    </row>
    <row r="1402" spans="1:9" ht="14.25" customHeight="1">
      <c r="A1402" s="1" t="s">
        <v>1394</v>
      </c>
      <c r="B1402" s="1" t="s">
        <v>4</v>
      </c>
      <c r="C1402" s="1" t="str">
        <f t="shared" si="45"/>
        <v>k</v>
      </c>
      <c r="D1402">
        <f>VLOOKUP(C1402,'Naive Bayes'!A:D,3,0)</f>
        <v>3.7336652146857496E-2</v>
      </c>
      <c r="E1402">
        <f>VLOOKUP(C1402,'Naive Bayes'!A:D,2,0)</f>
        <v>2.8694404591104736E-3</v>
      </c>
      <c r="F1402">
        <f>D1402*GETPIVOTDATA("Gender",'Naive Bayes'!$A$3,"Gender","Male","LastLetter","a")</f>
        <v>6.6680890890778478E-3</v>
      </c>
      <c r="G1402">
        <f>E1402*GETPIVOTDATA("Gender",'Naive Bayes'!$A$3,"Gender","Female","LastLetter","a")</f>
        <v>1.6096861112083146E-3</v>
      </c>
      <c r="H1402" t="str">
        <f t="shared" si="48"/>
        <v>Male</v>
      </c>
      <c r="I1402">
        <f t="shared" si="49"/>
        <v>1</v>
      </c>
    </row>
    <row r="1403" spans="1:9" ht="14.25" customHeight="1">
      <c r="A1403" s="1" t="s">
        <v>1395</v>
      </c>
      <c r="B1403" s="1" t="s">
        <v>4</v>
      </c>
      <c r="C1403" s="1" t="str">
        <f t="shared" si="45"/>
        <v>l</v>
      </c>
      <c r="D1403">
        <f>VLOOKUP(C1403,'Naive Bayes'!A:D,3,0)</f>
        <v>6.1605476042314873E-2</v>
      </c>
      <c r="E1403">
        <f>VLOOKUP(C1403,'Naive Bayes'!A:D,2,0)</f>
        <v>2.7977044476327116E-2</v>
      </c>
      <c r="F1403">
        <f>D1403*GETPIVOTDATA("Gender",'Naive Bayes'!$A$3,"Gender","Male","LastLetter","a")</f>
        <v>1.1002346996978449E-2</v>
      </c>
      <c r="G1403">
        <f>E1403*GETPIVOTDATA("Gender",'Naive Bayes'!$A$3,"Gender","Female","LastLetter","a")</f>
        <v>1.5694439584281066E-2</v>
      </c>
      <c r="H1403" t="str">
        <f t="shared" si="48"/>
        <v>Female</v>
      </c>
      <c r="I1403">
        <f t="shared" si="49"/>
        <v>0</v>
      </c>
    </row>
    <row r="1404" spans="1:9" ht="14.25" customHeight="1">
      <c r="A1404" s="1" t="s">
        <v>1396</v>
      </c>
      <c r="B1404" s="1" t="s">
        <v>6</v>
      </c>
      <c r="C1404" s="1" t="str">
        <f t="shared" si="45"/>
        <v>a</v>
      </c>
      <c r="D1404">
        <f>VLOOKUP(C1404,'Naive Bayes'!A:D,3,0)</f>
        <v>0.17859365276913503</v>
      </c>
      <c r="E1404">
        <f>VLOOKUP(C1404,'Naive Bayes'!A:D,2,0)</f>
        <v>0.56097560975609762</v>
      </c>
      <c r="F1404">
        <f>D1404*GETPIVOTDATA("Gender",'Naive Bayes'!$A$3,"Gender","Male","LastLetter","a")</f>
        <v>3.1895692809422373E-2</v>
      </c>
      <c r="G1404">
        <f>E1404*GETPIVOTDATA("Gender",'Naive Bayes'!$A$3,"Gender","Female","LastLetter","a")</f>
        <v>0.31469363474122553</v>
      </c>
      <c r="H1404" t="str">
        <f t="shared" si="48"/>
        <v>Female</v>
      </c>
      <c r="I1404">
        <f t="shared" si="49"/>
        <v>1</v>
      </c>
    </row>
    <row r="1405" spans="1:9" ht="14.25" customHeight="1">
      <c r="A1405" s="1" t="s">
        <v>1397</v>
      </c>
      <c r="B1405" s="1" t="s">
        <v>4</v>
      </c>
      <c r="C1405" s="1" t="str">
        <f t="shared" si="45"/>
        <v>r</v>
      </c>
      <c r="D1405">
        <f>VLOOKUP(C1405,'Naive Bayes'!A:D,3,0)</f>
        <v>8.7741132545115119E-2</v>
      </c>
      <c r="E1405">
        <f>VLOOKUP(C1405,'Naive Bayes'!A:D,2,0)</f>
        <v>6.4562410329985654E-3</v>
      </c>
      <c r="F1405">
        <f>D1405*GETPIVOTDATA("Gender",'Naive Bayes'!$A$3,"Gender","Male","LastLetter","a")</f>
        <v>1.5670009359332941E-2</v>
      </c>
      <c r="G1405">
        <f>E1405*GETPIVOTDATA("Gender",'Naive Bayes'!$A$3,"Gender","Female","LastLetter","a")</f>
        <v>3.6217937502187078E-3</v>
      </c>
      <c r="H1405" t="str">
        <f t="shared" si="48"/>
        <v>Male</v>
      </c>
      <c r="I1405">
        <f t="shared" si="49"/>
        <v>1</v>
      </c>
    </row>
    <row r="1406" spans="1:9" ht="14.25" customHeight="1">
      <c r="A1406" s="1" t="s">
        <v>1398</v>
      </c>
      <c r="B1406" s="1" t="s">
        <v>4</v>
      </c>
      <c r="C1406" s="1" t="str">
        <f t="shared" si="45"/>
        <v>h</v>
      </c>
      <c r="D1406">
        <f>VLOOKUP(C1406,'Naive Bayes'!A:D,3,0)</f>
        <v>0.11263223397635345</v>
      </c>
      <c r="E1406">
        <f>VLOOKUP(C1406,'Naive Bayes'!A:D,2,0)</f>
        <v>5.0215208034433282E-3</v>
      </c>
      <c r="F1406">
        <f>D1406*GETPIVOTDATA("Gender",'Naive Bayes'!$A$3,"Gender","Male","LastLetter","a")</f>
        <v>2.0115402085384843E-2</v>
      </c>
      <c r="G1406">
        <f>E1406*GETPIVOTDATA("Gender",'Naive Bayes'!$A$3,"Gender","Female","LastLetter","a")</f>
        <v>2.8169506946145503E-3</v>
      </c>
      <c r="H1406" t="str">
        <f t="shared" si="48"/>
        <v>Male</v>
      </c>
      <c r="I1406">
        <f t="shared" si="49"/>
        <v>1</v>
      </c>
    </row>
    <row r="1407" spans="1:9" ht="14.25" customHeight="1">
      <c r="A1407" s="1" t="s">
        <v>1399</v>
      </c>
      <c r="B1407" s="1" t="s">
        <v>4</v>
      </c>
      <c r="C1407" s="1" t="str">
        <f t="shared" si="45"/>
        <v>h</v>
      </c>
      <c r="D1407">
        <f>VLOOKUP(C1407,'Naive Bayes'!A:D,3,0)</f>
        <v>0.11263223397635345</v>
      </c>
      <c r="E1407">
        <f>VLOOKUP(C1407,'Naive Bayes'!A:D,2,0)</f>
        <v>5.0215208034433282E-3</v>
      </c>
      <c r="F1407">
        <f>D1407*GETPIVOTDATA("Gender",'Naive Bayes'!$A$3,"Gender","Male","LastLetter","a")</f>
        <v>2.0115402085384843E-2</v>
      </c>
      <c r="G1407">
        <f>E1407*GETPIVOTDATA("Gender",'Naive Bayes'!$A$3,"Gender","Female","LastLetter","a")</f>
        <v>2.8169506946145503E-3</v>
      </c>
      <c r="H1407" t="str">
        <f t="shared" si="48"/>
        <v>Male</v>
      </c>
      <c r="I1407">
        <f t="shared" si="49"/>
        <v>1</v>
      </c>
    </row>
    <row r="1408" spans="1:9" ht="14.25" customHeight="1">
      <c r="A1408" s="1" t="s">
        <v>1400</v>
      </c>
      <c r="B1408" s="1" t="s">
        <v>6</v>
      </c>
      <c r="C1408" s="1" t="str">
        <f t="shared" si="45"/>
        <v>a</v>
      </c>
      <c r="D1408">
        <f>VLOOKUP(C1408,'Naive Bayes'!A:D,3,0)</f>
        <v>0.17859365276913503</v>
      </c>
      <c r="E1408">
        <f>VLOOKUP(C1408,'Naive Bayes'!A:D,2,0)</f>
        <v>0.56097560975609762</v>
      </c>
      <c r="F1408">
        <f>D1408*GETPIVOTDATA("Gender",'Naive Bayes'!$A$3,"Gender","Male","LastLetter","a")</f>
        <v>3.1895692809422373E-2</v>
      </c>
      <c r="G1408">
        <f>E1408*GETPIVOTDATA("Gender",'Naive Bayes'!$A$3,"Gender","Female","LastLetter","a")</f>
        <v>0.31469363474122553</v>
      </c>
      <c r="H1408" t="str">
        <f t="shared" si="48"/>
        <v>Female</v>
      </c>
      <c r="I1408">
        <f t="shared" si="49"/>
        <v>1</v>
      </c>
    </row>
    <row r="1409" spans="1:9" ht="14.25" customHeight="1">
      <c r="A1409" s="1" t="s">
        <v>1401</v>
      </c>
      <c r="B1409" s="1" t="s">
        <v>4</v>
      </c>
      <c r="C1409" s="1" t="str">
        <f t="shared" si="45"/>
        <v>a</v>
      </c>
      <c r="D1409">
        <f>VLOOKUP(C1409,'Naive Bayes'!A:D,3,0)</f>
        <v>0.17859365276913503</v>
      </c>
      <c r="E1409">
        <f>VLOOKUP(C1409,'Naive Bayes'!A:D,2,0)</f>
        <v>0.56097560975609762</v>
      </c>
      <c r="F1409">
        <f>D1409*GETPIVOTDATA("Gender",'Naive Bayes'!$A$3,"Gender","Male","LastLetter","a")</f>
        <v>3.1895692809422373E-2</v>
      </c>
      <c r="G1409">
        <f>E1409*GETPIVOTDATA("Gender",'Naive Bayes'!$A$3,"Gender","Female","LastLetter","a")</f>
        <v>0.31469363474122553</v>
      </c>
      <c r="H1409" t="str">
        <f t="shared" si="48"/>
        <v>Female</v>
      </c>
      <c r="I1409">
        <f t="shared" si="49"/>
        <v>0</v>
      </c>
    </row>
    <row r="1410" spans="1:9" ht="14.25" customHeight="1">
      <c r="A1410" s="1" t="s">
        <v>1402</v>
      </c>
      <c r="B1410" s="1" t="s">
        <v>4</v>
      </c>
      <c r="C1410" s="1" t="str">
        <f t="shared" si="45"/>
        <v>s</v>
      </c>
      <c r="D1410">
        <f>VLOOKUP(C1410,'Naive Bayes'!A:D,3,0)</f>
        <v>2.0535158680771624E-2</v>
      </c>
      <c r="E1410">
        <f>VLOOKUP(C1410,'Naive Bayes'!A:D,2,0)</f>
        <v>2.8694404591104736E-3</v>
      </c>
      <c r="F1410">
        <f>D1410*GETPIVOTDATA("Gender",'Naive Bayes'!$A$3,"Gender","Male","LastLetter","a")</f>
        <v>3.6674489989928162E-3</v>
      </c>
      <c r="G1410">
        <f>E1410*GETPIVOTDATA("Gender",'Naive Bayes'!$A$3,"Gender","Female","LastLetter","a")</f>
        <v>1.6096861112083146E-3</v>
      </c>
      <c r="H1410" t="str">
        <f t="shared" si="48"/>
        <v>Male</v>
      </c>
      <c r="I1410">
        <f t="shared" si="49"/>
        <v>1</v>
      </c>
    </row>
    <row r="1411" spans="1:9" ht="14.25" customHeight="1">
      <c r="A1411" s="1" t="s">
        <v>1403</v>
      </c>
      <c r="B1411" s="1" t="s">
        <v>4</v>
      </c>
      <c r="C1411" s="1" t="str">
        <f t="shared" si="45"/>
        <v>r</v>
      </c>
      <c r="D1411">
        <f>VLOOKUP(C1411,'Naive Bayes'!A:D,3,0)</f>
        <v>8.7741132545115119E-2</v>
      </c>
      <c r="E1411">
        <f>VLOOKUP(C1411,'Naive Bayes'!A:D,2,0)</f>
        <v>6.4562410329985654E-3</v>
      </c>
      <c r="F1411">
        <f>D1411*GETPIVOTDATA("Gender",'Naive Bayes'!$A$3,"Gender","Male","LastLetter","a")</f>
        <v>1.5670009359332941E-2</v>
      </c>
      <c r="G1411">
        <f>E1411*GETPIVOTDATA("Gender",'Naive Bayes'!$A$3,"Gender","Female","LastLetter","a")</f>
        <v>3.6217937502187078E-3</v>
      </c>
      <c r="H1411" t="str">
        <f t="shared" ref="H1411:H1474" si="50">IF(G1411&gt;F1411,"Female","Male")</f>
        <v>Male</v>
      </c>
      <c r="I1411">
        <f t="shared" ref="I1411:I1474" si="51">IF(H1411=B1411,1,0)</f>
        <v>1</v>
      </c>
    </row>
    <row r="1412" spans="1:9" ht="14.25" customHeight="1">
      <c r="A1412" s="1" t="s">
        <v>1404</v>
      </c>
      <c r="B1412" s="1" t="s">
        <v>6</v>
      </c>
      <c r="C1412" s="1" t="str">
        <f t="shared" si="45"/>
        <v>i</v>
      </c>
      <c r="D1412">
        <f>VLOOKUP(C1412,'Naive Bayes'!A:D,3,0)</f>
        <v>6.4716863721219667E-2</v>
      </c>
      <c r="E1412">
        <f>VLOOKUP(C1412,'Naive Bayes'!A:D,2,0)</f>
        <v>0.34074605451936874</v>
      </c>
      <c r="F1412">
        <f>D1412*GETPIVOTDATA("Gender",'Naive Bayes'!$A$3,"Gender","Male","LastLetter","a")</f>
        <v>1.1558021087734937E-2</v>
      </c>
      <c r="G1412">
        <f>E1412*GETPIVOTDATA("Gender",'Naive Bayes'!$A$3,"Gender","Female","LastLetter","a")</f>
        <v>0.19115022570598736</v>
      </c>
      <c r="H1412" t="str">
        <f t="shared" si="50"/>
        <v>Female</v>
      </c>
      <c r="I1412">
        <f t="shared" si="51"/>
        <v>1</v>
      </c>
    </row>
    <row r="1413" spans="1:9" ht="14.25" customHeight="1">
      <c r="A1413" s="1" t="s">
        <v>1405</v>
      </c>
      <c r="B1413" s="1" t="s">
        <v>4</v>
      </c>
      <c r="C1413" s="1" t="str">
        <f t="shared" si="45"/>
        <v>m</v>
      </c>
      <c r="D1413">
        <f>VLOOKUP(C1413,'Naive Bayes'!A:D,3,0)</f>
        <v>3.2980709396390792E-2</v>
      </c>
      <c r="E1413">
        <f>VLOOKUP(C1413,'Naive Bayes'!A:D,2,0)</f>
        <v>7.8909612625538018E-3</v>
      </c>
      <c r="F1413">
        <f>D1413*GETPIVOTDATA("Gender",'Naive Bayes'!$A$3,"Gender","Male","LastLetter","a")</f>
        <v>5.8901453620187659E-3</v>
      </c>
      <c r="G1413">
        <f>E1413*GETPIVOTDATA("Gender",'Naive Bayes'!$A$3,"Gender","Female","LastLetter","a")</f>
        <v>4.4266368058228645E-3</v>
      </c>
      <c r="H1413" t="str">
        <f t="shared" si="50"/>
        <v>Male</v>
      </c>
      <c r="I1413">
        <f t="shared" si="51"/>
        <v>1</v>
      </c>
    </row>
    <row r="1414" spans="1:9" ht="14.25" customHeight="1">
      <c r="A1414" s="1" t="s">
        <v>1406</v>
      </c>
      <c r="B1414" s="1" t="s">
        <v>6</v>
      </c>
      <c r="C1414" s="1" t="str">
        <f t="shared" si="45"/>
        <v>i</v>
      </c>
      <c r="D1414">
        <f>VLOOKUP(C1414,'Naive Bayes'!A:D,3,0)</f>
        <v>6.4716863721219667E-2</v>
      </c>
      <c r="E1414">
        <f>VLOOKUP(C1414,'Naive Bayes'!A:D,2,0)</f>
        <v>0.34074605451936874</v>
      </c>
      <c r="F1414">
        <f>D1414*GETPIVOTDATA("Gender",'Naive Bayes'!$A$3,"Gender","Male","LastLetter","a")</f>
        <v>1.1558021087734937E-2</v>
      </c>
      <c r="G1414">
        <f>E1414*GETPIVOTDATA("Gender",'Naive Bayes'!$A$3,"Gender","Female","LastLetter","a")</f>
        <v>0.19115022570598736</v>
      </c>
      <c r="H1414" t="str">
        <f t="shared" si="50"/>
        <v>Female</v>
      </c>
      <c r="I1414">
        <f t="shared" si="51"/>
        <v>1</v>
      </c>
    </row>
    <row r="1415" spans="1:9" ht="14.25" customHeight="1">
      <c r="A1415" s="1" t="s">
        <v>1407</v>
      </c>
      <c r="B1415" s="1" t="s">
        <v>6</v>
      </c>
      <c r="C1415" s="1" t="str">
        <f t="shared" si="45"/>
        <v>a</v>
      </c>
      <c r="D1415">
        <f>VLOOKUP(C1415,'Naive Bayes'!A:D,3,0)</f>
        <v>0.17859365276913503</v>
      </c>
      <c r="E1415">
        <f>VLOOKUP(C1415,'Naive Bayes'!A:D,2,0)</f>
        <v>0.56097560975609762</v>
      </c>
      <c r="F1415">
        <f>D1415*GETPIVOTDATA("Gender",'Naive Bayes'!$A$3,"Gender","Male","LastLetter","a")</f>
        <v>3.1895692809422373E-2</v>
      </c>
      <c r="G1415">
        <f>E1415*GETPIVOTDATA("Gender",'Naive Bayes'!$A$3,"Gender","Female","LastLetter","a")</f>
        <v>0.31469363474122553</v>
      </c>
      <c r="H1415" t="str">
        <f t="shared" si="50"/>
        <v>Female</v>
      </c>
      <c r="I1415">
        <f t="shared" si="51"/>
        <v>1</v>
      </c>
    </row>
    <row r="1416" spans="1:9" ht="14.25" customHeight="1">
      <c r="A1416" s="1" t="s">
        <v>1408</v>
      </c>
      <c r="B1416" s="1" t="s">
        <v>4</v>
      </c>
      <c r="C1416" s="1" t="str">
        <f t="shared" si="45"/>
        <v>r</v>
      </c>
      <c r="D1416">
        <f>VLOOKUP(C1416,'Naive Bayes'!A:D,3,0)</f>
        <v>8.7741132545115119E-2</v>
      </c>
      <c r="E1416">
        <f>VLOOKUP(C1416,'Naive Bayes'!A:D,2,0)</f>
        <v>6.4562410329985654E-3</v>
      </c>
      <c r="F1416">
        <f>D1416*GETPIVOTDATA("Gender",'Naive Bayes'!$A$3,"Gender","Male","LastLetter","a")</f>
        <v>1.5670009359332941E-2</v>
      </c>
      <c r="G1416">
        <f>E1416*GETPIVOTDATA("Gender",'Naive Bayes'!$A$3,"Gender","Female","LastLetter","a")</f>
        <v>3.6217937502187078E-3</v>
      </c>
      <c r="H1416" t="str">
        <f t="shared" si="50"/>
        <v>Male</v>
      </c>
      <c r="I1416">
        <f t="shared" si="51"/>
        <v>1</v>
      </c>
    </row>
    <row r="1417" spans="1:9" ht="14.25" customHeight="1">
      <c r="A1417" s="1" t="s">
        <v>1409</v>
      </c>
      <c r="B1417" s="1" t="s">
        <v>4</v>
      </c>
      <c r="C1417" s="1" t="str">
        <f t="shared" si="45"/>
        <v>n</v>
      </c>
      <c r="D1417">
        <f>VLOOKUP(C1417,'Naive Bayes'!A:D,3,0)</f>
        <v>0.15121344119477287</v>
      </c>
      <c r="E1417">
        <f>VLOOKUP(C1417,'Naive Bayes'!A:D,2,0)</f>
        <v>1.2195121951219513E-2</v>
      </c>
      <c r="F1417">
        <f>D1417*GETPIVOTDATA("Gender",'Naive Bayes'!$A$3,"Gender","Male","LastLetter","a")</f>
        <v>2.7005760810765285E-2</v>
      </c>
      <c r="G1417">
        <f>E1417*GETPIVOTDATA("Gender",'Naive Bayes'!$A$3,"Gender","Female","LastLetter","a")</f>
        <v>6.8411659726353366E-3</v>
      </c>
      <c r="H1417" t="str">
        <f t="shared" si="50"/>
        <v>Male</v>
      </c>
      <c r="I1417">
        <f t="shared" si="51"/>
        <v>1</v>
      </c>
    </row>
    <row r="1418" spans="1:9" ht="14.25" customHeight="1">
      <c r="A1418" s="1" t="s">
        <v>1410</v>
      </c>
      <c r="B1418" s="1" t="s">
        <v>6</v>
      </c>
      <c r="C1418" s="1" t="str">
        <f t="shared" si="45"/>
        <v>e</v>
      </c>
      <c r="D1418">
        <f>VLOOKUP(C1418,'Naive Bayes'!A:D,3,0)</f>
        <v>6.8450528935905417E-3</v>
      </c>
      <c r="E1418">
        <f>VLOOKUP(C1418,'Naive Bayes'!A:D,2,0)</f>
        <v>7.1736011477761836E-3</v>
      </c>
      <c r="F1418">
        <f>D1418*GETPIVOTDATA("Gender",'Naive Bayes'!$A$3,"Gender","Male","LastLetter","a")</f>
        <v>1.2224829996642721E-3</v>
      </c>
      <c r="G1418">
        <f>E1418*GETPIVOTDATA("Gender",'Naive Bayes'!$A$3,"Gender","Female","LastLetter","a")</f>
        <v>4.0242152780207863E-3</v>
      </c>
      <c r="H1418" t="str">
        <f t="shared" si="50"/>
        <v>Female</v>
      </c>
      <c r="I1418">
        <f t="shared" si="51"/>
        <v>1</v>
      </c>
    </row>
    <row r="1419" spans="1:9" ht="14.25" customHeight="1">
      <c r="A1419" s="1" t="s">
        <v>1411</v>
      </c>
      <c r="B1419" s="1" t="s">
        <v>4</v>
      </c>
      <c r="C1419" s="1" t="str">
        <f t="shared" si="45"/>
        <v>a</v>
      </c>
      <c r="D1419">
        <f>VLOOKUP(C1419,'Naive Bayes'!A:D,3,0)</f>
        <v>0.17859365276913503</v>
      </c>
      <c r="E1419">
        <f>VLOOKUP(C1419,'Naive Bayes'!A:D,2,0)</f>
        <v>0.56097560975609762</v>
      </c>
      <c r="F1419">
        <f>D1419*GETPIVOTDATA("Gender",'Naive Bayes'!$A$3,"Gender","Male","LastLetter","a")</f>
        <v>3.1895692809422373E-2</v>
      </c>
      <c r="G1419">
        <f>E1419*GETPIVOTDATA("Gender",'Naive Bayes'!$A$3,"Gender","Female","LastLetter","a")</f>
        <v>0.31469363474122553</v>
      </c>
      <c r="H1419" t="str">
        <f t="shared" si="50"/>
        <v>Female</v>
      </c>
      <c r="I1419">
        <f t="shared" si="51"/>
        <v>0</v>
      </c>
    </row>
    <row r="1420" spans="1:9" ht="14.25" customHeight="1">
      <c r="A1420" s="1" t="s">
        <v>1412</v>
      </c>
      <c r="B1420" s="1" t="s">
        <v>6</v>
      </c>
      <c r="C1420" s="1" t="str">
        <f t="shared" si="45"/>
        <v>a</v>
      </c>
      <c r="D1420">
        <f>VLOOKUP(C1420,'Naive Bayes'!A:D,3,0)</f>
        <v>0.17859365276913503</v>
      </c>
      <c r="E1420">
        <f>VLOOKUP(C1420,'Naive Bayes'!A:D,2,0)</f>
        <v>0.56097560975609762</v>
      </c>
      <c r="F1420">
        <f>D1420*GETPIVOTDATA("Gender",'Naive Bayes'!$A$3,"Gender","Male","LastLetter","a")</f>
        <v>3.1895692809422373E-2</v>
      </c>
      <c r="G1420">
        <f>E1420*GETPIVOTDATA("Gender",'Naive Bayes'!$A$3,"Gender","Female","LastLetter","a")</f>
        <v>0.31469363474122553</v>
      </c>
      <c r="H1420" t="str">
        <f t="shared" si="50"/>
        <v>Female</v>
      </c>
      <c r="I1420">
        <f t="shared" si="51"/>
        <v>1</v>
      </c>
    </row>
    <row r="1421" spans="1:9" ht="14.25" customHeight="1">
      <c r="A1421" s="1" t="s">
        <v>1413</v>
      </c>
      <c r="B1421" s="1" t="s">
        <v>4</v>
      </c>
      <c r="C1421" s="1" t="str">
        <f t="shared" si="45"/>
        <v>i</v>
      </c>
      <c r="D1421">
        <f>VLOOKUP(C1421,'Naive Bayes'!A:D,3,0)</f>
        <v>6.4716863721219667E-2</v>
      </c>
      <c r="E1421">
        <f>VLOOKUP(C1421,'Naive Bayes'!A:D,2,0)</f>
        <v>0.34074605451936874</v>
      </c>
      <c r="F1421">
        <f>D1421*GETPIVOTDATA("Gender",'Naive Bayes'!$A$3,"Gender","Male","LastLetter","a")</f>
        <v>1.1558021087734937E-2</v>
      </c>
      <c r="G1421">
        <f>E1421*GETPIVOTDATA("Gender",'Naive Bayes'!$A$3,"Gender","Female","LastLetter","a")</f>
        <v>0.19115022570598736</v>
      </c>
      <c r="H1421" t="str">
        <f t="shared" si="50"/>
        <v>Female</v>
      </c>
      <c r="I1421">
        <f t="shared" si="51"/>
        <v>0</v>
      </c>
    </row>
    <row r="1422" spans="1:9" ht="14.25" customHeight="1">
      <c r="A1422" s="1" t="s">
        <v>1414</v>
      </c>
      <c r="B1422" s="1" t="s">
        <v>6</v>
      </c>
      <c r="C1422" s="1" t="str">
        <f t="shared" si="45"/>
        <v>l</v>
      </c>
      <c r="D1422">
        <f>VLOOKUP(C1422,'Naive Bayes'!A:D,3,0)</f>
        <v>6.1605476042314873E-2</v>
      </c>
      <c r="E1422">
        <f>VLOOKUP(C1422,'Naive Bayes'!A:D,2,0)</f>
        <v>2.7977044476327116E-2</v>
      </c>
      <c r="F1422">
        <f>D1422*GETPIVOTDATA("Gender",'Naive Bayes'!$A$3,"Gender","Male","LastLetter","a")</f>
        <v>1.1002346996978449E-2</v>
      </c>
      <c r="G1422">
        <f>E1422*GETPIVOTDATA("Gender",'Naive Bayes'!$A$3,"Gender","Female","LastLetter","a")</f>
        <v>1.5694439584281066E-2</v>
      </c>
      <c r="H1422" t="str">
        <f t="shared" si="50"/>
        <v>Female</v>
      </c>
      <c r="I1422">
        <f t="shared" si="51"/>
        <v>1</v>
      </c>
    </row>
    <row r="1423" spans="1:9" ht="14.25" customHeight="1">
      <c r="A1423" s="1" t="s">
        <v>1415</v>
      </c>
      <c r="B1423" s="1" t="s">
        <v>4</v>
      </c>
      <c r="C1423" s="1" t="str">
        <f t="shared" si="45"/>
        <v>h</v>
      </c>
      <c r="D1423">
        <f>VLOOKUP(C1423,'Naive Bayes'!A:D,3,0)</f>
        <v>0.11263223397635345</v>
      </c>
      <c r="E1423">
        <f>VLOOKUP(C1423,'Naive Bayes'!A:D,2,0)</f>
        <v>5.0215208034433282E-3</v>
      </c>
      <c r="F1423">
        <f>D1423*GETPIVOTDATA("Gender",'Naive Bayes'!$A$3,"Gender","Male","LastLetter","a")</f>
        <v>2.0115402085384843E-2</v>
      </c>
      <c r="G1423">
        <f>E1423*GETPIVOTDATA("Gender",'Naive Bayes'!$A$3,"Gender","Female","LastLetter","a")</f>
        <v>2.8169506946145503E-3</v>
      </c>
      <c r="H1423" t="str">
        <f t="shared" si="50"/>
        <v>Male</v>
      </c>
      <c r="I1423">
        <f t="shared" si="51"/>
        <v>1</v>
      </c>
    </row>
    <row r="1424" spans="1:9" ht="14.25" customHeight="1">
      <c r="A1424" s="1" t="s">
        <v>1416</v>
      </c>
      <c r="B1424" s="1" t="s">
        <v>4</v>
      </c>
      <c r="C1424" s="1" t="str">
        <f t="shared" si="45"/>
        <v>r</v>
      </c>
      <c r="D1424">
        <f>VLOOKUP(C1424,'Naive Bayes'!A:D,3,0)</f>
        <v>8.7741132545115119E-2</v>
      </c>
      <c r="E1424">
        <f>VLOOKUP(C1424,'Naive Bayes'!A:D,2,0)</f>
        <v>6.4562410329985654E-3</v>
      </c>
      <c r="F1424">
        <f>D1424*GETPIVOTDATA("Gender",'Naive Bayes'!$A$3,"Gender","Male","LastLetter","a")</f>
        <v>1.5670009359332941E-2</v>
      </c>
      <c r="G1424">
        <f>E1424*GETPIVOTDATA("Gender",'Naive Bayes'!$A$3,"Gender","Female","LastLetter","a")</f>
        <v>3.6217937502187078E-3</v>
      </c>
      <c r="H1424" t="str">
        <f t="shared" si="50"/>
        <v>Male</v>
      </c>
      <c r="I1424">
        <f t="shared" si="51"/>
        <v>1</v>
      </c>
    </row>
    <row r="1425" spans="1:9" ht="14.25" customHeight="1">
      <c r="A1425" s="1" t="s">
        <v>1417</v>
      </c>
      <c r="B1425" s="1" t="s">
        <v>4</v>
      </c>
      <c r="C1425" s="1" t="str">
        <f t="shared" si="45"/>
        <v>h</v>
      </c>
      <c r="D1425">
        <f>VLOOKUP(C1425,'Naive Bayes'!A:D,3,0)</f>
        <v>0.11263223397635345</v>
      </c>
      <c r="E1425">
        <f>VLOOKUP(C1425,'Naive Bayes'!A:D,2,0)</f>
        <v>5.0215208034433282E-3</v>
      </c>
      <c r="F1425">
        <f>D1425*GETPIVOTDATA("Gender",'Naive Bayes'!$A$3,"Gender","Male","LastLetter","a")</f>
        <v>2.0115402085384843E-2</v>
      </c>
      <c r="G1425">
        <f>E1425*GETPIVOTDATA("Gender",'Naive Bayes'!$A$3,"Gender","Female","LastLetter","a")</f>
        <v>2.8169506946145503E-3</v>
      </c>
      <c r="H1425" t="str">
        <f t="shared" si="50"/>
        <v>Male</v>
      </c>
      <c r="I1425">
        <f t="shared" si="51"/>
        <v>1</v>
      </c>
    </row>
    <row r="1426" spans="1:9" ht="14.25" customHeight="1">
      <c r="A1426" s="1" t="s">
        <v>1418</v>
      </c>
      <c r="B1426" s="1" t="s">
        <v>6</v>
      </c>
      <c r="C1426" s="1" t="str">
        <f t="shared" si="45"/>
        <v>i</v>
      </c>
      <c r="D1426">
        <f>VLOOKUP(C1426,'Naive Bayes'!A:D,3,0)</f>
        <v>6.4716863721219667E-2</v>
      </c>
      <c r="E1426">
        <f>VLOOKUP(C1426,'Naive Bayes'!A:D,2,0)</f>
        <v>0.34074605451936874</v>
      </c>
      <c r="F1426">
        <f>D1426*GETPIVOTDATA("Gender",'Naive Bayes'!$A$3,"Gender","Male","LastLetter","a")</f>
        <v>1.1558021087734937E-2</v>
      </c>
      <c r="G1426">
        <f>E1426*GETPIVOTDATA("Gender",'Naive Bayes'!$A$3,"Gender","Female","LastLetter","a")</f>
        <v>0.19115022570598736</v>
      </c>
      <c r="H1426" t="str">
        <f t="shared" si="50"/>
        <v>Female</v>
      </c>
      <c r="I1426">
        <f t="shared" si="51"/>
        <v>1</v>
      </c>
    </row>
    <row r="1427" spans="1:9" ht="14.25" customHeight="1">
      <c r="A1427" s="1" t="s">
        <v>1419</v>
      </c>
      <c r="B1427" s="1" t="s">
        <v>6</v>
      </c>
      <c r="C1427" s="1" t="str">
        <f t="shared" si="45"/>
        <v>a</v>
      </c>
      <c r="D1427">
        <f>VLOOKUP(C1427,'Naive Bayes'!A:D,3,0)</f>
        <v>0.17859365276913503</v>
      </c>
      <c r="E1427">
        <f>VLOOKUP(C1427,'Naive Bayes'!A:D,2,0)</f>
        <v>0.56097560975609762</v>
      </c>
      <c r="F1427">
        <f>D1427*GETPIVOTDATA("Gender",'Naive Bayes'!$A$3,"Gender","Male","LastLetter","a")</f>
        <v>3.1895692809422373E-2</v>
      </c>
      <c r="G1427">
        <f>E1427*GETPIVOTDATA("Gender",'Naive Bayes'!$A$3,"Gender","Female","LastLetter","a")</f>
        <v>0.31469363474122553</v>
      </c>
      <c r="H1427" t="str">
        <f t="shared" si="50"/>
        <v>Female</v>
      </c>
      <c r="I1427">
        <f t="shared" si="51"/>
        <v>1</v>
      </c>
    </row>
    <row r="1428" spans="1:9" ht="14.25" customHeight="1">
      <c r="A1428" s="1" t="s">
        <v>1420</v>
      </c>
      <c r="B1428" s="1" t="s">
        <v>6</v>
      </c>
      <c r="C1428" s="1" t="str">
        <f t="shared" si="45"/>
        <v>a</v>
      </c>
      <c r="D1428">
        <f>VLOOKUP(C1428,'Naive Bayes'!A:D,3,0)</f>
        <v>0.17859365276913503</v>
      </c>
      <c r="E1428">
        <f>VLOOKUP(C1428,'Naive Bayes'!A:D,2,0)</f>
        <v>0.56097560975609762</v>
      </c>
      <c r="F1428">
        <f>D1428*GETPIVOTDATA("Gender",'Naive Bayes'!$A$3,"Gender","Male","LastLetter","a")</f>
        <v>3.1895692809422373E-2</v>
      </c>
      <c r="G1428">
        <f>E1428*GETPIVOTDATA("Gender",'Naive Bayes'!$A$3,"Gender","Female","LastLetter","a")</f>
        <v>0.31469363474122553</v>
      </c>
      <c r="H1428" t="str">
        <f t="shared" si="50"/>
        <v>Female</v>
      </c>
      <c r="I1428">
        <f t="shared" si="51"/>
        <v>1</v>
      </c>
    </row>
    <row r="1429" spans="1:9" ht="14.25" customHeight="1">
      <c r="A1429" s="1" t="s">
        <v>1421</v>
      </c>
      <c r="B1429" s="1" t="s">
        <v>4</v>
      </c>
      <c r="C1429" s="1" t="str">
        <f t="shared" si="45"/>
        <v>n</v>
      </c>
      <c r="D1429">
        <f>VLOOKUP(C1429,'Naive Bayes'!A:D,3,0)</f>
        <v>0.15121344119477287</v>
      </c>
      <c r="E1429">
        <f>VLOOKUP(C1429,'Naive Bayes'!A:D,2,0)</f>
        <v>1.2195121951219513E-2</v>
      </c>
      <c r="F1429">
        <f>D1429*GETPIVOTDATA("Gender",'Naive Bayes'!$A$3,"Gender","Male","LastLetter","a")</f>
        <v>2.7005760810765285E-2</v>
      </c>
      <c r="G1429">
        <f>E1429*GETPIVOTDATA("Gender",'Naive Bayes'!$A$3,"Gender","Female","LastLetter","a")</f>
        <v>6.8411659726353366E-3</v>
      </c>
      <c r="H1429" t="str">
        <f t="shared" si="50"/>
        <v>Male</v>
      </c>
      <c r="I1429">
        <f t="shared" si="51"/>
        <v>1</v>
      </c>
    </row>
    <row r="1430" spans="1:9" ht="14.25" customHeight="1">
      <c r="A1430" s="1" t="s">
        <v>1422</v>
      </c>
      <c r="B1430" s="1" t="s">
        <v>6</v>
      </c>
      <c r="C1430" s="1" t="str">
        <f t="shared" si="45"/>
        <v>a</v>
      </c>
      <c r="D1430">
        <f>VLOOKUP(C1430,'Naive Bayes'!A:D,3,0)</f>
        <v>0.17859365276913503</v>
      </c>
      <c r="E1430">
        <f>VLOOKUP(C1430,'Naive Bayes'!A:D,2,0)</f>
        <v>0.56097560975609762</v>
      </c>
      <c r="F1430">
        <f>D1430*GETPIVOTDATA("Gender",'Naive Bayes'!$A$3,"Gender","Male","LastLetter","a")</f>
        <v>3.1895692809422373E-2</v>
      </c>
      <c r="G1430">
        <f>E1430*GETPIVOTDATA("Gender",'Naive Bayes'!$A$3,"Gender","Female","LastLetter","a")</f>
        <v>0.31469363474122553</v>
      </c>
      <c r="H1430" t="str">
        <f t="shared" si="50"/>
        <v>Female</v>
      </c>
      <c r="I1430">
        <f t="shared" si="51"/>
        <v>1</v>
      </c>
    </row>
    <row r="1431" spans="1:9" ht="14.25" customHeight="1">
      <c r="A1431" s="1" t="s">
        <v>1423</v>
      </c>
      <c r="B1431" s="1" t="s">
        <v>6</v>
      </c>
      <c r="C1431" s="1" t="str">
        <f t="shared" si="45"/>
        <v>a</v>
      </c>
      <c r="D1431">
        <f>VLOOKUP(C1431,'Naive Bayes'!A:D,3,0)</f>
        <v>0.17859365276913503</v>
      </c>
      <c r="E1431">
        <f>VLOOKUP(C1431,'Naive Bayes'!A:D,2,0)</f>
        <v>0.56097560975609762</v>
      </c>
      <c r="F1431">
        <f>D1431*GETPIVOTDATA("Gender",'Naive Bayes'!$A$3,"Gender","Male","LastLetter","a")</f>
        <v>3.1895692809422373E-2</v>
      </c>
      <c r="G1431">
        <f>E1431*GETPIVOTDATA("Gender",'Naive Bayes'!$A$3,"Gender","Female","LastLetter","a")</f>
        <v>0.31469363474122553</v>
      </c>
      <c r="H1431" t="str">
        <f t="shared" si="50"/>
        <v>Female</v>
      </c>
      <c r="I1431">
        <f t="shared" si="51"/>
        <v>1</v>
      </c>
    </row>
    <row r="1432" spans="1:9" ht="14.25" customHeight="1">
      <c r="A1432" s="1" t="s">
        <v>1424</v>
      </c>
      <c r="B1432" s="1" t="s">
        <v>6</v>
      </c>
      <c r="C1432" s="1" t="str">
        <f t="shared" si="45"/>
        <v>k</v>
      </c>
      <c r="D1432">
        <f>VLOOKUP(C1432,'Naive Bayes'!A:D,3,0)</f>
        <v>3.7336652146857496E-2</v>
      </c>
      <c r="E1432">
        <f>VLOOKUP(C1432,'Naive Bayes'!A:D,2,0)</f>
        <v>2.8694404591104736E-3</v>
      </c>
      <c r="F1432">
        <f>D1432*GETPIVOTDATA("Gender",'Naive Bayes'!$A$3,"Gender","Male","LastLetter","a")</f>
        <v>6.6680890890778478E-3</v>
      </c>
      <c r="G1432">
        <f>E1432*GETPIVOTDATA("Gender",'Naive Bayes'!$A$3,"Gender","Female","LastLetter","a")</f>
        <v>1.6096861112083146E-3</v>
      </c>
      <c r="H1432" t="str">
        <f t="shared" si="50"/>
        <v>Male</v>
      </c>
      <c r="I1432">
        <f t="shared" si="51"/>
        <v>0</v>
      </c>
    </row>
    <row r="1433" spans="1:9" ht="14.25" customHeight="1">
      <c r="A1433" s="1" t="s">
        <v>1425</v>
      </c>
      <c r="B1433" s="1" t="s">
        <v>4</v>
      </c>
      <c r="C1433" s="1" t="str">
        <f t="shared" si="45"/>
        <v>t</v>
      </c>
      <c r="D1433">
        <f>VLOOKUP(C1433,'Naive Bayes'!A:D,3,0)</f>
        <v>5.9116365899191038E-2</v>
      </c>
      <c r="E1433">
        <f>VLOOKUP(C1433,'Naive Bayes'!A:D,2,0)</f>
        <v>6.4562410329985654E-3</v>
      </c>
      <c r="F1433">
        <f>D1433*GETPIVOTDATA("Gender",'Naive Bayes'!$A$3,"Gender","Male","LastLetter","a")</f>
        <v>1.0557807724373258E-2</v>
      </c>
      <c r="G1433">
        <f>E1433*GETPIVOTDATA("Gender",'Naive Bayes'!$A$3,"Gender","Female","LastLetter","a")</f>
        <v>3.6217937502187078E-3</v>
      </c>
      <c r="H1433" t="str">
        <f t="shared" si="50"/>
        <v>Male</v>
      </c>
      <c r="I1433">
        <f t="shared" si="51"/>
        <v>1</v>
      </c>
    </row>
    <row r="1434" spans="1:9" ht="14.25" customHeight="1">
      <c r="A1434" s="1" t="s">
        <v>1426</v>
      </c>
      <c r="B1434" s="1" t="s">
        <v>6</v>
      </c>
      <c r="C1434" s="1" t="str">
        <f t="shared" si="45"/>
        <v>a</v>
      </c>
      <c r="D1434">
        <f>VLOOKUP(C1434,'Naive Bayes'!A:D,3,0)</f>
        <v>0.17859365276913503</v>
      </c>
      <c r="E1434">
        <f>VLOOKUP(C1434,'Naive Bayes'!A:D,2,0)</f>
        <v>0.56097560975609762</v>
      </c>
      <c r="F1434">
        <f>D1434*GETPIVOTDATA("Gender",'Naive Bayes'!$A$3,"Gender","Male","LastLetter","a")</f>
        <v>3.1895692809422373E-2</v>
      </c>
      <c r="G1434">
        <f>E1434*GETPIVOTDATA("Gender",'Naive Bayes'!$A$3,"Gender","Female","LastLetter","a")</f>
        <v>0.31469363474122553</v>
      </c>
      <c r="H1434" t="str">
        <f t="shared" si="50"/>
        <v>Female</v>
      </c>
      <c r="I1434">
        <f t="shared" si="51"/>
        <v>1</v>
      </c>
    </row>
    <row r="1435" spans="1:9" ht="14.25" customHeight="1">
      <c r="A1435" s="1" t="s">
        <v>1427</v>
      </c>
      <c r="B1435" s="1" t="s">
        <v>4</v>
      </c>
      <c r="C1435" s="1" t="str">
        <f t="shared" si="45"/>
        <v>n</v>
      </c>
      <c r="D1435">
        <f>VLOOKUP(C1435,'Naive Bayes'!A:D,3,0)</f>
        <v>0.15121344119477287</v>
      </c>
      <c r="E1435">
        <f>VLOOKUP(C1435,'Naive Bayes'!A:D,2,0)</f>
        <v>1.2195121951219513E-2</v>
      </c>
      <c r="F1435">
        <f>D1435*GETPIVOTDATA("Gender",'Naive Bayes'!$A$3,"Gender","Male","LastLetter","a")</f>
        <v>2.7005760810765285E-2</v>
      </c>
      <c r="G1435">
        <f>E1435*GETPIVOTDATA("Gender",'Naive Bayes'!$A$3,"Gender","Female","LastLetter","a")</f>
        <v>6.8411659726353366E-3</v>
      </c>
      <c r="H1435" t="str">
        <f t="shared" si="50"/>
        <v>Male</v>
      </c>
      <c r="I1435">
        <f t="shared" si="51"/>
        <v>1</v>
      </c>
    </row>
    <row r="1436" spans="1:9" ht="14.25" customHeight="1">
      <c r="A1436" s="1" t="s">
        <v>1428</v>
      </c>
      <c r="B1436" s="1" t="s">
        <v>6</v>
      </c>
      <c r="C1436" s="1" t="str">
        <f t="shared" si="45"/>
        <v>a</v>
      </c>
      <c r="D1436">
        <f>VLOOKUP(C1436,'Naive Bayes'!A:D,3,0)</f>
        <v>0.17859365276913503</v>
      </c>
      <c r="E1436">
        <f>VLOOKUP(C1436,'Naive Bayes'!A:D,2,0)</f>
        <v>0.56097560975609762</v>
      </c>
      <c r="F1436">
        <f>D1436*GETPIVOTDATA("Gender",'Naive Bayes'!$A$3,"Gender","Male","LastLetter","a")</f>
        <v>3.1895692809422373E-2</v>
      </c>
      <c r="G1436">
        <f>E1436*GETPIVOTDATA("Gender",'Naive Bayes'!$A$3,"Gender","Female","LastLetter","a")</f>
        <v>0.31469363474122553</v>
      </c>
      <c r="H1436" t="str">
        <f t="shared" si="50"/>
        <v>Female</v>
      </c>
      <c r="I1436">
        <f t="shared" si="51"/>
        <v>1</v>
      </c>
    </row>
    <row r="1437" spans="1:9" ht="14.25" customHeight="1">
      <c r="A1437" s="1" t="s">
        <v>1429</v>
      </c>
      <c r="B1437" s="1" t="s">
        <v>6</v>
      </c>
      <c r="C1437" s="1" t="str">
        <f t="shared" si="45"/>
        <v>a</v>
      </c>
      <c r="D1437">
        <f>VLOOKUP(C1437,'Naive Bayes'!A:D,3,0)</f>
        <v>0.17859365276913503</v>
      </c>
      <c r="E1437">
        <f>VLOOKUP(C1437,'Naive Bayes'!A:D,2,0)</f>
        <v>0.56097560975609762</v>
      </c>
      <c r="F1437">
        <f>D1437*GETPIVOTDATA("Gender",'Naive Bayes'!$A$3,"Gender","Male","LastLetter","a")</f>
        <v>3.1895692809422373E-2</v>
      </c>
      <c r="G1437">
        <f>E1437*GETPIVOTDATA("Gender",'Naive Bayes'!$A$3,"Gender","Female","LastLetter","a")</f>
        <v>0.31469363474122553</v>
      </c>
      <c r="H1437" t="str">
        <f t="shared" si="50"/>
        <v>Female</v>
      </c>
      <c r="I1437">
        <f t="shared" si="51"/>
        <v>1</v>
      </c>
    </row>
    <row r="1438" spans="1:9" ht="14.25" customHeight="1">
      <c r="A1438" s="1" t="s">
        <v>1430</v>
      </c>
      <c r="B1438" s="1" t="s">
        <v>4</v>
      </c>
      <c r="C1438" s="1" t="str">
        <f t="shared" si="45"/>
        <v>r</v>
      </c>
      <c r="D1438">
        <f>VLOOKUP(C1438,'Naive Bayes'!A:D,3,0)</f>
        <v>8.7741132545115119E-2</v>
      </c>
      <c r="E1438">
        <f>VLOOKUP(C1438,'Naive Bayes'!A:D,2,0)</f>
        <v>6.4562410329985654E-3</v>
      </c>
      <c r="F1438">
        <f>D1438*GETPIVOTDATA("Gender",'Naive Bayes'!$A$3,"Gender","Male","LastLetter","a")</f>
        <v>1.5670009359332941E-2</v>
      </c>
      <c r="G1438">
        <f>E1438*GETPIVOTDATA("Gender",'Naive Bayes'!$A$3,"Gender","Female","LastLetter","a")</f>
        <v>3.6217937502187078E-3</v>
      </c>
      <c r="H1438" t="str">
        <f t="shared" si="50"/>
        <v>Male</v>
      </c>
      <c r="I1438">
        <f t="shared" si="51"/>
        <v>1</v>
      </c>
    </row>
    <row r="1439" spans="1:9" ht="14.25" customHeight="1">
      <c r="A1439" s="1" t="s">
        <v>1431</v>
      </c>
      <c r="B1439" s="1" t="s">
        <v>6</v>
      </c>
      <c r="C1439" s="1" t="str">
        <f t="shared" si="45"/>
        <v>a</v>
      </c>
      <c r="D1439">
        <f>VLOOKUP(C1439,'Naive Bayes'!A:D,3,0)</f>
        <v>0.17859365276913503</v>
      </c>
      <c r="E1439">
        <f>VLOOKUP(C1439,'Naive Bayes'!A:D,2,0)</f>
        <v>0.56097560975609762</v>
      </c>
      <c r="F1439">
        <f>D1439*GETPIVOTDATA("Gender",'Naive Bayes'!$A$3,"Gender","Male","LastLetter","a")</f>
        <v>3.1895692809422373E-2</v>
      </c>
      <c r="G1439">
        <f>E1439*GETPIVOTDATA("Gender",'Naive Bayes'!$A$3,"Gender","Female","LastLetter","a")</f>
        <v>0.31469363474122553</v>
      </c>
      <c r="H1439" t="str">
        <f t="shared" si="50"/>
        <v>Female</v>
      </c>
      <c r="I1439">
        <f t="shared" si="51"/>
        <v>1</v>
      </c>
    </row>
    <row r="1440" spans="1:9" ht="14.25" customHeight="1">
      <c r="A1440" s="1" t="s">
        <v>1432</v>
      </c>
      <c r="B1440" s="1" t="s">
        <v>6</v>
      </c>
      <c r="C1440" s="1" t="str">
        <f t="shared" si="45"/>
        <v>a</v>
      </c>
      <c r="D1440">
        <f>VLOOKUP(C1440,'Naive Bayes'!A:D,3,0)</f>
        <v>0.17859365276913503</v>
      </c>
      <c r="E1440">
        <f>VLOOKUP(C1440,'Naive Bayes'!A:D,2,0)</f>
        <v>0.56097560975609762</v>
      </c>
      <c r="F1440">
        <f>D1440*GETPIVOTDATA("Gender",'Naive Bayes'!$A$3,"Gender","Male","LastLetter","a")</f>
        <v>3.1895692809422373E-2</v>
      </c>
      <c r="G1440">
        <f>E1440*GETPIVOTDATA("Gender",'Naive Bayes'!$A$3,"Gender","Female","LastLetter","a")</f>
        <v>0.31469363474122553</v>
      </c>
      <c r="H1440" t="str">
        <f t="shared" si="50"/>
        <v>Female</v>
      </c>
      <c r="I1440">
        <f t="shared" si="51"/>
        <v>1</v>
      </c>
    </row>
    <row r="1441" spans="1:9" ht="14.25" customHeight="1">
      <c r="A1441" s="1" t="s">
        <v>1433</v>
      </c>
      <c r="B1441" s="1" t="s">
        <v>4</v>
      </c>
      <c r="C1441" s="1" t="str">
        <f t="shared" si="45"/>
        <v>a</v>
      </c>
      <c r="D1441">
        <f>VLOOKUP(C1441,'Naive Bayes'!A:D,3,0)</f>
        <v>0.17859365276913503</v>
      </c>
      <c r="E1441">
        <f>VLOOKUP(C1441,'Naive Bayes'!A:D,2,0)</f>
        <v>0.56097560975609762</v>
      </c>
      <c r="F1441">
        <f>D1441*GETPIVOTDATA("Gender",'Naive Bayes'!$A$3,"Gender","Male","LastLetter","a")</f>
        <v>3.1895692809422373E-2</v>
      </c>
      <c r="G1441">
        <f>E1441*GETPIVOTDATA("Gender",'Naive Bayes'!$A$3,"Gender","Female","LastLetter","a")</f>
        <v>0.31469363474122553</v>
      </c>
      <c r="H1441" t="str">
        <f t="shared" si="50"/>
        <v>Female</v>
      </c>
      <c r="I1441">
        <f t="shared" si="51"/>
        <v>0</v>
      </c>
    </row>
    <row r="1442" spans="1:9" ht="14.25" customHeight="1">
      <c r="A1442" s="1" t="s">
        <v>1434</v>
      </c>
      <c r="B1442" s="1" t="s">
        <v>4</v>
      </c>
      <c r="C1442" s="1" t="str">
        <f t="shared" si="45"/>
        <v>n</v>
      </c>
      <c r="D1442">
        <f>VLOOKUP(C1442,'Naive Bayes'!A:D,3,0)</f>
        <v>0.15121344119477287</v>
      </c>
      <c r="E1442">
        <f>VLOOKUP(C1442,'Naive Bayes'!A:D,2,0)</f>
        <v>1.2195121951219513E-2</v>
      </c>
      <c r="F1442">
        <f>D1442*GETPIVOTDATA("Gender",'Naive Bayes'!$A$3,"Gender","Male","LastLetter","a")</f>
        <v>2.7005760810765285E-2</v>
      </c>
      <c r="G1442">
        <f>E1442*GETPIVOTDATA("Gender",'Naive Bayes'!$A$3,"Gender","Female","LastLetter","a")</f>
        <v>6.8411659726353366E-3</v>
      </c>
      <c r="H1442" t="str">
        <f t="shared" si="50"/>
        <v>Male</v>
      </c>
      <c r="I1442">
        <f t="shared" si="51"/>
        <v>1</v>
      </c>
    </row>
    <row r="1443" spans="1:9" ht="14.25" customHeight="1">
      <c r="A1443" s="1" t="s">
        <v>1435</v>
      </c>
      <c r="B1443" s="1" t="s">
        <v>4</v>
      </c>
      <c r="C1443" s="1" t="str">
        <f t="shared" si="45"/>
        <v>n</v>
      </c>
      <c r="D1443">
        <f>VLOOKUP(C1443,'Naive Bayes'!A:D,3,0)</f>
        <v>0.15121344119477287</v>
      </c>
      <c r="E1443">
        <f>VLOOKUP(C1443,'Naive Bayes'!A:D,2,0)</f>
        <v>1.2195121951219513E-2</v>
      </c>
      <c r="F1443">
        <f>D1443*GETPIVOTDATA("Gender",'Naive Bayes'!$A$3,"Gender","Male","LastLetter","a")</f>
        <v>2.7005760810765285E-2</v>
      </c>
      <c r="G1443">
        <f>E1443*GETPIVOTDATA("Gender",'Naive Bayes'!$A$3,"Gender","Female","LastLetter","a")</f>
        <v>6.8411659726353366E-3</v>
      </c>
      <c r="H1443" t="str">
        <f t="shared" si="50"/>
        <v>Male</v>
      </c>
      <c r="I1443">
        <f t="shared" si="51"/>
        <v>1</v>
      </c>
    </row>
    <row r="1444" spans="1:9" ht="14.25" customHeight="1">
      <c r="A1444" s="1" t="s">
        <v>1436</v>
      </c>
      <c r="B1444" s="1" t="s">
        <v>4</v>
      </c>
      <c r="C1444" s="1" t="str">
        <f t="shared" si="45"/>
        <v>a</v>
      </c>
      <c r="D1444">
        <f>VLOOKUP(C1444,'Naive Bayes'!A:D,3,0)</f>
        <v>0.17859365276913503</v>
      </c>
      <c r="E1444">
        <f>VLOOKUP(C1444,'Naive Bayes'!A:D,2,0)</f>
        <v>0.56097560975609762</v>
      </c>
      <c r="F1444">
        <f>D1444*GETPIVOTDATA("Gender",'Naive Bayes'!$A$3,"Gender","Male","LastLetter","a")</f>
        <v>3.1895692809422373E-2</v>
      </c>
      <c r="G1444">
        <f>E1444*GETPIVOTDATA("Gender",'Naive Bayes'!$A$3,"Gender","Female","LastLetter","a")</f>
        <v>0.31469363474122553</v>
      </c>
      <c r="H1444" t="str">
        <f t="shared" si="50"/>
        <v>Female</v>
      </c>
      <c r="I1444">
        <f t="shared" si="51"/>
        <v>0</v>
      </c>
    </row>
    <row r="1445" spans="1:9" ht="14.25" customHeight="1">
      <c r="A1445" s="1" t="s">
        <v>1437</v>
      </c>
      <c r="B1445" s="1" t="s">
        <v>4</v>
      </c>
      <c r="C1445" s="1" t="str">
        <f t="shared" si="45"/>
        <v>n</v>
      </c>
      <c r="D1445">
        <f>VLOOKUP(C1445,'Naive Bayes'!A:D,3,0)</f>
        <v>0.15121344119477287</v>
      </c>
      <c r="E1445">
        <f>VLOOKUP(C1445,'Naive Bayes'!A:D,2,0)</f>
        <v>1.2195121951219513E-2</v>
      </c>
      <c r="F1445">
        <f>D1445*GETPIVOTDATA("Gender",'Naive Bayes'!$A$3,"Gender","Male","LastLetter","a")</f>
        <v>2.7005760810765285E-2</v>
      </c>
      <c r="G1445">
        <f>E1445*GETPIVOTDATA("Gender",'Naive Bayes'!$A$3,"Gender","Female","LastLetter","a")</f>
        <v>6.8411659726353366E-3</v>
      </c>
      <c r="H1445" t="str">
        <f t="shared" si="50"/>
        <v>Male</v>
      </c>
      <c r="I1445">
        <f t="shared" si="51"/>
        <v>1</v>
      </c>
    </row>
    <row r="1446" spans="1:9" ht="14.25" customHeight="1">
      <c r="A1446" s="1" t="s">
        <v>1438</v>
      </c>
      <c r="B1446" s="1" t="s">
        <v>4</v>
      </c>
      <c r="C1446" s="1" t="str">
        <f t="shared" si="45"/>
        <v>n</v>
      </c>
      <c r="D1446">
        <f>VLOOKUP(C1446,'Naive Bayes'!A:D,3,0)</f>
        <v>0.15121344119477287</v>
      </c>
      <c r="E1446">
        <f>VLOOKUP(C1446,'Naive Bayes'!A:D,2,0)</f>
        <v>1.2195121951219513E-2</v>
      </c>
      <c r="F1446">
        <f>D1446*GETPIVOTDATA("Gender",'Naive Bayes'!$A$3,"Gender","Male","LastLetter","a")</f>
        <v>2.7005760810765285E-2</v>
      </c>
      <c r="G1446">
        <f>E1446*GETPIVOTDATA("Gender",'Naive Bayes'!$A$3,"Gender","Female","LastLetter","a")</f>
        <v>6.8411659726353366E-3</v>
      </c>
      <c r="H1446" t="str">
        <f t="shared" si="50"/>
        <v>Male</v>
      </c>
      <c r="I1446">
        <f t="shared" si="51"/>
        <v>1</v>
      </c>
    </row>
    <row r="1447" spans="1:9" ht="14.25" customHeight="1">
      <c r="A1447" s="1" t="s">
        <v>1439</v>
      </c>
      <c r="B1447" s="1" t="s">
        <v>6</v>
      </c>
      <c r="C1447" s="1" t="str">
        <f t="shared" si="45"/>
        <v>i</v>
      </c>
      <c r="D1447">
        <f>VLOOKUP(C1447,'Naive Bayes'!A:D,3,0)</f>
        <v>6.4716863721219667E-2</v>
      </c>
      <c r="E1447">
        <f>VLOOKUP(C1447,'Naive Bayes'!A:D,2,0)</f>
        <v>0.34074605451936874</v>
      </c>
      <c r="F1447">
        <f>D1447*GETPIVOTDATA("Gender",'Naive Bayes'!$A$3,"Gender","Male","LastLetter","a")</f>
        <v>1.1558021087734937E-2</v>
      </c>
      <c r="G1447">
        <f>E1447*GETPIVOTDATA("Gender",'Naive Bayes'!$A$3,"Gender","Female","LastLetter","a")</f>
        <v>0.19115022570598736</v>
      </c>
      <c r="H1447" t="str">
        <f t="shared" si="50"/>
        <v>Female</v>
      </c>
      <c r="I1447">
        <f t="shared" si="51"/>
        <v>1</v>
      </c>
    </row>
    <row r="1448" spans="1:9" ht="14.25" customHeight="1">
      <c r="A1448" s="1" t="s">
        <v>1440</v>
      </c>
      <c r="B1448" s="1" t="s">
        <v>4</v>
      </c>
      <c r="C1448" s="1" t="str">
        <f t="shared" si="45"/>
        <v>n</v>
      </c>
      <c r="D1448">
        <f>VLOOKUP(C1448,'Naive Bayes'!A:D,3,0)</f>
        <v>0.15121344119477287</v>
      </c>
      <c r="E1448">
        <f>VLOOKUP(C1448,'Naive Bayes'!A:D,2,0)</f>
        <v>1.2195121951219513E-2</v>
      </c>
      <c r="F1448">
        <f>D1448*GETPIVOTDATA("Gender",'Naive Bayes'!$A$3,"Gender","Male","LastLetter","a")</f>
        <v>2.7005760810765285E-2</v>
      </c>
      <c r="G1448">
        <f>E1448*GETPIVOTDATA("Gender",'Naive Bayes'!$A$3,"Gender","Female","LastLetter","a")</f>
        <v>6.8411659726353366E-3</v>
      </c>
      <c r="H1448" t="str">
        <f t="shared" si="50"/>
        <v>Male</v>
      </c>
      <c r="I1448">
        <f t="shared" si="51"/>
        <v>1</v>
      </c>
    </row>
    <row r="1449" spans="1:9" ht="14.25" customHeight="1">
      <c r="A1449" s="1" t="s">
        <v>1441</v>
      </c>
      <c r="B1449" s="1" t="s">
        <v>4</v>
      </c>
      <c r="C1449" s="1" t="str">
        <f t="shared" si="45"/>
        <v>n</v>
      </c>
      <c r="D1449">
        <f>VLOOKUP(C1449,'Naive Bayes'!A:D,3,0)</f>
        <v>0.15121344119477287</v>
      </c>
      <c r="E1449">
        <f>VLOOKUP(C1449,'Naive Bayes'!A:D,2,0)</f>
        <v>1.2195121951219513E-2</v>
      </c>
      <c r="F1449">
        <f>D1449*GETPIVOTDATA("Gender",'Naive Bayes'!$A$3,"Gender","Male","LastLetter","a")</f>
        <v>2.7005760810765285E-2</v>
      </c>
      <c r="G1449">
        <f>E1449*GETPIVOTDATA("Gender",'Naive Bayes'!$A$3,"Gender","Female","LastLetter","a")</f>
        <v>6.8411659726353366E-3</v>
      </c>
      <c r="H1449" t="str">
        <f t="shared" si="50"/>
        <v>Male</v>
      </c>
      <c r="I1449">
        <f t="shared" si="51"/>
        <v>1</v>
      </c>
    </row>
    <row r="1450" spans="1:9" ht="14.25" customHeight="1">
      <c r="A1450" s="1" t="s">
        <v>1442</v>
      </c>
      <c r="B1450" s="1" t="s">
        <v>6</v>
      </c>
      <c r="C1450" s="1" t="str">
        <f t="shared" si="45"/>
        <v>i</v>
      </c>
      <c r="D1450">
        <f>VLOOKUP(C1450,'Naive Bayes'!A:D,3,0)</f>
        <v>6.4716863721219667E-2</v>
      </c>
      <c r="E1450">
        <f>VLOOKUP(C1450,'Naive Bayes'!A:D,2,0)</f>
        <v>0.34074605451936874</v>
      </c>
      <c r="F1450">
        <f>D1450*GETPIVOTDATA("Gender",'Naive Bayes'!$A$3,"Gender","Male","LastLetter","a")</f>
        <v>1.1558021087734937E-2</v>
      </c>
      <c r="G1450">
        <f>E1450*GETPIVOTDATA("Gender",'Naive Bayes'!$A$3,"Gender","Female","LastLetter","a")</f>
        <v>0.19115022570598736</v>
      </c>
      <c r="H1450" t="str">
        <f t="shared" si="50"/>
        <v>Female</v>
      </c>
      <c r="I1450">
        <f t="shared" si="51"/>
        <v>1</v>
      </c>
    </row>
    <row r="1451" spans="1:9" ht="14.25" customHeight="1">
      <c r="A1451" s="1" t="s">
        <v>1443</v>
      </c>
      <c r="B1451" s="1" t="s">
        <v>6</v>
      </c>
      <c r="C1451" s="1" t="str">
        <f t="shared" si="45"/>
        <v>a</v>
      </c>
      <c r="D1451">
        <f>VLOOKUP(C1451,'Naive Bayes'!A:D,3,0)</f>
        <v>0.17859365276913503</v>
      </c>
      <c r="E1451">
        <f>VLOOKUP(C1451,'Naive Bayes'!A:D,2,0)</f>
        <v>0.56097560975609762</v>
      </c>
      <c r="F1451">
        <f>D1451*GETPIVOTDATA("Gender",'Naive Bayes'!$A$3,"Gender","Male","LastLetter","a")</f>
        <v>3.1895692809422373E-2</v>
      </c>
      <c r="G1451">
        <f>E1451*GETPIVOTDATA("Gender",'Naive Bayes'!$A$3,"Gender","Female","LastLetter","a")</f>
        <v>0.31469363474122553</v>
      </c>
      <c r="H1451" t="str">
        <f t="shared" si="50"/>
        <v>Female</v>
      </c>
      <c r="I1451">
        <f t="shared" si="51"/>
        <v>1</v>
      </c>
    </row>
    <row r="1452" spans="1:9" ht="14.25" customHeight="1">
      <c r="A1452" s="1" t="s">
        <v>1444</v>
      </c>
      <c r="B1452" s="1" t="s">
        <v>4</v>
      </c>
      <c r="C1452" s="1" t="str">
        <f t="shared" si="45"/>
        <v>h</v>
      </c>
      <c r="D1452">
        <f>VLOOKUP(C1452,'Naive Bayes'!A:D,3,0)</f>
        <v>0.11263223397635345</v>
      </c>
      <c r="E1452">
        <f>VLOOKUP(C1452,'Naive Bayes'!A:D,2,0)</f>
        <v>5.0215208034433282E-3</v>
      </c>
      <c r="F1452">
        <f>D1452*GETPIVOTDATA("Gender",'Naive Bayes'!$A$3,"Gender","Male","LastLetter","a")</f>
        <v>2.0115402085384843E-2</v>
      </c>
      <c r="G1452">
        <f>E1452*GETPIVOTDATA("Gender",'Naive Bayes'!$A$3,"Gender","Female","LastLetter","a")</f>
        <v>2.8169506946145503E-3</v>
      </c>
      <c r="H1452" t="str">
        <f t="shared" si="50"/>
        <v>Male</v>
      </c>
      <c r="I1452">
        <f t="shared" si="51"/>
        <v>1</v>
      </c>
    </row>
    <row r="1453" spans="1:9" ht="14.25" customHeight="1">
      <c r="A1453" s="1" t="s">
        <v>1445</v>
      </c>
      <c r="B1453" s="1" t="s">
        <v>4</v>
      </c>
      <c r="C1453" s="1" t="str">
        <f t="shared" si="45"/>
        <v>m</v>
      </c>
      <c r="D1453">
        <f>VLOOKUP(C1453,'Naive Bayes'!A:D,3,0)</f>
        <v>3.2980709396390792E-2</v>
      </c>
      <c r="E1453">
        <f>VLOOKUP(C1453,'Naive Bayes'!A:D,2,0)</f>
        <v>7.8909612625538018E-3</v>
      </c>
      <c r="F1453">
        <f>D1453*GETPIVOTDATA("Gender",'Naive Bayes'!$A$3,"Gender","Male","LastLetter","a")</f>
        <v>5.8901453620187659E-3</v>
      </c>
      <c r="G1453">
        <f>E1453*GETPIVOTDATA("Gender",'Naive Bayes'!$A$3,"Gender","Female","LastLetter","a")</f>
        <v>4.4266368058228645E-3</v>
      </c>
      <c r="H1453" t="str">
        <f t="shared" si="50"/>
        <v>Male</v>
      </c>
      <c r="I1453">
        <f t="shared" si="51"/>
        <v>1</v>
      </c>
    </row>
    <row r="1454" spans="1:9" ht="14.25" customHeight="1">
      <c r="A1454" s="1" t="s">
        <v>1446</v>
      </c>
      <c r="B1454" s="1" t="s">
        <v>4</v>
      </c>
      <c r="C1454" s="1" t="str">
        <f t="shared" si="45"/>
        <v>l</v>
      </c>
      <c r="D1454">
        <f>VLOOKUP(C1454,'Naive Bayes'!A:D,3,0)</f>
        <v>6.1605476042314873E-2</v>
      </c>
      <c r="E1454">
        <f>VLOOKUP(C1454,'Naive Bayes'!A:D,2,0)</f>
        <v>2.7977044476327116E-2</v>
      </c>
      <c r="F1454">
        <f>D1454*GETPIVOTDATA("Gender",'Naive Bayes'!$A$3,"Gender","Male","LastLetter","a")</f>
        <v>1.1002346996978449E-2</v>
      </c>
      <c r="G1454">
        <f>E1454*GETPIVOTDATA("Gender",'Naive Bayes'!$A$3,"Gender","Female","LastLetter","a")</f>
        <v>1.5694439584281066E-2</v>
      </c>
      <c r="H1454" t="str">
        <f t="shared" si="50"/>
        <v>Female</v>
      </c>
      <c r="I1454">
        <f t="shared" si="51"/>
        <v>0</v>
      </c>
    </row>
    <row r="1455" spans="1:9" ht="14.25" customHeight="1">
      <c r="A1455" s="1" t="s">
        <v>1447</v>
      </c>
      <c r="B1455" s="1" t="s">
        <v>4</v>
      </c>
      <c r="C1455" s="1" t="str">
        <f t="shared" si="45"/>
        <v>i</v>
      </c>
      <c r="D1455">
        <f>VLOOKUP(C1455,'Naive Bayes'!A:D,3,0)</f>
        <v>6.4716863721219667E-2</v>
      </c>
      <c r="E1455">
        <f>VLOOKUP(C1455,'Naive Bayes'!A:D,2,0)</f>
        <v>0.34074605451936874</v>
      </c>
      <c r="F1455">
        <f>D1455*GETPIVOTDATA("Gender",'Naive Bayes'!$A$3,"Gender","Male","LastLetter","a")</f>
        <v>1.1558021087734937E-2</v>
      </c>
      <c r="G1455">
        <f>E1455*GETPIVOTDATA("Gender",'Naive Bayes'!$A$3,"Gender","Female","LastLetter","a")</f>
        <v>0.19115022570598736</v>
      </c>
      <c r="H1455" t="str">
        <f t="shared" si="50"/>
        <v>Female</v>
      </c>
      <c r="I1455">
        <f t="shared" si="51"/>
        <v>0</v>
      </c>
    </row>
    <row r="1456" spans="1:9" ht="14.25" customHeight="1">
      <c r="A1456" s="1" t="s">
        <v>1448</v>
      </c>
      <c r="B1456" s="1" t="s">
        <v>6</v>
      </c>
      <c r="C1456" s="1" t="str">
        <f t="shared" si="45"/>
        <v>i</v>
      </c>
      <c r="D1456">
        <f>VLOOKUP(C1456,'Naive Bayes'!A:D,3,0)</f>
        <v>6.4716863721219667E-2</v>
      </c>
      <c r="E1456">
        <f>VLOOKUP(C1456,'Naive Bayes'!A:D,2,0)</f>
        <v>0.34074605451936874</v>
      </c>
      <c r="F1456">
        <f>D1456*GETPIVOTDATA("Gender",'Naive Bayes'!$A$3,"Gender","Male","LastLetter","a")</f>
        <v>1.1558021087734937E-2</v>
      </c>
      <c r="G1456">
        <f>E1456*GETPIVOTDATA("Gender",'Naive Bayes'!$A$3,"Gender","Female","LastLetter","a")</f>
        <v>0.19115022570598736</v>
      </c>
      <c r="H1456" t="str">
        <f t="shared" si="50"/>
        <v>Female</v>
      </c>
      <c r="I1456">
        <f t="shared" si="51"/>
        <v>1</v>
      </c>
    </row>
    <row r="1457" spans="1:9" ht="14.25" customHeight="1">
      <c r="A1457" s="1" t="s">
        <v>1449</v>
      </c>
      <c r="B1457" s="1" t="s">
        <v>4</v>
      </c>
      <c r="C1457" s="1" t="str">
        <f t="shared" si="45"/>
        <v>n</v>
      </c>
      <c r="D1457">
        <f>VLOOKUP(C1457,'Naive Bayes'!A:D,3,0)</f>
        <v>0.15121344119477287</v>
      </c>
      <c r="E1457">
        <f>VLOOKUP(C1457,'Naive Bayes'!A:D,2,0)</f>
        <v>1.2195121951219513E-2</v>
      </c>
      <c r="F1457">
        <f>D1457*GETPIVOTDATA("Gender",'Naive Bayes'!$A$3,"Gender","Male","LastLetter","a")</f>
        <v>2.7005760810765285E-2</v>
      </c>
      <c r="G1457">
        <f>E1457*GETPIVOTDATA("Gender",'Naive Bayes'!$A$3,"Gender","Female","LastLetter","a")</f>
        <v>6.8411659726353366E-3</v>
      </c>
      <c r="H1457" t="str">
        <f t="shared" si="50"/>
        <v>Male</v>
      </c>
      <c r="I1457">
        <f t="shared" si="51"/>
        <v>1</v>
      </c>
    </row>
    <row r="1458" spans="1:9" ht="14.25" customHeight="1">
      <c r="A1458" s="1" t="s">
        <v>1450</v>
      </c>
      <c r="B1458" s="1" t="s">
        <v>4</v>
      </c>
      <c r="C1458" s="1" t="str">
        <f t="shared" si="45"/>
        <v>s</v>
      </c>
      <c r="D1458">
        <f>VLOOKUP(C1458,'Naive Bayes'!A:D,3,0)</f>
        <v>2.0535158680771624E-2</v>
      </c>
      <c r="E1458">
        <f>VLOOKUP(C1458,'Naive Bayes'!A:D,2,0)</f>
        <v>2.8694404591104736E-3</v>
      </c>
      <c r="F1458">
        <f>D1458*GETPIVOTDATA("Gender",'Naive Bayes'!$A$3,"Gender","Male","LastLetter","a")</f>
        <v>3.6674489989928162E-3</v>
      </c>
      <c r="G1458">
        <f>E1458*GETPIVOTDATA("Gender",'Naive Bayes'!$A$3,"Gender","Female","LastLetter","a")</f>
        <v>1.6096861112083146E-3</v>
      </c>
      <c r="H1458" t="str">
        <f t="shared" si="50"/>
        <v>Male</v>
      </c>
      <c r="I1458">
        <f t="shared" si="51"/>
        <v>1</v>
      </c>
    </row>
    <row r="1459" spans="1:9" ht="14.25" customHeight="1">
      <c r="A1459" s="1" t="s">
        <v>1451</v>
      </c>
      <c r="B1459" s="1" t="s">
        <v>4</v>
      </c>
      <c r="C1459" s="1" t="str">
        <f t="shared" si="45"/>
        <v>l</v>
      </c>
      <c r="D1459">
        <f>VLOOKUP(C1459,'Naive Bayes'!A:D,3,0)</f>
        <v>6.1605476042314873E-2</v>
      </c>
      <c r="E1459">
        <f>VLOOKUP(C1459,'Naive Bayes'!A:D,2,0)</f>
        <v>2.7977044476327116E-2</v>
      </c>
      <c r="F1459">
        <f>D1459*GETPIVOTDATA("Gender",'Naive Bayes'!$A$3,"Gender","Male","LastLetter","a")</f>
        <v>1.1002346996978449E-2</v>
      </c>
      <c r="G1459">
        <f>E1459*GETPIVOTDATA("Gender",'Naive Bayes'!$A$3,"Gender","Female","LastLetter","a")</f>
        <v>1.5694439584281066E-2</v>
      </c>
      <c r="H1459" t="str">
        <f t="shared" si="50"/>
        <v>Female</v>
      </c>
      <c r="I1459">
        <f t="shared" si="51"/>
        <v>0</v>
      </c>
    </row>
    <row r="1460" spans="1:9" ht="14.25" customHeight="1">
      <c r="A1460" s="1" t="s">
        <v>1452</v>
      </c>
      <c r="B1460" s="1" t="s">
        <v>4</v>
      </c>
      <c r="C1460" s="1" t="str">
        <f t="shared" si="45"/>
        <v>n</v>
      </c>
      <c r="D1460">
        <f>VLOOKUP(C1460,'Naive Bayes'!A:D,3,0)</f>
        <v>0.15121344119477287</v>
      </c>
      <c r="E1460">
        <f>VLOOKUP(C1460,'Naive Bayes'!A:D,2,0)</f>
        <v>1.2195121951219513E-2</v>
      </c>
      <c r="F1460">
        <f>D1460*GETPIVOTDATA("Gender",'Naive Bayes'!$A$3,"Gender","Male","LastLetter","a")</f>
        <v>2.7005760810765285E-2</v>
      </c>
      <c r="G1460">
        <f>E1460*GETPIVOTDATA("Gender",'Naive Bayes'!$A$3,"Gender","Female","LastLetter","a")</f>
        <v>6.8411659726353366E-3</v>
      </c>
      <c r="H1460" t="str">
        <f t="shared" si="50"/>
        <v>Male</v>
      </c>
      <c r="I1460">
        <f t="shared" si="51"/>
        <v>1</v>
      </c>
    </row>
    <row r="1461" spans="1:9" ht="14.25" customHeight="1">
      <c r="A1461" s="1" t="s">
        <v>1453</v>
      </c>
      <c r="B1461" s="1" t="s">
        <v>6</v>
      </c>
      <c r="C1461" s="1" t="str">
        <f t="shared" si="45"/>
        <v>a</v>
      </c>
      <c r="D1461">
        <f>VLOOKUP(C1461,'Naive Bayes'!A:D,3,0)</f>
        <v>0.17859365276913503</v>
      </c>
      <c r="E1461">
        <f>VLOOKUP(C1461,'Naive Bayes'!A:D,2,0)</f>
        <v>0.56097560975609762</v>
      </c>
      <c r="F1461">
        <f>D1461*GETPIVOTDATA("Gender",'Naive Bayes'!$A$3,"Gender","Male","LastLetter","a")</f>
        <v>3.1895692809422373E-2</v>
      </c>
      <c r="G1461">
        <f>E1461*GETPIVOTDATA("Gender",'Naive Bayes'!$A$3,"Gender","Female","LastLetter","a")</f>
        <v>0.31469363474122553</v>
      </c>
      <c r="H1461" t="str">
        <f t="shared" si="50"/>
        <v>Female</v>
      </c>
      <c r="I1461">
        <f t="shared" si="51"/>
        <v>1</v>
      </c>
    </row>
    <row r="1462" spans="1:9" ht="14.25" customHeight="1">
      <c r="A1462" s="1" t="s">
        <v>1454</v>
      </c>
      <c r="B1462" s="1" t="s">
        <v>4</v>
      </c>
      <c r="C1462" s="1" t="str">
        <f t="shared" si="45"/>
        <v>l</v>
      </c>
      <c r="D1462">
        <f>VLOOKUP(C1462,'Naive Bayes'!A:D,3,0)</f>
        <v>6.1605476042314873E-2</v>
      </c>
      <c r="E1462">
        <f>VLOOKUP(C1462,'Naive Bayes'!A:D,2,0)</f>
        <v>2.7977044476327116E-2</v>
      </c>
      <c r="F1462">
        <f>D1462*GETPIVOTDATA("Gender",'Naive Bayes'!$A$3,"Gender","Male","LastLetter","a")</f>
        <v>1.1002346996978449E-2</v>
      </c>
      <c r="G1462">
        <f>E1462*GETPIVOTDATA("Gender",'Naive Bayes'!$A$3,"Gender","Female","LastLetter","a")</f>
        <v>1.5694439584281066E-2</v>
      </c>
      <c r="H1462" t="str">
        <f t="shared" si="50"/>
        <v>Female</v>
      </c>
      <c r="I1462">
        <f t="shared" si="51"/>
        <v>0</v>
      </c>
    </row>
    <row r="1463" spans="1:9" ht="14.25" customHeight="1">
      <c r="A1463" s="1" t="s">
        <v>1455</v>
      </c>
      <c r="B1463" s="1" t="s">
        <v>4</v>
      </c>
      <c r="C1463" s="1" t="str">
        <f t="shared" si="45"/>
        <v>m</v>
      </c>
      <c r="D1463">
        <f>VLOOKUP(C1463,'Naive Bayes'!A:D,3,0)</f>
        <v>3.2980709396390792E-2</v>
      </c>
      <c r="E1463">
        <f>VLOOKUP(C1463,'Naive Bayes'!A:D,2,0)</f>
        <v>7.8909612625538018E-3</v>
      </c>
      <c r="F1463">
        <f>D1463*GETPIVOTDATA("Gender",'Naive Bayes'!$A$3,"Gender","Male","LastLetter","a")</f>
        <v>5.8901453620187659E-3</v>
      </c>
      <c r="G1463">
        <f>E1463*GETPIVOTDATA("Gender",'Naive Bayes'!$A$3,"Gender","Female","LastLetter","a")</f>
        <v>4.4266368058228645E-3</v>
      </c>
      <c r="H1463" t="str">
        <f t="shared" si="50"/>
        <v>Male</v>
      </c>
      <c r="I1463">
        <f t="shared" si="51"/>
        <v>1</v>
      </c>
    </row>
    <row r="1464" spans="1:9" ht="14.25" customHeight="1">
      <c r="A1464" s="1" t="s">
        <v>1456</v>
      </c>
      <c r="B1464" s="1" t="s">
        <v>4</v>
      </c>
      <c r="C1464" s="1" t="str">
        <f t="shared" si="45"/>
        <v>a</v>
      </c>
      <c r="D1464">
        <f>VLOOKUP(C1464,'Naive Bayes'!A:D,3,0)</f>
        <v>0.17859365276913503</v>
      </c>
      <c r="E1464">
        <f>VLOOKUP(C1464,'Naive Bayes'!A:D,2,0)</f>
        <v>0.56097560975609762</v>
      </c>
      <c r="F1464">
        <f>D1464*GETPIVOTDATA("Gender",'Naive Bayes'!$A$3,"Gender","Male","LastLetter","a")</f>
        <v>3.1895692809422373E-2</v>
      </c>
      <c r="G1464">
        <f>E1464*GETPIVOTDATA("Gender",'Naive Bayes'!$A$3,"Gender","Female","LastLetter","a")</f>
        <v>0.31469363474122553</v>
      </c>
      <c r="H1464" t="str">
        <f t="shared" si="50"/>
        <v>Female</v>
      </c>
      <c r="I1464">
        <f t="shared" si="51"/>
        <v>0</v>
      </c>
    </row>
    <row r="1465" spans="1:9" ht="14.25" customHeight="1">
      <c r="A1465" s="1" t="s">
        <v>1457</v>
      </c>
      <c r="B1465" s="1" t="s">
        <v>6</v>
      </c>
      <c r="C1465" s="1" t="str">
        <f t="shared" si="45"/>
        <v>a</v>
      </c>
      <c r="D1465">
        <f>VLOOKUP(C1465,'Naive Bayes'!A:D,3,0)</f>
        <v>0.17859365276913503</v>
      </c>
      <c r="E1465">
        <f>VLOOKUP(C1465,'Naive Bayes'!A:D,2,0)</f>
        <v>0.56097560975609762</v>
      </c>
      <c r="F1465">
        <f>D1465*GETPIVOTDATA("Gender",'Naive Bayes'!$A$3,"Gender","Male","LastLetter","a")</f>
        <v>3.1895692809422373E-2</v>
      </c>
      <c r="G1465">
        <f>E1465*GETPIVOTDATA("Gender",'Naive Bayes'!$A$3,"Gender","Female","LastLetter","a")</f>
        <v>0.31469363474122553</v>
      </c>
      <c r="H1465" t="str">
        <f t="shared" si="50"/>
        <v>Female</v>
      </c>
      <c r="I1465">
        <f t="shared" si="51"/>
        <v>1</v>
      </c>
    </row>
    <row r="1466" spans="1:9" ht="14.25" customHeight="1">
      <c r="A1466" s="1" t="s">
        <v>1458</v>
      </c>
      <c r="B1466" s="1" t="s">
        <v>4</v>
      </c>
      <c r="C1466" s="1" t="str">
        <f t="shared" si="45"/>
        <v>a</v>
      </c>
      <c r="D1466">
        <f>VLOOKUP(C1466,'Naive Bayes'!A:D,3,0)</f>
        <v>0.17859365276913503</v>
      </c>
      <c r="E1466">
        <f>VLOOKUP(C1466,'Naive Bayes'!A:D,2,0)</f>
        <v>0.56097560975609762</v>
      </c>
      <c r="F1466">
        <f>D1466*GETPIVOTDATA("Gender",'Naive Bayes'!$A$3,"Gender","Male","LastLetter","a")</f>
        <v>3.1895692809422373E-2</v>
      </c>
      <c r="G1466">
        <f>E1466*GETPIVOTDATA("Gender",'Naive Bayes'!$A$3,"Gender","Female","LastLetter","a")</f>
        <v>0.31469363474122553</v>
      </c>
      <c r="H1466" t="str">
        <f t="shared" si="50"/>
        <v>Female</v>
      </c>
      <c r="I1466">
        <f t="shared" si="51"/>
        <v>0</v>
      </c>
    </row>
    <row r="1467" spans="1:9" ht="14.25" customHeight="1">
      <c r="A1467" s="1" t="s">
        <v>1459</v>
      </c>
      <c r="B1467" s="1" t="s">
        <v>6</v>
      </c>
      <c r="C1467" s="1" t="str">
        <f t="shared" si="45"/>
        <v>a</v>
      </c>
      <c r="D1467">
        <f>VLOOKUP(C1467,'Naive Bayes'!A:D,3,0)</f>
        <v>0.17859365276913503</v>
      </c>
      <c r="E1467">
        <f>VLOOKUP(C1467,'Naive Bayes'!A:D,2,0)</f>
        <v>0.56097560975609762</v>
      </c>
      <c r="F1467">
        <f>D1467*GETPIVOTDATA("Gender",'Naive Bayes'!$A$3,"Gender","Male","LastLetter","a")</f>
        <v>3.1895692809422373E-2</v>
      </c>
      <c r="G1467">
        <f>E1467*GETPIVOTDATA("Gender",'Naive Bayes'!$A$3,"Gender","Female","LastLetter","a")</f>
        <v>0.31469363474122553</v>
      </c>
      <c r="H1467" t="str">
        <f t="shared" si="50"/>
        <v>Female</v>
      </c>
      <c r="I1467">
        <f t="shared" si="51"/>
        <v>1</v>
      </c>
    </row>
    <row r="1468" spans="1:9" ht="14.25" customHeight="1">
      <c r="A1468" s="1" t="s">
        <v>1460</v>
      </c>
      <c r="B1468" s="1" t="s">
        <v>4</v>
      </c>
      <c r="C1468" s="1" t="str">
        <f t="shared" si="45"/>
        <v>k</v>
      </c>
      <c r="D1468">
        <f>VLOOKUP(C1468,'Naive Bayes'!A:D,3,0)</f>
        <v>3.7336652146857496E-2</v>
      </c>
      <c r="E1468">
        <f>VLOOKUP(C1468,'Naive Bayes'!A:D,2,0)</f>
        <v>2.8694404591104736E-3</v>
      </c>
      <c r="F1468">
        <f>D1468*GETPIVOTDATA("Gender",'Naive Bayes'!$A$3,"Gender","Male","LastLetter","a")</f>
        <v>6.6680890890778478E-3</v>
      </c>
      <c r="G1468">
        <f>E1468*GETPIVOTDATA("Gender",'Naive Bayes'!$A$3,"Gender","Female","LastLetter","a")</f>
        <v>1.6096861112083146E-3</v>
      </c>
      <c r="H1468" t="str">
        <f t="shared" si="50"/>
        <v>Male</v>
      </c>
      <c r="I1468">
        <f t="shared" si="51"/>
        <v>1</v>
      </c>
    </row>
    <row r="1469" spans="1:9" ht="14.25" customHeight="1">
      <c r="A1469" s="1" t="s">
        <v>1461</v>
      </c>
      <c r="B1469" s="1" t="s">
        <v>6</v>
      </c>
      <c r="C1469" s="1" t="str">
        <f t="shared" si="45"/>
        <v>a</v>
      </c>
      <c r="D1469">
        <f>VLOOKUP(C1469,'Naive Bayes'!A:D,3,0)</f>
        <v>0.17859365276913503</v>
      </c>
      <c r="E1469">
        <f>VLOOKUP(C1469,'Naive Bayes'!A:D,2,0)</f>
        <v>0.56097560975609762</v>
      </c>
      <c r="F1469">
        <f>D1469*GETPIVOTDATA("Gender",'Naive Bayes'!$A$3,"Gender","Male","LastLetter","a")</f>
        <v>3.1895692809422373E-2</v>
      </c>
      <c r="G1469">
        <f>E1469*GETPIVOTDATA("Gender",'Naive Bayes'!$A$3,"Gender","Female","LastLetter","a")</f>
        <v>0.31469363474122553</v>
      </c>
      <c r="H1469" t="str">
        <f t="shared" si="50"/>
        <v>Female</v>
      </c>
      <c r="I1469">
        <f t="shared" si="51"/>
        <v>1</v>
      </c>
    </row>
    <row r="1470" spans="1:9" ht="14.25" customHeight="1">
      <c r="A1470" s="1" t="s">
        <v>1462</v>
      </c>
      <c r="B1470" s="1" t="s">
        <v>6</v>
      </c>
      <c r="C1470" s="1" t="str">
        <f t="shared" si="45"/>
        <v>i</v>
      </c>
      <c r="D1470">
        <f>VLOOKUP(C1470,'Naive Bayes'!A:D,3,0)</f>
        <v>6.4716863721219667E-2</v>
      </c>
      <c r="E1470">
        <f>VLOOKUP(C1470,'Naive Bayes'!A:D,2,0)</f>
        <v>0.34074605451936874</v>
      </c>
      <c r="F1470">
        <f>D1470*GETPIVOTDATA("Gender",'Naive Bayes'!$A$3,"Gender","Male","LastLetter","a")</f>
        <v>1.1558021087734937E-2</v>
      </c>
      <c r="G1470">
        <f>E1470*GETPIVOTDATA("Gender",'Naive Bayes'!$A$3,"Gender","Female","LastLetter","a")</f>
        <v>0.19115022570598736</v>
      </c>
      <c r="H1470" t="str">
        <f t="shared" si="50"/>
        <v>Female</v>
      </c>
      <c r="I1470">
        <f t="shared" si="51"/>
        <v>1</v>
      </c>
    </row>
    <row r="1471" spans="1:9" ht="14.25" customHeight="1">
      <c r="A1471" s="1" t="s">
        <v>1463</v>
      </c>
      <c r="B1471" s="1" t="s">
        <v>6</v>
      </c>
      <c r="C1471" s="1" t="str">
        <f t="shared" si="45"/>
        <v>a</v>
      </c>
      <c r="D1471">
        <f>VLOOKUP(C1471,'Naive Bayes'!A:D,3,0)</f>
        <v>0.17859365276913503</v>
      </c>
      <c r="E1471">
        <f>VLOOKUP(C1471,'Naive Bayes'!A:D,2,0)</f>
        <v>0.56097560975609762</v>
      </c>
      <c r="F1471">
        <f>D1471*GETPIVOTDATA("Gender",'Naive Bayes'!$A$3,"Gender","Male","LastLetter","a")</f>
        <v>3.1895692809422373E-2</v>
      </c>
      <c r="G1471">
        <f>E1471*GETPIVOTDATA("Gender",'Naive Bayes'!$A$3,"Gender","Female","LastLetter","a")</f>
        <v>0.31469363474122553</v>
      </c>
      <c r="H1471" t="str">
        <f t="shared" si="50"/>
        <v>Female</v>
      </c>
      <c r="I1471">
        <f t="shared" si="51"/>
        <v>1</v>
      </c>
    </row>
    <row r="1472" spans="1:9" ht="14.25" customHeight="1">
      <c r="A1472" s="1" t="s">
        <v>1464</v>
      </c>
      <c r="B1472" s="1" t="s">
        <v>4</v>
      </c>
      <c r="C1472" s="1" t="str">
        <f t="shared" si="45"/>
        <v>h</v>
      </c>
      <c r="D1472">
        <f>VLOOKUP(C1472,'Naive Bayes'!A:D,3,0)</f>
        <v>0.11263223397635345</v>
      </c>
      <c r="E1472">
        <f>VLOOKUP(C1472,'Naive Bayes'!A:D,2,0)</f>
        <v>5.0215208034433282E-3</v>
      </c>
      <c r="F1472">
        <f>D1472*GETPIVOTDATA("Gender",'Naive Bayes'!$A$3,"Gender","Male","LastLetter","a")</f>
        <v>2.0115402085384843E-2</v>
      </c>
      <c r="G1472">
        <f>E1472*GETPIVOTDATA("Gender",'Naive Bayes'!$A$3,"Gender","Female","LastLetter","a")</f>
        <v>2.8169506946145503E-3</v>
      </c>
      <c r="H1472" t="str">
        <f t="shared" si="50"/>
        <v>Male</v>
      </c>
      <c r="I1472">
        <f t="shared" si="51"/>
        <v>1</v>
      </c>
    </row>
    <row r="1473" spans="1:9" ht="14.25" customHeight="1">
      <c r="A1473" s="1" t="s">
        <v>1465</v>
      </c>
      <c r="B1473" s="1" t="s">
        <v>4</v>
      </c>
      <c r="C1473" s="1" t="str">
        <f t="shared" si="45"/>
        <v>m</v>
      </c>
      <c r="D1473">
        <f>VLOOKUP(C1473,'Naive Bayes'!A:D,3,0)</f>
        <v>3.2980709396390792E-2</v>
      </c>
      <c r="E1473">
        <f>VLOOKUP(C1473,'Naive Bayes'!A:D,2,0)</f>
        <v>7.8909612625538018E-3</v>
      </c>
      <c r="F1473">
        <f>D1473*GETPIVOTDATA("Gender",'Naive Bayes'!$A$3,"Gender","Male","LastLetter","a")</f>
        <v>5.8901453620187659E-3</v>
      </c>
      <c r="G1473">
        <f>E1473*GETPIVOTDATA("Gender",'Naive Bayes'!$A$3,"Gender","Female","LastLetter","a")</f>
        <v>4.4266368058228645E-3</v>
      </c>
      <c r="H1473" t="str">
        <f t="shared" si="50"/>
        <v>Male</v>
      </c>
      <c r="I1473">
        <f t="shared" si="51"/>
        <v>1</v>
      </c>
    </row>
    <row r="1474" spans="1:9" ht="14.25" customHeight="1">
      <c r="A1474" s="1" t="s">
        <v>1466</v>
      </c>
      <c r="B1474" s="1" t="s">
        <v>4</v>
      </c>
      <c r="C1474" s="1" t="str">
        <f t="shared" si="45"/>
        <v>a</v>
      </c>
      <c r="D1474">
        <f>VLOOKUP(C1474,'Naive Bayes'!A:D,3,0)</f>
        <v>0.17859365276913503</v>
      </c>
      <c r="E1474">
        <f>VLOOKUP(C1474,'Naive Bayes'!A:D,2,0)</f>
        <v>0.56097560975609762</v>
      </c>
      <c r="F1474">
        <f>D1474*GETPIVOTDATA("Gender",'Naive Bayes'!$A$3,"Gender","Male","LastLetter","a")</f>
        <v>3.1895692809422373E-2</v>
      </c>
      <c r="G1474">
        <f>E1474*GETPIVOTDATA("Gender",'Naive Bayes'!$A$3,"Gender","Female","LastLetter","a")</f>
        <v>0.31469363474122553</v>
      </c>
      <c r="H1474" t="str">
        <f t="shared" si="50"/>
        <v>Female</v>
      </c>
      <c r="I1474">
        <f t="shared" si="51"/>
        <v>0</v>
      </c>
    </row>
    <row r="1475" spans="1:9" ht="14.25" customHeight="1">
      <c r="A1475" s="1" t="s">
        <v>1467</v>
      </c>
      <c r="B1475" s="1" t="s">
        <v>4</v>
      </c>
      <c r="C1475" s="1" t="str">
        <f t="shared" si="45"/>
        <v>k</v>
      </c>
      <c r="D1475">
        <f>VLOOKUP(C1475,'Naive Bayes'!A:D,3,0)</f>
        <v>3.7336652146857496E-2</v>
      </c>
      <c r="E1475">
        <f>VLOOKUP(C1475,'Naive Bayes'!A:D,2,0)</f>
        <v>2.8694404591104736E-3</v>
      </c>
      <c r="F1475">
        <f>D1475*GETPIVOTDATA("Gender",'Naive Bayes'!$A$3,"Gender","Male","LastLetter","a")</f>
        <v>6.6680890890778478E-3</v>
      </c>
      <c r="G1475">
        <f>E1475*GETPIVOTDATA("Gender",'Naive Bayes'!$A$3,"Gender","Female","LastLetter","a")</f>
        <v>1.6096861112083146E-3</v>
      </c>
      <c r="H1475" t="str">
        <f t="shared" ref="H1475:H1538" si="52">IF(G1475&gt;F1475,"Female","Male")</f>
        <v>Male</v>
      </c>
      <c r="I1475">
        <f t="shared" ref="I1475:I1538" si="53">IF(H1475=B1475,1,0)</f>
        <v>1</v>
      </c>
    </row>
    <row r="1476" spans="1:9" ht="14.25" customHeight="1">
      <c r="A1476" s="1" t="s">
        <v>1468</v>
      </c>
      <c r="B1476" s="1" t="s">
        <v>6</v>
      </c>
      <c r="C1476" s="1" t="str">
        <f t="shared" si="45"/>
        <v>a</v>
      </c>
      <c r="D1476">
        <f>VLOOKUP(C1476,'Naive Bayes'!A:D,3,0)</f>
        <v>0.17859365276913503</v>
      </c>
      <c r="E1476">
        <f>VLOOKUP(C1476,'Naive Bayes'!A:D,2,0)</f>
        <v>0.56097560975609762</v>
      </c>
      <c r="F1476">
        <f>D1476*GETPIVOTDATA("Gender",'Naive Bayes'!$A$3,"Gender","Male","LastLetter","a")</f>
        <v>3.1895692809422373E-2</v>
      </c>
      <c r="G1476">
        <f>E1476*GETPIVOTDATA("Gender",'Naive Bayes'!$A$3,"Gender","Female","LastLetter","a")</f>
        <v>0.31469363474122553</v>
      </c>
      <c r="H1476" t="str">
        <f t="shared" si="52"/>
        <v>Female</v>
      </c>
      <c r="I1476">
        <f t="shared" si="53"/>
        <v>1</v>
      </c>
    </row>
    <row r="1477" spans="1:9" ht="14.25" customHeight="1">
      <c r="A1477" s="1" t="s">
        <v>1469</v>
      </c>
      <c r="B1477" s="1" t="s">
        <v>6</v>
      </c>
      <c r="C1477" s="1" t="str">
        <f t="shared" si="45"/>
        <v>i</v>
      </c>
      <c r="D1477">
        <f>VLOOKUP(C1477,'Naive Bayes'!A:D,3,0)</f>
        <v>6.4716863721219667E-2</v>
      </c>
      <c r="E1477">
        <f>VLOOKUP(C1477,'Naive Bayes'!A:D,2,0)</f>
        <v>0.34074605451936874</v>
      </c>
      <c r="F1477">
        <f>D1477*GETPIVOTDATA("Gender",'Naive Bayes'!$A$3,"Gender","Male","LastLetter","a")</f>
        <v>1.1558021087734937E-2</v>
      </c>
      <c r="G1477">
        <f>E1477*GETPIVOTDATA("Gender",'Naive Bayes'!$A$3,"Gender","Female","LastLetter","a")</f>
        <v>0.19115022570598736</v>
      </c>
      <c r="H1477" t="str">
        <f t="shared" si="52"/>
        <v>Female</v>
      </c>
      <c r="I1477">
        <f t="shared" si="53"/>
        <v>1</v>
      </c>
    </row>
    <row r="1478" spans="1:9" ht="14.25" customHeight="1">
      <c r="A1478" s="1" t="s">
        <v>1470</v>
      </c>
      <c r="B1478" s="1" t="s">
        <v>4</v>
      </c>
      <c r="C1478" s="1" t="str">
        <f t="shared" si="45"/>
        <v>u</v>
      </c>
      <c r="D1478">
        <f>VLOOKUP(C1478,'Naive Bayes'!A:D,3,0)</f>
        <v>3.7336652146857496E-2</v>
      </c>
      <c r="E1478">
        <f>VLOOKUP(C1478,'Naive Bayes'!A:D,2,0)</f>
        <v>7.8909612625538018E-3</v>
      </c>
      <c r="F1478">
        <f>D1478*GETPIVOTDATA("Gender",'Naive Bayes'!$A$3,"Gender","Male","LastLetter","a")</f>
        <v>6.6680890890778478E-3</v>
      </c>
      <c r="G1478">
        <f>E1478*GETPIVOTDATA("Gender",'Naive Bayes'!$A$3,"Gender","Female","LastLetter","a")</f>
        <v>4.4266368058228645E-3</v>
      </c>
      <c r="H1478" t="str">
        <f t="shared" si="52"/>
        <v>Male</v>
      </c>
      <c r="I1478">
        <f t="shared" si="53"/>
        <v>1</v>
      </c>
    </row>
    <row r="1479" spans="1:9" ht="14.25" customHeight="1">
      <c r="A1479" s="1" t="s">
        <v>1471</v>
      </c>
      <c r="B1479" s="1" t="s">
        <v>4</v>
      </c>
      <c r="C1479" s="1" t="str">
        <f t="shared" si="45"/>
        <v>g</v>
      </c>
      <c r="D1479">
        <f>VLOOKUP(C1479,'Naive Bayes'!A:D,3,0)</f>
        <v>1.120099564405725E-2</v>
      </c>
      <c r="E1479">
        <f>VLOOKUP(C1479,'Naive Bayes'!A:D,2,0)</f>
        <v>7.173601147776184E-4</v>
      </c>
      <c r="F1479">
        <f>D1479*GETPIVOTDATA("Gender",'Naive Bayes'!$A$3,"Gender","Male","LastLetter","a")</f>
        <v>2.0004267267233547E-3</v>
      </c>
      <c r="G1479">
        <f>E1479*GETPIVOTDATA("Gender",'Naive Bayes'!$A$3,"Gender","Female","LastLetter","a")</f>
        <v>4.0242152780207866E-4</v>
      </c>
      <c r="H1479" t="str">
        <f t="shared" si="52"/>
        <v>Male</v>
      </c>
      <c r="I1479">
        <f t="shared" si="53"/>
        <v>1</v>
      </c>
    </row>
    <row r="1480" spans="1:9" ht="14.25" customHeight="1">
      <c r="A1480" s="1" t="s">
        <v>1472</v>
      </c>
      <c r="B1480" s="1" t="s">
        <v>4</v>
      </c>
      <c r="C1480" s="1" t="str">
        <f t="shared" si="45"/>
        <v>r</v>
      </c>
      <c r="D1480">
        <f>VLOOKUP(C1480,'Naive Bayes'!A:D,3,0)</f>
        <v>8.7741132545115119E-2</v>
      </c>
      <c r="E1480">
        <f>VLOOKUP(C1480,'Naive Bayes'!A:D,2,0)</f>
        <v>6.4562410329985654E-3</v>
      </c>
      <c r="F1480">
        <f>D1480*GETPIVOTDATA("Gender",'Naive Bayes'!$A$3,"Gender","Male","LastLetter","a")</f>
        <v>1.5670009359332941E-2</v>
      </c>
      <c r="G1480">
        <f>E1480*GETPIVOTDATA("Gender",'Naive Bayes'!$A$3,"Gender","Female","LastLetter","a")</f>
        <v>3.6217937502187078E-3</v>
      </c>
      <c r="H1480" t="str">
        <f t="shared" si="52"/>
        <v>Male</v>
      </c>
      <c r="I1480">
        <f t="shared" si="53"/>
        <v>1</v>
      </c>
    </row>
    <row r="1481" spans="1:9" ht="14.25" customHeight="1">
      <c r="A1481" s="1" t="s">
        <v>1473</v>
      </c>
      <c r="B1481" s="1" t="s">
        <v>6</v>
      </c>
      <c r="C1481" s="1" t="str">
        <f t="shared" si="45"/>
        <v>a</v>
      </c>
      <c r="D1481">
        <f>VLOOKUP(C1481,'Naive Bayes'!A:D,3,0)</f>
        <v>0.17859365276913503</v>
      </c>
      <c r="E1481">
        <f>VLOOKUP(C1481,'Naive Bayes'!A:D,2,0)</f>
        <v>0.56097560975609762</v>
      </c>
      <c r="F1481">
        <f>D1481*GETPIVOTDATA("Gender",'Naive Bayes'!$A$3,"Gender","Male","LastLetter","a")</f>
        <v>3.1895692809422373E-2</v>
      </c>
      <c r="G1481">
        <f>E1481*GETPIVOTDATA("Gender",'Naive Bayes'!$A$3,"Gender","Female","LastLetter","a")</f>
        <v>0.31469363474122553</v>
      </c>
      <c r="H1481" t="str">
        <f t="shared" si="52"/>
        <v>Female</v>
      </c>
      <c r="I1481">
        <f t="shared" si="53"/>
        <v>1</v>
      </c>
    </row>
    <row r="1482" spans="1:9" ht="14.25" customHeight="1">
      <c r="A1482" s="1" t="s">
        <v>1474</v>
      </c>
      <c r="B1482" s="1" t="s">
        <v>6</v>
      </c>
      <c r="C1482" s="1" t="str">
        <f t="shared" si="45"/>
        <v>i</v>
      </c>
      <c r="D1482">
        <f>VLOOKUP(C1482,'Naive Bayes'!A:D,3,0)</f>
        <v>6.4716863721219667E-2</v>
      </c>
      <c r="E1482">
        <f>VLOOKUP(C1482,'Naive Bayes'!A:D,2,0)</f>
        <v>0.34074605451936874</v>
      </c>
      <c r="F1482">
        <f>D1482*GETPIVOTDATA("Gender",'Naive Bayes'!$A$3,"Gender","Male","LastLetter","a")</f>
        <v>1.1558021087734937E-2</v>
      </c>
      <c r="G1482">
        <f>E1482*GETPIVOTDATA("Gender",'Naive Bayes'!$A$3,"Gender","Female","LastLetter","a")</f>
        <v>0.19115022570598736</v>
      </c>
      <c r="H1482" t="str">
        <f t="shared" si="52"/>
        <v>Female</v>
      </c>
      <c r="I1482">
        <f t="shared" si="53"/>
        <v>1</v>
      </c>
    </row>
    <row r="1483" spans="1:9" ht="14.25" customHeight="1">
      <c r="A1483" s="1" t="s">
        <v>1475</v>
      </c>
      <c r="B1483" s="1" t="s">
        <v>4</v>
      </c>
      <c r="C1483" s="1" t="str">
        <f t="shared" si="45"/>
        <v>i</v>
      </c>
      <c r="D1483">
        <f>VLOOKUP(C1483,'Naive Bayes'!A:D,3,0)</f>
        <v>6.4716863721219667E-2</v>
      </c>
      <c r="E1483">
        <f>VLOOKUP(C1483,'Naive Bayes'!A:D,2,0)</f>
        <v>0.34074605451936874</v>
      </c>
      <c r="F1483">
        <f>D1483*GETPIVOTDATA("Gender",'Naive Bayes'!$A$3,"Gender","Male","LastLetter","a")</f>
        <v>1.1558021087734937E-2</v>
      </c>
      <c r="G1483">
        <f>E1483*GETPIVOTDATA("Gender",'Naive Bayes'!$A$3,"Gender","Female","LastLetter","a")</f>
        <v>0.19115022570598736</v>
      </c>
      <c r="H1483" t="str">
        <f t="shared" si="52"/>
        <v>Female</v>
      </c>
      <c r="I1483">
        <f t="shared" si="53"/>
        <v>0</v>
      </c>
    </row>
    <row r="1484" spans="1:9" ht="14.25" customHeight="1">
      <c r="A1484" s="1" t="s">
        <v>1476</v>
      </c>
      <c r="B1484" s="1" t="s">
        <v>4</v>
      </c>
      <c r="C1484" s="1" t="str">
        <f t="shared" si="45"/>
        <v>t</v>
      </c>
      <c r="D1484">
        <f>VLOOKUP(C1484,'Naive Bayes'!A:D,3,0)</f>
        <v>5.9116365899191038E-2</v>
      </c>
      <c r="E1484">
        <f>VLOOKUP(C1484,'Naive Bayes'!A:D,2,0)</f>
        <v>6.4562410329985654E-3</v>
      </c>
      <c r="F1484">
        <f>D1484*GETPIVOTDATA("Gender",'Naive Bayes'!$A$3,"Gender","Male","LastLetter","a")</f>
        <v>1.0557807724373258E-2</v>
      </c>
      <c r="G1484">
        <f>E1484*GETPIVOTDATA("Gender",'Naive Bayes'!$A$3,"Gender","Female","LastLetter","a")</f>
        <v>3.6217937502187078E-3</v>
      </c>
      <c r="H1484" t="str">
        <f t="shared" si="52"/>
        <v>Male</v>
      </c>
      <c r="I1484">
        <f t="shared" si="53"/>
        <v>1</v>
      </c>
    </row>
    <row r="1485" spans="1:9" ht="14.25" customHeight="1">
      <c r="A1485" s="1" t="s">
        <v>1477</v>
      </c>
      <c r="B1485" s="1" t="s">
        <v>6</v>
      </c>
      <c r="C1485" s="1" t="str">
        <f t="shared" si="45"/>
        <v>a</v>
      </c>
      <c r="D1485">
        <f>VLOOKUP(C1485,'Naive Bayes'!A:D,3,0)</f>
        <v>0.17859365276913503</v>
      </c>
      <c r="E1485">
        <f>VLOOKUP(C1485,'Naive Bayes'!A:D,2,0)</f>
        <v>0.56097560975609762</v>
      </c>
      <c r="F1485">
        <f>D1485*GETPIVOTDATA("Gender",'Naive Bayes'!$A$3,"Gender","Male","LastLetter","a")</f>
        <v>3.1895692809422373E-2</v>
      </c>
      <c r="G1485">
        <f>E1485*GETPIVOTDATA("Gender",'Naive Bayes'!$A$3,"Gender","Female","LastLetter","a")</f>
        <v>0.31469363474122553</v>
      </c>
      <c r="H1485" t="str">
        <f t="shared" si="52"/>
        <v>Female</v>
      </c>
      <c r="I1485">
        <f t="shared" si="53"/>
        <v>1</v>
      </c>
    </row>
    <row r="1486" spans="1:9" ht="14.25" customHeight="1">
      <c r="A1486" s="1" t="s">
        <v>1478</v>
      </c>
      <c r="B1486" s="1" t="s">
        <v>4</v>
      </c>
      <c r="C1486" s="1" t="str">
        <f t="shared" si="45"/>
        <v>l</v>
      </c>
      <c r="D1486">
        <f>VLOOKUP(C1486,'Naive Bayes'!A:D,3,0)</f>
        <v>6.1605476042314873E-2</v>
      </c>
      <c r="E1486">
        <f>VLOOKUP(C1486,'Naive Bayes'!A:D,2,0)</f>
        <v>2.7977044476327116E-2</v>
      </c>
      <c r="F1486">
        <f>D1486*GETPIVOTDATA("Gender",'Naive Bayes'!$A$3,"Gender","Male","LastLetter","a")</f>
        <v>1.1002346996978449E-2</v>
      </c>
      <c r="G1486">
        <f>E1486*GETPIVOTDATA("Gender",'Naive Bayes'!$A$3,"Gender","Female","LastLetter","a")</f>
        <v>1.5694439584281066E-2</v>
      </c>
      <c r="H1486" t="str">
        <f t="shared" si="52"/>
        <v>Female</v>
      </c>
      <c r="I1486">
        <f t="shared" si="53"/>
        <v>0</v>
      </c>
    </row>
    <row r="1487" spans="1:9" ht="14.25" customHeight="1">
      <c r="A1487" s="1" t="s">
        <v>1479</v>
      </c>
      <c r="B1487" s="1" t="s">
        <v>4</v>
      </c>
      <c r="C1487" s="1" t="str">
        <f t="shared" si="45"/>
        <v>n</v>
      </c>
      <c r="D1487">
        <f>VLOOKUP(C1487,'Naive Bayes'!A:D,3,0)</f>
        <v>0.15121344119477287</v>
      </c>
      <c r="E1487">
        <f>VLOOKUP(C1487,'Naive Bayes'!A:D,2,0)</f>
        <v>1.2195121951219513E-2</v>
      </c>
      <c r="F1487">
        <f>D1487*GETPIVOTDATA("Gender",'Naive Bayes'!$A$3,"Gender","Male","LastLetter","a")</f>
        <v>2.7005760810765285E-2</v>
      </c>
      <c r="G1487">
        <f>E1487*GETPIVOTDATA("Gender",'Naive Bayes'!$A$3,"Gender","Female","LastLetter","a")</f>
        <v>6.8411659726353366E-3</v>
      </c>
      <c r="H1487" t="str">
        <f t="shared" si="52"/>
        <v>Male</v>
      </c>
      <c r="I1487">
        <f t="shared" si="53"/>
        <v>1</v>
      </c>
    </row>
    <row r="1488" spans="1:9" ht="14.25" customHeight="1">
      <c r="A1488" s="1" t="s">
        <v>1480</v>
      </c>
      <c r="B1488" s="1" t="s">
        <v>6</v>
      </c>
      <c r="C1488" s="1" t="str">
        <f t="shared" si="45"/>
        <v>a</v>
      </c>
      <c r="D1488">
        <f>VLOOKUP(C1488,'Naive Bayes'!A:D,3,0)</f>
        <v>0.17859365276913503</v>
      </c>
      <c r="E1488">
        <f>VLOOKUP(C1488,'Naive Bayes'!A:D,2,0)</f>
        <v>0.56097560975609762</v>
      </c>
      <c r="F1488">
        <f>D1488*GETPIVOTDATA("Gender",'Naive Bayes'!$A$3,"Gender","Male","LastLetter","a")</f>
        <v>3.1895692809422373E-2</v>
      </c>
      <c r="G1488">
        <f>E1488*GETPIVOTDATA("Gender",'Naive Bayes'!$A$3,"Gender","Female","LastLetter","a")</f>
        <v>0.31469363474122553</v>
      </c>
      <c r="H1488" t="str">
        <f t="shared" si="52"/>
        <v>Female</v>
      </c>
      <c r="I1488">
        <f t="shared" si="53"/>
        <v>1</v>
      </c>
    </row>
    <row r="1489" spans="1:9" ht="14.25" customHeight="1">
      <c r="A1489" s="1" t="s">
        <v>1481</v>
      </c>
      <c r="B1489" s="1" t="s">
        <v>6</v>
      </c>
      <c r="C1489" s="1" t="str">
        <f t="shared" si="45"/>
        <v>a</v>
      </c>
      <c r="D1489">
        <f>VLOOKUP(C1489,'Naive Bayes'!A:D,3,0)</f>
        <v>0.17859365276913503</v>
      </c>
      <c r="E1489">
        <f>VLOOKUP(C1489,'Naive Bayes'!A:D,2,0)</f>
        <v>0.56097560975609762</v>
      </c>
      <c r="F1489">
        <f>D1489*GETPIVOTDATA("Gender",'Naive Bayes'!$A$3,"Gender","Male","LastLetter","a")</f>
        <v>3.1895692809422373E-2</v>
      </c>
      <c r="G1489">
        <f>E1489*GETPIVOTDATA("Gender",'Naive Bayes'!$A$3,"Gender","Female","LastLetter","a")</f>
        <v>0.31469363474122553</v>
      </c>
      <c r="H1489" t="str">
        <f t="shared" si="52"/>
        <v>Female</v>
      </c>
      <c r="I1489">
        <f t="shared" si="53"/>
        <v>1</v>
      </c>
    </row>
    <row r="1490" spans="1:9" ht="14.25" customHeight="1">
      <c r="A1490" s="1" t="s">
        <v>1482</v>
      </c>
      <c r="B1490" s="1" t="s">
        <v>4</v>
      </c>
      <c r="C1490" s="1" t="str">
        <f t="shared" si="45"/>
        <v>b</v>
      </c>
      <c r="D1490">
        <f>VLOOKUP(C1490,'Naive Bayes'!A:D,3,0)</f>
        <v>9.9564405724953328E-3</v>
      </c>
      <c r="E1490">
        <f>VLOOKUP(C1490,'Naive Bayes'!A:D,2,0)</f>
        <v>2.152080344332855E-3</v>
      </c>
      <c r="F1490">
        <f>D1490*GETPIVOTDATA("Gender",'Naive Bayes'!$A$3,"Gender","Male","LastLetter","a")</f>
        <v>1.7781570904207595E-3</v>
      </c>
      <c r="G1490">
        <f>E1490*GETPIVOTDATA("Gender",'Naive Bayes'!$A$3,"Gender","Female","LastLetter","a")</f>
        <v>1.2072645834062359E-3</v>
      </c>
      <c r="H1490" t="str">
        <f t="shared" si="52"/>
        <v>Male</v>
      </c>
      <c r="I1490">
        <f t="shared" si="53"/>
        <v>1</v>
      </c>
    </row>
    <row r="1491" spans="1:9" ht="14.25" customHeight="1">
      <c r="A1491" s="1" t="s">
        <v>1483</v>
      </c>
      <c r="B1491" s="1" t="s">
        <v>6</v>
      </c>
      <c r="C1491" s="1" t="str">
        <f t="shared" si="45"/>
        <v>a</v>
      </c>
      <c r="D1491">
        <f>VLOOKUP(C1491,'Naive Bayes'!A:D,3,0)</f>
        <v>0.17859365276913503</v>
      </c>
      <c r="E1491">
        <f>VLOOKUP(C1491,'Naive Bayes'!A:D,2,0)</f>
        <v>0.56097560975609762</v>
      </c>
      <c r="F1491">
        <f>D1491*GETPIVOTDATA("Gender",'Naive Bayes'!$A$3,"Gender","Male","LastLetter","a")</f>
        <v>3.1895692809422373E-2</v>
      </c>
      <c r="G1491">
        <f>E1491*GETPIVOTDATA("Gender",'Naive Bayes'!$A$3,"Gender","Female","LastLetter","a")</f>
        <v>0.31469363474122553</v>
      </c>
      <c r="H1491" t="str">
        <f t="shared" si="52"/>
        <v>Female</v>
      </c>
      <c r="I1491">
        <f t="shared" si="53"/>
        <v>1</v>
      </c>
    </row>
    <row r="1492" spans="1:9" ht="14.25" customHeight="1">
      <c r="A1492" s="1" t="s">
        <v>1484</v>
      </c>
      <c r="B1492" s="1" t="s">
        <v>6</v>
      </c>
      <c r="C1492" s="1" t="str">
        <f t="shared" si="45"/>
        <v>a</v>
      </c>
      <c r="D1492">
        <f>VLOOKUP(C1492,'Naive Bayes'!A:D,3,0)</f>
        <v>0.17859365276913503</v>
      </c>
      <c r="E1492">
        <f>VLOOKUP(C1492,'Naive Bayes'!A:D,2,0)</f>
        <v>0.56097560975609762</v>
      </c>
      <c r="F1492">
        <f>D1492*GETPIVOTDATA("Gender",'Naive Bayes'!$A$3,"Gender","Male","LastLetter","a")</f>
        <v>3.1895692809422373E-2</v>
      </c>
      <c r="G1492">
        <f>E1492*GETPIVOTDATA("Gender",'Naive Bayes'!$A$3,"Gender","Female","LastLetter","a")</f>
        <v>0.31469363474122553</v>
      </c>
      <c r="H1492" t="str">
        <f t="shared" si="52"/>
        <v>Female</v>
      </c>
      <c r="I1492">
        <f t="shared" si="53"/>
        <v>1</v>
      </c>
    </row>
    <row r="1493" spans="1:9" ht="14.25" customHeight="1">
      <c r="A1493" s="1" t="s">
        <v>1485</v>
      </c>
      <c r="B1493" s="1" t="s">
        <v>4</v>
      </c>
      <c r="C1493" s="1" t="str">
        <f t="shared" si="45"/>
        <v>h</v>
      </c>
      <c r="D1493">
        <f>VLOOKUP(C1493,'Naive Bayes'!A:D,3,0)</f>
        <v>0.11263223397635345</v>
      </c>
      <c r="E1493">
        <f>VLOOKUP(C1493,'Naive Bayes'!A:D,2,0)</f>
        <v>5.0215208034433282E-3</v>
      </c>
      <c r="F1493">
        <f>D1493*GETPIVOTDATA("Gender",'Naive Bayes'!$A$3,"Gender","Male","LastLetter","a")</f>
        <v>2.0115402085384843E-2</v>
      </c>
      <c r="G1493">
        <f>E1493*GETPIVOTDATA("Gender",'Naive Bayes'!$A$3,"Gender","Female","LastLetter","a")</f>
        <v>2.8169506946145503E-3</v>
      </c>
      <c r="H1493" t="str">
        <f t="shared" si="52"/>
        <v>Male</v>
      </c>
      <c r="I1493">
        <f t="shared" si="53"/>
        <v>1</v>
      </c>
    </row>
    <row r="1494" spans="1:9" ht="14.25" customHeight="1">
      <c r="A1494" s="1" t="s">
        <v>1486</v>
      </c>
      <c r="B1494" s="1" t="s">
        <v>6</v>
      </c>
      <c r="C1494" s="1" t="str">
        <f t="shared" si="45"/>
        <v>i</v>
      </c>
      <c r="D1494">
        <f>VLOOKUP(C1494,'Naive Bayes'!A:D,3,0)</f>
        <v>6.4716863721219667E-2</v>
      </c>
      <c r="E1494">
        <f>VLOOKUP(C1494,'Naive Bayes'!A:D,2,0)</f>
        <v>0.34074605451936874</v>
      </c>
      <c r="F1494">
        <f>D1494*GETPIVOTDATA("Gender",'Naive Bayes'!$A$3,"Gender","Male","LastLetter","a")</f>
        <v>1.1558021087734937E-2</v>
      </c>
      <c r="G1494">
        <f>E1494*GETPIVOTDATA("Gender",'Naive Bayes'!$A$3,"Gender","Female","LastLetter","a")</f>
        <v>0.19115022570598736</v>
      </c>
      <c r="H1494" t="str">
        <f t="shared" si="52"/>
        <v>Female</v>
      </c>
      <c r="I1494">
        <f t="shared" si="53"/>
        <v>1</v>
      </c>
    </row>
    <row r="1495" spans="1:9" ht="14.25" customHeight="1">
      <c r="A1495" s="1" t="s">
        <v>1487</v>
      </c>
      <c r="B1495" s="1" t="s">
        <v>4</v>
      </c>
      <c r="C1495" s="1" t="str">
        <f t="shared" si="45"/>
        <v>a</v>
      </c>
      <c r="D1495">
        <f>VLOOKUP(C1495,'Naive Bayes'!A:D,3,0)</f>
        <v>0.17859365276913503</v>
      </c>
      <c r="E1495">
        <f>VLOOKUP(C1495,'Naive Bayes'!A:D,2,0)</f>
        <v>0.56097560975609762</v>
      </c>
      <c r="F1495">
        <f>D1495*GETPIVOTDATA("Gender",'Naive Bayes'!$A$3,"Gender","Male","LastLetter","a")</f>
        <v>3.1895692809422373E-2</v>
      </c>
      <c r="G1495">
        <f>E1495*GETPIVOTDATA("Gender",'Naive Bayes'!$A$3,"Gender","Female","LastLetter","a")</f>
        <v>0.31469363474122553</v>
      </c>
      <c r="H1495" t="str">
        <f t="shared" si="52"/>
        <v>Female</v>
      </c>
      <c r="I1495">
        <f t="shared" si="53"/>
        <v>0</v>
      </c>
    </row>
    <row r="1496" spans="1:9" ht="14.25" customHeight="1">
      <c r="A1496" s="1" t="s">
        <v>1488</v>
      </c>
      <c r="B1496" s="1" t="s">
        <v>4</v>
      </c>
      <c r="C1496" s="1" t="str">
        <f t="shared" si="45"/>
        <v>k</v>
      </c>
      <c r="D1496">
        <f>VLOOKUP(C1496,'Naive Bayes'!A:D,3,0)</f>
        <v>3.7336652146857496E-2</v>
      </c>
      <c r="E1496">
        <f>VLOOKUP(C1496,'Naive Bayes'!A:D,2,0)</f>
        <v>2.8694404591104736E-3</v>
      </c>
      <c r="F1496">
        <f>D1496*GETPIVOTDATA("Gender",'Naive Bayes'!$A$3,"Gender","Male","LastLetter","a")</f>
        <v>6.6680890890778478E-3</v>
      </c>
      <c r="G1496">
        <f>E1496*GETPIVOTDATA("Gender",'Naive Bayes'!$A$3,"Gender","Female","LastLetter","a")</f>
        <v>1.6096861112083146E-3</v>
      </c>
      <c r="H1496" t="str">
        <f t="shared" si="52"/>
        <v>Male</v>
      </c>
      <c r="I1496">
        <f t="shared" si="53"/>
        <v>1</v>
      </c>
    </row>
    <row r="1497" spans="1:9" ht="14.25" customHeight="1">
      <c r="A1497" s="1" t="s">
        <v>1489</v>
      </c>
      <c r="B1497" s="1" t="s">
        <v>4</v>
      </c>
      <c r="C1497" s="1" t="str">
        <f t="shared" si="45"/>
        <v>b</v>
      </c>
      <c r="D1497">
        <f>VLOOKUP(C1497,'Naive Bayes'!A:D,3,0)</f>
        <v>9.9564405724953328E-3</v>
      </c>
      <c r="E1497">
        <f>VLOOKUP(C1497,'Naive Bayes'!A:D,2,0)</f>
        <v>2.152080344332855E-3</v>
      </c>
      <c r="F1497">
        <f>D1497*GETPIVOTDATA("Gender",'Naive Bayes'!$A$3,"Gender","Male","LastLetter","a")</f>
        <v>1.7781570904207595E-3</v>
      </c>
      <c r="G1497">
        <f>E1497*GETPIVOTDATA("Gender",'Naive Bayes'!$A$3,"Gender","Female","LastLetter","a")</f>
        <v>1.2072645834062359E-3</v>
      </c>
      <c r="H1497" t="str">
        <f t="shared" si="52"/>
        <v>Male</v>
      </c>
      <c r="I1497">
        <f t="shared" si="53"/>
        <v>1</v>
      </c>
    </row>
    <row r="1498" spans="1:9" ht="14.25" customHeight="1">
      <c r="A1498" s="1" t="s">
        <v>1490</v>
      </c>
      <c r="B1498" s="1" t="s">
        <v>6</v>
      </c>
      <c r="C1498" s="1" t="str">
        <f t="shared" si="45"/>
        <v>l</v>
      </c>
      <c r="D1498">
        <f>VLOOKUP(C1498,'Naive Bayes'!A:D,3,0)</f>
        <v>6.1605476042314873E-2</v>
      </c>
      <c r="E1498">
        <f>VLOOKUP(C1498,'Naive Bayes'!A:D,2,0)</f>
        <v>2.7977044476327116E-2</v>
      </c>
      <c r="F1498">
        <f>D1498*GETPIVOTDATA("Gender",'Naive Bayes'!$A$3,"Gender","Male","LastLetter","a")</f>
        <v>1.1002346996978449E-2</v>
      </c>
      <c r="G1498">
        <f>E1498*GETPIVOTDATA("Gender",'Naive Bayes'!$A$3,"Gender","Female","LastLetter","a")</f>
        <v>1.5694439584281066E-2</v>
      </c>
      <c r="H1498" t="str">
        <f t="shared" si="52"/>
        <v>Female</v>
      </c>
      <c r="I1498">
        <f t="shared" si="53"/>
        <v>1</v>
      </c>
    </row>
    <row r="1499" spans="1:9" ht="14.25" customHeight="1">
      <c r="A1499" s="1" t="s">
        <v>1491</v>
      </c>
      <c r="B1499" s="1" t="s">
        <v>4</v>
      </c>
      <c r="C1499" s="1" t="str">
        <f t="shared" si="45"/>
        <v>n</v>
      </c>
      <c r="D1499">
        <f>VLOOKUP(C1499,'Naive Bayes'!A:D,3,0)</f>
        <v>0.15121344119477287</v>
      </c>
      <c r="E1499">
        <f>VLOOKUP(C1499,'Naive Bayes'!A:D,2,0)</f>
        <v>1.2195121951219513E-2</v>
      </c>
      <c r="F1499">
        <f>D1499*GETPIVOTDATA("Gender",'Naive Bayes'!$A$3,"Gender","Male","LastLetter","a")</f>
        <v>2.7005760810765285E-2</v>
      </c>
      <c r="G1499">
        <f>E1499*GETPIVOTDATA("Gender",'Naive Bayes'!$A$3,"Gender","Female","LastLetter","a")</f>
        <v>6.8411659726353366E-3</v>
      </c>
      <c r="H1499" t="str">
        <f t="shared" si="52"/>
        <v>Male</v>
      </c>
      <c r="I1499">
        <f t="shared" si="53"/>
        <v>1</v>
      </c>
    </row>
    <row r="1500" spans="1:9" ht="14.25" customHeight="1">
      <c r="A1500" s="1" t="s">
        <v>1492</v>
      </c>
      <c r="B1500" s="1" t="s">
        <v>6</v>
      </c>
      <c r="C1500" s="1" t="str">
        <f t="shared" si="45"/>
        <v>a</v>
      </c>
      <c r="D1500">
        <f>VLOOKUP(C1500,'Naive Bayes'!A:D,3,0)</f>
        <v>0.17859365276913503</v>
      </c>
      <c r="E1500">
        <f>VLOOKUP(C1500,'Naive Bayes'!A:D,2,0)</f>
        <v>0.56097560975609762</v>
      </c>
      <c r="F1500">
        <f>D1500*GETPIVOTDATA("Gender",'Naive Bayes'!$A$3,"Gender","Male","LastLetter","a")</f>
        <v>3.1895692809422373E-2</v>
      </c>
      <c r="G1500">
        <f>E1500*GETPIVOTDATA("Gender",'Naive Bayes'!$A$3,"Gender","Female","LastLetter","a")</f>
        <v>0.31469363474122553</v>
      </c>
      <c r="H1500" t="str">
        <f t="shared" si="52"/>
        <v>Female</v>
      </c>
      <c r="I1500">
        <f t="shared" si="53"/>
        <v>1</v>
      </c>
    </row>
    <row r="1501" spans="1:9" ht="14.25" customHeight="1">
      <c r="A1501" s="1" t="s">
        <v>1493</v>
      </c>
      <c r="B1501" s="1" t="s">
        <v>4</v>
      </c>
      <c r="C1501" s="1" t="str">
        <f t="shared" si="45"/>
        <v>j</v>
      </c>
      <c r="D1501">
        <f>VLOOKUP(C1501,'Naive Bayes'!A:D,3,0)</f>
        <v>2.3024268823895456E-2</v>
      </c>
      <c r="E1501">
        <f>VLOOKUP(C1501,'Naive Bayes'!A:D,2,0)</f>
        <v>7.173601147776184E-4</v>
      </c>
      <c r="F1501">
        <f>D1501*GETPIVOTDATA("Gender",'Naive Bayes'!$A$3,"Gender","Male","LastLetter","a")</f>
        <v>4.1119882715980058E-3</v>
      </c>
      <c r="G1501">
        <f>E1501*GETPIVOTDATA("Gender",'Naive Bayes'!$A$3,"Gender","Female","LastLetter","a")</f>
        <v>4.0242152780207866E-4</v>
      </c>
      <c r="H1501" t="str">
        <f t="shared" si="52"/>
        <v>Male</v>
      </c>
      <c r="I1501">
        <f t="shared" si="53"/>
        <v>1</v>
      </c>
    </row>
    <row r="1502" spans="1:9" ht="14.25" customHeight="1">
      <c r="A1502" s="1" t="s">
        <v>1494</v>
      </c>
      <c r="B1502" s="1" t="s">
        <v>4</v>
      </c>
      <c r="C1502" s="1" t="str">
        <f t="shared" si="45"/>
        <v>l</v>
      </c>
      <c r="D1502">
        <f>VLOOKUP(C1502,'Naive Bayes'!A:D,3,0)</f>
        <v>6.1605476042314873E-2</v>
      </c>
      <c r="E1502">
        <f>VLOOKUP(C1502,'Naive Bayes'!A:D,2,0)</f>
        <v>2.7977044476327116E-2</v>
      </c>
      <c r="F1502">
        <f>D1502*GETPIVOTDATA("Gender",'Naive Bayes'!$A$3,"Gender","Male","LastLetter","a")</f>
        <v>1.1002346996978449E-2</v>
      </c>
      <c r="G1502">
        <f>E1502*GETPIVOTDATA("Gender",'Naive Bayes'!$A$3,"Gender","Female","LastLetter","a")</f>
        <v>1.5694439584281066E-2</v>
      </c>
      <c r="H1502" t="str">
        <f t="shared" si="52"/>
        <v>Female</v>
      </c>
      <c r="I1502">
        <f t="shared" si="53"/>
        <v>0</v>
      </c>
    </row>
    <row r="1503" spans="1:9" ht="14.25" customHeight="1">
      <c r="A1503" s="1" t="s">
        <v>1495</v>
      </c>
      <c r="B1503" s="1" t="s">
        <v>6</v>
      </c>
      <c r="C1503" s="1" t="str">
        <f t="shared" si="45"/>
        <v>i</v>
      </c>
      <c r="D1503">
        <f>VLOOKUP(C1503,'Naive Bayes'!A:D,3,0)</f>
        <v>6.4716863721219667E-2</v>
      </c>
      <c r="E1503">
        <f>VLOOKUP(C1503,'Naive Bayes'!A:D,2,0)</f>
        <v>0.34074605451936874</v>
      </c>
      <c r="F1503">
        <f>D1503*GETPIVOTDATA("Gender",'Naive Bayes'!$A$3,"Gender","Male","LastLetter","a")</f>
        <v>1.1558021087734937E-2</v>
      </c>
      <c r="G1503">
        <f>E1503*GETPIVOTDATA("Gender",'Naive Bayes'!$A$3,"Gender","Female","LastLetter","a")</f>
        <v>0.19115022570598736</v>
      </c>
      <c r="H1503" t="str">
        <f t="shared" si="52"/>
        <v>Female</v>
      </c>
      <c r="I1503">
        <f t="shared" si="53"/>
        <v>1</v>
      </c>
    </row>
    <row r="1504" spans="1:9" ht="14.25" customHeight="1">
      <c r="A1504" s="1" t="s">
        <v>1496</v>
      </c>
      <c r="B1504" s="1" t="s">
        <v>4</v>
      </c>
      <c r="C1504" s="1" t="str">
        <f t="shared" si="45"/>
        <v>u</v>
      </c>
      <c r="D1504">
        <f>VLOOKUP(C1504,'Naive Bayes'!A:D,3,0)</f>
        <v>3.7336652146857496E-2</v>
      </c>
      <c r="E1504">
        <f>VLOOKUP(C1504,'Naive Bayes'!A:D,2,0)</f>
        <v>7.8909612625538018E-3</v>
      </c>
      <c r="F1504">
        <f>D1504*GETPIVOTDATA("Gender",'Naive Bayes'!$A$3,"Gender","Male","LastLetter","a")</f>
        <v>6.6680890890778478E-3</v>
      </c>
      <c r="G1504">
        <f>E1504*GETPIVOTDATA("Gender",'Naive Bayes'!$A$3,"Gender","Female","LastLetter","a")</f>
        <v>4.4266368058228645E-3</v>
      </c>
      <c r="H1504" t="str">
        <f t="shared" si="52"/>
        <v>Male</v>
      </c>
      <c r="I1504">
        <f t="shared" si="53"/>
        <v>1</v>
      </c>
    </row>
    <row r="1505" spans="1:9" ht="14.25" customHeight="1">
      <c r="A1505" s="1" t="s">
        <v>1497</v>
      </c>
      <c r="B1505" s="1" t="s">
        <v>4</v>
      </c>
      <c r="C1505" s="1" t="str">
        <f t="shared" si="45"/>
        <v>h</v>
      </c>
      <c r="D1505">
        <f>VLOOKUP(C1505,'Naive Bayes'!A:D,3,0)</f>
        <v>0.11263223397635345</v>
      </c>
      <c r="E1505">
        <f>VLOOKUP(C1505,'Naive Bayes'!A:D,2,0)</f>
        <v>5.0215208034433282E-3</v>
      </c>
      <c r="F1505">
        <f>D1505*GETPIVOTDATA("Gender",'Naive Bayes'!$A$3,"Gender","Male","LastLetter","a")</f>
        <v>2.0115402085384843E-2</v>
      </c>
      <c r="G1505">
        <f>E1505*GETPIVOTDATA("Gender",'Naive Bayes'!$A$3,"Gender","Female","LastLetter","a")</f>
        <v>2.8169506946145503E-3</v>
      </c>
      <c r="H1505" t="str">
        <f t="shared" si="52"/>
        <v>Male</v>
      </c>
      <c r="I1505">
        <f t="shared" si="53"/>
        <v>1</v>
      </c>
    </row>
    <row r="1506" spans="1:9" ht="14.25" customHeight="1">
      <c r="A1506" s="1" t="s">
        <v>1498</v>
      </c>
      <c r="B1506" s="1" t="s">
        <v>6</v>
      </c>
      <c r="C1506" s="1" t="str">
        <f t="shared" si="45"/>
        <v>i</v>
      </c>
      <c r="D1506">
        <f>VLOOKUP(C1506,'Naive Bayes'!A:D,3,0)</f>
        <v>6.4716863721219667E-2</v>
      </c>
      <c r="E1506">
        <f>VLOOKUP(C1506,'Naive Bayes'!A:D,2,0)</f>
        <v>0.34074605451936874</v>
      </c>
      <c r="F1506">
        <f>D1506*GETPIVOTDATA("Gender",'Naive Bayes'!$A$3,"Gender","Male","LastLetter","a")</f>
        <v>1.1558021087734937E-2</v>
      </c>
      <c r="G1506">
        <f>E1506*GETPIVOTDATA("Gender",'Naive Bayes'!$A$3,"Gender","Female","LastLetter","a")</f>
        <v>0.19115022570598736</v>
      </c>
      <c r="H1506" t="str">
        <f t="shared" si="52"/>
        <v>Female</v>
      </c>
      <c r="I1506">
        <f t="shared" si="53"/>
        <v>1</v>
      </c>
    </row>
    <row r="1507" spans="1:9" ht="14.25" customHeight="1">
      <c r="A1507" s="1" t="s">
        <v>1499</v>
      </c>
      <c r="B1507" s="1" t="s">
        <v>6</v>
      </c>
      <c r="C1507" s="1" t="str">
        <f t="shared" si="45"/>
        <v>a</v>
      </c>
      <c r="D1507">
        <f>VLOOKUP(C1507,'Naive Bayes'!A:D,3,0)</f>
        <v>0.17859365276913503</v>
      </c>
      <c r="E1507">
        <f>VLOOKUP(C1507,'Naive Bayes'!A:D,2,0)</f>
        <v>0.56097560975609762</v>
      </c>
      <c r="F1507">
        <f>D1507*GETPIVOTDATA("Gender",'Naive Bayes'!$A$3,"Gender","Male","LastLetter","a")</f>
        <v>3.1895692809422373E-2</v>
      </c>
      <c r="G1507">
        <f>E1507*GETPIVOTDATA("Gender",'Naive Bayes'!$A$3,"Gender","Female","LastLetter","a")</f>
        <v>0.31469363474122553</v>
      </c>
      <c r="H1507" t="str">
        <f t="shared" si="52"/>
        <v>Female</v>
      </c>
      <c r="I1507">
        <f t="shared" si="53"/>
        <v>1</v>
      </c>
    </row>
    <row r="1508" spans="1:9" ht="14.25" customHeight="1">
      <c r="A1508" s="1" t="s">
        <v>1500</v>
      </c>
      <c r="B1508" s="1" t="s">
        <v>4</v>
      </c>
      <c r="C1508" s="1" t="str">
        <f t="shared" si="45"/>
        <v>a</v>
      </c>
      <c r="D1508">
        <f>VLOOKUP(C1508,'Naive Bayes'!A:D,3,0)</f>
        <v>0.17859365276913503</v>
      </c>
      <c r="E1508">
        <f>VLOOKUP(C1508,'Naive Bayes'!A:D,2,0)</f>
        <v>0.56097560975609762</v>
      </c>
      <c r="F1508">
        <f>D1508*GETPIVOTDATA("Gender",'Naive Bayes'!$A$3,"Gender","Male","LastLetter","a")</f>
        <v>3.1895692809422373E-2</v>
      </c>
      <c r="G1508">
        <f>E1508*GETPIVOTDATA("Gender",'Naive Bayes'!$A$3,"Gender","Female","LastLetter","a")</f>
        <v>0.31469363474122553</v>
      </c>
      <c r="H1508" t="str">
        <f t="shared" si="52"/>
        <v>Female</v>
      </c>
      <c r="I1508">
        <f t="shared" si="53"/>
        <v>0</v>
      </c>
    </row>
    <row r="1509" spans="1:9" ht="14.25" customHeight="1">
      <c r="A1509" s="1" t="s">
        <v>1501</v>
      </c>
      <c r="B1509" s="1" t="s">
        <v>6</v>
      </c>
      <c r="C1509" s="1" t="str">
        <f t="shared" si="45"/>
        <v>a</v>
      </c>
      <c r="D1509">
        <f>VLOOKUP(C1509,'Naive Bayes'!A:D,3,0)</f>
        <v>0.17859365276913503</v>
      </c>
      <c r="E1509">
        <f>VLOOKUP(C1509,'Naive Bayes'!A:D,2,0)</f>
        <v>0.56097560975609762</v>
      </c>
      <c r="F1509">
        <f>D1509*GETPIVOTDATA("Gender",'Naive Bayes'!$A$3,"Gender","Male","LastLetter","a")</f>
        <v>3.1895692809422373E-2</v>
      </c>
      <c r="G1509">
        <f>E1509*GETPIVOTDATA("Gender",'Naive Bayes'!$A$3,"Gender","Female","LastLetter","a")</f>
        <v>0.31469363474122553</v>
      </c>
      <c r="H1509" t="str">
        <f t="shared" si="52"/>
        <v>Female</v>
      </c>
      <c r="I1509">
        <f t="shared" si="53"/>
        <v>1</v>
      </c>
    </row>
    <row r="1510" spans="1:9" ht="14.25" customHeight="1">
      <c r="A1510" s="1" t="s">
        <v>1502</v>
      </c>
      <c r="B1510" s="1" t="s">
        <v>4</v>
      </c>
      <c r="C1510" s="1" t="str">
        <f t="shared" si="45"/>
        <v>i</v>
      </c>
      <c r="D1510">
        <f>VLOOKUP(C1510,'Naive Bayes'!A:D,3,0)</f>
        <v>6.4716863721219667E-2</v>
      </c>
      <c r="E1510">
        <f>VLOOKUP(C1510,'Naive Bayes'!A:D,2,0)</f>
        <v>0.34074605451936874</v>
      </c>
      <c r="F1510">
        <f>D1510*GETPIVOTDATA("Gender",'Naive Bayes'!$A$3,"Gender","Male","LastLetter","a")</f>
        <v>1.1558021087734937E-2</v>
      </c>
      <c r="G1510">
        <f>E1510*GETPIVOTDATA("Gender",'Naive Bayes'!$A$3,"Gender","Female","LastLetter","a")</f>
        <v>0.19115022570598736</v>
      </c>
      <c r="H1510" t="str">
        <f t="shared" si="52"/>
        <v>Female</v>
      </c>
      <c r="I1510">
        <f t="shared" si="53"/>
        <v>0</v>
      </c>
    </row>
    <row r="1511" spans="1:9" ht="14.25" customHeight="1">
      <c r="A1511" s="1" t="s">
        <v>1503</v>
      </c>
      <c r="B1511" s="1" t="s">
        <v>4</v>
      </c>
      <c r="C1511" s="1" t="str">
        <f t="shared" si="45"/>
        <v>t</v>
      </c>
      <c r="D1511">
        <f>VLOOKUP(C1511,'Naive Bayes'!A:D,3,0)</f>
        <v>5.9116365899191038E-2</v>
      </c>
      <c r="E1511">
        <f>VLOOKUP(C1511,'Naive Bayes'!A:D,2,0)</f>
        <v>6.4562410329985654E-3</v>
      </c>
      <c r="F1511">
        <f>D1511*GETPIVOTDATA("Gender",'Naive Bayes'!$A$3,"Gender","Male","LastLetter","a")</f>
        <v>1.0557807724373258E-2</v>
      </c>
      <c r="G1511">
        <f>E1511*GETPIVOTDATA("Gender",'Naive Bayes'!$A$3,"Gender","Female","LastLetter","a")</f>
        <v>3.6217937502187078E-3</v>
      </c>
      <c r="H1511" t="str">
        <f t="shared" si="52"/>
        <v>Male</v>
      </c>
      <c r="I1511">
        <f t="shared" si="53"/>
        <v>1</v>
      </c>
    </row>
    <row r="1512" spans="1:9" ht="14.25" customHeight="1">
      <c r="A1512" s="1" t="s">
        <v>1504</v>
      </c>
      <c r="B1512" s="1" t="s">
        <v>6</v>
      </c>
      <c r="C1512" s="1" t="str">
        <f t="shared" si="45"/>
        <v>a</v>
      </c>
      <c r="D1512">
        <f>VLOOKUP(C1512,'Naive Bayes'!A:D,3,0)</f>
        <v>0.17859365276913503</v>
      </c>
      <c r="E1512">
        <f>VLOOKUP(C1512,'Naive Bayes'!A:D,2,0)</f>
        <v>0.56097560975609762</v>
      </c>
      <c r="F1512">
        <f>D1512*GETPIVOTDATA("Gender",'Naive Bayes'!$A$3,"Gender","Male","LastLetter","a")</f>
        <v>3.1895692809422373E-2</v>
      </c>
      <c r="G1512">
        <f>E1512*GETPIVOTDATA("Gender",'Naive Bayes'!$A$3,"Gender","Female","LastLetter","a")</f>
        <v>0.31469363474122553</v>
      </c>
      <c r="H1512" t="str">
        <f t="shared" si="52"/>
        <v>Female</v>
      </c>
      <c r="I1512">
        <f t="shared" si="53"/>
        <v>1</v>
      </c>
    </row>
    <row r="1513" spans="1:9" ht="14.25" customHeight="1">
      <c r="A1513" s="1" t="s">
        <v>1505</v>
      </c>
      <c r="B1513" s="1" t="s">
        <v>4</v>
      </c>
      <c r="C1513" s="1" t="str">
        <f t="shared" si="45"/>
        <v>h</v>
      </c>
      <c r="D1513">
        <f>VLOOKUP(C1513,'Naive Bayes'!A:D,3,0)</f>
        <v>0.11263223397635345</v>
      </c>
      <c r="E1513">
        <f>VLOOKUP(C1513,'Naive Bayes'!A:D,2,0)</f>
        <v>5.0215208034433282E-3</v>
      </c>
      <c r="F1513">
        <f>D1513*GETPIVOTDATA("Gender",'Naive Bayes'!$A$3,"Gender","Male","LastLetter","a")</f>
        <v>2.0115402085384843E-2</v>
      </c>
      <c r="G1513">
        <f>E1513*GETPIVOTDATA("Gender",'Naive Bayes'!$A$3,"Gender","Female","LastLetter","a")</f>
        <v>2.8169506946145503E-3</v>
      </c>
      <c r="H1513" t="str">
        <f t="shared" si="52"/>
        <v>Male</v>
      </c>
      <c r="I1513">
        <f t="shared" si="53"/>
        <v>1</v>
      </c>
    </row>
    <row r="1514" spans="1:9" ht="14.25" customHeight="1">
      <c r="A1514" s="1" t="s">
        <v>1506</v>
      </c>
      <c r="B1514" s="1" t="s">
        <v>4</v>
      </c>
      <c r="C1514" s="1" t="str">
        <f t="shared" si="45"/>
        <v>r</v>
      </c>
      <c r="D1514">
        <f>VLOOKUP(C1514,'Naive Bayes'!A:D,3,0)</f>
        <v>8.7741132545115119E-2</v>
      </c>
      <c r="E1514">
        <f>VLOOKUP(C1514,'Naive Bayes'!A:D,2,0)</f>
        <v>6.4562410329985654E-3</v>
      </c>
      <c r="F1514">
        <f>D1514*GETPIVOTDATA("Gender",'Naive Bayes'!$A$3,"Gender","Male","LastLetter","a")</f>
        <v>1.5670009359332941E-2</v>
      </c>
      <c r="G1514">
        <f>E1514*GETPIVOTDATA("Gender",'Naive Bayes'!$A$3,"Gender","Female","LastLetter","a")</f>
        <v>3.6217937502187078E-3</v>
      </c>
      <c r="H1514" t="str">
        <f t="shared" si="52"/>
        <v>Male</v>
      </c>
      <c r="I1514">
        <f t="shared" si="53"/>
        <v>1</v>
      </c>
    </row>
    <row r="1515" spans="1:9" ht="14.25" customHeight="1">
      <c r="A1515" s="1" t="s">
        <v>1507</v>
      </c>
      <c r="B1515" s="1" t="s">
        <v>4</v>
      </c>
      <c r="C1515" s="1" t="str">
        <f t="shared" si="45"/>
        <v>n</v>
      </c>
      <c r="D1515">
        <f>VLOOKUP(C1515,'Naive Bayes'!A:D,3,0)</f>
        <v>0.15121344119477287</v>
      </c>
      <c r="E1515">
        <f>VLOOKUP(C1515,'Naive Bayes'!A:D,2,0)</f>
        <v>1.2195121951219513E-2</v>
      </c>
      <c r="F1515">
        <f>D1515*GETPIVOTDATA("Gender",'Naive Bayes'!$A$3,"Gender","Male","LastLetter","a")</f>
        <v>2.7005760810765285E-2</v>
      </c>
      <c r="G1515">
        <f>E1515*GETPIVOTDATA("Gender",'Naive Bayes'!$A$3,"Gender","Female","LastLetter","a")</f>
        <v>6.8411659726353366E-3</v>
      </c>
      <c r="H1515" t="str">
        <f t="shared" si="52"/>
        <v>Male</v>
      </c>
      <c r="I1515">
        <f t="shared" si="53"/>
        <v>1</v>
      </c>
    </row>
    <row r="1516" spans="1:9" ht="14.25" customHeight="1">
      <c r="A1516" s="1" t="s">
        <v>1508</v>
      </c>
      <c r="B1516" s="1" t="s">
        <v>6</v>
      </c>
      <c r="C1516" s="1" t="str">
        <f t="shared" si="45"/>
        <v>a</v>
      </c>
      <c r="D1516">
        <f>VLOOKUP(C1516,'Naive Bayes'!A:D,3,0)</f>
        <v>0.17859365276913503</v>
      </c>
      <c r="E1516">
        <f>VLOOKUP(C1516,'Naive Bayes'!A:D,2,0)</f>
        <v>0.56097560975609762</v>
      </c>
      <c r="F1516">
        <f>D1516*GETPIVOTDATA("Gender",'Naive Bayes'!$A$3,"Gender","Male","LastLetter","a")</f>
        <v>3.1895692809422373E-2</v>
      </c>
      <c r="G1516">
        <f>E1516*GETPIVOTDATA("Gender",'Naive Bayes'!$A$3,"Gender","Female","LastLetter","a")</f>
        <v>0.31469363474122553</v>
      </c>
      <c r="H1516" t="str">
        <f t="shared" si="52"/>
        <v>Female</v>
      </c>
      <c r="I1516">
        <f t="shared" si="53"/>
        <v>1</v>
      </c>
    </row>
    <row r="1517" spans="1:9" ht="14.25" customHeight="1">
      <c r="A1517" s="1" t="s">
        <v>1509</v>
      </c>
      <c r="B1517" s="1" t="s">
        <v>4</v>
      </c>
      <c r="C1517" s="1" t="str">
        <f t="shared" si="45"/>
        <v>h</v>
      </c>
      <c r="D1517">
        <f>VLOOKUP(C1517,'Naive Bayes'!A:D,3,0)</f>
        <v>0.11263223397635345</v>
      </c>
      <c r="E1517">
        <f>VLOOKUP(C1517,'Naive Bayes'!A:D,2,0)</f>
        <v>5.0215208034433282E-3</v>
      </c>
      <c r="F1517">
        <f>D1517*GETPIVOTDATA("Gender",'Naive Bayes'!$A$3,"Gender","Male","LastLetter","a")</f>
        <v>2.0115402085384843E-2</v>
      </c>
      <c r="G1517">
        <f>E1517*GETPIVOTDATA("Gender",'Naive Bayes'!$A$3,"Gender","Female","LastLetter","a")</f>
        <v>2.8169506946145503E-3</v>
      </c>
      <c r="H1517" t="str">
        <f t="shared" si="52"/>
        <v>Male</v>
      </c>
      <c r="I1517">
        <f t="shared" si="53"/>
        <v>1</v>
      </c>
    </row>
    <row r="1518" spans="1:9" ht="14.25" customHeight="1">
      <c r="A1518" s="1" t="s">
        <v>1510</v>
      </c>
      <c r="B1518" s="1" t="s">
        <v>6</v>
      </c>
      <c r="C1518" s="1" t="str">
        <f t="shared" si="45"/>
        <v>a</v>
      </c>
      <c r="D1518">
        <f>VLOOKUP(C1518,'Naive Bayes'!A:D,3,0)</f>
        <v>0.17859365276913503</v>
      </c>
      <c r="E1518">
        <f>VLOOKUP(C1518,'Naive Bayes'!A:D,2,0)</f>
        <v>0.56097560975609762</v>
      </c>
      <c r="F1518">
        <f>D1518*GETPIVOTDATA("Gender",'Naive Bayes'!$A$3,"Gender","Male","LastLetter","a")</f>
        <v>3.1895692809422373E-2</v>
      </c>
      <c r="G1518">
        <f>E1518*GETPIVOTDATA("Gender",'Naive Bayes'!$A$3,"Gender","Female","LastLetter","a")</f>
        <v>0.31469363474122553</v>
      </c>
      <c r="H1518" t="str">
        <f t="shared" si="52"/>
        <v>Female</v>
      </c>
      <c r="I1518">
        <f t="shared" si="53"/>
        <v>1</v>
      </c>
    </row>
    <row r="1519" spans="1:9" ht="14.25" customHeight="1">
      <c r="A1519" s="1" t="s">
        <v>1511</v>
      </c>
      <c r="B1519" s="1" t="s">
        <v>6</v>
      </c>
      <c r="C1519" s="1" t="str">
        <f t="shared" si="45"/>
        <v>i</v>
      </c>
      <c r="D1519">
        <f>VLOOKUP(C1519,'Naive Bayes'!A:D,3,0)</f>
        <v>6.4716863721219667E-2</v>
      </c>
      <c r="E1519">
        <f>VLOOKUP(C1519,'Naive Bayes'!A:D,2,0)</f>
        <v>0.34074605451936874</v>
      </c>
      <c r="F1519">
        <f>D1519*GETPIVOTDATA("Gender",'Naive Bayes'!$A$3,"Gender","Male","LastLetter","a")</f>
        <v>1.1558021087734937E-2</v>
      </c>
      <c r="G1519">
        <f>E1519*GETPIVOTDATA("Gender",'Naive Bayes'!$A$3,"Gender","Female","LastLetter","a")</f>
        <v>0.19115022570598736</v>
      </c>
      <c r="H1519" t="str">
        <f t="shared" si="52"/>
        <v>Female</v>
      </c>
      <c r="I1519">
        <f t="shared" si="53"/>
        <v>1</v>
      </c>
    </row>
    <row r="1520" spans="1:9" ht="14.25" customHeight="1">
      <c r="A1520" s="1" t="s">
        <v>1512</v>
      </c>
      <c r="B1520" s="1" t="s">
        <v>4</v>
      </c>
      <c r="C1520" s="1" t="str">
        <f t="shared" si="45"/>
        <v>a</v>
      </c>
      <c r="D1520">
        <f>VLOOKUP(C1520,'Naive Bayes'!A:D,3,0)</f>
        <v>0.17859365276913503</v>
      </c>
      <c r="E1520">
        <f>VLOOKUP(C1520,'Naive Bayes'!A:D,2,0)</f>
        <v>0.56097560975609762</v>
      </c>
      <c r="F1520">
        <f>D1520*GETPIVOTDATA("Gender",'Naive Bayes'!$A$3,"Gender","Male","LastLetter","a")</f>
        <v>3.1895692809422373E-2</v>
      </c>
      <c r="G1520">
        <f>E1520*GETPIVOTDATA("Gender",'Naive Bayes'!$A$3,"Gender","Female","LastLetter","a")</f>
        <v>0.31469363474122553</v>
      </c>
      <c r="H1520" t="str">
        <f t="shared" si="52"/>
        <v>Female</v>
      </c>
      <c r="I1520">
        <f t="shared" si="53"/>
        <v>0</v>
      </c>
    </row>
    <row r="1521" spans="1:9" ht="14.25" customHeight="1">
      <c r="A1521" s="1" t="s">
        <v>1513</v>
      </c>
      <c r="B1521" s="1" t="s">
        <v>6</v>
      </c>
      <c r="C1521" s="1" t="str">
        <f t="shared" si="45"/>
        <v>i</v>
      </c>
      <c r="D1521">
        <f>VLOOKUP(C1521,'Naive Bayes'!A:D,3,0)</f>
        <v>6.4716863721219667E-2</v>
      </c>
      <c r="E1521">
        <f>VLOOKUP(C1521,'Naive Bayes'!A:D,2,0)</f>
        <v>0.34074605451936874</v>
      </c>
      <c r="F1521">
        <f>D1521*GETPIVOTDATA("Gender",'Naive Bayes'!$A$3,"Gender","Male","LastLetter","a")</f>
        <v>1.1558021087734937E-2</v>
      </c>
      <c r="G1521">
        <f>E1521*GETPIVOTDATA("Gender",'Naive Bayes'!$A$3,"Gender","Female","LastLetter","a")</f>
        <v>0.19115022570598736</v>
      </c>
      <c r="H1521" t="str">
        <f t="shared" si="52"/>
        <v>Female</v>
      </c>
      <c r="I1521">
        <f t="shared" si="53"/>
        <v>1</v>
      </c>
    </row>
    <row r="1522" spans="1:9" ht="14.25" customHeight="1">
      <c r="A1522" s="1" t="s">
        <v>1514</v>
      </c>
      <c r="B1522" s="1" t="s">
        <v>6</v>
      </c>
      <c r="C1522" s="1" t="str">
        <f t="shared" si="45"/>
        <v>i</v>
      </c>
      <c r="D1522">
        <f>VLOOKUP(C1522,'Naive Bayes'!A:D,3,0)</f>
        <v>6.4716863721219667E-2</v>
      </c>
      <c r="E1522">
        <f>VLOOKUP(C1522,'Naive Bayes'!A:D,2,0)</f>
        <v>0.34074605451936874</v>
      </c>
      <c r="F1522">
        <f>D1522*GETPIVOTDATA("Gender",'Naive Bayes'!$A$3,"Gender","Male","LastLetter","a")</f>
        <v>1.1558021087734937E-2</v>
      </c>
      <c r="G1522">
        <f>E1522*GETPIVOTDATA("Gender",'Naive Bayes'!$A$3,"Gender","Female","LastLetter","a")</f>
        <v>0.19115022570598736</v>
      </c>
      <c r="H1522" t="str">
        <f t="shared" si="52"/>
        <v>Female</v>
      </c>
      <c r="I1522">
        <f t="shared" si="53"/>
        <v>1</v>
      </c>
    </row>
    <row r="1523" spans="1:9" ht="14.25" customHeight="1">
      <c r="A1523" s="1" t="s">
        <v>1515</v>
      </c>
      <c r="B1523" s="1" t="s">
        <v>4</v>
      </c>
      <c r="C1523" s="1" t="str">
        <f t="shared" si="45"/>
        <v>k</v>
      </c>
      <c r="D1523">
        <f>VLOOKUP(C1523,'Naive Bayes'!A:D,3,0)</f>
        <v>3.7336652146857496E-2</v>
      </c>
      <c r="E1523">
        <f>VLOOKUP(C1523,'Naive Bayes'!A:D,2,0)</f>
        <v>2.8694404591104736E-3</v>
      </c>
      <c r="F1523">
        <f>D1523*GETPIVOTDATA("Gender",'Naive Bayes'!$A$3,"Gender","Male","LastLetter","a")</f>
        <v>6.6680890890778478E-3</v>
      </c>
      <c r="G1523">
        <f>E1523*GETPIVOTDATA("Gender",'Naive Bayes'!$A$3,"Gender","Female","LastLetter","a")</f>
        <v>1.6096861112083146E-3</v>
      </c>
      <c r="H1523" t="str">
        <f t="shared" si="52"/>
        <v>Male</v>
      </c>
      <c r="I1523">
        <f t="shared" si="53"/>
        <v>1</v>
      </c>
    </row>
    <row r="1524" spans="1:9" ht="14.25" customHeight="1">
      <c r="A1524" s="1" t="s">
        <v>1516</v>
      </c>
      <c r="B1524" s="1" t="s">
        <v>6</v>
      </c>
      <c r="C1524" s="1" t="str">
        <f t="shared" si="45"/>
        <v>a</v>
      </c>
      <c r="D1524">
        <f>VLOOKUP(C1524,'Naive Bayes'!A:D,3,0)</f>
        <v>0.17859365276913503</v>
      </c>
      <c r="E1524">
        <f>VLOOKUP(C1524,'Naive Bayes'!A:D,2,0)</f>
        <v>0.56097560975609762</v>
      </c>
      <c r="F1524">
        <f>D1524*GETPIVOTDATA("Gender",'Naive Bayes'!$A$3,"Gender","Male","LastLetter","a")</f>
        <v>3.1895692809422373E-2</v>
      </c>
      <c r="G1524">
        <f>E1524*GETPIVOTDATA("Gender",'Naive Bayes'!$A$3,"Gender","Female","LastLetter","a")</f>
        <v>0.31469363474122553</v>
      </c>
      <c r="H1524" t="str">
        <f t="shared" si="52"/>
        <v>Female</v>
      </c>
      <c r="I1524">
        <f t="shared" si="53"/>
        <v>1</v>
      </c>
    </row>
    <row r="1525" spans="1:9" ht="14.25" customHeight="1">
      <c r="A1525" s="1" t="s">
        <v>1517</v>
      </c>
      <c r="B1525" s="1" t="s">
        <v>6</v>
      </c>
      <c r="C1525" s="1" t="str">
        <f t="shared" si="45"/>
        <v>i</v>
      </c>
      <c r="D1525">
        <f>VLOOKUP(C1525,'Naive Bayes'!A:D,3,0)</f>
        <v>6.4716863721219667E-2</v>
      </c>
      <c r="E1525">
        <f>VLOOKUP(C1525,'Naive Bayes'!A:D,2,0)</f>
        <v>0.34074605451936874</v>
      </c>
      <c r="F1525">
        <f>D1525*GETPIVOTDATA("Gender",'Naive Bayes'!$A$3,"Gender","Male","LastLetter","a")</f>
        <v>1.1558021087734937E-2</v>
      </c>
      <c r="G1525">
        <f>E1525*GETPIVOTDATA("Gender",'Naive Bayes'!$A$3,"Gender","Female","LastLetter","a")</f>
        <v>0.19115022570598736</v>
      </c>
      <c r="H1525" t="str">
        <f t="shared" si="52"/>
        <v>Female</v>
      </c>
      <c r="I1525">
        <f t="shared" si="53"/>
        <v>1</v>
      </c>
    </row>
    <row r="1526" spans="1:9" ht="14.25" customHeight="1">
      <c r="A1526" s="1" t="s">
        <v>1518</v>
      </c>
      <c r="B1526" s="1" t="s">
        <v>4</v>
      </c>
      <c r="C1526" s="1" t="str">
        <f t="shared" si="45"/>
        <v>q</v>
      </c>
      <c r="D1526">
        <f>VLOOKUP(C1526,'Naive Bayes'!A:D,3,0)</f>
        <v>3.1113876789047915E-3</v>
      </c>
      <c r="E1526">
        <f>VLOOKUP(C1526,'Naive Bayes'!A:D,2,0)</f>
        <v>0</v>
      </c>
      <c r="F1526">
        <f>D1526*GETPIVOTDATA("Gender",'Naive Bayes'!$A$3,"Gender","Male","LastLetter","a")</f>
        <v>5.5567409075648732E-4</v>
      </c>
      <c r="G1526">
        <f>E1526*GETPIVOTDATA("Gender",'Naive Bayes'!$A$3,"Gender","Female","LastLetter","a")</f>
        <v>0</v>
      </c>
      <c r="H1526" t="str">
        <f t="shared" si="52"/>
        <v>Male</v>
      </c>
      <c r="I1526">
        <f t="shared" si="53"/>
        <v>1</v>
      </c>
    </row>
    <row r="1527" spans="1:9" ht="14.25" customHeight="1">
      <c r="A1527" s="1" t="s">
        <v>1519</v>
      </c>
      <c r="B1527" s="1" t="s">
        <v>4</v>
      </c>
      <c r="C1527" s="1" t="str">
        <f t="shared" si="45"/>
        <v>h</v>
      </c>
      <c r="D1527">
        <f>VLOOKUP(C1527,'Naive Bayes'!A:D,3,0)</f>
        <v>0.11263223397635345</v>
      </c>
      <c r="E1527">
        <f>VLOOKUP(C1527,'Naive Bayes'!A:D,2,0)</f>
        <v>5.0215208034433282E-3</v>
      </c>
      <c r="F1527">
        <f>D1527*GETPIVOTDATA("Gender",'Naive Bayes'!$A$3,"Gender","Male","LastLetter","a")</f>
        <v>2.0115402085384843E-2</v>
      </c>
      <c r="G1527">
        <f>E1527*GETPIVOTDATA("Gender",'Naive Bayes'!$A$3,"Gender","Female","LastLetter","a")</f>
        <v>2.8169506946145503E-3</v>
      </c>
      <c r="H1527" t="str">
        <f t="shared" si="52"/>
        <v>Male</v>
      </c>
      <c r="I1527">
        <f t="shared" si="53"/>
        <v>1</v>
      </c>
    </row>
    <row r="1528" spans="1:9" ht="14.25" customHeight="1">
      <c r="A1528" s="1" t="s">
        <v>1520</v>
      </c>
      <c r="B1528" s="1" t="s">
        <v>6</v>
      </c>
      <c r="C1528" s="1" t="str">
        <f t="shared" si="45"/>
        <v>a</v>
      </c>
      <c r="D1528">
        <f>VLOOKUP(C1528,'Naive Bayes'!A:D,3,0)</f>
        <v>0.17859365276913503</v>
      </c>
      <c r="E1528">
        <f>VLOOKUP(C1528,'Naive Bayes'!A:D,2,0)</f>
        <v>0.56097560975609762</v>
      </c>
      <c r="F1528">
        <f>D1528*GETPIVOTDATA("Gender",'Naive Bayes'!$A$3,"Gender","Male","LastLetter","a")</f>
        <v>3.1895692809422373E-2</v>
      </c>
      <c r="G1528">
        <f>E1528*GETPIVOTDATA("Gender",'Naive Bayes'!$A$3,"Gender","Female","LastLetter","a")</f>
        <v>0.31469363474122553</v>
      </c>
      <c r="H1528" t="str">
        <f t="shared" si="52"/>
        <v>Female</v>
      </c>
      <c r="I1528">
        <f t="shared" si="53"/>
        <v>1</v>
      </c>
    </row>
    <row r="1529" spans="1:9" ht="14.25" customHeight="1">
      <c r="A1529" s="1" t="s">
        <v>1521</v>
      </c>
      <c r="B1529" s="1" t="s">
        <v>6</v>
      </c>
      <c r="C1529" s="1" t="str">
        <f t="shared" si="45"/>
        <v>a</v>
      </c>
      <c r="D1529">
        <f>VLOOKUP(C1529,'Naive Bayes'!A:D,3,0)</f>
        <v>0.17859365276913503</v>
      </c>
      <c r="E1529">
        <f>VLOOKUP(C1529,'Naive Bayes'!A:D,2,0)</f>
        <v>0.56097560975609762</v>
      </c>
      <c r="F1529">
        <f>D1529*GETPIVOTDATA("Gender",'Naive Bayes'!$A$3,"Gender","Male","LastLetter","a")</f>
        <v>3.1895692809422373E-2</v>
      </c>
      <c r="G1529">
        <f>E1529*GETPIVOTDATA("Gender",'Naive Bayes'!$A$3,"Gender","Female","LastLetter","a")</f>
        <v>0.31469363474122553</v>
      </c>
      <c r="H1529" t="str">
        <f t="shared" si="52"/>
        <v>Female</v>
      </c>
      <c r="I1529">
        <f t="shared" si="53"/>
        <v>1</v>
      </c>
    </row>
    <row r="1530" spans="1:9" ht="14.25" customHeight="1">
      <c r="A1530" s="1" t="s">
        <v>1522</v>
      </c>
      <c r="B1530" s="1" t="s">
        <v>4</v>
      </c>
      <c r="C1530" s="1" t="str">
        <f t="shared" si="45"/>
        <v>l</v>
      </c>
      <c r="D1530">
        <f>VLOOKUP(C1530,'Naive Bayes'!A:D,3,0)</f>
        <v>6.1605476042314873E-2</v>
      </c>
      <c r="E1530">
        <f>VLOOKUP(C1530,'Naive Bayes'!A:D,2,0)</f>
        <v>2.7977044476327116E-2</v>
      </c>
      <c r="F1530">
        <f>D1530*GETPIVOTDATA("Gender",'Naive Bayes'!$A$3,"Gender","Male","LastLetter","a")</f>
        <v>1.1002346996978449E-2</v>
      </c>
      <c r="G1530">
        <f>E1530*GETPIVOTDATA("Gender",'Naive Bayes'!$A$3,"Gender","Female","LastLetter","a")</f>
        <v>1.5694439584281066E-2</v>
      </c>
      <c r="H1530" t="str">
        <f t="shared" si="52"/>
        <v>Female</v>
      </c>
      <c r="I1530">
        <f t="shared" si="53"/>
        <v>0</v>
      </c>
    </row>
    <row r="1531" spans="1:9" ht="14.25" customHeight="1">
      <c r="A1531" s="1" t="s">
        <v>1523</v>
      </c>
      <c r="B1531" s="1" t="s">
        <v>4</v>
      </c>
      <c r="C1531" s="1" t="str">
        <f t="shared" si="45"/>
        <v>i</v>
      </c>
      <c r="D1531">
        <f>VLOOKUP(C1531,'Naive Bayes'!A:D,3,0)</f>
        <v>6.4716863721219667E-2</v>
      </c>
      <c r="E1531">
        <f>VLOOKUP(C1531,'Naive Bayes'!A:D,2,0)</f>
        <v>0.34074605451936874</v>
      </c>
      <c r="F1531">
        <f>D1531*GETPIVOTDATA("Gender",'Naive Bayes'!$A$3,"Gender","Male","LastLetter","a")</f>
        <v>1.1558021087734937E-2</v>
      </c>
      <c r="G1531">
        <f>E1531*GETPIVOTDATA("Gender",'Naive Bayes'!$A$3,"Gender","Female","LastLetter","a")</f>
        <v>0.19115022570598736</v>
      </c>
      <c r="H1531" t="str">
        <f t="shared" si="52"/>
        <v>Female</v>
      </c>
      <c r="I1531">
        <f t="shared" si="53"/>
        <v>0</v>
      </c>
    </row>
    <row r="1532" spans="1:9" ht="14.25" customHeight="1">
      <c r="A1532" s="1" t="s">
        <v>1524</v>
      </c>
      <c r="B1532" s="1" t="s">
        <v>4</v>
      </c>
      <c r="C1532" s="1" t="str">
        <f t="shared" ref="C1532:C1786" si="54">RIGHT(A1532)</f>
        <v>r</v>
      </c>
      <c r="D1532">
        <f>VLOOKUP(C1532,'Naive Bayes'!A:D,3,0)</f>
        <v>8.7741132545115119E-2</v>
      </c>
      <c r="E1532">
        <f>VLOOKUP(C1532,'Naive Bayes'!A:D,2,0)</f>
        <v>6.4562410329985654E-3</v>
      </c>
      <c r="F1532">
        <f>D1532*GETPIVOTDATA("Gender",'Naive Bayes'!$A$3,"Gender","Male","LastLetter","a")</f>
        <v>1.5670009359332941E-2</v>
      </c>
      <c r="G1532">
        <f>E1532*GETPIVOTDATA("Gender",'Naive Bayes'!$A$3,"Gender","Female","LastLetter","a")</f>
        <v>3.6217937502187078E-3</v>
      </c>
      <c r="H1532" t="str">
        <f t="shared" si="52"/>
        <v>Male</v>
      </c>
      <c r="I1532">
        <f t="shared" si="53"/>
        <v>1</v>
      </c>
    </row>
    <row r="1533" spans="1:9" ht="14.25" customHeight="1">
      <c r="A1533" s="1" t="s">
        <v>1525</v>
      </c>
      <c r="B1533" s="1" t="s">
        <v>6</v>
      </c>
      <c r="C1533" s="1" t="str">
        <f t="shared" si="54"/>
        <v>a</v>
      </c>
      <c r="D1533">
        <f>VLOOKUP(C1533,'Naive Bayes'!A:D,3,0)</f>
        <v>0.17859365276913503</v>
      </c>
      <c r="E1533">
        <f>VLOOKUP(C1533,'Naive Bayes'!A:D,2,0)</f>
        <v>0.56097560975609762</v>
      </c>
      <c r="F1533">
        <f>D1533*GETPIVOTDATA("Gender",'Naive Bayes'!$A$3,"Gender","Male","LastLetter","a")</f>
        <v>3.1895692809422373E-2</v>
      </c>
      <c r="G1533">
        <f>E1533*GETPIVOTDATA("Gender",'Naive Bayes'!$A$3,"Gender","Female","LastLetter","a")</f>
        <v>0.31469363474122553</v>
      </c>
      <c r="H1533" t="str">
        <f t="shared" si="52"/>
        <v>Female</v>
      </c>
      <c r="I1533">
        <f t="shared" si="53"/>
        <v>1</v>
      </c>
    </row>
    <row r="1534" spans="1:9" ht="14.25" customHeight="1">
      <c r="A1534" s="1" t="s">
        <v>1526</v>
      </c>
      <c r="B1534" s="1" t="s">
        <v>4</v>
      </c>
      <c r="C1534" s="1" t="str">
        <f t="shared" si="54"/>
        <v>v</v>
      </c>
      <c r="D1534">
        <f>VLOOKUP(C1534,'Naive Bayes'!A:D,3,0)</f>
        <v>2.4268823895457373E-2</v>
      </c>
      <c r="E1534">
        <f>VLOOKUP(C1534,'Naive Bayes'!A:D,2,0)</f>
        <v>0</v>
      </c>
      <c r="F1534">
        <f>D1534*GETPIVOTDATA("Gender",'Naive Bayes'!$A$3,"Gender","Male","LastLetter","a")</f>
        <v>4.3342579079006013E-3</v>
      </c>
      <c r="G1534">
        <f>E1534*GETPIVOTDATA("Gender",'Naive Bayes'!$A$3,"Gender","Female","LastLetter","a")</f>
        <v>0</v>
      </c>
      <c r="H1534" t="str">
        <f t="shared" si="52"/>
        <v>Male</v>
      </c>
      <c r="I1534">
        <f t="shared" si="53"/>
        <v>1</v>
      </c>
    </row>
    <row r="1535" spans="1:9" ht="14.25" customHeight="1">
      <c r="A1535" s="1" t="s">
        <v>1527</v>
      </c>
      <c r="B1535" s="1" t="s">
        <v>4</v>
      </c>
      <c r="C1535" s="1" t="str">
        <f t="shared" si="54"/>
        <v>l</v>
      </c>
      <c r="D1535">
        <f>VLOOKUP(C1535,'Naive Bayes'!A:D,3,0)</f>
        <v>6.1605476042314873E-2</v>
      </c>
      <c r="E1535">
        <f>VLOOKUP(C1535,'Naive Bayes'!A:D,2,0)</f>
        <v>2.7977044476327116E-2</v>
      </c>
      <c r="F1535">
        <f>D1535*GETPIVOTDATA("Gender",'Naive Bayes'!$A$3,"Gender","Male","LastLetter","a")</f>
        <v>1.1002346996978449E-2</v>
      </c>
      <c r="G1535">
        <f>E1535*GETPIVOTDATA("Gender",'Naive Bayes'!$A$3,"Gender","Female","LastLetter","a")</f>
        <v>1.5694439584281066E-2</v>
      </c>
      <c r="H1535" t="str">
        <f t="shared" si="52"/>
        <v>Female</v>
      </c>
      <c r="I1535">
        <f t="shared" si="53"/>
        <v>0</v>
      </c>
    </row>
    <row r="1536" spans="1:9" ht="14.25" customHeight="1">
      <c r="A1536" s="1" t="s">
        <v>1528</v>
      </c>
      <c r="B1536" s="1" t="s">
        <v>4</v>
      </c>
      <c r="C1536" s="1" t="str">
        <f t="shared" si="54"/>
        <v>t</v>
      </c>
      <c r="D1536">
        <f>VLOOKUP(C1536,'Naive Bayes'!A:D,3,0)</f>
        <v>5.9116365899191038E-2</v>
      </c>
      <c r="E1536">
        <f>VLOOKUP(C1536,'Naive Bayes'!A:D,2,0)</f>
        <v>6.4562410329985654E-3</v>
      </c>
      <c r="F1536">
        <f>D1536*GETPIVOTDATA("Gender",'Naive Bayes'!$A$3,"Gender","Male","LastLetter","a")</f>
        <v>1.0557807724373258E-2</v>
      </c>
      <c r="G1536">
        <f>E1536*GETPIVOTDATA("Gender",'Naive Bayes'!$A$3,"Gender","Female","LastLetter","a")</f>
        <v>3.6217937502187078E-3</v>
      </c>
      <c r="H1536" t="str">
        <f t="shared" si="52"/>
        <v>Male</v>
      </c>
      <c r="I1536">
        <f t="shared" si="53"/>
        <v>1</v>
      </c>
    </row>
    <row r="1537" spans="1:9" ht="14.25" customHeight="1">
      <c r="A1537" s="1" t="s">
        <v>1529</v>
      </c>
      <c r="B1537" s="1" t="s">
        <v>4</v>
      </c>
      <c r="C1537" s="1" t="str">
        <f t="shared" si="54"/>
        <v>n</v>
      </c>
      <c r="D1537">
        <f>VLOOKUP(C1537,'Naive Bayes'!A:D,3,0)</f>
        <v>0.15121344119477287</v>
      </c>
      <c r="E1537">
        <f>VLOOKUP(C1537,'Naive Bayes'!A:D,2,0)</f>
        <v>1.2195121951219513E-2</v>
      </c>
      <c r="F1537">
        <f>D1537*GETPIVOTDATA("Gender",'Naive Bayes'!$A$3,"Gender","Male","LastLetter","a")</f>
        <v>2.7005760810765285E-2</v>
      </c>
      <c r="G1537">
        <f>E1537*GETPIVOTDATA("Gender",'Naive Bayes'!$A$3,"Gender","Female","LastLetter","a")</f>
        <v>6.8411659726353366E-3</v>
      </c>
      <c r="H1537" t="str">
        <f t="shared" si="52"/>
        <v>Male</v>
      </c>
      <c r="I1537">
        <f t="shared" si="53"/>
        <v>1</v>
      </c>
    </row>
    <row r="1538" spans="1:9" ht="14.25" customHeight="1">
      <c r="A1538" s="1" t="s">
        <v>1530</v>
      </c>
      <c r="B1538" s="1" t="s">
        <v>4</v>
      </c>
      <c r="C1538" s="1" t="str">
        <f t="shared" si="54"/>
        <v>r</v>
      </c>
      <c r="D1538">
        <f>VLOOKUP(C1538,'Naive Bayes'!A:D,3,0)</f>
        <v>8.7741132545115119E-2</v>
      </c>
      <c r="E1538">
        <f>VLOOKUP(C1538,'Naive Bayes'!A:D,2,0)</f>
        <v>6.4562410329985654E-3</v>
      </c>
      <c r="F1538">
        <f>D1538*GETPIVOTDATA("Gender",'Naive Bayes'!$A$3,"Gender","Male","LastLetter","a")</f>
        <v>1.5670009359332941E-2</v>
      </c>
      <c r="G1538">
        <f>E1538*GETPIVOTDATA("Gender",'Naive Bayes'!$A$3,"Gender","Female","LastLetter","a")</f>
        <v>3.6217937502187078E-3</v>
      </c>
      <c r="H1538" t="str">
        <f t="shared" si="52"/>
        <v>Male</v>
      </c>
      <c r="I1538">
        <f t="shared" si="53"/>
        <v>1</v>
      </c>
    </row>
    <row r="1539" spans="1:9" ht="14.25" customHeight="1">
      <c r="A1539" s="1" t="s">
        <v>1531</v>
      </c>
      <c r="B1539" s="1" t="s">
        <v>4</v>
      </c>
      <c r="C1539" s="1" t="str">
        <f t="shared" si="54"/>
        <v>u</v>
      </c>
      <c r="D1539">
        <f>VLOOKUP(C1539,'Naive Bayes'!A:D,3,0)</f>
        <v>3.7336652146857496E-2</v>
      </c>
      <c r="E1539">
        <f>VLOOKUP(C1539,'Naive Bayes'!A:D,2,0)</f>
        <v>7.8909612625538018E-3</v>
      </c>
      <c r="F1539">
        <f>D1539*GETPIVOTDATA("Gender",'Naive Bayes'!$A$3,"Gender","Male","LastLetter","a")</f>
        <v>6.6680890890778478E-3</v>
      </c>
      <c r="G1539">
        <f>E1539*GETPIVOTDATA("Gender",'Naive Bayes'!$A$3,"Gender","Female","LastLetter","a")</f>
        <v>4.4266368058228645E-3</v>
      </c>
      <c r="H1539" t="str">
        <f t="shared" ref="H1539:H1602" si="55">IF(G1539&gt;F1539,"Female","Male")</f>
        <v>Male</v>
      </c>
      <c r="I1539">
        <f t="shared" ref="I1539:I1602" si="56">IF(H1539=B1539,1,0)</f>
        <v>1</v>
      </c>
    </row>
    <row r="1540" spans="1:9" ht="14.25" customHeight="1">
      <c r="A1540" s="1" t="s">
        <v>1532</v>
      </c>
      <c r="B1540" s="1" t="s">
        <v>4</v>
      </c>
      <c r="C1540" s="1" t="str">
        <f t="shared" si="54"/>
        <v>l</v>
      </c>
      <c r="D1540">
        <f>VLOOKUP(C1540,'Naive Bayes'!A:D,3,0)</f>
        <v>6.1605476042314873E-2</v>
      </c>
      <c r="E1540">
        <f>VLOOKUP(C1540,'Naive Bayes'!A:D,2,0)</f>
        <v>2.7977044476327116E-2</v>
      </c>
      <c r="F1540">
        <f>D1540*GETPIVOTDATA("Gender",'Naive Bayes'!$A$3,"Gender","Male","LastLetter","a")</f>
        <v>1.1002346996978449E-2</v>
      </c>
      <c r="G1540">
        <f>E1540*GETPIVOTDATA("Gender",'Naive Bayes'!$A$3,"Gender","Female","LastLetter","a")</f>
        <v>1.5694439584281066E-2</v>
      </c>
      <c r="H1540" t="str">
        <f t="shared" si="55"/>
        <v>Female</v>
      </c>
      <c r="I1540">
        <f t="shared" si="56"/>
        <v>0</v>
      </c>
    </row>
    <row r="1541" spans="1:9" ht="14.25" customHeight="1">
      <c r="A1541" s="1" t="s">
        <v>1533</v>
      </c>
      <c r="B1541" s="1" t="s">
        <v>6</v>
      </c>
      <c r="C1541" s="1" t="str">
        <f t="shared" si="54"/>
        <v>r</v>
      </c>
      <c r="D1541">
        <f>VLOOKUP(C1541,'Naive Bayes'!A:D,3,0)</f>
        <v>8.7741132545115119E-2</v>
      </c>
      <c r="E1541">
        <f>VLOOKUP(C1541,'Naive Bayes'!A:D,2,0)</f>
        <v>6.4562410329985654E-3</v>
      </c>
      <c r="F1541">
        <f>D1541*GETPIVOTDATA("Gender",'Naive Bayes'!$A$3,"Gender","Male","LastLetter","a")</f>
        <v>1.5670009359332941E-2</v>
      </c>
      <c r="G1541">
        <f>E1541*GETPIVOTDATA("Gender",'Naive Bayes'!$A$3,"Gender","Female","LastLetter","a")</f>
        <v>3.6217937502187078E-3</v>
      </c>
      <c r="H1541" t="str">
        <f t="shared" si="55"/>
        <v>Male</v>
      </c>
      <c r="I1541">
        <f t="shared" si="56"/>
        <v>0</v>
      </c>
    </row>
    <row r="1542" spans="1:9" ht="14.25" customHeight="1">
      <c r="A1542" s="1" t="s">
        <v>1534</v>
      </c>
      <c r="B1542" s="1" t="s">
        <v>4</v>
      </c>
      <c r="C1542" s="1" t="str">
        <f t="shared" si="54"/>
        <v>l</v>
      </c>
      <c r="D1542">
        <f>VLOOKUP(C1542,'Naive Bayes'!A:D,3,0)</f>
        <v>6.1605476042314873E-2</v>
      </c>
      <c r="E1542">
        <f>VLOOKUP(C1542,'Naive Bayes'!A:D,2,0)</f>
        <v>2.7977044476327116E-2</v>
      </c>
      <c r="F1542">
        <f>D1542*GETPIVOTDATA("Gender",'Naive Bayes'!$A$3,"Gender","Male","LastLetter","a")</f>
        <v>1.1002346996978449E-2</v>
      </c>
      <c r="G1542">
        <f>E1542*GETPIVOTDATA("Gender",'Naive Bayes'!$A$3,"Gender","Female","LastLetter","a")</f>
        <v>1.5694439584281066E-2</v>
      </c>
      <c r="H1542" t="str">
        <f t="shared" si="55"/>
        <v>Female</v>
      </c>
      <c r="I1542">
        <f t="shared" si="56"/>
        <v>0</v>
      </c>
    </row>
    <row r="1543" spans="1:9" ht="14.25" customHeight="1">
      <c r="A1543" s="1" t="s">
        <v>1535</v>
      </c>
      <c r="B1543" s="1" t="s">
        <v>6</v>
      </c>
      <c r="C1543" s="1" t="str">
        <f t="shared" si="54"/>
        <v>i</v>
      </c>
      <c r="D1543">
        <f>VLOOKUP(C1543,'Naive Bayes'!A:D,3,0)</f>
        <v>6.4716863721219667E-2</v>
      </c>
      <c r="E1543">
        <f>VLOOKUP(C1543,'Naive Bayes'!A:D,2,0)</f>
        <v>0.34074605451936874</v>
      </c>
      <c r="F1543">
        <f>D1543*GETPIVOTDATA("Gender",'Naive Bayes'!$A$3,"Gender","Male","LastLetter","a")</f>
        <v>1.1558021087734937E-2</v>
      </c>
      <c r="G1543">
        <f>E1543*GETPIVOTDATA("Gender",'Naive Bayes'!$A$3,"Gender","Female","LastLetter","a")</f>
        <v>0.19115022570598736</v>
      </c>
      <c r="H1543" t="str">
        <f t="shared" si="55"/>
        <v>Female</v>
      </c>
      <c r="I1543">
        <f t="shared" si="56"/>
        <v>1</v>
      </c>
    </row>
    <row r="1544" spans="1:9" ht="14.25" customHeight="1">
      <c r="A1544" s="1" t="s">
        <v>1536</v>
      </c>
      <c r="B1544" s="1" t="s">
        <v>4</v>
      </c>
      <c r="C1544" s="1" t="str">
        <f t="shared" si="54"/>
        <v>r</v>
      </c>
      <c r="D1544">
        <f>VLOOKUP(C1544,'Naive Bayes'!A:D,3,0)</f>
        <v>8.7741132545115119E-2</v>
      </c>
      <c r="E1544">
        <f>VLOOKUP(C1544,'Naive Bayes'!A:D,2,0)</f>
        <v>6.4562410329985654E-3</v>
      </c>
      <c r="F1544">
        <f>D1544*GETPIVOTDATA("Gender",'Naive Bayes'!$A$3,"Gender","Male","LastLetter","a")</f>
        <v>1.5670009359332941E-2</v>
      </c>
      <c r="G1544">
        <f>E1544*GETPIVOTDATA("Gender",'Naive Bayes'!$A$3,"Gender","Female","LastLetter","a")</f>
        <v>3.6217937502187078E-3</v>
      </c>
      <c r="H1544" t="str">
        <f t="shared" si="55"/>
        <v>Male</v>
      </c>
      <c r="I1544">
        <f t="shared" si="56"/>
        <v>1</v>
      </c>
    </row>
    <row r="1545" spans="1:9" ht="14.25" customHeight="1">
      <c r="A1545" s="1" t="s">
        <v>1537</v>
      </c>
      <c r="B1545" s="1" t="s">
        <v>6</v>
      </c>
      <c r="C1545" s="1" t="str">
        <f t="shared" si="54"/>
        <v>i</v>
      </c>
      <c r="D1545">
        <f>VLOOKUP(C1545,'Naive Bayes'!A:D,3,0)</f>
        <v>6.4716863721219667E-2</v>
      </c>
      <c r="E1545">
        <f>VLOOKUP(C1545,'Naive Bayes'!A:D,2,0)</f>
        <v>0.34074605451936874</v>
      </c>
      <c r="F1545">
        <f>D1545*GETPIVOTDATA("Gender",'Naive Bayes'!$A$3,"Gender","Male","LastLetter","a")</f>
        <v>1.1558021087734937E-2</v>
      </c>
      <c r="G1545">
        <f>E1545*GETPIVOTDATA("Gender",'Naive Bayes'!$A$3,"Gender","Female","LastLetter","a")</f>
        <v>0.19115022570598736</v>
      </c>
      <c r="H1545" t="str">
        <f t="shared" si="55"/>
        <v>Female</v>
      </c>
      <c r="I1545">
        <f t="shared" si="56"/>
        <v>1</v>
      </c>
    </row>
    <row r="1546" spans="1:9" ht="14.25" customHeight="1">
      <c r="A1546" s="1" t="s">
        <v>1209</v>
      </c>
      <c r="B1546" s="1" t="s">
        <v>4</v>
      </c>
      <c r="C1546" s="1" t="str">
        <f t="shared" si="54"/>
        <v>i</v>
      </c>
      <c r="D1546">
        <f>VLOOKUP(C1546,'Naive Bayes'!A:D,3,0)</f>
        <v>6.4716863721219667E-2</v>
      </c>
      <c r="E1546">
        <f>VLOOKUP(C1546,'Naive Bayes'!A:D,2,0)</f>
        <v>0.34074605451936874</v>
      </c>
      <c r="F1546">
        <f>D1546*GETPIVOTDATA("Gender",'Naive Bayes'!$A$3,"Gender","Male","LastLetter","a")</f>
        <v>1.1558021087734937E-2</v>
      </c>
      <c r="G1546">
        <f>E1546*GETPIVOTDATA("Gender",'Naive Bayes'!$A$3,"Gender","Female","LastLetter","a")</f>
        <v>0.19115022570598736</v>
      </c>
      <c r="H1546" t="str">
        <f t="shared" si="55"/>
        <v>Female</v>
      </c>
      <c r="I1546">
        <f t="shared" si="56"/>
        <v>0</v>
      </c>
    </row>
    <row r="1547" spans="1:9" ht="14.25" customHeight="1">
      <c r="A1547" s="1" t="s">
        <v>1538</v>
      </c>
      <c r="B1547" s="1" t="s">
        <v>6</v>
      </c>
      <c r="C1547" s="1" t="str">
        <f t="shared" si="54"/>
        <v>i</v>
      </c>
      <c r="D1547">
        <f>VLOOKUP(C1547,'Naive Bayes'!A:D,3,0)</f>
        <v>6.4716863721219667E-2</v>
      </c>
      <c r="E1547">
        <f>VLOOKUP(C1547,'Naive Bayes'!A:D,2,0)</f>
        <v>0.34074605451936874</v>
      </c>
      <c r="F1547">
        <f>D1547*GETPIVOTDATA("Gender",'Naive Bayes'!$A$3,"Gender","Male","LastLetter","a")</f>
        <v>1.1558021087734937E-2</v>
      </c>
      <c r="G1547">
        <f>E1547*GETPIVOTDATA("Gender",'Naive Bayes'!$A$3,"Gender","Female","LastLetter","a")</f>
        <v>0.19115022570598736</v>
      </c>
      <c r="H1547" t="str">
        <f t="shared" si="55"/>
        <v>Female</v>
      </c>
      <c r="I1547">
        <f t="shared" si="56"/>
        <v>1</v>
      </c>
    </row>
    <row r="1548" spans="1:9" ht="14.25" customHeight="1">
      <c r="A1548" s="1" t="s">
        <v>1539</v>
      </c>
      <c r="B1548" s="1" t="s">
        <v>6</v>
      </c>
      <c r="C1548" s="1" t="str">
        <f t="shared" si="54"/>
        <v>i</v>
      </c>
      <c r="D1548">
        <f>VLOOKUP(C1548,'Naive Bayes'!A:D,3,0)</f>
        <v>6.4716863721219667E-2</v>
      </c>
      <c r="E1548">
        <f>VLOOKUP(C1548,'Naive Bayes'!A:D,2,0)</f>
        <v>0.34074605451936874</v>
      </c>
      <c r="F1548">
        <f>D1548*GETPIVOTDATA("Gender",'Naive Bayes'!$A$3,"Gender","Male","LastLetter","a")</f>
        <v>1.1558021087734937E-2</v>
      </c>
      <c r="G1548">
        <f>E1548*GETPIVOTDATA("Gender",'Naive Bayes'!$A$3,"Gender","Female","LastLetter","a")</f>
        <v>0.19115022570598736</v>
      </c>
      <c r="H1548" t="str">
        <f t="shared" si="55"/>
        <v>Female</v>
      </c>
      <c r="I1548">
        <f t="shared" si="56"/>
        <v>1</v>
      </c>
    </row>
    <row r="1549" spans="1:9" ht="14.25" customHeight="1">
      <c r="A1549" s="1" t="s">
        <v>1540</v>
      </c>
      <c r="B1549" s="1" t="s">
        <v>4</v>
      </c>
      <c r="C1549" s="1" t="str">
        <f t="shared" si="54"/>
        <v>d</v>
      </c>
      <c r="D1549">
        <f>VLOOKUP(C1549,'Naive Bayes'!A:D,3,0)</f>
        <v>3.4847542003733668E-2</v>
      </c>
      <c r="E1549">
        <f>VLOOKUP(C1549,'Naive Bayes'!A:D,2,0)</f>
        <v>2.152080344332855E-3</v>
      </c>
      <c r="F1549">
        <f>D1549*GETPIVOTDATA("Gender",'Naive Bayes'!$A$3,"Gender","Male","LastLetter","a")</f>
        <v>6.2235498164726587E-3</v>
      </c>
      <c r="G1549">
        <f>E1549*GETPIVOTDATA("Gender",'Naive Bayes'!$A$3,"Gender","Female","LastLetter","a")</f>
        <v>1.2072645834062359E-3</v>
      </c>
      <c r="H1549" t="str">
        <f t="shared" si="55"/>
        <v>Male</v>
      </c>
      <c r="I1549">
        <f t="shared" si="56"/>
        <v>1</v>
      </c>
    </row>
    <row r="1550" spans="1:9" ht="14.25" customHeight="1">
      <c r="A1550" s="1" t="s">
        <v>1541</v>
      </c>
      <c r="B1550" s="1" t="s">
        <v>4</v>
      </c>
      <c r="C1550" s="1" t="str">
        <f t="shared" si="54"/>
        <v>k</v>
      </c>
      <c r="D1550">
        <f>VLOOKUP(C1550,'Naive Bayes'!A:D,3,0)</f>
        <v>3.7336652146857496E-2</v>
      </c>
      <c r="E1550">
        <f>VLOOKUP(C1550,'Naive Bayes'!A:D,2,0)</f>
        <v>2.8694404591104736E-3</v>
      </c>
      <c r="F1550">
        <f>D1550*GETPIVOTDATA("Gender",'Naive Bayes'!$A$3,"Gender","Male","LastLetter","a")</f>
        <v>6.6680890890778478E-3</v>
      </c>
      <c r="G1550">
        <f>E1550*GETPIVOTDATA("Gender",'Naive Bayes'!$A$3,"Gender","Female","LastLetter","a")</f>
        <v>1.6096861112083146E-3</v>
      </c>
      <c r="H1550" t="str">
        <f t="shared" si="55"/>
        <v>Male</v>
      </c>
      <c r="I1550">
        <f t="shared" si="56"/>
        <v>1</v>
      </c>
    </row>
    <row r="1551" spans="1:9" ht="14.25" customHeight="1">
      <c r="A1551" s="1" t="s">
        <v>1542</v>
      </c>
      <c r="B1551" s="1" t="s">
        <v>4</v>
      </c>
      <c r="C1551" s="1" t="str">
        <f t="shared" si="54"/>
        <v>t</v>
      </c>
      <c r="D1551">
        <f>VLOOKUP(C1551,'Naive Bayes'!A:D,3,0)</f>
        <v>5.9116365899191038E-2</v>
      </c>
      <c r="E1551">
        <f>VLOOKUP(C1551,'Naive Bayes'!A:D,2,0)</f>
        <v>6.4562410329985654E-3</v>
      </c>
      <c r="F1551">
        <f>D1551*GETPIVOTDATA("Gender",'Naive Bayes'!$A$3,"Gender","Male","LastLetter","a")</f>
        <v>1.0557807724373258E-2</v>
      </c>
      <c r="G1551">
        <f>E1551*GETPIVOTDATA("Gender",'Naive Bayes'!$A$3,"Gender","Female","LastLetter","a")</f>
        <v>3.6217937502187078E-3</v>
      </c>
      <c r="H1551" t="str">
        <f t="shared" si="55"/>
        <v>Male</v>
      </c>
      <c r="I1551">
        <f t="shared" si="56"/>
        <v>1</v>
      </c>
    </row>
    <row r="1552" spans="1:9" ht="14.25" customHeight="1">
      <c r="A1552" s="1" t="s">
        <v>1543</v>
      </c>
      <c r="B1552" s="1" t="s">
        <v>4</v>
      </c>
      <c r="C1552" s="1" t="str">
        <f t="shared" si="54"/>
        <v>a</v>
      </c>
      <c r="D1552">
        <f>VLOOKUP(C1552,'Naive Bayes'!A:D,3,0)</f>
        <v>0.17859365276913503</v>
      </c>
      <c r="E1552">
        <f>VLOOKUP(C1552,'Naive Bayes'!A:D,2,0)</f>
        <v>0.56097560975609762</v>
      </c>
      <c r="F1552">
        <f>D1552*GETPIVOTDATA("Gender",'Naive Bayes'!$A$3,"Gender","Male","LastLetter","a")</f>
        <v>3.1895692809422373E-2</v>
      </c>
      <c r="G1552">
        <f>E1552*GETPIVOTDATA("Gender",'Naive Bayes'!$A$3,"Gender","Female","LastLetter","a")</f>
        <v>0.31469363474122553</v>
      </c>
      <c r="H1552" t="str">
        <f t="shared" si="55"/>
        <v>Female</v>
      </c>
      <c r="I1552">
        <f t="shared" si="56"/>
        <v>0</v>
      </c>
    </row>
    <row r="1553" spans="1:9" ht="14.25" customHeight="1">
      <c r="A1553" s="1" t="s">
        <v>1544</v>
      </c>
      <c r="B1553" s="1" t="s">
        <v>6</v>
      </c>
      <c r="C1553" s="1" t="str">
        <f t="shared" si="54"/>
        <v>a</v>
      </c>
      <c r="D1553">
        <f>VLOOKUP(C1553,'Naive Bayes'!A:D,3,0)</f>
        <v>0.17859365276913503</v>
      </c>
      <c r="E1553">
        <f>VLOOKUP(C1553,'Naive Bayes'!A:D,2,0)</f>
        <v>0.56097560975609762</v>
      </c>
      <c r="F1553">
        <f>D1553*GETPIVOTDATA("Gender",'Naive Bayes'!$A$3,"Gender","Male","LastLetter","a")</f>
        <v>3.1895692809422373E-2</v>
      </c>
      <c r="G1553">
        <f>E1553*GETPIVOTDATA("Gender",'Naive Bayes'!$A$3,"Gender","Female","LastLetter","a")</f>
        <v>0.31469363474122553</v>
      </c>
      <c r="H1553" t="str">
        <f t="shared" si="55"/>
        <v>Female</v>
      </c>
      <c r="I1553">
        <f t="shared" si="56"/>
        <v>1</v>
      </c>
    </row>
    <row r="1554" spans="1:9" ht="14.25" customHeight="1">
      <c r="A1554" s="1" t="s">
        <v>1545</v>
      </c>
      <c r="B1554" s="1" t="s">
        <v>6</v>
      </c>
      <c r="C1554" s="1" t="str">
        <f t="shared" si="54"/>
        <v>i</v>
      </c>
      <c r="D1554">
        <f>VLOOKUP(C1554,'Naive Bayes'!A:D,3,0)</f>
        <v>6.4716863721219667E-2</v>
      </c>
      <c r="E1554">
        <f>VLOOKUP(C1554,'Naive Bayes'!A:D,2,0)</f>
        <v>0.34074605451936874</v>
      </c>
      <c r="F1554">
        <f>D1554*GETPIVOTDATA("Gender",'Naive Bayes'!$A$3,"Gender","Male","LastLetter","a")</f>
        <v>1.1558021087734937E-2</v>
      </c>
      <c r="G1554">
        <f>E1554*GETPIVOTDATA("Gender",'Naive Bayes'!$A$3,"Gender","Female","LastLetter","a")</f>
        <v>0.19115022570598736</v>
      </c>
      <c r="H1554" t="str">
        <f t="shared" si="55"/>
        <v>Female</v>
      </c>
      <c r="I1554">
        <f t="shared" si="56"/>
        <v>1</v>
      </c>
    </row>
    <row r="1555" spans="1:9" ht="14.25" customHeight="1">
      <c r="A1555" s="1" t="s">
        <v>1546</v>
      </c>
      <c r="B1555" s="1" t="s">
        <v>4</v>
      </c>
      <c r="C1555" s="1" t="str">
        <f t="shared" si="54"/>
        <v>n</v>
      </c>
      <c r="D1555">
        <f>VLOOKUP(C1555,'Naive Bayes'!A:D,3,0)</f>
        <v>0.15121344119477287</v>
      </c>
      <c r="E1555">
        <f>VLOOKUP(C1555,'Naive Bayes'!A:D,2,0)</f>
        <v>1.2195121951219513E-2</v>
      </c>
      <c r="F1555">
        <f>D1555*GETPIVOTDATA("Gender",'Naive Bayes'!$A$3,"Gender","Male","LastLetter","a")</f>
        <v>2.7005760810765285E-2</v>
      </c>
      <c r="G1555">
        <f>E1555*GETPIVOTDATA("Gender",'Naive Bayes'!$A$3,"Gender","Female","LastLetter","a")</f>
        <v>6.8411659726353366E-3</v>
      </c>
      <c r="H1555" t="str">
        <f t="shared" si="55"/>
        <v>Male</v>
      </c>
      <c r="I1555">
        <f t="shared" si="56"/>
        <v>1</v>
      </c>
    </row>
    <row r="1556" spans="1:9" ht="14.25" customHeight="1">
      <c r="A1556" s="1" t="s">
        <v>1547</v>
      </c>
      <c r="B1556" s="1" t="s">
        <v>6</v>
      </c>
      <c r="C1556" s="1" t="str">
        <f t="shared" si="54"/>
        <v>i</v>
      </c>
      <c r="D1556">
        <f>VLOOKUP(C1556,'Naive Bayes'!A:D,3,0)</f>
        <v>6.4716863721219667E-2</v>
      </c>
      <c r="E1556">
        <f>VLOOKUP(C1556,'Naive Bayes'!A:D,2,0)</f>
        <v>0.34074605451936874</v>
      </c>
      <c r="F1556">
        <f>D1556*GETPIVOTDATA("Gender",'Naive Bayes'!$A$3,"Gender","Male","LastLetter","a")</f>
        <v>1.1558021087734937E-2</v>
      </c>
      <c r="G1556">
        <f>E1556*GETPIVOTDATA("Gender",'Naive Bayes'!$A$3,"Gender","Female","LastLetter","a")</f>
        <v>0.19115022570598736</v>
      </c>
      <c r="H1556" t="str">
        <f t="shared" si="55"/>
        <v>Female</v>
      </c>
      <c r="I1556">
        <f t="shared" si="56"/>
        <v>1</v>
      </c>
    </row>
    <row r="1557" spans="1:9" ht="14.25" customHeight="1">
      <c r="A1557" s="1" t="s">
        <v>1548</v>
      </c>
      <c r="B1557" s="1" t="s">
        <v>4</v>
      </c>
      <c r="C1557" s="1" t="str">
        <f t="shared" si="54"/>
        <v>a</v>
      </c>
      <c r="D1557">
        <f>VLOOKUP(C1557,'Naive Bayes'!A:D,3,0)</f>
        <v>0.17859365276913503</v>
      </c>
      <c r="E1557">
        <f>VLOOKUP(C1557,'Naive Bayes'!A:D,2,0)</f>
        <v>0.56097560975609762</v>
      </c>
      <c r="F1557">
        <f>D1557*GETPIVOTDATA("Gender",'Naive Bayes'!$A$3,"Gender","Male","LastLetter","a")</f>
        <v>3.1895692809422373E-2</v>
      </c>
      <c r="G1557">
        <f>E1557*GETPIVOTDATA("Gender",'Naive Bayes'!$A$3,"Gender","Female","LastLetter","a")</f>
        <v>0.31469363474122553</v>
      </c>
      <c r="H1557" t="str">
        <f t="shared" si="55"/>
        <v>Female</v>
      </c>
      <c r="I1557">
        <f t="shared" si="56"/>
        <v>0</v>
      </c>
    </row>
    <row r="1558" spans="1:9" ht="14.25" customHeight="1">
      <c r="A1558" s="1" t="s">
        <v>1549</v>
      </c>
      <c r="B1558" s="1" t="s">
        <v>4</v>
      </c>
      <c r="C1558" s="1" t="str">
        <f t="shared" si="54"/>
        <v>n</v>
      </c>
      <c r="D1558">
        <f>VLOOKUP(C1558,'Naive Bayes'!A:D,3,0)</f>
        <v>0.15121344119477287</v>
      </c>
      <c r="E1558">
        <f>VLOOKUP(C1558,'Naive Bayes'!A:D,2,0)</f>
        <v>1.2195121951219513E-2</v>
      </c>
      <c r="F1558">
        <f>D1558*GETPIVOTDATA("Gender",'Naive Bayes'!$A$3,"Gender","Male","LastLetter","a")</f>
        <v>2.7005760810765285E-2</v>
      </c>
      <c r="G1558">
        <f>E1558*GETPIVOTDATA("Gender",'Naive Bayes'!$A$3,"Gender","Female","LastLetter","a")</f>
        <v>6.8411659726353366E-3</v>
      </c>
      <c r="H1558" t="str">
        <f t="shared" si="55"/>
        <v>Male</v>
      </c>
      <c r="I1558">
        <f t="shared" si="56"/>
        <v>1</v>
      </c>
    </row>
    <row r="1559" spans="1:9" ht="14.25" customHeight="1">
      <c r="A1559" s="1" t="s">
        <v>1550</v>
      </c>
      <c r="B1559" s="1" t="s">
        <v>4</v>
      </c>
      <c r="C1559" s="1" t="str">
        <f t="shared" si="54"/>
        <v>n</v>
      </c>
      <c r="D1559">
        <f>VLOOKUP(C1559,'Naive Bayes'!A:D,3,0)</f>
        <v>0.15121344119477287</v>
      </c>
      <c r="E1559">
        <f>VLOOKUP(C1559,'Naive Bayes'!A:D,2,0)</f>
        <v>1.2195121951219513E-2</v>
      </c>
      <c r="F1559">
        <f>D1559*GETPIVOTDATA("Gender",'Naive Bayes'!$A$3,"Gender","Male","LastLetter","a")</f>
        <v>2.7005760810765285E-2</v>
      </c>
      <c r="G1559">
        <f>E1559*GETPIVOTDATA("Gender",'Naive Bayes'!$A$3,"Gender","Female","LastLetter","a")</f>
        <v>6.8411659726353366E-3</v>
      </c>
      <c r="H1559" t="str">
        <f t="shared" si="55"/>
        <v>Male</v>
      </c>
      <c r="I1559">
        <f t="shared" si="56"/>
        <v>1</v>
      </c>
    </row>
    <row r="1560" spans="1:9" ht="14.25" customHeight="1">
      <c r="A1560" s="1" t="s">
        <v>1551</v>
      </c>
      <c r="B1560" s="1" t="s">
        <v>4</v>
      </c>
      <c r="C1560" s="1" t="str">
        <f t="shared" si="54"/>
        <v>n</v>
      </c>
      <c r="D1560">
        <f>VLOOKUP(C1560,'Naive Bayes'!A:D,3,0)</f>
        <v>0.15121344119477287</v>
      </c>
      <c r="E1560">
        <f>VLOOKUP(C1560,'Naive Bayes'!A:D,2,0)</f>
        <v>1.2195121951219513E-2</v>
      </c>
      <c r="F1560">
        <f>D1560*GETPIVOTDATA("Gender",'Naive Bayes'!$A$3,"Gender","Male","LastLetter","a")</f>
        <v>2.7005760810765285E-2</v>
      </c>
      <c r="G1560">
        <f>E1560*GETPIVOTDATA("Gender",'Naive Bayes'!$A$3,"Gender","Female","LastLetter","a")</f>
        <v>6.8411659726353366E-3</v>
      </c>
      <c r="H1560" t="str">
        <f t="shared" si="55"/>
        <v>Male</v>
      </c>
      <c r="I1560">
        <f t="shared" si="56"/>
        <v>1</v>
      </c>
    </row>
    <row r="1561" spans="1:9" ht="14.25" customHeight="1">
      <c r="A1561" s="1" t="s">
        <v>1552</v>
      </c>
      <c r="B1561" s="1" t="s">
        <v>4</v>
      </c>
      <c r="C1561" s="1" t="str">
        <f t="shared" si="54"/>
        <v>h</v>
      </c>
      <c r="D1561">
        <f>VLOOKUP(C1561,'Naive Bayes'!A:D,3,0)</f>
        <v>0.11263223397635345</v>
      </c>
      <c r="E1561">
        <f>VLOOKUP(C1561,'Naive Bayes'!A:D,2,0)</f>
        <v>5.0215208034433282E-3</v>
      </c>
      <c r="F1561">
        <f>D1561*GETPIVOTDATA("Gender",'Naive Bayes'!$A$3,"Gender","Male","LastLetter","a")</f>
        <v>2.0115402085384843E-2</v>
      </c>
      <c r="G1561">
        <f>E1561*GETPIVOTDATA("Gender",'Naive Bayes'!$A$3,"Gender","Female","LastLetter","a")</f>
        <v>2.8169506946145503E-3</v>
      </c>
      <c r="H1561" t="str">
        <f t="shared" si="55"/>
        <v>Male</v>
      </c>
      <c r="I1561">
        <f t="shared" si="56"/>
        <v>1</v>
      </c>
    </row>
    <row r="1562" spans="1:9" ht="14.25" customHeight="1">
      <c r="A1562" s="1" t="s">
        <v>1553</v>
      </c>
      <c r="B1562" s="1" t="s">
        <v>6</v>
      </c>
      <c r="C1562" s="1" t="str">
        <f t="shared" si="54"/>
        <v>a</v>
      </c>
      <c r="D1562">
        <f>VLOOKUP(C1562,'Naive Bayes'!A:D,3,0)</f>
        <v>0.17859365276913503</v>
      </c>
      <c r="E1562">
        <f>VLOOKUP(C1562,'Naive Bayes'!A:D,2,0)</f>
        <v>0.56097560975609762</v>
      </c>
      <c r="F1562">
        <f>D1562*GETPIVOTDATA("Gender",'Naive Bayes'!$A$3,"Gender","Male","LastLetter","a")</f>
        <v>3.1895692809422373E-2</v>
      </c>
      <c r="G1562">
        <f>E1562*GETPIVOTDATA("Gender",'Naive Bayes'!$A$3,"Gender","Female","LastLetter","a")</f>
        <v>0.31469363474122553</v>
      </c>
      <c r="H1562" t="str">
        <f t="shared" si="55"/>
        <v>Female</v>
      </c>
      <c r="I1562">
        <f t="shared" si="56"/>
        <v>1</v>
      </c>
    </row>
    <row r="1563" spans="1:9" ht="14.25" customHeight="1">
      <c r="A1563" s="1" t="s">
        <v>1554</v>
      </c>
      <c r="B1563" s="1" t="s">
        <v>6</v>
      </c>
      <c r="C1563" s="1" t="str">
        <f t="shared" si="54"/>
        <v>i</v>
      </c>
      <c r="D1563">
        <f>VLOOKUP(C1563,'Naive Bayes'!A:D,3,0)</f>
        <v>6.4716863721219667E-2</v>
      </c>
      <c r="E1563">
        <f>VLOOKUP(C1563,'Naive Bayes'!A:D,2,0)</f>
        <v>0.34074605451936874</v>
      </c>
      <c r="F1563">
        <f>D1563*GETPIVOTDATA("Gender",'Naive Bayes'!$A$3,"Gender","Male","LastLetter","a")</f>
        <v>1.1558021087734937E-2</v>
      </c>
      <c r="G1563">
        <f>E1563*GETPIVOTDATA("Gender",'Naive Bayes'!$A$3,"Gender","Female","LastLetter","a")</f>
        <v>0.19115022570598736</v>
      </c>
      <c r="H1563" t="str">
        <f t="shared" si="55"/>
        <v>Female</v>
      </c>
      <c r="I1563">
        <f t="shared" si="56"/>
        <v>1</v>
      </c>
    </row>
    <row r="1564" spans="1:9" ht="14.25" customHeight="1">
      <c r="A1564" s="1" t="s">
        <v>1555</v>
      </c>
      <c r="B1564" s="1" t="s">
        <v>4</v>
      </c>
      <c r="C1564" s="1" t="str">
        <f t="shared" si="54"/>
        <v>r</v>
      </c>
      <c r="D1564">
        <f>VLOOKUP(C1564,'Naive Bayes'!A:D,3,0)</f>
        <v>8.7741132545115119E-2</v>
      </c>
      <c r="E1564">
        <f>VLOOKUP(C1564,'Naive Bayes'!A:D,2,0)</f>
        <v>6.4562410329985654E-3</v>
      </c>
      <c r="F1564">
        <f>D1564*GETPIVOTDATA("Gender",'Naive Bayes'!$A$3,"Gender","Male","LastLetter","a")</f>
        <v>1.5670009359332941E-2</v>
      </c>
      <c r="G1564">
        <f>E1564*GETPIVOTDATA("Gender",'Naive Bayes'!$A$3,"Gender","Female","LastLetter","a")</f>
        <v>3.6217937502187078E-3</v>
      </c>
      <c r="H1564" t="str">
        <f t="shared" si="55"/>
        <v>Male</v>
      </c>
      <c r="I1564">
        <f t="shared" si="56"/>
        <v>1</v>
      </c>
    </row>
    <row r="1565" spans="1:9" ht="14.25" customHeight="1">
      <c r="A1565" s="1" t="s">
        <v>1556</v>
      </c>
      <c r="B1565" s="1" t="s">
        <v>4</v>
      </c>
      <c r="C1565" s="1" t="str">
        <f t="shared" si="54"/>
        <v>n</v>
      </c>
      <c r="D1565">
        <f>VLOOKUP(C1565,'Naive Bayes'!A:D,3,0)</f>
        <v>0.15121344119477287</v>
      </c>
      <c r="E1565">
        <f>VLOOKUP(C1565,'Naive Bayes'!A:D,2,0)</f>
        <v>1.2195121951219513E-2</v>
      </c>
      <c r="F1565">
        <f>D1565*GETPIVOTDATA("Gender",'Naive Bayes'!$A$3,"Gender","Male","LastLetter","a")</f>
        <v>2.7005760810765285E-2</v>
      </c>
      <c r="G1565">
        <f>E1565*GETPIVOTDATA("Gender",'Naive Bayes'!$A$3,"Gender","Female","LastLetter","a")</f>
        <v>6.8411659726353366E-3</v>
      </c>
      <c r="H1565" t="str">
        <f t="shared" si="55"/>
        <v>Male</v>
      </c>
      <c r="I1565">
        <f t="shared" si="56"/>
        <v>1</v>
      </c>
    </row>
    <row r="1566" spans="1:9" ht="14.25" customHeight="1">
      <c r="A1566" s="1" t="s">
        <v>1557</v>
      </c>
      <c r="B1566" s="1" t="s">
        <v>4</v>
      </c>
      <c r="C1566" s="1" t="str">
        <f t="shared" si="54"/>
        <v>l</v>
      </c>
      <c r="D1566">
        <f>VLOOKUP(C1566,'Naive Bayes'!A:D,3,0)</f>
        <v>6.1605476042314873E-2</v>
      </c>
      <c r="E1566">
        <f>VLOOKUP(C1566,'Naive Bayes'!A:D,2,0)</f>
        <v>2.7977044476327116E-2</v>
      </c>
      <c r="F1566">
        <f>D1566*GETPIVOTDATA("Gender",'Naive Bayes'!$A$3,"Gender","Male","LastLetter","a")</f>
        <v>1.1002346996978449E-2</v>
      </c>
      <c r="G1566">
        <f>E1566*GETPIVOTDATA("Gender",'Naive Bayes'!$A$3,"Gender","Female","LastLetter","a")</f>
        <v>1.5694439584281066E-2</v>
      </c>
      <c r="H1566" t="str">
        <f t="shared" si="55"/>
        <v>Female</v>
      </c>
      <c r="I1566">
        <f t="shared" si="56"/>
        <v>0</v>
      </c>
    </row>
    <row r="1567" spans="1:9" ht="14.25" customHeight="1">
      <c r="A1567" s="1" t="s">
        <v>1558</v>
      </c>
      <c r="B1567" s="1" t="s">
        <v>6</v>
      </c>
      <c r="C1567" s="1" t="str">
        <f t="shared" si="54"/>
        <v>a</v>
      </c>
      <c r="D1567">
        <f>VLOOKUP(C1567,'Naive Bayes'!A:D,3,0)</f>
        <v>0.17859365276913503</v>
      </c>
      <c r="E1567">
        <f>VLOOKUP(C1567,'Naive Bayes'!A:D,2,0)</f>
        <v>0.56097560975609762</v>
      </c>
      <c r="F1567">
        <f>D1567*GETPIVOTDATA("Gender",'Naive Bayes'!$A$3,"Gender","Male","LastLetter","a")</f>
        <v>3.1895692809422373E-2</v>
      </c>
      <c r="G1567">
        <f>E1567*GETPIVOTDATA("Gender",'Naive Bayes'!$A$3,"Gender","Female","LastLetter","a")</f>
        <v>0.31469363474122553</v>
      </c>
      <c r="H1567" t="str">
        <f t="shared" si="55"/>
        <v>Female</v>
      </c>
      <c r="I1567">
        <f t="shared" si="56"/>
        <v>1</v>
      </c>
    </row>
    <row r="1568" spans="1:9" ht="14.25" customHeight="1">
      <c r="A1568" s="1" t="s">
        <v>1559</v>
      </c>
      <c r="B1568" s="1" t="s">
        <v>4</v>
      </c>
      <c r="C1568" s="1" t="str">
        <f t="shared" si="54"/>
        <v>n</v>
      </c>
      <c r="D1568">
        <f>VLOOKUP(C1568,'Naive Bayes'!A:D,3,0)</f>
        <v>0.15121344119477287</v>
      </c>
      <c r="E1568">
        <f>VLOOKUP(C1568,'Naive Bayes'!A:D,2,0)</f>
        <v>1.2195121951219513E-2</v>
      </c>
      <c r="F1568">
        <f>D1568*GETPIVOTDATA("Gender",'Naive Bayes'!$A$3,"Gender","Male","LastLetter","a")</f>
        <v>2.7005760810765285E-2</v>
      </c>
      <c r="G1568">
        <f>E1568*GETPIVOTDATA("Gender",'Naive Bayes'!$A$3,"Gender","Female","LastLetter","a")</f>
        <v>6.8411659726353366E-3</v>
      </c>
      <c r="H1568" t="str">
        <f t="shared" si="55"/>
        <v>Male</v>
      </c>
      <c r="I1568">
        <f t="shared" si="56"/>
        <v>1</v>
      </c>
    </row>
    <row r="1569" spans="1:9" ht="14.25" customHeight="1">
      <c r="A1569" s="1" t="s">
        <v>1560</v>
      </c>
      <c r="B1569" s="1" t="s">
        <v>6</v>
      </c>
      <c r="C1569" s="1" t="str">
        <f t="shared" si="54"/>
        <v>a</v>
      </c>
      <c r="D1569">
        <f>VLOOKUP(C1569,'Naive Bayes'!A:D,3,0)</f>
        <v>0.17859365276913503</v>
      </c>
      <c r="E1569">
        <f>VLOOKUP(C1569,'Naive Bayes'!A:D,2,0)</f>
        <v>0.56097560975609762</v>
      </c>
      <c r="F1569">
        <f>D1569*GETPIVOTDATA("Gender",'Naive Bayes'!$A$3,"Gender","Male","LastLetter","a")</f>
        <v>3.1895692809422373E-2</v>
      </c>
      <c r="G1569">
        <f>E1569*GETPIVOTDATA("Gender",'Naive Bayes'!$A$3,"Gender","Female","LastLetter","a")</f>
        <v>0.31469363474122553</v>
      </c>
      <c r="H1569" t="str">
        <f t="shared" si="55"/>
        <v>Female</v>
      </c>
      <c r="I1569">
        <f t="shared" si="56"/>
        <v>1</v>
      </c>
    </row>
    <row r="1570" spans="1:9" ht="14.25" customHeight="1">
      <c r="A1570" s="1" t="s">
        <v>1561</v>
      </c>
      <c r="B1570" s="1" t="s">
        <v>6</v>
      </c>
      <c r="C1570" s="1" t="str">
        <f t="shared" si="54"/>
        <v>i</v>
      </c>
      <c r="D1570">
        <f>VLOOKUP(C1570,'Naive Bayes'!A:D,3,0)</f>
        <v>6.4716863721219667E-2</v>
      </c>
      <c r="E1570">
        <f>VLOOKUP(C1570,'Naive Bayes'!A:D,2,0)</f>
        <v>0.34074605451936874</v>
      </c>
      <c r="F1570">
        <f>D1570*GETPIVOTDATA("Gender",'Naive Bayes'!$A$3,"Gender","Male","LastLetter","a")</f>
        <v>1.1558021087734937E-2</v>
      </c>
      <c r="G1570">
        <f>E1570*GETPIVOTDATA("Gender",'Naive Bayes'!$A$3,"Gender","Female","LastLetter","a")</f>
        <v>0.19115022570598736</v>
      </c>
      <c r="H1570" t="str">
        <f t="shared" si="55"/>
        <v>Female</v>
      </c>
      <c r="I1570">
        <f t="shared" si="56"/>
        <v>1</v>
      </c>
    </row>
    <row r="1571" spans="1:9" ht="14.25" customHeight="1">
      <c r="A1571" s="1" t="s">
        <v>1562</v>
      </c>
      <c r="B1571" s="1" t="s">
        <v>6</v>
      </c>
      <c r="C1571" s="1" t="str">
        <f t="shared" si="54"/>
        <v>a</v>
      </c>
      <c r="D1571">
        <f>VLOOKUP(C1571,'Naive Bayes'!A:D,3,0)</f>
        <v>0.17859365276913503</v>
      </c>
      <c r="E1571">
        <f>VLOOKUP(C1571,'Naive Bayes'!A:D,2,0)</f>
        <v>0.56097560975609762</v>
      </c>
      <c r="F1571">
        <f>D1571*GETPIVOTDATA("Gender",'Naive Bayes'!$A$3,"Gender","Male","LastLetter","a")</f>
        <v>3.1895692809422373E-2</v>
      </c>
      <c r="G1571">
        <f>E1571*GETPIVOTDATA("Gender",'Naive Bayes'!$A$3,"Gender","Female","LastLetter","a")</f>
        <v>0.31469363474122553</v>
      </c>
      <c r="H1571" t="str">
        <f t="shared" si="55"/>
        <v>Female</v>
      </c>
      <c r="I1571">
        <f t="shared" si="56"/>
        <v>1</v>
      </c>
    </row>
    <row r="1572" spans="1:9" ht="14.25" customHeight="1">
      <c r="A1572" s="1" t="s">
        <v>1563</v>
      </c>
      <c r="B1572" s="1" t="s">
        <v>4</v>
      </c>
      <c r="C1572" s="1" t="str">
        <f t="shared" si="54"/>
        <v>a</v>
      </c>
      <c r="D1572">
        <f>VLOOKUP(C1572,'Naive Bayes'!A:D,3,0)</f>
        <v>0.17859365276913503</v>
      </c>
      <c r="E1572">
        <f>VLOOKUP(C1572,'Naive Bayes'!A:D,2,0)</f>
        <v>0.56097560975609762</v>
      </c>
      <c r="F1572">
        <f>D1572*GETPIVOTDATA("Gender",'Naive Bayes'!$A$3,"Gender","Male","LastLetter","a")</f>
        <v>3.1895692809422373E-2</v>
      </c>
      <c r="G1572">
        <f>E1572*GETPIVOTDATA("Gender",'Naive Bayes'!$A$3,"Gender","Female","LastLetter","a")</f>
        <v>0.31469363474122553</v>
      </c>
      <c r="H1572" t="str">
        <f t="shared" si="55"/>
        <v>Female</v>
      </c>
      <c r="I1572">
        <f t="shared" si="56"/>
        <v>0</v>
      </c>
    </row>
    <row r="1573" spans="1:9" ht="14.25" customHeight="1">
      <c r="A1573" s="1" t="s">
        <v>1564</v>
      </c>
      <c r="B1573" s="1" t="s">
        <v>4</v>
      </c>
      <c r="C1573" s="1" t="str">
        <f t="shared" si="54"/>
        <v>a</v>
      </c>
      <c r="D1573">
        <f>VLOOKUP(C1573,'Naive Bayes'!A:D,3,0)</f>
        <v>0.17859365276913503</v>
      </c>
      <c r="E1573">
        <f>VLOOKUP(C1573,'Naive Bayes'!A:D,2,0)</f>
        <v>0.56097560975609762</v>
      </c>
      <c r="F1573">
        <f>D1573*GETPIVOTDATA("Gender",'Naive Bayes'!$A$3,"Gender","Male","LastLetter","a")</f>
        <v>3.1895692809422373E-2</v>
      </c>
      <c r="G1573">
        <f>E1573*GETPIVOTDATA("Gender",'Naive Bayes'!$A$3,"Gender","Female","LastLetter","a")</f>
        <v>0.31469363474122553</v>
      </c>
      <c r="H1573" t="str">
        <f t="shared" si="55"/>
        <v>Female</v>
      </c>
      <c r="I1573">
        <f t="shared" si="56"/>
        <v>0</v>
      </c>
    </row>
    <row r="1574" spans="1:9" ht="14.25" customHeight="1">
      <c r="A1574" s="1" t="s">
        <v>1565</v>
      </c>
      <c r="B1574" s="1" t="s">
        <v>4</v>
      </c>
      <c r="C1574" s="1" t="str">
        <f t="shared" si="54"/>
        <v>l</v>
      </c>
      <c r="D1574">
        <f>VLOOKUP(C1574,'Naive Bayes'!A:D,3,0)</f>
        <v>6.1605476042314873E-2</v>
      </c>
      <c r="E1574">
        <f>VLOOKUP(C1574,'Naive Bayes'!A:D,2,0)</f>
        <v>2.7977044476327116E-2</v>
      </c>
      <c r="F1574">
        <f>D1574*GETPIVOTDATA("Gender",'Naive Bayes'!$A$3,"Gender","Male","LastLetter","a")</f>
        <v>1.1002346996978449E-2</v>
      </c>
      <c r="G1574">
        <f>E1574*GETPIVOTDATA("Gender",'Naive Bayes'!$A$3,"Gender","Female","LastLetter","a")</f>
        <v>1.5694439584281066E-2</v>
      </c>
      <c r="H1574" t="str">
        <f t="shared" si="55"/>
        <v>Female</v>
      </c>
      <c r="I1574">
        <f t="shared" si="56"/>
        <v>0</v>
      </c>
    </row>
    <row r="1575" spans="1:9" ht="14.25" customHeight="1">
      <c r="A1575" s="1" t="s">
        <v>1566</v>
      </c>
      <c r="B1575" s="1" t="s">
        <v>4</v>
      </c>
      <c r="C1575" s="1" t="str">
        <f t="shared" si="54"/>
        <v>n</v>
      </c>
      <c r="D1575">
        <f>VLOOKUP(C1575,'Naive Bayes'!A:D,3,0)</f>
        <v>0.15121344119477287</v>
      </c>
      <c r="E1575">
        <f>VLOOKUP(C1575,'Naive Bayes'!A:D,2,0)</f>
        <v>1.2195121951219513E-2</v>
      </c>
      <c r="F1575">
        <f>D1575*GETPIVOTDATA("Gender",'Naive Bayes'!$A$3,"Gender","Male","LastLetter","a")</f>
        <v>2.7005760810765285E-2</v>
      </c>
      <c r="G1575">
        <f>E1575*GETPIVOTDATA("Gender",'Naive Bayes'!$A$3,"Gender","Female","LastLetter","a")</f>
        <v>6.8411659726353366E-3</v>
      </c>
      <c r="H1575" t="str">
        <f t="shared" si="55"/>
        <v>Male</v>
      </c>
      <c r="I1575">
        <f t="shared" si="56"/>
        <v>1</v>
      </c>
    </row>
    <row r="1576" spans="1:9" ht="14.25" customHeight="1">
      <c r="A1576" s="1" t="s">
        <v>1567</v>
      </c>
      <c r="B1576" s="1" t="s">
        <v>6</v>
      </c>
      <c r="C1576" s="1" t="str">
        <f t="shared" si="54"/>
        <v>a</v>
      </c>
      <c r="D1576">
        <f>VLOOKUP(C1576,'Naive Bayes'!A:D,3,0)</f>
        <v>0.17859365276913503</v>
      </c>
      <c r="E1576">
        <f>VLOOKUP(C1576,'Naive Bayes'!A:D,2,0)</f>
        <v>0.56097560975609762</v>
      </c>
      <c r="F1576">
        <f>D1576*GETPIVOTDATA("Gender",'Naive Bayes'!$A$3,"Gender","Male","LastLetter","a")</f>
        <v>3.1895692809422373E-2</v>
      </c>
      <c r="G1576">
        <f>E1576*GETPIVOTDATA("Gender",'Naive Bayes'!$A$3,"Gender","Female","LastLetter","a")</f>
        <v>0.31469363474122553</v>
      </c>
      <c r="H1576" t="str">
        <f t="shared" si="55"/>
        <v>Female</v>
      </c>
      <c r="I1576">
        <f t="shared" si="56"/>
        <v>1</v>
      </c>
    </row>
    <row r="1577" spans="1:9" ht="14.25" customHeight="1">
      <c r="A1577" s="1" t="s">
        <v>1568</v>
      </c>
      <c r="B1577" s="1" t="s">
        <v>6</v>
      </c>
      <c r="C1577" s="1" t="str">
        <f t="shared" si="54"/>
        <v>a</v>
      </c>
      <c r="D1577">
        <f>VLOOKUP(C1577,'Naive Bayes'!A:D,3,0)</f>
        <v>0.17859365276913503</v>
      </c>
      <c r="E1577">
        <f>VLOOKUP(C1577,'Naive Bayes'!A:D,2,0)</f>
        <v>0.56097560975609762</v>
      </c>
      <c r="F1577">
        <f>D1577*GETPIVOTDATA("Gender",'Naive Bayes'!$A$3,"Gender","Male","LastLetter","a")</f>
        <v>3.1895692809422373E-2</v>
      </c>
      <c r="G1577">
        <f>E1577*GETPIVOTDATA("Gender",'Naive Bayes'!$A$3,"Gender","Female","LastLetter","a")</f>
        <v>0.31469363474122553</v>
      </c>
      <c r="H1577" t="str">
        <f t="shared" si="55"/>
        <v>Female</v>
      </c>
      <c r="I1577">
        <f t="shared" si="56"/>
        <v>1</v>
      </c>
    </row>
    <row r="1578" spans="1:9" ht="14.25" customHeight="1">
      <c r="A1578" s="1" t="s">
        <v>1569</v>
      </c>
      <c r="B1578" s="1" t="s">
        <v>6</v>
      </c>
      <c r="C1578" s="1" t="str">
        <f t="shared" si="54"/>
        <v>m</v>
      </c>
      <c r="D1578">
        <f>VLOOKUP(C1578,'Naive Bayes'!A:D,3,0)</f>
        <v>3.2980709396390792E-2</v>
      </c>
      <c r="E1578">
        <f>VLOOKUP(C1578,'Naive Bayes'!A:D,2,0)</f>
        <v>7.8909612625538018E-3</v>
      </c>
      <c r="F1578">
        <f>D1578*GETPIVOTDATA("Gender",'Naive Bayes'!$A$3,"Gender","Male","LastLetter","a")</f>
        <v>5.8901453620187659E-3</v>
      </c>
      <c r="G1578">
        <f>E1578*GETPIVOTDATA("Gender",'Naive Bayes'!$A$3,"Gender","Female","LastLetter","a")</f>
        <v>4.4266368058228645E-3</v>
      </c>
      <c r="H1578" t="str">
        <f t="shared" si="55"/>
        <v>Male</v>
      </c>
      <c r="I1578">
        <f t="shared" si="56"/>
        <v>0</v>
      </c>
    </row>
    <row r="1579" spans="1:9" ht="14.25" customHeight="1">
      <c r="A1579" s="1" t="s">
        <v>1570</v>
      </c>
      <c r="B1579" s="1" t="s">
        <v>6</v>
      </c>
      <c r="C1579" s="1" t="str">
        <f t="shared" si="54"/>
        <v>i</v>
      </c>
      <c r="D1579">
        <f>VLOOKUP(C1579,'Naive Bayes'!A:D,3,0)</f>
        <v>6.4716863721219667E-2</v>
      </c>
      <c r="E1579">
        <f>VLOOKUP(C1579,'Naive Bayes'!A:D,2,0)</f>
        <v>0.34074605451936874</v>
      </c>
      <c r="F1579">
        <f>D1579*GETPIVOTDATA("Gender",'Naive Bayes'!$A$3,"Gender","Male","LastLetter","a")</f>
        <v>1.1558021087734937E-2</v>
      </c>
      <c r="G1579">
        <f>E1579*GETPIVOTDATA("Gender",'Naive Bayes'!$A$3,"Gender","Female","LastLetter","a")</f>
        <v>0.19115022570598736</v>
      </c>
      <c r="H1579" t="str">
        <f t="shared" si="55"/>
        <v>Female</v>
      </c>
      <c r="I1579">
        <f t="shared" si="56"/>
        <v>1</v>
      </c>
    </row>
    <row r="1580" spans="1:9" ht="14.25" customHeight="1">
      <c r="A1580" s="1" t="s">
        <v>1571</v>
      </c>
      <c r="B1580" s="1" t="s">
        <v>4</v>
      </c>
      <c r="C1580" s="1" t="str">
        <f t="shared" si="54"/>
        <v>l</v>
      </c>
      <c r="D1580">
        <f>VLOOKUP(C1580,'Naive Bayes'!A:D,3,0)</f>
        <v>6.1605476042314873E-2</v>
      </c>
      <c r="E1580">
        <f>VLOOKUP(C1580,'Naive Bayes'!A:D,2,0)</f>
        <v>2.7977044476327116E-2</v>
      </c>
      <c r="F1580">
        <f>D1580*GETPIVOTDATA("Gender",'Naive Bayes'!$A$3,"Gender","Male","LastLetter","a")</f>
        <v>1.1002346996978449E-2</v>
      </c>
      <c r="G1580">
        <f>E1580*GETPIVOTDATA("Gender",'Naive Bayes'!$A$3,"Gender","Female","LastLetter","a")</f>
        <v>1.5694439584281066E-2</v>
      </c>
      <c r="H1580" t="str">
        <f t="shared" si="55"/>
        <v>Female</v>
      </c>
      <c r="I1580">
        <f t="shared" si="56"/>
        <v>0</v>
      </c>
    </row>
    <row r="1581" spans="1:9" ht="14.25" customHeight="1">
      <c r="A1581" s="1" t="s">
        <v>1572</v>
      </c>
      <c r="B1581" s="1" t="s">
        <v>4</v>
      </c>
      <c r="C1581" s="1" t="str">
        <f t="shared" si="54"/>
        <v>j</v>
      </c>
      <c r="D1581">
        <f>VLOOKUP(C1581,'Naive Bayes'!A:D,3,0)</f>
        <v>2.3024268823895456E-2</v>
      </c>
      <c r="E1581">
        <f>VLOOKUP(C1581,'Naive Bayes'!A:D,2,0)</f>
        <v>7.173601147776184E-4</v>
      </c>
      <c r="F1581">
        <f>D1581*GETPIVOTDATA("Gender",'Naive Bayes'!$A$3,"Gender","Male","LastLetter","a")</f>
        <v>4.1119882715980058E-3</v>
      </c>
      <c r="G1581">
        <f>E1581*GETPIVOTDATA("Gender",'Naive Bayes'!$A$3,"Gender","Female","LastLetter","a")</f>
        <v>4.0242152780207866E-4</v>
      </c>
      <c r="H1581" t="str">
        <f t="shared" si="55"/>
        <v>Male</v>
      </c>
      <c r="I1581">
        <f t="shared" si="56"/>
        <v>1</v>
      </c>
    </row>
    <row r="1582" spans="1:9" ht="14.25" customHeight="1">
      <c r="A1582" s="1" t="s">
        <v>1573</v>
      </c>
      <c r="B1582" s="1" t="s">
        <v>4</v>
      </c>
      <c r="C1582" s="1" t="str">
        <f t="shared" si="54"/>
        <v>n</v>
      </c>
      <c r="D1582">
        <f>VLOOKUP(C1582,'Naive Bayes'!A:D,3,0)</f>
        <v>0.15121344119477287</v>
      </c>
      <c r="E1582">
        <f>VLOOKUP(C1582,'Naive Bayes'!A:D,2,0)</f>
        <v>1.2195121951219513E-2</v>
      </c>
      <c r="F1582">
        <f>D1582*GETPIVOTDATA("Gender",'Naive Bayes'!$A$3,"Gender","Male","LastLetter","a")</f>
        <v>2.7005760810765285E-2</v>
      </c>
      <c r="G1582">
        <f>E1582*GETPIVOTDATA("Gender",'Naive Bayes'!$A$3,"Gender","Female","LastLetter","a")</f>
        <v>6.8411659726353366E-3</v>
      </c>
      <c r="H1582" t="str">
        <f t="shared" si="55"/>
        <v>Male</v>
      </c>
      <c r="I1582">
        <f t="shared" si="56"/>
        <v>1</v>
      </c>
    </row>
    <row r="1583" spans="1:9" ht="14.25" customHeight="1">
      <c r="A1583" s="1" t="s">
        <v>1574</v>
      </c>
      <c r="B1583" s="1" t="s">
        <v>6</v>
      </c>
      <c r="C1583" s="1" t="str">
        <f t="shared" si="54"/>
        <v>a</v>
      </c>
      <c r="D1583">
        <f>VLOOKUP(C1583,'Naive Bayes'!A:D,3,0)</f>
        <v>0.17859365276913503</v>
      </c>
      <c r="E1583">
        <f>VLOOKUP(C1583,'Naive Bayes'!A:D,2,0)</f>
        <v>0.56097560975609762</v>
      </c>
      <c r="F1583">
        <f>D1583*GETPIVOTDATA("Gender",'Naive Bayes'!$A$3,"Gender","Male","LastLetter","a")</f>
        <v>3.1895692809422373E-2</v>
      </c>
      <c r="G1583">
        <f>E1583*GETPIVOTDATA("Gender",'Naive Bayes'!$A$3,"Gender","Female","LastLetter","a")</f>
        <v>0.31469363474122553</v>
      </c>
      <c r="H1583" t="str">
        <f t="shared" si="55"/>
        <v>Female</v>
      </c>
      <c r="I1583">
        <f t="shared" si="56"/>
        <v>1</v>
      </c>
    </row>
    <row r="1584" spans="1:9" ht="14.25" customHeight="1">
      <c r="A1584" s="1" t="s">
        <v>1575</v>
      </c>
      <c r="B1584" s="1" t="s">
        <v>4</v>
      </c>
      <c r="C1584" s="1" t="str">
        <f t="shared" si="54"/>
        <v>p</v>
      </c>
      <c r="D1584">
        <f>VLOOKUP(C1584,'Naive Bayes'!A:D,3,0)</f>
        <v>1.2445550715619166E-2</v>
      </c>
      <c r="E1584">
        <f>VLOOKUP(C1584,'Naive Bayes'!A:D,2,0)</f>
        <v>7.173601147776184E-4</v>
      </c>
      <c r="F1584">
        <f>D1584*GETPIVOTDATA("Gender",'Naive Bayes'!$A$3,"Gender","Male","LastLetter","a")</f>
        <v>2.2226963630259493E-3</v>
      </c>
      <c r="G1584">
        <f>E1584*GETPIVOTDATA("Gender",'Naive Bayes'!$A$3,"Gender","Female","LastLetter","a")</f>
        <v>4.0242152780207866E-4</v>
      </c>
      <c r="H1584" t="str">
        <f t="shared" si="55"/>
        <v>Male</v>
      </c>
      <c r="I1584">
        <f t="shared" si="56"/>
        <v>1</v>
      </c>
    </row>
    <row r="1585" spans="1:9" ht="14.25" customHeight="1">
      <c r="A1585" s="1" t="s">
        <v>1576</v>
      </c>
      <c r="B1585" s="1" t="s">
        <v>4</v>
      </c>
      <c r="C1585" s="1" t="str">
        <f t="shared" si="54"/>
        <v>a</v>
      </c>
      <c r="D1585">
        <f>VLOOKUP(C1585,'Naive Bayes'!A:D,3,0)</f>
        <v>0.17859365276913503</v>
      </c>
      <c r="E1585">
        <f>VLOOKUP(C1585,'Naive Bayes'!A:D,2,0)</f>
        <v>0.56097560975609762</v>
      </c>
      <c r="F1585">
        <f>D1585*GETPIVOTDATA("Gender",'Naive Bayes'!$A$3,"Gender","Male","LastLetter","a")</f>
        <v>3.1895692809422373E-2</v>
      </c>
      <c r="G1585">
        <f>E1585*GETPIVOTDATA("Gender",'Naive Bayes'!$A$3,"Gender","Female","LastLetter","a")</f>
        <v>0.31469363474122553</v>
      </c>
      <c r="H1585" t="str">
        <f t="shared" si="55"/>
        <v>Female</v>
      </c>
      <c r="I1585">
        <f t="shared" si="56"/>
        <v>0</v>
      </c>
    </row>
    <row r="1586" spans="1:9" ht="14.25" customHeight="1">
      <c r="A1586" s="1" t="s">
        <v>1577</v>
      </c>
      <c r="B1586" s="1" t="s">
        <v>4</v>
      </c>
      <c r="C1586" s="1" t="str">
        <f t="shared" si="54"/>
        <v>n</v>
      </c>
      <c r="D1586">
        <f>VLOOKUP(C1586,'Naive Bayes'!A:D,3,0)</f>
        <v>0.15121344119477287</v>
      </c>
      <c r="E1586">
        <f>VLOOKUP(C1586,'Naive Bayes'!A:D,2,0)</f>
        <v>1.2195121951219513E-2</v>
      </c>
      <c r="F1586">
        <f>D1586*GETPIVOTDATA("Gender",'Naive Bayes'!$A$3,"Gender","Male","LastLetter","a")</f>
        <v>2.7005760810765285E-2</v>
      </c>
      <c r="G1586">
        <f>E1586*GETPIVOTDATA("Gender",'Naive Bayes'!$A$3,"Gender","Female","LastLetter","a")</f>
        <v>6.8411659726353366E-3</v>
      </c>
      <c r="H1586" t="str">
        <f t="shared" si="55"/>
        <v>Male</v>
      </c>
      <c r="I1586">
        <f t="shared" si="56"/>
        <v>1</v>
      </c>
    </row>
    <row r="1587" spans="1:9" ht="14.25" customHeight="1">
      <c r="A1587" s="1" t="s">
        <v>1578</v>
      </c>
      <c r="B1587" s="1" t="s">
        <v>6</v>
      </c>
      <c r="C1587" s="1" t="str">
        <f t="shared" si="54"/>
        <v>a</v>
      </c>
      <c r="D1587">
        <f>VLOOKUP(C1587,'Naive Bayes'!A:D,3,0)</f>
        <v>0.17859365276913503</v>
      </c>
      <c r="E1587">
        <f>VLOOKUP(C1587,'Naive Bayes'!A:D,2,0)</f>
        <v>0.56097560975609762</v>
      </c>
      <c r="F1587">
        <f>D1587*GETPIVOTDATA("Gender",'Naive Bayes'!$A$3,"Gender","Male","LastLetter","a")</f>
        <v>3.1895692809422373E-2</v>
      </c>
      <c r="G1587">
        <f>E1587*GETPIVOTDATA("Gender",'Naive Bayes'!$A$3,"Gender","Female","LastLetter","a")</f>
        <v>0.31469363474122553</v>
      </c>
      <c r="H1587" t="str">
        <f t="shared" si="55"/>
        <v>Female</v>
      </c>
      <c r="I1587">
        <f t="shared" si="56"/>
        <v>1</v>
      </c>
    </row>
    <row r="1588" spans="1:9" ht="14.25" customHeight="1">
      <c r="A1588" s="1" t="s">
        <v>1579</v>
      </c>
      <c r="B1588" s="1" t="s">
        <v>6</v>
      </c>
      <c r="C1588" s="1" t="str">
        <f t="shared" si="54"/>
        <v>a</v>
      </c>
      <c r="D1588">
        <f>VLOOKUP(C1588,'Naive Bayes'!A:D,3,0)</f>
        <v>0.17859365276913503</v>
      </c>
      <c r="E1588">
        <f>VLOOKUP(C1588,'Naive Bayes'!A:D,2,0)</f>
        <v>0.56097560975609762</v>
      </c>
      <c r="F1588">
        <f>D1588*GETPIVOTDATA("Gender",'Naive Bayes'!$A$3,"Gender","Male","LastLetter","a")</f>
        <v>3.1895692809422373E-2</v>
      </c>
      <c r="G1588">
        <f>E1588*GETPIVOTDATA("Gender",'Naive Bayes'!$A$3,"Gender","Female","LastLetter","a")</f>
        <v>0.31469363474122553</v>
      </c>
      <c r="H1588" t="str">
        <f t="shared" si="55"/>
        <v>Female</v>
      </c>
      <c r="I1588">
        <f t="shared" si="56"/>
        <v>1</v>
      </c>
    </row>
    <row r="1589" spans="1:9" ht="14.25" customHeight="1">
      <c r="A1589" s="1" t="s">
        <v>1580</v>
      </c>
      <c r="B1589" s="1" t="s">
        <v>4</v>
      </c>
      <c r="C1589" s="1" t="str">
        <f t="shared" si="54"/>
        <v>n</v>
      </c>
      <c r="D1589">
        <f>VLOOKUP(C1589,'Naive Bayes'!A:D,3,0)</f>
        <v>0.15121344119477287</v>
      </c>
      <c r="E1589">
        <f>VLOOKUP(C1589,'Naive Bayes'!A:D,2,0)</f>
        <v>1.2195121951219513E-2</v>
      </c>
      <c r="F1589">
        <f>D1589*GETPIVOTDATA("Gender",'Naive Bayes'!$A$3,"Gender","Male","LastLetter","a")</f>
        <v>2.7005760810765285E-2</v>
      </c>
      <c r="G1589">
        <f>E1589*GETPIVOTDATA("Gender",'Naive Bayes'!$A$3,"Gender","Female","LastLetter","a")</f>
        <v>6.8411659726353366E-3</v>
      </c>
      <c r="H1589" t="str">
        <f t="shared" si="55"/>
        <v>Male</v>
      </c>
      <c r="I1589">
        <f t="shared" si="56"/>
        <v>1</v>
      </c>
    </row>
    <row r="1590" spans="1:9" ht="14.25" customHeight="1">
      <c r="A1590" s="1" t="s">
        <v>1581</v>
      </c>
      <c r="B1590" s="1" t="s">
        <v>6</v>
      </c>
      <c r="C1590" s="1" t="str">
        <f t="shared" si="54"/>
        <v>i</v>
      </c>
      <c r="D1590">
        <f>VLOOKUP(C1590,'Naive Bayes'!A:D,3,0)</f>
        <v>6.4716863721219667E-2</v>
      </c>
      <c r="E1590">
        <f>VLOOKUP(C1590,'Naive Bayes'!A:D,2,0)</f>
        <v>0.34074605451936874</v>
      </c>
      <c r="F1590">
        <f>D1590*GETPIVOTDATA("Gender",'Naive Bayes'!$A$3,"Gender","Male","LastLetter","a")</f>
        <v>1.1558021087734937E-2</v>
      </c>
      <c r="G1590">
        <f>E1590*GETPIVOTDATA("Gender",'Naive Bayes'!$A$3,"Gender","Female","LastLetter","a")</f>
        <v>0.19115022570598736</v>
      </c>
      <c r="H1590" t="str">
        <f t="shared" si="55"/>
        <v>Female</v>
      </c>
      <c r="I1590">
        <f t="shared" si="56"/>
        <v>1</v>
      </c>
    </row>
    <row r="1591" spans="1:9" ht="14.25" customHeight="1">
      <c r="A1591" s="1" t="s">
        <v>1582</v>
      </c>
      <c r="B1591" s="1" t="s">
        <v>4</v>
      </c>
      <c r="C1591" s="1" t="str">
        <f t="shared" si="54"/>
        <v>v</v>
      </c>
      <c r="D1591">
        <f>VLOOKUP(C1591,'Naive Bayes'!A:D,3,0)</f>
        <v>2.4268823895457373E-2</v>
      </c>
      <c r="E1591">
        <f>VLOOKUP(C1591,'Naive Bayes'!A:D,2,0)</f>
        <v>0</v>
      </c>
      <c r="F1591">
        <f>D1591*GETPIVOTDATA("Gender",'Naive Bayes'!$A$3,"Gender","Male","LastLetter","a")</f>
        <v>4.3342579079006013E-3</v>
      </c>
      <c r="G1591">
        <f>E1591*GETPIVOTDATA("Gender",'Naive Bayes'!$A$3,"Gender","Female","LastLetter","a")</f>
        <v>0</v>
      </c>
      <c r="H1591" t="str">
        <f t="shared" si="55"/>
        <v>Male</v>
      </c>
      <c r="I1591">
        <f t="shared" si="56"/>
        <v>1</v>
      </c>
    </row>
    <row r="1592" spans="1:9" ht="14.25" customHeight="1">
      <c r="A1592" s="1" t="s">
        <v>1583</v>
      </c>
      <c r="B1592" s="1" t="s">
        <v>6</v>
      </c>
      <c r="C1592" s="1" t="str">
        <f t="shared" si="54"/>
        <v>i</v>
      </c>
      <c r="D1592">
        <f>VLOOKUP(C1592,'Naive Bayes'!A:D,3,0)</f>
        <v>6.4716863721219667E-2</v>
      </c>
      <c r="E1592">
        <f>VLOOKUP(C1592,'Naive Bayes'!A:D,2,0)</f>
        <v>0.34074605451936874</v>
      </c>
      <c r="F1592">
        <f>D1592*GETPIVOTDATA("Gender",'Naive Bayes'!$A$3,"Gender","Male","LastLetter","a")</f>
        <v>1.1558021087734937E-2</v>
      </c>
      <c r="G1592">
        <f>E1592*GETPIVOTDATA("Gender",'Naive Bayes'!$A$3,"Gender","Female","LastLetter","a")</f>
        <v>0.19115022570598736</v>
      </c>
      <c r="H1592" t="str">
        <f t="shared" si="55"/>
        <v>Female</v>
      </c>
      <c r="I1592">
        <f t="shared" si="56"/>
        <v>1</v>
      </c>
    </row>
    <row r="1593" spans="1:9" ht="14.25" customHeight="1">
      <c r="A1593" s="1" t="s">
        <v>1584</v>
      </c>
      <c r="B1593" s="1" t="s">
        <v>4</v>
      </c>
      <c r="C1593" s="1" t="str">
        <f t="shared" si="54"/>
        <v>d</v>
      </c>
      <c r="D1593">
        <f>VLOOKUP(C1593,'Naive Bayes'!A:D,3,0)</f>
        <v>3.4847542003733668E-2</v>
      </c>
      <c r="E1593">
        <f>VLOOKUP(C1593,'Naive Bayes'!A:D,2,0)</f>
        <v>2.152080344332855E-3</v>
      </c>
      <c r="F1593">
        <f>D1593*GETPIVOTDATA("Gender",'Naive Bayes'!$A$3,"Gender","Male","LastLetter","a")</f>
        <v>6.2235498164726587E-3</v>
      </c>
      <c r="G1593">
        <f>E1593*GETPIVOTDATA("Gender",'Naive Bayes'!$A$3,"Gender","Female","LastLetter","a")</f>
        <v>1.2072645834062359E-3</v>
      </c>
      <c r="H1593" t="str">
        <f t="shared" si="55"/>
        <v>Male</v>
      </c>
      <c r="I1593">
        <f t="shared" si="56"/>
        <v>1</v>
      </c>
    </row>
    <row r="1594" spans="1:9" ht="14.25" customHeight="1">
      <c r="A1594" s="1" t="s">
        <v>1585</v>
      </c>
      <c r="B1594" s="1" t="s">
        <v>4</v>
      </c>
      <c r="C1594" s="1" t="str">
        <f t="shared" si="54"/>
        <v>j</v>
      </c>
      <c r="D1594">
        <f>VLOOKUP(C1594,'Naive Bayes'!A:D,3,0)</f>
        <v>2.3024268823895456E-2</v>
      </c>
      <c r="E1594">
        <f>VLOOKUP(C1594,'Naive Bayes'!A:D,2,0)</f>
        <v>7.173601147776184E-4</v>
      </c>
      <c r="F1594">
        <f>D1594*GETPIVOTDATA("Gender",'Naive Bayes'!$A$3,"Gender","Male","LastLetter","a")</f>
        <v>4.1119882715980058E-3</v>
      </c>
      <c r="G1594">
        <f>E1594*GETPIVOTDATA("Gender",'Naive Bayes'!$A$3,"Gender","Female","LastLetter","a")</f>
        <v>4.0242152780207866E-4</v>
      </c>
      <c r="H1594" t="str">
        <f t="shared" si="55"/>
        <v>Male</v>
      </c>
      <c r="I1594">
        <f t="shared" si="56"/>
        <v>1</v>
      </c>
    </row>
    <row r="1595" spans="1:9" ht="14.25" customHeight="1">
      <c r="A1595" s="1" t="s">
        <v>1586</v>
      </c>
      <c r="B1595" s="1" t="s">
        <v>4</v>
      </c>
      <c r="C1595" s="1" t="str">
        <f t="shared" si="54"/>
        <v>t</v>
      </c>
      <c r="D1595">
        <f>VLOOKUP(C1595,'Naive Bayes'!A:D,3,0)</f>
        <v>5.9116365899191038E-2</v>
      </c>
      <c r="E1595">
        <f>VLOOKUP(C1595,'Naive Bayes'!A:D,2,0)</f>
        <v>6.4562410329985654E-3</v>
      </c>
      <c r="F1595">
        <f>D1595*GETPIVOTDATA("Gender",'Naive Bayes'!$A$3,"Gender","Male","LastLetter","a")</f>
        <v>1.0557807724373258E-2</v>
      </c>
      <c r="G1595">
        <f>E1595*GETPIVOTDATA("Gender",'Naive Bayes'!$A$3,"Gender","Female","LastLetter","a")</f>
        <v>3.6217937502187078E-3</v>
      </c>
      <c r="H1595" t="str">
        <f t="shared" si="55"/>
        <v>Male</v>
      </c>
      <c r="I1595">
        <f t="shared" si="56"/>
        <v>1</v>
      </c>
    </row>
    <row r="1596" spans="1:9" ht="14.25" customHeight="1">
      <c r="A1596" s="1" t="s">
        <v>1587</v>
      </c>
      <c r="B1596" s="1" t="s">
        <v>6</v>
      </c>
      <c r="C1596" s="1" t="str">
        <f t="shared" si="54"/>
        <v>a</v>
      </c>
      <c r="D1596">
        <f>VLOOKUP(C1596,'Naive Bayes'!A:D,3,0)</f>
        <v>0.17859365276913503</v>
      </c>
      <c r="E1596">
        <f>VLOOKUP(C1596,'Naive Bayes'!A:D,2,0)</f>
        <v>0.56097560975609762</v>
      </c>
      <c r="F1596">
        <f>D1596*GETPIVOTDATA("Gender",'Naive Bayes'!$A$3,"Gender","Male","LastLetter","a")</f>
        <v>3.1895692809422373E-2</v>
      </c>
      <c r="G1596">
        <f>E1596*GETPIVOTDATA("Gender",'Naive Bayes'!$A$3,"Gender","Female","LastLetter","a")</f>
        <v>0.31469363474122553</v>
      </c>
      <c r="H1596" t="str">
        <f t="shared" si="55"/>
        <v>Female</v>
      </c>
      <c r="I1596">
        <f t="shared" si="56"/>
        <v>1</v>
      </c>
    </row>
    <row r="1597" spans="1:9" ht="14.25" customHeight="1">
      <c r="A1597" s="1" t="s">
        <v>1588</v>
      </c>
      <c r="B1597" s="1" t="s">
        <v>6</v>
      </c>
      <c r="C1597" s="1" t="str">
        <f t="shared" si="54"/>
        <v>a</v>
      </c>
      <c r="D1597">
        <f>VLOOKUP(C1597,'Naive Bayes'!A:D,3,0)</f>
        <v>0.17859365276913503</v>
      </c>
      <c r="E1597">
        <f>VLOOKUP(C1597,'Naive Bayes'!A:D,2,0)</f>
        <v>0.56097560975609762</v>
      </c>
      <c r="F1597">
        <f>D1597*GETPIVOTDATA("Gender",'Naive Bayes'!$A$3,"Gender","Male","LastLetter","a")</f>
        <v>3.1895692809422373E-2</v>
      </c>
      <c r="G1597">
        <f>E1597*GETPIVOTDATA("Gender",'Naive Bayes'!$A$3,"Gender","Female","LastLetter","a")</f>
        <v>0.31469363474122553</v>
      </c>
      <c r="H1597" t="str">
        <f t="shared" si="55"/>
        <v>Female</v>
      </c>
      <c r="I1597">
        <f t="shared" si="56"/>
        <v>1</v>
      </c>
    </row>
    <row r="1598" spans="1:9" ht="14.25" customHeight="1">
      <c r="A1598" s="1" t="s">
        <v>1589</v>
      </c>
      <c r="B1598" s="1" t="s">
        <v>6</v>
      </c>
      <c r="C1598" s="1" t="str">
        <f t="shared" si="54"/>
        <v>a</v>
      </c>
      <c r="D1598">
        <f>VLOOKUP(C1598,'Naive Bayes'!A:D,3,0)</f>
        <v>0.17859365276913503</v>
      </c>
      <c r="E1598">
        <f>VLOOKUP(C1598,'Naive Bayes'!A:D,2,0)</f>
        <v>0.56097560975609762</v>
      </c>
      <c r="F1598">
        <f>D1598*GETPIVOTDATA("Gender",'Naive Bayes'!$A$3,"Gender","Male","LastLetter","a")</f>
        <v>3.1895692809422373E-2</v>
      </c>
      <c r="G1598">
        <f>E1598*GETPIVOTDATA("Gender",'Naive Bayes'!$A$3,"Gender","Female","LastLetter","a")</f>
        <v>0.31469363474122553</v>
      </c>
      <c r="H1598" t="str">
        <f t="shared" si="55"/>
        <v>Female</v>
      </c>
      <c r="I1598">
        <f t="shared" si="56"/>
        <v>1</v>
      </c>
    </row>
    <row r="1599" spans="1:9" ht="14.25" customHeight="1">
      <c r="A1599" s="1" t="s">
        <v>1590</v>
      </c>
      <c r="B1599" s="1" t="s">
        <v>4</v>
      </c>
      <c r="C1599" s="1" t="str">
        <f t="shared" si="54"/>
        <v>a</v>
      </c>
      <c r="D1599">
        <f>VLOOKUP(C1599,'Naive Bayes'!A:D,3,0)</f>
        <v>0.17859365276913503</v>
      </c>
      <c r="E1599">
        <f>VLOOKUP(C1599,'Naive Bayes'!A:D,2,0)</f>
        <v>0.56097560975609762</v>
      </c>
      <c r="F1599">
        <f>D1599*GETPIVOTDATA("Gender",'Naive Bayes'!$A$3,"Gender","Male","LastLetter","a")</f>
        <v>3.1895692809422373E-2</v>
      </c>
      <c r="G1599">
        <f>E1599*GETPIVOTDATA("Gender",'Naive Bayes'!$A$3,"Gender","Female","LastLetter","a")</f>
        <v>0.31469363474122553</v>
      </c>
      <c r="H1599" t="str">
        <f t="shared" si="55"/>
        <v>Female</v>
      </c>
      <c r="I1599">
        <f t="shared" si="56"/>
        <v>0</v>
      </c>
    </row>
    <row r="1600" spans="1:9" ht="14.25" customHeight="1">
      <c r="A1600" s="1" t="s">
        <v>1591</v>
      </c>
      <c r="B1600" s="1" t="s">
        <v>4</v>
      </c>
      <c r="C1600" s="1" t="str">
        <f t="shared" si="54"/>
        <v>n</v>
      </c>
      <c r="D1600">
        <f>VLOOKUP(C1600,'Naive Bayes'!A:D,3,0)</f>
        <v>0.15121344119477287</v>
      </c>
      <c r="E1600">
        <f>VLOOKUP(C1600,'Naive Bayes'!A:D,2,0)</f>
        <v>1.2195121951219513E-2</v>
      </c>
      <c r="F1600">
        <f>D1600*GETPIVOTDATA("Gender",'Naive Bayes'!$A$3,"Gender","Male","LastLetter","a")</f>
        <v>2.7005760810765285E-2</v>
      </c>
      <c r="G1600">
        <f>E1600*GETPIVOTDATA("Gender",'Naive Bayes'!$A$3,"Gender","Female","LastLetter","a")</f>
        <v>6.8411659726353366E-3</v>
      </c>
      <c r="H1600" t="str">
        <f t="shared" si="55"/>
        <v>Male</v>
      </c>
      <c r="I1600">
        <f t="shared" si="56"/>
        <v>1</v>
      </c>
    </row>
    <row r="1601" spans="1:9" ht="14.25" customHeight="1">
      <c r="A1601" s="1" t="s">
        <v>1592</v>
      </c>
      <c r="B1601" s="1" t="s">
        <v>6</v>
      </c>
      <c r="C1601" s="1" t="str">
        <f t="shared" si="54"/>
        <v>a</v>
      </c>
      <c r="D1601">
        <f>VLOOKUP(C1601,'Naive Bayes'!A:D,3,0)</f>
        <v>0.17859365276913503</v>
      </c>
      <c r="E1601">
        <f>VLOOKUP(C1601,'Naive Bayes'!A:D,2,0)</f>
        <v>0.56097560975609762</v>
      </c>
      <c r="F1601">
        <f>D1601*GETPIVOTDATA("Gender",'Naive Bayes'!$A$3,"Gender","Male","LastLetter","a")</f>
        <v>3.1895692809422373E-2</v>
      </c>
      <c r="G1601">
        <f>E1601*GETPIVOTDATA("Gender",'Naive Bayes'!$A$3,"Gender","Female","LastLetter","a")</f>
        <v>0.31469363474122553</v>
      </c>
      <c r="H1601" t="str">
        <f t="shared" si="55"/>
        <v>Female</v>
      </c>
      <c r="I1601">
        <f t="shared" si="56"/>
        <v>1</v>
      </c>
    </row>
    <row r="1602" spans="1:9" ht="14.25" customHeight="1">
      <c r="A1602" s="1" t="s">
        <v>1593</v>
      </c>
      <c r="B1602" s="1" t="s">
        <v>6</v>
      </c>
      <c r="C1602" s="1" t="str">
        <f t="shared" si="54"/>
        <v>i</v>
      </c>
      <c r="D1602">
        <f>VLOOKUP(C1602,'Naive Bayes'!A:D,3,0)</f>
        <v>6.4716863721219667E-2</v>
      </c>
      <c r="E1602">
        <f>VLOOKUP(C1602,'Naive Bayes'!A:D,2,0)</f>
        <v>0.34074605451936874</v>
      </c>
      <c r="F1602">
        <f>D1602*GETPIVOTDATA("Gender",'Naive Bayes'!$A$3,"Gender","Male","LastLetter","a")</f>
        <v>1.1558021087734937E-2</v>
      </c>
      <c r="G1602">
        <f>E1602*GETPIVOTDATA("Gender",'Naive Bayes'!$A$3,"Gender","Female","LastLetter","a")</f>
        <v>0.19115022570598736</v>
      </c>
      <c r="H1602" t="str">
        <f t="shared" si="55"/>
        <v>Female</v>
      </c>
      <c r="I1602">
        <f t="shared" si="56"/>
        <v>1</v>
      </c>
    </row>
    <row r="1603" spans="1:9" ht="14.25" customHeight="1">
      <c r="A1603" s="1" t="s">
        <v>1594</v>
      </c>
      <c r="B1603" s="1" t="s">
        <v>6</v>
      </c>
      <c r="C1603" s="1" t="str">
        <f t="shared" si="54"/>
        <v>a</v>
      </c>
      <c r="D1603">
        <f>VLOOKUP(C1603,'Naive Bayes'!A:D,3,0)</f>
        <v>0.17859365276913503</v>
      </c>
      <c r="E1603">
        <f>VLOOKUP(C1603,'Naive Bayes'!A:D,2,0)</f>
        <v>0.56097560975609762</v>
      </c>
      <c r="F1603">
        <f>D1603*GETPIVOTDATA("Gender",'Naive Bayes'!$A$3,"Gender","Male","LastLetter","a")</f>
        <v>3.1895692809422373E-2</v>
      </c>
      <c r="G1603">
        <f>E1603*GETPIVOTDATA("Gender",'Naive Bayes'!$A$3,"Gender","Female","LastLetter","a")</f>
        <v>0.31469363474122553</v>
      </c>
      <c r="H1603" t="str">
        <f t="shared" ref="H1603:H1666" si="57">IF(G1603&gt;F1603,"Female","Male")</f>
        <v>Female</v>
      </c>
      <c r="I1603">
        <f t="shared" ref="I1603:I1666" si="58">IF(H1603=B1603,1,0)</f>
        <v>1</v>
      </c>
    </row>
    <row r="1604" spans="1:9" ht="14.25" customHeight="1">
      <c r="A1604" s="1" t="s">
        <v>1595</v>
      </c>
      <c r="B1604" s="1" t="s">
        <v>4</v>
      </c>
      <c r="C1604" s="1" t="str">
        <f t="shared" si="54"/>
        <v>l</v>
      </c>
      <c r="D1604">
        <f>VLOOKUP(C1604,'Naive Bayes'!A:D,3,0)</f>
        <v>6.1605476042314873E-2</v>
      </c>
      <c r="E1604">
        <f>VLOOKUP(C1604,'Naive Bayes'!A:D,2,0)</f>
        <v>2.7977044476327116E-2</v>
      </c>
      <c r="F1604">
        <f>D1604*GETPIVOTDATA("Gender",'Naive Bayes'!$A$3,"Gender","Male","LastLetter","a")</f>
        <v>1.1002346996978449E-2</v>
      </c>
      <c r="G1604">
        <f>E1604*GETPIVOTDATA("Gender",'Naive Bayes'!$A$3,"Gender","Female","LastLetter","a")</f>
        <v>1.5694439584281066E-2</v>
      </c>
      <c r="H1604" t="str">
        <f t="shared" si="57"/>
        <v>Female</v>
      </c>
      <c r="I1604">
        <f t="shared" si="58"/>
        <v>0</v>
      </c>
    </row>
    <row r="1605" spans="1:9" ht="14.25" customHeight="1">
      <c r="A1605" s="1" t="s">
        <v>1596</v>
      </c>
      <c r="B1605" s="1" t="s">
        <v>6</v>
      </c>
      <c r="C1605" s="1" t="str">
        <f t="shared" si="54"/>
        <v>a</v>
      </c>
      <c r="D1605">
        <f>VLOOKUP(C1605,'Naive Bayes'!A:D,3,0)</f>
        <v>0.17859365276913503</v>
      </c>
      <c r="E1605">
        <f>VLOOKUP(C1605,'Naive Bayes'!A:D,2,0)</f>
        <v>0.56097560975609762</v>
      </c>
      <c r="F1605">
        <f>D1605*GETPIVOTDATA("Gender",'Naive Bayes'!$A$3,"Gender","Male","LastLetter","a")</f>
        <v>3.1895692809422373E-2</v>
      </c>
      <c r="G1605">
        <f>E1605*GETPIVOTDATA("Gender",'Naive Bayes'!$A$3,"Gender","Female","LastLetter","a")</f>
        <v>0.31469363474122553</v>
      </c>
      <c r="H1605" t="str">
        <f t="shared" si="57"/>
        <v>Female</v>
      </c>
      <c r="I1605">
        <f t="shared" si="58"/>
        <v>1</v>
      </c>
    </row>
    <row r="1606" spans="1:9" ht="14.25" customHeight="1">
      <c r="A1606" s="1" t="s">
        <v>1597</v>
      </c>
      <c r="B1606" s="1" t="s">
        <v>4</v>
      </c>
      <c r="C1606" s="1" t="str">
        <f t="shared" si="54"/>
        <v>y</v>
      </c>
      <c r="D1606">
        <f>VLOOKUP(C1606,'Naive Bayes'!A:D,3,0)</f>
        <v>2.1157436216552583E-2</v>
      </c>
      <c r="E1606">
        <f>VLOOKUP(C1606,'Naive Bayes'!A:D,2,0)</f>
        <v>1.4347202295552368E-3</v>
      </c>
      <c r="F1606">
        <f>D1606*GETPIVOTDATA("Gender",'Naive Bayes'!$A$3,"Gender","Male","LastLetter","a")</f>
        <v>3.7785838171441139E-3</v>
      </c>
      <c r="G1606">
        <f>E1606*GETPIVOTDATA("Gender",'Naive Bayes'!$A$3,"Gender","Female","LastLetter","a")</f>
        <v>8.0484305560415731E-4</v>
      </c>
      <c r="H1606" t="str">
        <f t="shared" si="57"/>
        <v>Male</v>
      </c>
      <c r="I1606">
        <f t="shared" si="58"/>
        <v>1</v>
      </c>
    </row>
    <row r="1607" spans="1:9" ht="14.25" customHeight="1">
      <c r="A1607" s="1" t="s">
        <v>1598</v>
      </c>
      <c r="B1607" s="1" t="s">
        <v>4</v>
      </c>
      <c r="C1607" s="1" t="str">
        <f t="shared" si="54"/>
        <v>t</v>
      </c>
      <c r="D1607">
        <f>VLOOKUP(C1607,'Naive Bayes'!A:D,3,0)</f>
        <v>5.9116365899191038E-2</v>
      </c>
      <c r="E1607">
        <f>VLOOKUP(C1607,'Naive Bayes'!A:D,2,0)</f>
        <v>6.4562410329985654E-3</v>
      </c>
      <c r="F1607">
        <f>D1607*GETPIVOTDATA("Gender",'Naive Bayes'!$A$3,"Gender","Male","LastLetter","a")</f>
        <v>1.0557807724373258E-2</v>
      </c>
      <c r="G1607">
        <f>E1607*GETPIVOTDATA("Gender",'Naive Bayes'!$A$3,"Gender","Female","LastLetter","a")</f>
        <v>3.6217937502187078E-3</v>
      </c>
      <c r="H1607" t="str">
        <f t="shared" si="57"/>
        <v>Male</v>
      </c>
      <c r="I1607">
        <f t="shared" si="58"/>
        <v>1</v>
      </c>
    </row>
    <row r="1608" spans="1:9" ht="14.25" customHeight="1">
      <c r="A1608" s="1" t="s">
        <v>1599</v>
      </c>
      <c r="B1608" s="1" t="s">
        <v>4</v>
      </c>
      <c r="C1608" s="1" t="str">
        <f t="shared" si="54"/>
        <v>a</v>
      </c>
      <c r="D1608">
        <f>VLOOKUP(C1608,'Naive Bayes'!A:D,3,0)</f>
        <v>0.17859365276913503</v>
      </c>
      <c r="E1608">
        <f>VLOOKUP(C1608,'Naive Bayes'!A:D,2,0)</f>
        <v>0.56097560975609762</v>
      </c>
      <c r="F1608">
        <f>D1608*GETPIVOTDATA("Gender",'Naive Bayes'!$A$3,"Gender","Male","LastLetter","a")</f>
        <v>3.1895692809422373E-2</v>
      </c>
      <c r="G1608">
        <f>E1608*GETPIVOTDATA("Gender",'Naive Bayes'!$A$3,"Gender","Female","LastLetter","a")</f>
        <v>0.31469363474122553</v>
      </c>
      <c r="H1608" t="str">
        <f t="shared" si="57"/>
        <v>Female</v>
      </c>
      <c r="I1608">
        <f t="shared" si="58"/>
        <v>0</v>
      </c>
    </row>
    <row r="1609" spans="1:9" ht="14.25" customHeight="1">
      <c r="A1609" s="1" t="s">
        <v>1600</v>
      </c>
      <c r="B1609" s="1" t="s">
        <v>6</v>
      </c>
      <c r="C1609" s="1" t="str">
        <f t="shared" si="54"/>
        <v>i</v>
      </c>
      <c r="D1609">
        <f>VLOOKUP(C1609,'Naive Bayes'!A:D,3,0)</f>
        <v>6.4716863721219667E-2</v>
      </c>
      <c r="E1609">
        <f>VLOOKUP(C1609,'Naive Bayes'!A:D,2,0)</f>
        <v>0.34074605451936874</v>
      </c>
      <c r="F1609">
        <f>D1609*GETPIVOTDATA("Gender",'Naive Bayes'!$A$3,"Gender","Male","LastLetter","a")</f>
        <v>1.1558021087734937E-2</v>
      </c>
      <c r="G1609">
        <f>E1609*GETPIVOTDATA("Gender",'Naive Bayes'!$A$3,"Gender","Female","LastLetter","a")</f>
        <v>0.19115022570598736</v>
      </c>
      <c r="H1609" t="str">
        <f t="shared" si="57"/>
        <v>Female</v>
      </c>
      <c r="I1609">
        <f t="shared" si="58"/>
        <v>1</v>
      </c>
    </row>
    <row r="1610" spans="1:9" ht="14.25" customHeight="1">
      <c r="A1610" s="1" t="s">
        <v>1601</v>
      </c>
      <c r="B1610" s="1" t="s">
        <v>6</v>
      </c>
      <c r="C1610" s="1" t="str">
        <f t="shared" si="54"/>
        <v>i</v>
      </c>
      <c r="D1610">
        <f>VLOOKUP(C1610,'Naive Bayes'!A:D,3,0)</f>
        <v>6.4716863721219667E-2</v>
      </c>
      <c r="E1610">
        <f>VLOOKUP(C1610,'Naive Bayes'!A:D,2,0)</f>
        <v>0.34074605451936874</v>
      </c>
      <c r="F1610">
        <f>D1610*GETPIVOTDATA("Gender",'Naive Bayes'!$A$3,"Gender","Male","LastLetter","a")</f>
        <v>1.1558021087734937E-2</v>
      </c>
      <c r="G1610">
        <f>E1610*GETPIVOTDATA("Gender",'Naive Bayes'!$A$3,"Gender","Female","LastLetter","a")</f>
        <v>0.19115022570598736</v>
      </c>
      <c r="H1610" t="str">
        <f t="shared" si="57"/>
        <v>Female</v>
      </c>
      <c r="I1610">
        <f t="shared" si="58"/>
        <v>1</v>
      </c>
    </row>
    <row r="1611" spans="1:9" ht="14.25" customHeight="1">
      <c r="A1611" s="1" t="s">
        <v>1602</v>
      </c>
      <c r="B1611" s="1" t="s">
        <v>6</v>
      </c>
      <c r="C1611" s="1" t="str">
        <f t="shared" si="54"/>
        <v>i</v>
      </c>
      <c r="D1611">
        <f>VLOOKUP(C1611,'Naive Bayes'!A:D,3,0)</f>
        <v>6.4716863721219667E-2</v>
      </c>
      <c r="E1611">
        <f>VLOOKUP(C1611,'Naive Bayes'!A:D,2,0)</f>
        <v>0.34074605451936874</v>
      </c>
      <c r="F1611">
        <f>D1611*GETPIVOTDATA("Gender",'Naive Bayes'!$A$3,"Gender","Male","LastLetter","a")</f>
        <v>1.1558021087734937E-2</v>
      </c>
      <c r="G1611">
        <f>E1611*GETPIVOTDATA("Gender",'Naive Bayes'!$A$3,"Gender","Female","LastLetter","a")</f>
        <v>0.19115022570598736</v>
      </c>
      <c r="H1611" t="str">
        <f t="shared" si="57"/>
        <v>Female</v>
      </c>
      <c r="I1611">
        <f t="shared" si="58"/>
        <v>1</v>
      </c>
    </row>
    <row r="1612" spans="1:9" ht="14.25" customHeight="1">
      <c r="A1612" s="1" t="s">
        <v>1603</v>
      </c>
      <c r="B1612" s="1" t="s">
        <v>4</v>
      </c>
      <c r="C1612" s="1" t="str">
        <f t="shared" si="54"/>
        <v>g</v>
      </c>
      <c r="D1612">
        <f>VLOOKUP(C1612,'Naive Bayes'!A:D,3,0)</f>
        <v>1.120099564405725E-2</v>
      </c>
      <c r="E1612">
        <f>VLOOKUP(C1612,'Naive Bayes'!A:D,2,0)</f>
        <v>7.173601147776184E-4</v>
      </c>
      <c r="F1612">
        <f>D1612*GETPIVOTDATA("Gender",'Naive Bayes'!$A$3,"Gender","Male","LastLetter","a")</f>
        <v>2.0004267267233547E-3</v>
      </c>
      <c r="G1612">
        <f>E1612*GETPIVOTDATA("Gender",'Naive Bayes'!$A$3,"Gender","Female","LastLetter","a")</f>
        <v>4.0242152780207866E-4</v>
      </c>
      <c r="H1612" t="str">
        <f t="shared" si="57"/>
        <v>Male</v>
      </c>
      <c r="I1612">
        <f t="shared" si="58"/>
        <v>1</v>
      </c>
    </row>
    <row r="1613" spans="1:9" ht="14.25" customHeight="1">
      <c r="A1613" s="1" t="s">
        <v>1604</v>
      </c>
      <c r="B1613" s="1" t="s">
        <v>4</v>
      </c>
      <c r="C1613" s="1" t="str">
        <f t="shared" si="54"/>
        <v>b</v>
      </c>
      <c r="D1613">
        <f>VLOOKUP(C1613,'Naive Bayes'!A:D,3,0)</f>
        <v>9.9564405724953328E-3</v>
      </c>
      <c r="E1613">
        <f>VLOOKUP(C1613,'Naive Bayes'!A:D,2,0)</f>
        <v>2.152080344332855E-3</v>
      </c>
      <c r="F1613">
        <f>D1613*GETPIVOTDATA("Gender",'Naive Bayes'!$A$3,"Gender","Male","LastLetter","a")</f>
        <v>1.7781570904207595E-3</v>
      </c>
      <c r="G1613">
        <f>E1613*GETPIVOTDATA("Gender",'Naive Bayes'!$A$3,"Gender","Female","LastLetter","a")</f>
        <v>1.2072645834062359E-3</v>
      </c>
      <c r="H1613" t="str">
        <f t="shared" si="57"/>
        <v>Male</v>
      </c>
      <c r="I1613">
        <f t="shared" si="58"/>
        <v>1</v>
      </c>
    </row>
    <row r="1614" spans="1:9" ht="14.25" customHeight="1">
      <c r="A1614" s="1" t="s">
        <v>1605</v>
      </c>
      <c r="B1614" s="1" t="s">
        <v>4</v>
      </c>
      <c r="C1614" s="1" t="str">
        <f t="shared" si="54"/>
        <v>s</v>
      </c>
      <c r="D1614">
        <f>VLOOKUP(C1614,'Naive Bayes'!A:D,3,0)</f>
        <v>2.0535158680771624E-2</v>
      </c>
      <c r="E1614">
        <f>VLOOKUP(C1614,'Naive Bayes'!A:D,2,0)</f>
        <v>2.8694404591104736E-3</v>
      </c>
      <c r="F1614">
        <f>D1614*GETPIVOTDATA("Gender",'Naive Bayes'!$A$3,"Gender","Male","LastLetter","a")</f>
        <v>3.6674489989928162E-3</v>
      </c>
      <c r="G1614">
        <f>E1614*GETPIVOTDATA("Gender",'Naive Bayes'!$A$3,"Gender","Female","LastLetter","a")</f>
        <v>1.6096861112083146E-3</v>
      </c>
      <c r="H1614" t="str">
        <f t="shared" si="57"/>
        <v>Male</v>
      </c>
      <c r="I1614">
        <f t="shared" si="58"/>
        <v>1</v>
      </c>
    </row>
    <row r="1615" spans="1:9" ht="14.25" customHeight="1">
      <c r="A1615" s="1" t="s">
        <v>1606</v>
      </c>
      <c r="B1615" s="1" t="s">
        <v>6</v>
      </c>
      <c r="C1615" s="1" t="str">
        <f t="shared" si="54"/>
        <v>i</v>
      </c>
      <c r="D1615">
        <f>VLOOKUP(C1615,'Naive Bayes'!A:D,3,0)</f>
        <v>6.4716863721219667E-2</v>
      </c>
      <c r="E1615">
        <f>VLOOKUP(C1615,'Naive Bayes'!A:D,2,0)</f>
        <v>0.34074605451936874</v>
      </c>
      <c r="F1615">
        <f>D1615*GETPIVOTDATA("Gender",'Naive Bayes'!$A$3,"Gender","Male","LastLetter","a")</f>
        <v>1.1558021087734937E-2</v>
      </c>
      <c r="G1615">
        <f>E1615*GETPIVOTDATA("Gender",'Naive Bayes'!$A$3,"Gender","Female","LastLetter","a")</f>
        <v>0.19115022570598736</v>
      </c>
      <c r="H1615" t="str">
        <f t="shared" si="57"/>
        <v>Female</v>
      </c>
      <c r="I1615">
        <f t="shared" si="58"/>
        <v>1</v>
      </c>
    </row>
    <row r="1616" spans="1:9" ht="14.25" customHeight="1">
      <c r="A1616" s="1" t="s">
        <v>1607</v>
      </c>
      <c r="B1616" s="1" t="s">
        <v>6</v>
      </c>
      <c r="C1616" s="1" t="str">
        <f t="shared" si="54"/>
        <v>a</v>
      </c>
      <c r="D1616">
        <f>VLOOKUP(C1616,'Naive Bayes'!A:D,3,0)</f>
        <v>0.17859365276913503</v>
      </c>
      <c r="E1616">
        <f>VLOOKUP(C1616,'Naive Bayes'!A:D,2,0)</f>
        <v>0.56097560975609762</v>
      </c>
      <c r="F1616">
        <f>D1616*GETPIVOTDATA("Gender",'Naive Bayes'!$A$3,"Gender","Male","LastLetter","a")</f>
        <v>3.1895692809422373E-2</v>
      </c>
      <c r="G1616">
        <f>E1616*GETPIVOTDATA("Gender",'Naive Bayes'!$A$3,"Gender","Female","LastLetter","a")</f>
        <v>0.31469363474122553</v>
      </c>
      <c r="H1616" t="str">
        <f t="shared" si="57"/>
        <v>Female</v>
      </c>
      <c r="I1616">
        <f t="shared" si="58"/>
        <v>1</v>
      </c>
    </row>
    <row r="1617" spans="1:9" ht="14.25" customHeight="1">
      <c r="A1617" s="1" t="s">
        <v>1608</v>
      </c>
      <c r="B1617" s="1" t="s">
        <v>4</v>
      </c>
      <c r="C1617" s="1" t="str">
        <f t="shared" si="54"/>
        <v>r</v>
      </c>
      <c r="D1617">
        <f>VLOOKUP(C1617,'Naive Bayes'!A:D,3,0)</f>
        <v>8.7741132545115119E-2</v>
      </c>
      <c r="E1617">
        <f>VLOOKUP(C1617,'Naive Bayes'!A:D,2,0)</f>
        <v>6.4562410329985654E-3</v>
      </c>
      <c r="F1617">
        <f>D1617*GETPIVOTDATA("Gender",'Naive Bayes'!$A$3,"Gender","Male","LastLetter","a")</f>
        <v>1.5670009359332941E-2</v>
      </c>
      <c r="G1617">
        <f>E1617*GETPIVOTDATA("Gender",'Naive Bayes'!$A$3,"Gender","Female","LastLetter","a")</f>
        <v>3.6217937502187078E-3</v>
      </c>
      <c r="H1617" t="str">
        <f t="shared" si="57"/>
        <v>Male</v>
      </c>
      <c r="I1617">
        <f t="shared" si="58"/>
        <v>1</v>
      </c>
    </row>
    <row r="1618" spans="1:9" ht="14.25" customHeight="1">
      <c r="A1618" s="1" t="s">
        <v>632</v>
      </c>
      <c r="B1618" s="1" t="s">
        <v>6</v>
      </c>
      <c r="C1618" s="1" t="str">
        <f t="shared" si="54"/>
        <v>i</v>
      </c>
      <c r="D1618">
        <f>VLOOKUP(C1618,'Naive Bayes'!A:D,3,0)</f>
        <v>6.4716863721219667E-2</v>
      </c>
      <c r="E1618">
        <f>VLOOKUP(C1618,'Naive Bayes'!A:D,2,0)</f>
        <v>0.34074605451936874</v>
      </c>
      <c r="F1618">
        <f>D1618*GETPIVOTDATA("Gender",'Naive Bayes'!$A$3,"Gender","Male","LastLetter","a")</f>
        <v>1.1558021087734937E-2</v>
      </c>
      <c r="G1618">
        <f>E1618*GETPIVOTDATA("Gender",'Naive Bayes'!$A$3,"Gender","Female","LastLetter","a")</f>
        <v>0.19115022570598736</v>
      </c>
      <c r="H1618" t="str">
        <f t="shared" si="57"/>
        <v>Female</v>
      </c>
      <c r="I1618">
        <f t="shared" si="58"/>
        <v>1</v>
      </c>
    </row>
    <row r="1619" spans="1:9" ht="14.25" customHeight="1">
      <c r="A1619" s="1" t="s">
        <v>1609</v>
      </c>
      <c r="B1619" s="1" t="s">
        <v>4</v>
      </c>
      <c r="C1619" s="1" t="str">
        <f t="shared" si="54"/>
        <v>h</v>
      </c>
      <c r="D1619">
        <f>VLOOKUP(C1619,'Naive Bayes'!A:D,3,0)</f>
        <v>0.11263223397635345</v>
      </c>
      <c r="E1619">
        <f>VLOOKUP(C1619,'Naive Bayes'!A:D,2,0)</f>
        <v>5.0215208034433282E-3</v>
      </c>
      <c r="F1619">
        <f>D1619*GETPIVOTDATA("Gender",'Naive Bayes'!$A$3,"Gender","Male","LastLetter","a")</f>
        <v>2.0115402085384843E-2</v>
      </c>
      <c r="G1619">
        <f>E1619*GETPIVOTDATA("Gender",'Naive Bayes'!$A$3,"Gender","Female","LastLetter","a")</f>
        <v>2.8169506946145503E-3</v>
      </c>
      <c r="H1619" t="str">
        <f t="shared" si="57"/>
        <v>Male</v>
      </c>
      <c r="I1619">
        <f t="shared" si="58"/>
        <v>1</v>
      </c>
    </row>
    <row r="1620" spans="1:9" ht="14.25" customHeight="1">
      <c r="A1620" s="1" t="s">
        <v>1610</v>
      </c>
      <c r="B1620" s="1" t="s">
        <v>4</v>
      </c>
      <c r="C1620" s="1" t="str">
        <f t="shared" si="54"/>
        <v>l</v>
      </c>
      <c r="D1620">
        <f>VLOOKUP(C1620,'Naive Bayes'!A:D,3,0)</f>
        <v>6.1605476042314873E-2</v>
      </c>
      <c r="E1620">
        <f>VLOOKUP(C1620,'Naive Bayes'!A:D,2,0)</f>
        <v>2.7977044476327116E-2</v>
      </c>
      <c r="F1620">
        <f>D1620*GETPIVOTDATA("Gender",'Naive Bayes'!$A$3,"Gender","Male","LastLetter","a")</f>
        <v>1.1002346996978449E-2</v>
      </c>
      <c r="G1620">
        <f>E1620*GETPIVOTDATA("Gender",'Naive Bayes'!$A$3,"Gender","Female","LastLetter","a")</f>
        <v>1.5694439584281066E-2</v>
      </c>
      <c r="H1620" t="str">
        <f t="shared" si="57"/>
        <v>Female</v>
      </c>
      <c r="I1620">
        <f t="shared" si="58"/>
        <v>0</v>
      </c>
    </row>
    <row r="1621" spans="1:9" ht="14.25" customHeight="1">
      <c r="A1621" s="1" t="s">
        <v>1611</v>
      </c>
      <c r="B1621" s="1" t="s">
        <v>4</v>
      </c>
      <c r="C1621" s="1" t="str">
        <f t="shared" si="54"/>
        <v>k</v>
      </c>
      <c r="D1621">
        <f>VLOOKUP(C1621,'Naive Bayes'!A:D,3,0)</f>
        <v>3.7336652146857496E-2</v>
      </c>
      <c r="E1621">
        <f>VLOOKUP(C1621,'Naive Bayes'!A:D,2,0)</f>
        <v>2.8694404591104736E-3</v>
      </c>
      <c r="F1621">
        <f>D1621*GETPIVOTDATA("Gender",'Naive Bayes'!$A$3,"Gender","Male","LastLetter","a")</f>
        <v>6.6680890890778478E-3</v>
      </c>
      <c r="G1621">
        <f>E1621*GETPIVOTDATA("Gender",'Naive Bayes'!$A$3,"Gender","Female","LastLetter","a")</f>
        <v>1.6096861112083146E-3</v>
      </c>
      <c r="H1621" t="str">
        <f t="shared" si="57"/>
        <v>Male</v>
      </c>
      <c r="I1621">
        <f t="shared" si="58"/>
        <v>1</v>
      </c>
    </row>
    <row r="1622" spans="1:9" ht="14.25" customHeight="1">
      <c r="A1622" s="1" t="s">
        <v>1612</v>
      </c>
      <c r="B1622" s="1" t="s">
        <v>6</v>
      </c>
      <c r="C1622" s="1" t="str">
        <f t="shared" si="54"/>
        <v>a</v>
      </c>
      <c r="D1622">
        <f>VLOOKUP(C1622,'Naive Bayes'!A:D,3,0)</f>
        <v>0.17859365276913503</v>
      </c>
      <c r="E1622">
        <f>VLOOKUP(C1622,'Naive Bayes'!A:D,2,0)</f>
        <v>0.56097560975609762</v>
      </c>
      <c r="F1622">
        <f>D1622*GETPIVOTDATA("Gender",'Naive Bayes'!$A$3,"Gender","Male","LastLetter","a")</f>
        <v>3.1895692809422373E-2</v>
      </c>
      <c r="G1622">
        <f>E1622*GETPIVOTDATA("Gender",'Naive Bayes'!$A$3,"Gender","Female","LastLetter","a")</f>
        <v>0.31469363474122553</v>
      </c>
      <c r="H1622" t="str">
        <f t="shared" si="57"/>
        <v>Female</v>
      </c>
      <c r="I1622">
        <f t="shared" si="58"/>
        <v>1</v>
      </c>
    </row>
    <row r="1623" spans="1:9" ht="14.25" customHeight="1">
      <c r="A1623" s="1" t="s">
        <v>1613</v>
      </c>
      <c r="B1623" s="1" t="s">
        <v>6</v>
      </c>
      <c r="C1623" s="1" t="str">
        <f t="shared" si="54"/>
        <v>e</v>
      </c>
      <c r="D1623">
        <f>VLOOKUP(C1623,'Naive Bayes'!A:D,3,0)</f>
        <v>6.8450528935905417E-3</v>
      </c>
      <c r="E1623">
        <f>VLOOKUP(C1623,'Naive Bayes'!A:D,2,0)</f>
        <v>7.1736011477761836E-3</v>
      </c>
      <c r="F1623">
        <f>D1623*GETPIVOTDATA("Gender",'Naive Bayes'!$A$3,"Gender","Male","LastLetter","a")</f>
        <v>1.2224829996642721E-3</v>
      </c>
      <c r="G1623">
        <f>E1623*GETPIVOTDATA("Gender",'Naive Bayes'!$A$3,"Gender","Female","LastLetter","a")</f>
        <v>4.0242152780207863E-3</v>
      </c>
      <c r="H1623" t="str">
        <f t="shared" si="57"/>
        <v>Female</v>
      </c>
      <c r="I1623">
        <f t="shared" si="58"/>
        <v>1</v>
      </c>
    </row>
    <row r="1624" spans="1:9" ht="14.25" customHeight="1">
      <c r="A1624" s="1" t="s">
        <v>1614</v>
      </c>
      <c r="B1624" s="1" t="s">
        <v>4</v>
      </c>
      <c r="C1624" s="1" t="str">
        <f t="shared" si="54"/>
        <v>t</v>
      </c>
      <c r="D1624">
        <f>VLOOKUP(C1624,'Naive Bayes'!A:D,3,0)</f>
        <v>5.9116365899191038E-2</v>
      </c>
      <c r="E1624">
        <f>VLOOKUP(C1624,'Naive Bayes'!A:D,2,0)</f>
        <v>6.4562410329985654E-3</v>
      </c>
      <c r="F1624">
        <f>D1624*GETPIVOTDATA("Gender",'Naive Bayes'!$A$3,"Gender","Male","LastLetter","a")</f>
        <v>1.0557807724373258E-2</v>
      </c>
      <c r="G1624">
        <f>E1624*GETPIVOTDATA("Gender",'Naive Bayes'!$A$3,"Gender","Female","LastLetter","a")</f>
        <v>3.6217937502187078E-3</v>
      </c>
      <c r="H1624" t="str">
        <f t="shared" si="57"/>
        <v>Male</v>
      </c>
      <c r="I1624">
        <f t="shared" si="58"/>
        <v>1</v>
      </c>
    </row>
    <row r="1625" spans="1:9" ht="14.25" customHeight="1">
      <c r="A1625" s="1" t="s">
        <v>1615</v>
      </c>
      <c r="B1625" s="1" t="s">
        <v>4</v>
      </c>
      <c r="C1625" s="1" t="str">
        <f t="shared" si="54"/>
        <v>r</v>
      </c>
      <c r="D1625">
        <f>VLOOKUP(C1625,'Naive Bayes'!A:D,3,0)</f>
        <v>8.7741132545115119E-2</v>
      </c>
      <c r="E1625">
        <f>VLOOKUP(C1625,'Naive Bayes'!A:D,2,0)</f>
        <v>6.4562410329985654E-3</v>
      </c>
      <c r="F1625">
        <f>D1625*GETPIVOTDATA("Gender",'Naive Bayes'!$A$3,"Gender","Male","LastLetter","a")</f>
        <v>1.5670009359332941E-2</v>
      </c>
      <c r="G1625">
        <f>E1625*GETPIVOTDATA("Gender",'Naive Bayes'!$A$3,"Gender","Female","LastLetter","a")</f>
        <v>3.6217937502187078E-3</v>
      </c>
      <c r="H1625" t="str">
        <f t="shared" si="57"/>
        <v>Male</v>
      </c>
      <c r="I1625">
        <f t="shared" si="58"/>
        <v>1</v>
      </c>
    </row>
    <row r="1626" spans="1:9" ht="14.25" customHeight="1">
      <c r="A1626" s="1" t="s">
        <v>1616</v>
      </c>
      <c r="B1626" s="1" t="s">
        <v>6</v>
      </c>
      <c r="C1626" s="1" t="str">
        <f t="shared" si="54"/>
        <v>a</v>
      </c>
      <c r="D1626">
        <f>VLOOKUP(C1626,'Naive Bayes'!A:D,3,0)</f>
        <v>0.17859365276913503</v>
      </c>
      <c r="E1626">
        <f>VLOOKUP(C1626,'Naive Bayes'!A:D,2,0)</f>
        <v>0.56097560975609762</v>
      </c>
      <c r="F1626">
        <f>D1626*GETPIVOTDATA("Gender",'Naive Bayes'!$A$3,"Gender","Male","LastLetter","a")</f>
        <v>3.1895692809422373E-2</v>
      </c>
      <c r="G1626">
        <f>E1626*GETPIVOTDATA("Gender",'Naive Bayes'!$A$3,"Gender","Female","LastLetter","a")</f>
        <v>0.31469363474122553</v>
      </c>
      <c r="H1626" t="str">
        <f t="shared" si="57"/>
        <v>Female</v>
      </c>
      <c r="I1626">
        <f t="shared" si="58"/>
        <v>1</v>
      </c>
    </row>
    <row r="1627" spans="1:9" ht="14.25" customHeight="1">
      <c r="A1627" s="1" t="s">
        <v>1617</v>
      </c>
      <c r="B1627" s="1" t="s">
        <v>6</v>
      </c>
      <c r="C1627" s="1" t="str">
        <f t="shared" si="54"/>
        <v>i</v>
      </c>
      <c r="D1627">
        <f>VLOOKUP(C1627,'Naive Bayes'!A:D,3,0)</f>
        <v>6.4716863721219667E-2</v>
      </c>
      <c r="E1627">
        <f>VLOOKUP(C1627,'Naive Bayes'!A:D,2,0)</f>
        <v>0.34074605451936874</v>
      </c>
      <c r="F1627">
        <f>D1627*GETPIVOTDATA("Gender",'Naive Bayes'!$A$3,"Gender","Male","LastLetter","a")</f>
        <v>1.1558021087734937E-2</v>
      </c>
      <c r="G1627">
        <f>E1627*GETPIVOTDATA("Gender",'Naive Bayes'!$A$3,"Gender","Female","LastLetter","a")</f>
        <v>0.19115022570598736</v>
      </c>
      <c r="H1627" t="str">
        <f t="shared" si="57"/>
        <v>Female</v>
      </c>
      <c r="I1627">
        <f t="shared" si="58"/>
        <v>1</v>
      </c>
    </row>
    <row r="1628" spans="1:9" ht="14.25" customHeight="1">
      <c r="A1628" s="1" t="s">
        <v>1618</v>
      </c>
      <c r="B1628" s="1" t="s">
        <v>6</v>
      </c>
      <c r="C1628" s="1" t="str">
        <f t="shared" si="54"/>
        <v>a</v>
      </c>
      <c r="D1628">
        <f>VLOOKUP(C1628,'Naive Bayes'!A:D,3,0)</f>
        <v>0.17859365276913503</v>
      </c>
      <c r="E1628">
        <f>VLOOKUP(C1628,'Naive Bayes'!A:D,2,0)</f>
        <v>0.56097560975609762</v>
      </c>
      <c r="F1628">
        <f>D1628*GETPIVOTDATA("Gender",'Naive Bayes'!$A$3,"Gender","Male","LastLetter","a")</f>
        <v>3.1895692809422373E-2</v>
      </c>
      <c r="G1628">
        <f>E1628*GETPIVOTDATA("Gender",'Naive Bayes'!$A$3,"Gender","Female","LastLetter","a")</f>
        <v>0.31469363474122553</v>
      </c>
      <c r="H1628" t="str">
        <f t="shared" si="57"/>
        <v>Female</v>
      </c>
      <c r="I1628">
        <f t="shared" si="58"/>
        <v>1</v>
      </c>
    </row>
    <row r="1629" spans="1:9" ht="14.25" customHeight="1">
      <c r="A1629" s="1" t="s">
        <v>1619</v>
      </c>
      <c r="B1629" s="1" t="s">
        <v>4</v>
      </c>
      <c r="C1629" s="1" t="str">
        <f t="shared" si="54"/>
        <v>v</v>
      </c>
      <c r="D1629">
        <f>VLOOKUP(C1629,'Naive Bayes'!A:D,3,0)</f>
        <v>2.4268823895457373E-2</v>
      </c>
      <c r="E1629">
        <f>VLOOKUP(C1629,'Naive Bayes'!A:D,2,0)</f>
        <v>0</v>
      </c>
      <c r="F1629">
        <f>D1629*GETPIVOTDATA("Gender",'Naive Bayes'!$A$3,"Gender","Male","LastLetter","a")</f>
        <v>4.3342579079006013E-3</v>
      </c>
      <c r="G1629">
        <f>E1629*GETPIVOTDATA("Gender",'Naive Bayes'!$A$3,"Gender","Female","LastLetter","a")</f>
        <v>0</v>
      </c>
      <c r="H1629" t="str">
        <f t="shared" si="57"/>
        <v>Male</v>
      </c>
      <c r="I1629">
        <f t="shared" si="58"/>
        <v>1</v>
      </c>
    </row>
    <row r="1630" spans="1:9" ht="14.25" customHeight="1">
      <c r="A1630" s="1" t="s">
        <v>1620</v>
      </c>
      <c r="B1630" s="1" t="s">
        <v>6</v>
      </c>
      <c r="C1630" s="1" t="str">
        <f t="shared" si="54"/>
        <v>a</v>
      </c>
      <c r="D1630">
        <f>VLOOKUP(C1630,'Naive Bayes'!A:D,3,0)</f>
        <v>0.17859365276913503</v>
      </c>
      <c r="E1630">
        <f>VLOOKUP(C1630,'Naive Bayes'!A:D,2,0)</f>
        <v>0.56097560975609762</v>
      </c>
      <c r="F1630">
        <f>D1630*GETPIVOTDATA("Gender",'Naive Bayes'!$A$3,"Gender","Male","LastLetter","a")</f>
        <v>3.1895692809422373E-2</v>
      </c>
      <c r="G1630">
        <f>E1630*GETPIVOTDATA("Gender",'Naive Bayes'!$A$3,"Gender","Female","LastLetter","a")</f>
        <v>0.31469363474122553</v>
      </c>
      <c r="H1630" t="str">
        <f t="shared" si="57"/>
        <v>Female</v>
      </c>
      <c r="I1630">
        <f t="shared" si="58"/>
        <v>1</v>
      </c>
    </row>
    <row r="1631" spans="1:9" ht="14.25" customHeight="1">
      <c r="A1631" s="1" t="s">
        <v>1621</v>
      </c>
      <c r="B1631" s="1" t="s">
        <v>4</v>
      </c>
      <c r="C1631" s="1" t="str">
        <f t="shared" si="54"/>
        <v>d</v>
      </c>
      <c r="D1631">
        <f>VLOOKUP(C1631,'Naive Bayes'!A:D,3,0)</f>
        <v>3.4847542003733668E-2</v>
      </c>
      <c r="E1631">
        <f>VLOOKUP(C1631,'Naive Bayes'!A:D,2,0)</f>
        <v>2.152080344332855E-3</v>
      </c>
      <c r="F1631">
        <f>D1631*GETPIVOTDATA("Gender",'Naive Bayes'!$A$3,"Gender","Male","LastLetter","a")</f>
        <v>6.2235498164726587E-3</v>
      </c>
      <c r="G1631">
        <f>E1631*GETPIVOTDATA("Gender",'Naive Bayes'!$A$3,"Gender","Female","LastLetter","a")</f>
        <v>1.2072645834062359E-3</v>
      </c>
      <c r="H1631" t="str">
        <f t="shared" si="57"/>
        <v>Male</v>
      </c>
      <c r="I1631">
        <f t="shared" si="58"/>
        <v>1</v>
      </c>
    </row>
    <row r="1632" spans="1:9" ht="14.25" customHeight="1">
      <c r="A1632" s="1" t="s">
        <v>1622</v>
      </c>
      <c r="B1632" s="1" t="s">
        <v>6</v>
      </c>
      <c r="C1632" s="1" t="str">
        <f t="shared" si="54"/>
        <v>a</v>
      </c>
      <c r="D1632">
        <f>VLOOKUP(C1632,'Naive Bayes'!A:D,3,0)</f>
        <v>0.17859365276913503</v>
      </c>
      <c r="E1632">
        <f>VLOOKUP(C1632,'Naive Bayes'!A:D,2,0)</f>
        <v>0.56097560975609762</v>
      </c>
      <c r="F1632">
        <f>D1632*GETPIVOTDATA("Gender",'Naive Bayes'!$A$3,"Gender","Male","LastLetter","a")</f>
        <v>3.1895692809422373E-2</v>
      </c>
      <c r="G1632">
        <f>E1632*GETPIVOTDATA("Gender",'Naive Bayes'!$A$3,"Gender","Female","LastLetter","a")</f>
        <v>0.31469363474122553</v>
      </c>
      <c r="H1632" t="str">
        <f t="shared" si="57"/>
        <v>Female</v>
      </c>
      <c r="I1632">
        <f t="shared" si="58"/>
        <v>1</v>
      </c>
    </row>
    <row r="1633" spans="1:9" ht="14.25" customHeight="1">
      <c r="A1633" s="1" t="s">
        <v>1623</v>
      </c>
      <c r="B1633" s="1" t="s">
        <v>4</v>
      </c>
      <c r="C1633" s="1" t="str">
        <f t="shared" si="54"/>
        <v>h</v>
      </c>
      <c r="D1633">
        <f>VLOOKUP(C1633,'Naive Bayes'!A:D,3,0)</f>
        <v>0.11263223397635345</v>
      </c>
      <c r="E1633">
        <f>VLOOKUP(C1633,'Naive Bayes'!A:D,2,0)</f>
        <v>5.0215208034433282E-3</v>
      </c>
      <c r="F1633">
        <f>D1633*GETPIVOTDATA("Gender",'Naive Bayes'!$A$3,"Gender","Male","LastLetter","a")</f>
        <v>2.0115402085384843E-2</v>
      </c>
      <c r="G1633">
        <f>E1633*GETPIVOTDATA("Gender",'Naive Bayes'!$A$3,"Gender","Female","LastLetter","a")</f>
        <v>2.8169506946145503E-3</v>
      </c>
      <c r="H1633" t="str">
        <f t="shared" si="57"/>
        <v>Male</v>
      </c>
      <c r="I1633">
        <f t="shared" si="58"/>
        <v>1</v>
      </c>
    </row>
    <row r="1634" spans="1:9" ht="14.25" customHeight="1">
      <c r="A1634" s="1" t="s">
        <v>1624</v>
      </c>
      <c r="B1634" s="1" t="s">
        <v>6</v>
      </c>
      <c r="C1634" s="1" t="str">
        <f t="shared" si="54"/>
        <v>i</v>
      </c>
      <c r="D1634">
        <f>VLOOKUP(C1634,'Naive Bayes'!A:D,3,0)</f>
        <v>6.4716863721219667E-2</v>
      </c>
      <c r="E1634">
        <f>VLOOKUP(C1634,'Naive Bayes'!A:D,2,0)</f>
        <v>0.34074605451936874</v>
      </c>
      <c r="F1634">
        <f>D1634*GETPIVOTDATA("Gender",'Naive Bayes'!$A$3,"Gender","Male","LastLetter","a")</f>
        <v>1.1558021087734937E-2</v>
      </c>
      <c r="G1634">
        <f>E1634*GETPIVOTDATA("Gender",'Naive Bayes'!$A$3,"Gender","Female","LastLetter","a")</f>
        <v>0.19115022570598736</v>
      </c>
      <c r="H1634" t="str">
        <f t="shared" si="57"/>
        <v>Female</v>
      </c>
      <c r="I1634">
        <f t="shared" si="58"/>
        <v>1</v>
      </c>
    </row>
    <row r="1635" spans="1:9" ht="14.25" customHeight="1">
      <c r="A1635" s="1" t="s">
        <v>1625</v>
      </c>
      <c r="B1635" s="1" t="s">
        <v>6</v>
      </c>
      <c r="C1635" s="1" t="str">
        <f t="shared" si="54"/>
        <v>l</v>
      </c>
      <c r="D1635">
        <f>VLOOKUP(C1635,'Naive Bayes'!A:D,3,0)</f>
        <v>6.1605476042314873E-2</v>
      </c>
      <c r="E1635">
        <f>VLOOKUP(C1635,'Naive Bayes'!A:D,2,0)</f>
        <v>2.7977044476327116E-2</v>
      </c>
      <c r="F1635">
        <f>D1635*GETPIVOTDATA("Gender",'Naive Bayes'!$A$3,"Gender","Male","LastLetter","a")</f>
        <v>1.1002346996978449E-2</v>
      </c>
      <c r="G1635">
        <f>E1635*GETPIVOTDATA("Gender",'Naive Bayes'!$A$3,"Gender","Female","LastLetter","a")</f>
        <v>1.5694439584281066E-2</v>
      </c>
      <c r="H1635" t="str">
        <f t="shared" si="57"/>
        <v>Female</v>
      </c>
      <c r="I1635">
        <f t="shared" si="58"/>
        <v>1</v>
      </c>
    </row>
    <row r="1636" spans="1:9" ht="14.25" customHeight="1">
      <c r="A1636" s="1" t="s">
        <v>1626</v>
      </c>
      <c r="B1636" s="1" t="s">
        <v>4</v>
      </c>
      <c r="C1636" s="1" t="str">
        <f t="shared" si="54"/>
        <v>m</v>
      </c>
      <c r="D1636">
        <f>VLOOKUP(C1636,'Naive Bayes'!A:D,3,0)</f>
        <v>3.2980709396390792E-2</v>
      </c>
      <c r="E1636">
        <f>VLOOKUP(C1636,'Naive Bayes'!A:D,2,0)</f>
        <v>7.8909612625538018E-3</v>
      </c>
      <c r="F1636">
        <f>D1636*GETPIVOTDATA("Gender",'Naive Bayes'!$A$3,"Gender","Male","LastLetter","a")</f>
        <v>5.8901453620187659E-3</v>
      </c>
      <c r="G1636">
        <f>E1636*GETPIVOTDATA("Gender",'Naive Bayes'!$A$3,"Gender","Female","LastLetter","a")</f>
        <v>4.4266368058228645E-3</v>
      </c>
      <c r="H1636" t="str">
        <f t="shared" si="57"/>
        <v>Male</v>
      </c>
      <c r="I1636">
        <f t="shared" si="58"/>
        <v>1</v>
      </c>
    </row>
    <row r="1637" spans="1:9" ht="14.25" customHeight="1">
      <c r="A1637" s="1" t="s">
        <v>1627</v>
      </c>
      <c r="B1637" s="1" t="s">
        <v>4</v>
      </c>
      <c r="C1637" s="1" t="str">
        <f t="shared" si="54"/>
        <v>a</v>
      </c>
      <c r="D1637">
        <f>VLOOKUP(C1637,'Naive Bayes'!A:D,3,0)</f>
        <v>0.17859365276913503</v>
      </c>
      <c r="E1637">
        <f>VLOOKUP(C1637,'Naive Bayes'!A:D,2,0)</f>
        <v>0.56097560975609762</v>
      </c>
      <c r="F1637">
        <f>D1637*GETPIVOTDATA("Gender",'Naive Bayes'!$A$3,"Gender","Male","LastLetter","a")</f>
        <v>3.1895692809422373E-2</v>
      </c>
      <c r="G1637">
        <f>E1637*GETPIVOTDATA("Gender",'Naive Bayes'!$A$3,"Gender","Female","LastLetter","a")</f>
        <v>0.31469363474122553</v>
      </c>
      <c r="H1637" t="str">
        <f t="shared" si="57"/>
        <v>Female</v>
      </c>
      <c r="I1637">
        <f t="shared" si="58"/>
        <v>0</v>
      </c>
    </row>
    <row r="1638" spans="1:9" ht="14.25" customHeight="1">
      <c r="A1638" s="1" t="s">
        <v>1628</v>
      </c>
      <c r="B1638" s="1" t="s">
        <v>4</v>
      </c>
      <c r="C1638" s="1" t="str">
        <f t="shared" si="54"/>
        <v>h</v>
      </c>
      <c r="D1638">
        <f>VLOOKUP(C1638,'Naive Bayes'!A:D,3,0)</f>
        <v>0.11263223397635345</v>
      </c>
      <c r="E1638">
        <f>VLOOKUP(C1638,'Naive Bayes'!A:D,2,0)</f>
        <v>5.0215208034433282E-3</v>
      </c>
      <c r="F1638">
        <f>D1638*GETPIVOTDATA("Gender",'Naive Bayes'!$A$3,"Gender","Male","LastLetter","a")</f>
        <v>2.0115402085384843E-2</v>
      </c>
      <c r="G1638">
        <f>E1638*GETPIVOTDATA("Gender",'Naive Bayes'!$A$3,"Gender","Female","LastLetter","a")</f>
        <v>2.8169506946145503E-3</v>
      </c>
      <c r="H1638" t="str">
        <f t="shared" si="57"/>
        <v>Male</v>
      </c>
      <c r="I1638">
        <f t="shared" si="58"/>
        <v>1</v>
      </c>
    </row>
    <row r="1639" spans="1:9" ht="14.25" customHeight="1">
      <c r="A1639" s="1" t="s">
        <v>1629</v>
      </c>
      <c r="B1639" s="1" t="s">
        <v>6</v>
      </c>
      <c r="C1639" s="1" t="str">
        <f t="shared" si="54"/>
        <v>a</v>
      </c>
      <c r="D1639">
        <f>VLOOKUP(C1639,'Naive Bayes'!A:D,3,0)</f>
        <v>0.17859365276913503</v>
      </c>
      <c r="E1639">
        <f>VLOOKUP(C1639,'Naive Bayes'!A:D,2,0)</f>
        <v>0.56097560975609762</v>
      </c>
      <c r="F1639">
        <f>D1639*GETPIVOTDATA("Gender",'Naive Bayes'!$A$3,"Gender","Male","LastLetter","a")</f>
        <v>3.1895692809422373E-2</v>
      </c>
      <c r="G1639">
        <f>E1639*GETPIVOTDATA("Gender",'Naive Bayes'!$A$3,"Gender","Female","LastLetter","a")</f>
        <v>0.31469363474122553</v>
      </c>
      <c r="H1639" t="str">
        <f t="shared" si="57"/>
        <v>Female</v>
      </c>
      <c r="I1639">
        <f t="shared" si="58"/>
        <v>1</v>
      </c>
    </row>
    <row r="1640" spans="1:9" ht="14.25" customHeight="1">
      <c r="A1640" s="1" t="s">
        <v>1446</v>
      </c>
      <c r="B1640" s="1" t="s">
        <v>6</v>
      </c>
      <c r="C1640" s="1" t="str">
        <f t="shared" si="54"/>
        <v>l</v>
      </c>
      <c r="D1640">
        <f>VLOOKUP(C1640,'Naive Bayes'!A:D,3,0)</f>
        <v>6.1605476042314873E-2</v>
      </c>
      <c r="E1640">
        <f>VLOOKUP(C1640,'Naive Bayes'!A:D,2,0)</f>
        <v>2.7977044476327116E-2</v>
      </c>
      <c r="F1640">
        <f>D1640*GETPIVOTDATA("Gender",'Naive Bayes'!$A$3,"Gender","Male","LastLetter","a")</f>
        <v>1.1002346996978449E-2</v>
      </c>
      <c r="G1640">
        <f>E1640*GETPIVOTDATA("Gender",'Naive Bayes'!$A$3,"Gender","Female","LastLetter","a")</f>
        <v>1.5694439584281066E-2</v>
      </c>
      <c r="H1640" t="str">
        <f t="shared" si="57"/>
        <v>Female</v>
      </c>
      <c r="I1640">
        <f t="shared" si="58"/>
        <v>1</v>
      </c>
    </row>
    <row r="1641" spans="1:9" ht="14.25" customHeight="1">
      <c r="A1641" s="1" t="s">
        <v>1630</v>
      </c>
      <c r="B1641" s="1" t="s">
        <v>6</v>
      </c>
      <c r="C1641" s="1" t="str">
        <f t="shared" si="54"/>
        <v>i</v>
      </c>
      <c r="D1641">
        <f>VLOOKUP(C1641,'Naive Bayes'!A:D,3,0)</f>
        <v>6.4716863721219667E-2</v>
      </c>
      <c r="E1641">
        <f>VLOOKUP(C1641,'Naive Bayes'!A:D,2,0)</f>
        <v>0.34074605451936874</v>
      </c>
      <c r="F1641">
        <f>D1641*GETPIVOTDATA("Gender",'Naive Bayes'!$A$3,"Gender","Male","LastLetter","a")</f>
        <v>1.1558021087734937E-2</v>
      </c>
      <c r="G1641">
        <f>E1641*GETPIVOTDATA("Gender",'Naive Bayes'!$A$3,"Gender","Female","LastLetter","a")</f>
        <v>0.19115022570598736</v>
      </c>
      <c r="H1641" t="str">
        <f t="shared" si="57"/>
        <v>Female</v>
      </c>
      <c r="I1641">
        <f t="shared" si="58"/>
        <v>1</v>
      </c>
    </row>
    <row r="1642" spans="1:9" ht="14.25" customHeight="1">
      <c r="A1642" s="1" t="s">
        <v>1631</v>
      </c>
      <c r="B1642" s="1" t="s">
        <v>4</v>
      </c>
      <c r="C1642" s="1" t="str">
        <f t="shared" si="54"/>
        <v>a</v>
      </c>
      <c r="D1642">
        <f>VLOOKUP(C1642,'Naive Bayes'!A:D,3,0)</f>
        <v>0.17859365276913503</v>
      </c>
      <c r="E1642">
        <f>VLOOKUP(C1642,'Naive Bayes'!A:D,2,0)</f>
        <v>0.56097560975609762</v>
      </c>
      <c r="F1642">
        <f>D1642*GETPIVOTDATA("Gender",'Naive Bayes'!$A$3,"Gender","Male","LastLetter","a")</f>
        <v>3.1895692809422373E-2</v>
      </c>
      <c r="G1642">
        <f>E1642*GETPIVOTDATA("Gender",'Naive Bayes'!$A$3,"Gender","Female","LastLetter","a")</f>
        <v>0.31469363474122553</v>
      </c>
      <c r="H1642" t="str">
        <f t="shared" si="57"/>
        <v>Female</v>
      </c>
      <c r="I1642">
        <f t="shared" si="58"/>
        <v>0</v>
      </c>
    </row>
    <row r="1643" spans="1:9" ht="14.25" customHeight="1">
      <c r="A1643" s="1" t="s">
        <v>1632</v>
      </c>
      <c r="B1643" s="1" t="s">
        <v>4</v>
      </c>
      <c r="C1643" s="1" t="str">
        <f t="shared" si="54"/>
        <v>a</v>
      </c>
      <c r="D1643">
        <f>VLOOKUP(C1643,'Naive Bayes'!A:D,3,0)</f>
        <v>0.17859365276913503</v>
      </c>
      <c r="E1643">
        <f>VLOOKUP(C1643,'Naive Bayes'!A:D,2,0)</f>
        <v>0.56097560975609762</v>
      </c>
      <c r="F1643">
        <f>D1643*GETPIVOTDATA("Gender",'Naive Bayes'!$A$3,"Gender","Male","LastLetter","a")</f>
        <v>3.1895692809422373E-2</v>
      </c>
      <c r="G1643">
        <f>E1643*GETPIVOTDATA("Gender",'Naive Bayes'!$A$3,"Gender","Female","LastLetter","a")</f>
        <v>0.31469363474122553</v>
      </c>
      <c r="H1643" t="str">
        <f t="shared" si="57"/>
        <v>Female</v>
      </c>
      <c r="I1643">
        <f t="shared" si="58"/>
        <v>0</v>
      </c>
    </row>
    <row r="1644" spans="1:9" ht="14.25" customHeight="1">
      <c r="A1644" s="1" t="s">
        <v>1633</v>
      </c>
      <c r="B1644" s="1" t="s">
        <v>4</v>
      </c>
      <c r="C1644" s="1" t="str">
        <f t="shared" si="54"/>
        <v>a</v>
      </c>
      <c r="D1644">
        <f>VLOOKUP(C1644,'Naive Bayes'!A:D,3,0)</f>
        <v>0.17859365276913503</v>
      </c>
      <c r="E1644">
        <f>VLOOKUP(C1644,'Naive Bayes'!A:D,2,0)</f>
        <v>0.56097560975609762</v>
      </c>
      <c r="F1644">
        <f>D1644*GETPIVOTDATA("Gender",'Naive Bayes'!$A$3,"Gender","Male","LastLetter","a")</f>
        <v>3.1895692809422373E-2</v>
      </c>
      <c r="G1644">
        <f>E1644*GETPIVOTDATA("Gender",'Naive Bayes'!$A$3,"Gender","Female","LastLetter","a")</f>
        <v>0.31469363474122553</v>
      </c>
      <c r="H1644" t="str">
        <f t="shared" si="57"/>
        <v>Female</v>
      </c>
      <c r="I1644">
        <f t="shared" si="58"/>
        <v>0</v>
      </c>
    </row>
    <row r="1645" spans="1:9" ht="14.25" customHeight="1">
      <c r="A1645" s="1" t="s">
        <v>1634</v>
      </c>
      <c r="B1645" s="1" t="s">
        <v>4</v>
      </c>
      <c r="C1645" s="1" t="str">
        <f t="shared" si="54"/>
        <v>z</v>
      </c>
      <c r="D1645">
        <f>VLOOKUP(C1645,'Naive Bayes'!A:D,3,0)</f>
        <v>5.6004978220286251E-3</v>
      </c>
      <c r="E1645">
        <f>VLOOKUP(C1645,'Naive Bayes'!A:D,2,0)</f>
        <v>1.4347202295552368E-3</v>
      </c>
      <c r="F1645">
        <f>D1645*GETPIVOTDATA("Gender",'Naive Bayes'!$A$3,"Gender","Male","LastLetter","a")</f>
        <v>1.0002133633616773E-3</v>
      </c>
      <c r="G1645">
        <f>E1645*GETPIVOTDATA("Gender",'Naive Bayes'!$A$3,"Gender","Female","LastLetter","a")</f>
        <v>8.0484305560415731E-4</v>
      </c>
      <c r="H1645" t="str">
        <f t="shared" si="57"/>
        <v>Male</v>
      </c>
      <c r="I1645">
        <f t="shared" si="58"/>
        <v>1</v>
      </c>
    </row>
    <row r="1646" spans="1:9" ht="14.25" customHeight="1">
      <c r="A1646" s="1" t="s">
        <v>1635</v>
      </c>
      <c r="B1646" s="1" t="s">
        <v>6</v>
      </c>
      <c r="C1646" s="1" t="str">
        <f t="shared" si="54"/>
        <v>a</v>
      </c>
      <c r="D1646">
        <f>VLOOKUP(C1646,'Naive Bayes'!A:D,3,0)</f>
        <v>0.17859365276913503</v>
      </c>
      <c r="E1646">
        <f>VLOOKUP(C1646,'Naive Bayes'!A:D,2,0)</f>
        <v>0.56097560975609762</v>
      </c>
      <c r="F1646">
        <f>D1646*GETPIVOTDATA("Gender",'Naive Bayes'!$A$3,"Gender","Male","LastLetter","a")</f>
        <v>3.1895692809422373E-2</v>
      </c>
      <c r="G1646">
        <f>E1646*GETPIVOTDATA("Gender",'Naive Bayes'!$A$3,"Gender","Female","LastLetter","a")</f>
        <v>0.31469363474122553</v>
      </c>
      <c r="H1646" t="str">
        <f t="shared" si="57"/>
        <v>Female</v>
      </c>
      <c r="I1646">
        <f t="shared" si="58"/>
        <v>1</v>
      </c>
    </row>
    <row r="1647" spans="1:9" ht="14.25" customHeight="1">
      <c r="A1647" s="1" t="s">
        <v>1636</v>
      </c>
      <c r="B1647" s="1" t="s">
        <v>4</v>
      </c>
      <c r="C1647" s="1" t="str">
        <f t="shared" si="54"/>
        <v>u</v>
      </c>
      <c r="D1647">
        <f>VLOOKUP(C1647,'Naive Bayes'!A:D,3,0)</f>
        <v>3.7336652146857496E-2</v>
      </c>
      <c r="E1647">
        <f>VLOOKUP(C1647,'Naive Bayes'!A:D,2,0)</f>
        <v>7.8909612625538018E-3</v>
      </c>
      <c r="F1647">
        <f>D1647*GETPIVOTDATA("Gender",'Naive Bayes'!$A$3,"Gender","Male","LastLetter","a")</f>
        <v>6.6680890890778478E-3</v>
      </c>
      <c r="G1647">
        <f>E1647*GETPIVOTDATA("Gender",'Naive Bayes'!$A$3,"Gender","Female","LastLetter","a")</f>
        <v>4.4266368058228645E-3</v>
      </c>
      <c r="H1647" t="str">
        <f t="shared" si="57"/>
        <v>Male</v>
      </c>
      <c r="I1647">
        <f t="shared" si="58"/>
        <v>1</v>
      </c>
    </row>
    <row r="1648" spans="1:9" ht="14.25" customHeight="1">
      <c r="A1648" s="1" t="s">
        <v>1637</v>
      </c>
      <c r="B1648" s="1" t="s">
        <v>4</v>
      </c>
      <c r="C1648" s="1" t="str">
        <f t="shared" si="54"/>
        <v>r</v>
      </c>
      <c r="D1648">
        <f>VLOOKUP(C1648,'Naive Bayes'!A:D,3,0)</f>
        <v>8.7741132545115119E-2</v>
      </c>
      <c r="E1648">
        <f>VLOOKUP(C1648,'Naive Bayes'!A:D,2,0)</f>
        <v>6.4562410329985654E-3</v>
      </c>
      <c r="F1648">
        <f>D1648*GETPIVOTDATA("Gender",'Naive Bayes'!$A$3,"Gender","Male","LastLetter","a")</f>
        <v>1.5670009359332941E-2</v>
      </c>
      <c r="G1648">
        <f>E1648*GETPIVOTDATA("Gender",'Naive Bayes'!$A$3,"Gender","Female","LastLetter","a")</f>
        <v>3.6217937502187078E-3</v>
      </c>
      <c r="H1648" t="str">
        <f t="shared" si="57"/>
        <v>Male</v>
      </c>
      <c r="I1648">
        <f t="shared" si="58"/>
        <v>1</v>
      </c>
    </row>
    <row r="1649" spans="1:9" ht="14.25" customHeight="1">
      <c r="A1649" s="1" t="s">
        <v>1638</v>
      </c>
      <c r="B1649" s="1" t="s">
        <v>6</v>
      </c>
      <c r="C1649" s="1" t="str">
        <f t="shared" si="54"/>
        <v>a</v>
      </c>
      <c r="D1649">
        <f>VLOOKUP(C1649,'Naive Bayes'!A:D,3,0)</f>
        <v>0.17859365276913503</v>
      </c>
      <c r="E1649">
        <f>VLOOKUP(C1649,'Naive Bayes'!A:D,2,0)</f>
        <v>0.56097560975609762</v>
      </c>
      <c r="F1649">
        <f>D1649*GETPIVOTDATA("Gender",'Naive Bayes'!$A$3,"Gender","Male","LastLetter","a")</f>
        <v>3.1895692809422373E-2</v>
      </c>
      <c r="G1649">
        <f>E1649*GETPIVOTDATA("Gender",'Naive Bayes'!$A$3,"Gender","Female","LastLetter","a")</f>
        <v>0.31469363474122553</v>
      </c>
      <c r="H1649" t="str">
        <f t="shared" si="57"/>
        <v>Female</v>
      </c>
      <c r="I1649">
        <f t="shared" si="58"/>
        <v>1</v>
      </c>
    </row>
    <row r="1650" spans="1:9" ht="14.25" customHeight="1">
      <c r="A1650" s="1" t="s">
        <v>1639</v>
      </c>
      <c r="B1650" s="1" t="s">
        <v>6</v>
      </c>
      <c r="C1650" s="1" t="str">
        <f t="shared" si="54"/>
        <v>a</v>
      </c>
      <c r="D1650">
        <f>VLOOKUP(C1650,'Naive Bayes'!A:D,3,0)</f>
        <v>0.17859365276913503</v>
      </c>
      <c r="E1650">
        <f>VLOOKUP(C1650,'Naive Bayes'!A:D,2,0)</f>
        <v>0.56097560975609762</v>
      </c>
      <c r="F1650">
        <f>D1650*GETPIVOTDATA("Gender",'Naive Bayes'!$A$3,"Gender","Male","LastLetter","a")</f>
        <v>3.1895692809422373E-2</v>
      </c>
      <c r="G1650">
        <f>E1650*GETPIVOTDATA("Gender",'Naive Bayes'!$A$3,"Gender","Female","LastLetter","a")</f>
        <v>0.31469363474122553</v>
      </c>
      <c r="H1650" t="str">
        <f t="shared" si="57"/>
        <v>Female</v>
      </c>
      <c r="I1650">
        <f t="shared" si="58"/>
        <v>1</v>
      </c>
    </row>
    <row r="1651" spans="1:9" ht="14.25" customHeight="1">
      <c r="A1651" s="1" t="s">
        <v>1640</v>
      </c>
      <c r="B1651" s="1" t="s">
        <v>6</v>
      </c>
      <c r="C1651" s="1" t="str">
        <f t="shared" si="54"/>
        <v>a</v>
      </c>
      <c r="D1651">
        <f>VLOOKUP(C1651,'Naive Bayes'!A:D,3,0)</f>
        <v>0.17859365276913503</v>
      </c>
      <c r="E1651">
        <f>VLOOKUP(C1651,'Naive Bayes'!A:D,2,0)</f>
        <v>0.56097560975609762</v>
      </c>
      <c r="F1651">
        <f>D1651*GETPIVOTDATA("Gender",'Naive Bayes'!$A$3,"Gender","Male","LastLetter","a")</f>
        <v>3.1895692809422373E-2</v>
      </c>
      <c r="G1651">
        <f>E1651*GETPIVOTDATA("Gender",'Naive Bayes'!$A$3,"Gender","Female","LastLetter","a")</f>
        <v>0.31469363474122553</v>
      </c>
      <c r="H1651" t="str">
        <f t="shared" si="57"/>
        <v>Female</v>
      </c>
      <c r="I1651">
        <f t="shared" si="58"/>
        <v>1</v>
      </c>
    </row>
    <row r="1652" spans="1:9" ht="14.25" customHeight="1">
      <c r="A1652" s="1" t="s">
        <v>1641</v>
      </c>
      <c r="B1652" s="1" t="s">
        <v>6</v>
      </c>
      <c r="C1652" s="1" t="str">
        <f t="shared" si="54"/>
        <v>a</v>
      </c>
      <c r="D1652">
        <f>VLOOKUP(C1652,'Naive Bayes'!A:D,3,0)</f>
        <v>0.17859365276913503</v>
      </c>
      <c r="E1652">
        <f>VLOOKUP(C1652,'Naive Bayes'!A:D,2,0)</f>
        <v>0.56097560975609762</v>
      </c>
      <c r="F1652">
        <f>D1652*GETPIVOTDATA("Gender",'Naive Bayes'!$A$3,"Gender","Male","LastLetter","a")</f>
        <v>3.1895692809422373E-2</v>
      </c>
      <c r="G1652">
        <f>E1652*GETPIVOTDATA("Gender",'Naive Bayes'!$A$3,"Gender","Female","LastLetter","a")</f>
        <v>0.31469363474122553</v>
      </c>
      <c r="H1652" t="str">
        <f t="shared" si="57"/>
        <v>Female</v>
      </c>
      <c r="I1652">
        <f t="shared" si="58"/>
        <v>1</v>
      </c>
    </row>
    <row r="1653" spans="1:9" ht="14.25" customHeight="1">
      <c r="A1653" s="1" t="s">
        <v>1642</v>
      </c>
      <c r="B1653" s="1" t="s">
        <v>4</v>
      </c>
      <c r="C1653" s="1" t="str">
        <f t="shared" si="54"/>
        <v>h</v>
      </c>
      <c r="D1653">
        <f>VLOOKUP(C1653,'Naive Bayes'!A:D,3,0)</f>
        <v>0.11263223397635345</v>
      </c>
      <c r="E1653">
        <f>VLOOKUP(C1653,'Naive Bayes'!A:D,2,0)</f>
        <v>5.0215208034433282E-3</v>
      </c>
      <c r="F1653">
        <f>D1653*GETPIVOTDATA("Gender",'Naive Bayes'!$A$3,"Gender","Male","LastLetter","a")</f>
        <v>2.0115402085384843E-2</v>
      </c>
      <c r="G1653">
        <f>E1653*GETPIVOTDATA("Gender",'Naive Bayes'!$A$3,"Gender","Female","LastLetter","a")</f>
        <v>2.8169506946145503E-3</v>
      </c>
      <c r="H1653" t="str">
        <f t="shared" si="57"/>
        <v>Male</v>
      </c>
      <c r="I1653">
        <f t="shared" si="58"/>
        <v>1</v>
      </c>
    </row>
    <row r="1654" spans="1:9" ht="14.25" customHeight="1">
      <c r="A1654" s="1" t="s">
        <v>1643</v>
      </c>
      <c r="B1654" s="1" t="s">
        <v>6</v>
      </c>
      <c r="C1654" s="1" t="str">
        <f t="shared" si="54"/>
        <v>a</v>
      </c>
      <c r="D1654">
        <f>VLOOKUP(C1654,'Naive Bayes'!A:D,3,0)</f>
        <v>0.17859365276913503</v>
      </c>
      <c r="E1654">
        <f>VLOOKUP(C1654,'Naive Bayes'!A:D,2,0)</f>
        <v>0.56097560975609762</v>
      </c>
      <c r="F1654">
        <f>D1654*GETPIVOTDATA("Gender",'Naive Bayes'!$A$3,"Gender","Male","LastLetter","a")</f>
        <v>3.1895692809422373E-2</v>
      </c>
      <c r="G1654">
        <f>E1654*GETPIVOTDATA("Gender",'Naive Bayes'!$A$3,"Gender","Female","LastLetter","a")</f>
        <v>0.31469363474122553</v>
      </c>
      <c r="H1654" t="str">
        <f t="shared" si="57"/>
        <v>Female</v>
      </c>
      <c r="I1654">
        <f t="shared" si="58"/>
        <v>1</v>
      </c>
    </row>
    <row r="1655" spans="1:9" ht="14.25" customHeight="1">
      <c r="A1655" s="1" t="s">
        <v>1644</v>
      </c>
      <c r="B1655" s="1" t="s">
        <v>6</v>
      </c>
      <c r="C1655" s="1" t="str">
        <f t="shared" si="54"/>
        <v>a</v>
      </c>
      <c r="D1655">
        <f>VLOOKUP(C1655,'Naive Bayes'!A:D,3,0)</f>
        <v>0.17859365276913503</v>
      </c>
      <c r="E1655">
        <f>VLOOKUP(C1655,'Naive Bayes'!A:D,2,0)</f>
        <v>0.56097560975609762</v>
      </c>
      <c r="F1655">
        <f>D1655*GETPIVOTDATA("Gender",'Naive Bayes'!$A$3,"Gender","Male","LastLetter","a")</f>
        <v>3.1895692809422373E-2</v>
      </c>
      <c r="G1655">
        <f>E1655*GETPIVOTDATA("Gender",'Naive Bayes'!$A$3,"Gender","Female","LastLetter","a")</f>
        <v>0.31469363474122553</v>
      </c>
      <c r="H1655" t="str">
        <f t="shared" si="57"/>
        <v>Female</v>
      </c>
      <c r="I1655">
        <f t="shared" si="58"/>
        <v>1</v>
      </c>
    </row>
    <row r="1656" spans="1:9" ht="14.25" customHeight="1">
      <c r="A1656" s="1" t="s">
        <v>1645</v>
      </c>
      <c r="B1656" s="1" t="s">
        <v>4</v>
      </c>
      <c r="C1656" s="1" t="str">
        <f t="shared" si="54"/>
        <v>h</v>
      </c>
      <c r="D1656">
        <f>VLOOKUP(C1656,'Naive Bayes'!A:D,3,0)</f>
        <v>0.11263223397635345</v>
      </c>
      <c r="E1656">
        <f>VLOOKUP(C1656,'Naive Bayes'!A:D,2,0)</f>
        <v>5.0215208034433282E-3</v>
      </c>
      <c r="F1656">
        <f>D1656*GETPIVOTDATA("Gender",'Naive Bayes'!$A$3,"Gender","Male","LastLetter","a")</f>
        <v>2.0115402085384843E-2</v>
      </c>
      <c r="G1656">
        <f>E1656*GETPIVOTDATA("Gender",'Naive Bayes'!$A$3,"Gender","Female","LastLetter","a")</f>
        <v>2.8169506946145503E-3</v>
      </c>
      <c r="H1656" t="str">
        <f t="shared" si="57"/>
        <v>Male</v>
      </c>
      <c r="I1656">
        <f t="shared" si="58"/>
        <v>1</v>
      </c>
    </row>
    <row r="1657" spans="1:9" ht="14.25" customHeight="1">
      <c r="A1657" s="1" t="s">
        <v>1646</v>
      </c>
      <c r="B1657" s="1" t="s">
        <v>4</v>
      </c>
      <c r="C1657" s="1" t="str">
        <f t="shared" si="54"/>
        <v>r</v>
      </c>
      <c r="D1657">
        <f>VLOOKUP(C1657,'Naive Bayes'!A:D,3,0)</f>
        <v>8.7741132545115119E-2</v>
      </c>
      <c r="E1657">
        <f>VLOOKUP(C1657,'Naive Bayes'!A:D,2,0)</f>
        <v>6.4562410329985654E-3</v>
      </c>
      <c r="F1657">
        <f>D1657*GETPIVOTDATA("Gender",'Naive Bayes'!$A$3,"Gender","Male","LastLetter","a")</f>
        <v>1.5670009359332941E-2</v>
      </c>
      <c r="G1657">
        <f>E1657*GETPIVOTDATA("Gender",'Naive Bayes'!$A$3,"Gender","Female","LastLetter","a")</f>
        <v>3.6217937502187078E-3</v>
      </c>
      <c r="H1657" t="str">
        <f t="shared" si="57"/>
        <v>Male</v>
      </c>
      <c r="I1657">
        <f t="shared" si="58"/>
        <v>1</v>
      </c>
    </row>
    <row r="1658" spans="1:9" ht="14.25" customHeight="1">
      <c r="A1658" s="1" t="s">
        <v>1647</v>
      </c>
      <c r="B1658" s="1" t="s">
        <v>4</v>
      </c>
      <c r="C1658" s="1" t="str">
        <f t="shared" si="54"/>
        <v>a</v>
      </c>
      <c r="D1658">
        <f>VLOOKUP(C1658,'Naive Bayes'!A:D,3,0)</f>
        <v>0.17859365276913503</v>
      </c>
      <c r="E1658">
        <f>VLOOKUP(C1658,'Naive Bayes'!A:D,2,0)</f>
        <v>0.56097560975609762</v>
      </c>
      <c r="F1658">
        <f>D1658*GETPIVOTDATA("Gender",'Naive Bayes'!$A$3,"Gender","Male","LastLetter","a")</f>
        <v>3.1895692809422373E-2</v>
      </c>
      <c r="G1658">
        <f>E1658*GETPIVOTDATA("Gender",'Naive Bayes'!$A$3,"Gender","Female","LastLetter","a")</f>
        <v>0.31469363474122553</v>
      </c>
      <c r="H1658" t="str">
        <f t="shared" si="57"/>
        <v>Female</v>
      </c>
      <c r="I1658">
        <f t="shared" si="58"/>
        <v>0</v>
      </c>
    </row>
    <row r="1659" spans="1:9" ht="14.25" customHeight="1">
      <c r="A1659" s="1" t="s">
        <v>1648</v>
      </c>
      <c r="B1659" s="1" t="s">
        <v>4</v>
      </c>
      <c r="C1659" s="1" t="str">
        <f t="shared" si="54"/>
        <v>a</v>
      </c>
      <c r="D1659">
        <f>VLOOKUP(C1659,'Naive Bayes'!A:D,3,0)</f>
        <v>0.17859365276913503</v>
      </c>
      <c r="E1659">
        <f>VLOOKUP(C1659,'Naive Bayes'!A:D,2,0)</f>
        <v>0.56097560975609762</v>
      </c>
      <c r="F1659">
        <f>D1659*GETPIVOTDATA("Gender",'Naive Bayes'!$A$3,"Gender","Male","LastLetter","a")</f>
        <v>3.1895692809422373E-2</v>
      </c>
      <c r="G1659">
        <f>E1659*GETPIVOTDATA("Gender",'Naive Bayes'!$A$3,"Gender","Female","LastLetter","a")</f>
        <v>0.31469363474122553</v>
      </c>
      <c r="H1659" t="str">
        <f t="shared" si="57"/>
        <v>Female</v>
      </c>
      <c r="I1659">
        <f t="shared" si="58"/>
        <v>0</v>
      </c>
    </row>
    <row r="1660" spans="1:9" ht="14.25" customHeight="1">
      <c r="A1660" s="1" t="s">
        <v>1649</v>
      </c>
      <c r="B1660" s="1" t="s">
        <v>4</v>
      </c>
      <c r="C1660" s="1" t="str">
        <f t="shared" si="54"/>
        <v>h</v>
      </c>
      <c r="D1660">
        <f>VLOOKUP(C1660,'Naive Bayes'!A:D,3,0)</f>
        <v>0.11263223397635345</v>
      </c>
      <c r="E1660">
        <f>VLOOKUP(C1660,'Naive Bayes'!A:D,2,0)</f>
        <v>5.0215208034433282E-3</v>
      </c>
      <c r="F1660">
        <f>D1660*GETPIVOTDATA("Gender",'Naive Bayes'!$A$3,"Gender","Male","LastLetter","a")</f>
        <v>2.0115402085384843E-2</v>
      </c>
      <c r="G1660">
        <f>E1660*GETPIVOTDATA("Gender",'Naive Bayes'!$A$3,"Gender","Female","LastLetter","a")</f>
        <v>2.8169506946145503E-3</v>
      </c>
      <c r="H1660" t="str">
        <f t="shared" si="57"/>
        <v>Male</v>
      </c>
      <c r="I1660">
        <f t="shared" si="58"/>
        <v>1</v>
      </c>
    </row>
    <row r="1661" spans="1:9" ht="14.25" customHeight="1">
      <c r="A1661" s="1" t="s">
        <v>1650</v>
      </c>
      <c r="B1661" s="1" t="s">
        <v>6</v>
      </c>
      <c r="C1661" s="1" t="str">
        <f t="shared" si="54"/>
        <v>a</v>
      </c>
      <c r="D1661">
        <f>VLOOKUP(C1661,'Naive Bayes'!A:D,3,0)</f>
        <v>0.17859365276913503</v>
      </c>
      <c r="E1661">
        <f>VLOOKUP(C1661,'Naive Bayes'!A:D,2,0)</f>
        <v>0.56097560975609762</v>
      </c>
      <c r="F1661">
        <f>D1661*GETPIVOTDATA("Gender",'Naive Bayes'!$A$3,"Gender","Male","LastLetter","a")</f>
        <v>3.1895692809422373E-2</v>
      </c>
      <c r="G1661">
        <f>E1661*GETPIVOTDATA("Gender",'Naive Bayes'!$A$3,"Gender","Female","LastLetter","a")</f>
        <v>0.31469363474122553</v>
      </c>
      <c r="H1661" t="str">
        <f t="shared" si="57"/>
        <v>Female</v>
      </c>
      <c r="I1661">
        <f t="shared" si="58"/>
        <v>1</v>
      </c>
    </row>
    <row r="1662" spans="1:9" ht="14.25" customHeight="1">
      <c r="A1662" s="1" t="s">
        <v>1651</v>
      </c>
      <c r="B1662" s="1" t="s">
        <v>6</v>
      </c>
      <c r="C1662" s="1" t="str">
        <f t="shared" si="54"/>
        <v>a</v>
      </c>
      <c r="D1662">
        <f>VLOOKUP(C1662,'Naive Bayes'!A:D,3,0)</f>
        <v>0.17859365276913503</v>
      </c>
      <c r="E1662">
        <f>VLOOKUP(C1662,'Naive Bayes'!A:D,2,0)</f>
        <v>0.56097560975609762</v>
      </c>
      <c r="F1662">
        <f>D1662*GETPIVOTDATA("Gender",'Naive Bayes'!$A$3,"Gender","Male","LastLetter","a")</f>
        <v>3.1895692809422373E-2</v>
      </c>
      <c r="G1662">
        <f>E1662*GETPIVOTDATA("Gender",'Naive Bayes'!$A$3,"Gender","Female","LastLetter","a")</f>
        <v>0.31469363474122553</v>
      </c>
      <c r="H1662" t="str">
        <f t="shared" si="57"/>
        <v>Female</v>
      </c>
      <c r="I1662">
        <f t="shared" si="58"/>
        <v>1</v>
      </c>
    </row>
    <row r="1663" spans="1:9" ht="14.25" customHeight="1">
      <c r="A1663" s="1" t="s">
        <v>1652</v>
      </c>
      <c r="B1663" s="1" t="s">
        <v>4</v>
      </c>
      <c r="C1663" s="1" t="str">
        <f t="shared" si="54"/>
        <v>a</v>
      </c>
      <c r="D1663">
        <f>VLOOKUP(C1663,'Naive Bayes'!A:D,3,0)</f>
        <v>0.17859365276913503</v>
      </c>
      <c r="E1663">
        <f>VLOOKUP(C1663,'Naive Bayes'!A:D,2,0)</f>
        <v>0.56097560975609762</v>
      </c>
      <c r="F1663">
        <f>D1663*GETPIVOTDATA("Gender",'Naive Bayes'!$A$3,"Gender","Male","LastLetter","a")</f>
        <v>3.1895692809422373E-2</v>
      </c>
      <c r="G1663">
        <f>E1663*GETPIVOTDATA("Gender",'Naive Bayes'!$A$3,"Gender","Female","LastLetter","a")</f>
        <v>0.31469363474122553</v>
      </c>
      <c r="H1663" t="str">
        <f t="shared" si="57"/>
        <v>Female</v>
      </c>
      <c r="I1663">
        <f t="shared" si="58"/>
        <v>0</v>
      </c>
    </row>
    <row r="1664" spans="1:9" ht="14.25" customHeight="1">
      <c r="A1664" s="1" t="s">
        <v>1653</v>
      </c>
      <c r="B1664" s="1" t="s">
        <v>6</v>
      </c>
      <c r="C1664" s="1" t="str">
        <f t="shared" si="54"/>
        <v>i</v>
      </c>
      <c r="D1664">
        <f>VLOOKUP(C1664,'Naive Bayes'!A:D,3,0)</f>
        <v>6.4716863721219667E-2</v>
      </c>
      <c r="E1664">
        <f>VLOOKUP(C1664,'Naive Bayes'!A:D,2,0)</f>
        <v>0.34074605451936874</v>
      </c>
      <c r="F1664">
        <f>D1664*GETPIVOTDATA("Gender",'Naive Bayes'!$A$3,"Gender","Male","LastLetter","a")</f>
        <v>1.1558021087734937E-2</v>
      </c>
      <c r="G1664">
        <f>E1664*GETPIVOTDATA("Gender",'Naive Bayes'!$A$3,"Gender","Female","LastLetter","a")</f>
        <v>0.19115022570598736</v>
      </c>
      <c r="H1664" t="str">
        <f t="shared" si="57"/>
        <v>Female</v>
      </c>
      <c r="I1664">
        <f t="shared" si="58"/>
        <v>1</v>
      </c>
    </row>
    <row r="1665" spans="1:9" ht="14.25" customHeight="1">
      <c r="A1665" s="1" t="s">
        <v>1654</v>
      </c>
      <c r="B1665" s="1" t="s">
        <v>6</v>
      </c>
      <c r="C1665" s="1" t="str">
        <f t="shared" si="54"/>
        <v>i</v>
      </c>
      <c r="D1665">
        <f>VLOOKUP(C1665,'Naive Bayes'!A:D,3,0)</f>
        <v>6.4716863721219667E-2</v>
      </c>
      <c r="E1665">
        <f>VLOOKUP(C1665,'Naive Bayes'!A:D,2,0)</f>
        <v>0.34074605451936874</v>
      </c>
      <c r="F1665">
        <f>D1665*GETPIVOTDATA("Gender",'Naive Bayes'!$A$3,"Gender","Male","LastLetter","a")</f>
        <v>1.1558021087734937E-2</v>
      </c>
      <c r="G1665">
        <f>E1665*GETPIVOTDATA("Gender",'Naive Bayes'!$A$3,"Gender","Female","LastLetter","a")</f>
        <v>0.19115022570598736</v>
      </c>
      <c r="H1665" t="str">
        <f t="shared" si="57"/>
        <v>Female</v>
      </c>
      <c r="I1665">
        <f t="shared" si="58"/>
        <v>1</v>
      </c>
    </row>
    <row r="1666" spans="1:9" ht="14.25" customHeight="1">
      <c r="A1666" s="1" t="s">
        <v>1655</v>
      </c>
      <c r="B1666" s="1" t="s">
        <v>6</v>
      </c>
      <c r="C1666" s="1" t="str">
        <f t="shared" si="54"/>
        <v>a</v>
      </c>
      <c r="D1666">
        <f>VLOOKUP(C1666,'Naive Bayes'!A:D,3,0)</f>
        <v>0.17859365276913503</v>
      </c>
      <c r="E1666">
        <f>VLOOKUP(C1666,'Naive Bayes'!A:D,2,0)</f>
        <v>0.56097560975609762</v>
      </c>
      <c r="F1666">
        <f>D1666*GETPIVOTDATA("Gender",'Naive Bayes'!$A$3,"Gender","Male","LastLetter","a")</f>
        <v>3.1895692809422373E-2</v>
      </c>
      <c r="G1666">
        <f>E1666*GETPIVOTDATA("Gender",'Naive Bayes'!$A$3,"Gender","Female","LastLetter","a")</f>
        <v>0.31469363474122553</v>
      </c>
      <c r="H1666" t="str">
        <f t="shared" si="57"/>
        <v>Female</v>
      </c>
      <c r="I1666">
        <f t="shared" si="58"/>
        <v>1</v>
      </c>
    </row>
    <row r="1667" spans="1:9" ht="14.25" customHeight="1">
      <c r="A1667" s="1" t="s">
        <v>1656</v>
      </c>
      <c r="B1667" s="1" t="s">
        <v>4</v>
      </c>
      <c r="C1667" s="1" t="str">
        <f t="shared" si="54"/>
        <v>t</v>
      </c>
      <c r="D1667">
        <f>VLOOKUP(C1667,'Naive Bayes'!A:D,3,0)</f>
        <v>5.9116365899191038E-2</v>
      </c>
      <c r="E1667">
        <f>VLOOKUP(C1667,'Naive Bayes'!A:D,2,0)</f>
        <v>6.4562410329985654E-3</v>
      </c>
      <c r="F1667">
        <f>D1667*GETPIVOTDATA("Gender",'Naive Bayes'!$A$3,"Gender","Male","LastLetter","a")</f>
        <v>1.0557807724373258E-2</v>
      </c>
      <c r="G1667">
        <f>E1667*GETPIVOTDATA("Gender",'Naive Bayes'!$A$3,"Gender","Female","LastLetter","a")</f>
        <v>3.6217937502187078E-3</v>
      </c>
      <c r="H1667" t="str">
        <f t="shared" ref="H1667:H1730" si="59">IF(G1667&gt;F1667,"Female","Male")</f>
        <v>Male</v>
      </c>
      <c r="I1667">
        <f t="shared" ref="I1667:I1730" si="60">IF(H1667=B1667,1,0)</f>
        <v>1</v>
      </c>
    </row>
    <row r="1668" spans="1:9" ht="14.25" customHeight="1">
      <c r="A1668" s="1" t="s">
        <v>1657</v>
      </c>
      <c r="B1668" s="1" t="s">
        <v>4</v>
      </c>
      <c r="C1668" s="1" t="str">
        <f t="shared" si="54"/>
        <v>t</v>
      </c>
      <c r="D1668">
        <f>VLOOKUP(C1668,'Naive Bayes'!A:D,3,0)</f>
        <v>5.9116365899191038E-2</v>
      </c>
      <c r="E1668">
        <f>VLOOKUP(C1668,'Naive Bayes'!A:D,2,0)</f>
        <v>6.4562410329985654E-3</v>
      </c>
      <c r="F1668">
        <f>D1668*GETPIVOTDATA("Gender",'Naive Bayes'!$A$3,"Gender","Male","LastLetter","a")</f>
        <v>1.0557807724373258E-2</v>
      </c>
      <c r="G1668">
        <f>E1668*GETPIVOTDATA("Gender",'Naive Bayes'!$A$3,"Gender","Female","LastLetter","a")</f>
        <v>3.6217937502187078E-3</v>
      </c>
      <c r="H1668" t="str">
        <f t="shared" si="59"/>
        <v>Male</v>
      </c>
      <c r="I1668">
        <f t="shared" si="60"/>
        <v>1</v>
      </c>
    </row>
    <row r="1669" spans="1:9" ht="14.25" customHeight="1">
      <c r="A1669" s="1" t="s">
        <v>1658</v>
      </c>
      <c r="B1669" s="1" t="s">
        <v>4</v>
      </c>
      <c r="C1669" s="1" t="str">
        <f t="shared" si="54"/>
        <v>t</v>
      </c>
      <c r="D1669">
        <f>VLOOKUP(C1669,'Naive Bayes'!A:D,3,0)</f>
        <v>5.9116365899191038E-2</v>
      </c>
      <c r="E1669">
        <f>VLOOKUP(C1669,'Naive Bayes'!A:D,2,0)</f>
        <v>6.4562410329985654E-3</v>
      </c>
      <c r="F1669">
        <f>D1669*GETPIVOTDATA("Gender",'Naive Bayes'!$A$3,"Gender","Male","LastLetter","a")</f>
        <v>1.0557807724373258E-2</v>
      </c>
      <c r="G1669">
        <f>E1669*GETPIVOTDATA("Gender",'Naive Bayes'!$A$3,"Gender","Female","LastLetter","a")</f>
        <v>3.6217937502187078E-3</v>
      </c>
      <c r="H1669" t="str">
        <f t="shared" si="59"/>
        <v>Male</v>
      </c>
      <c r="I1669">
        <f t="shared" si="60"/>
        <v>1</v>
      </c>
    </row>
    <row r="1670" spans="1:9" ht="14.25" customHeight="1">
      <c r="A1670" s="1" t="s">
        <v>1659</v>
      </c>
      <c r="B1670" s="1" t="s">
        <v>4</v>
      </c>
      <c r="C1670" s="1" t="str">
        <f t="shared" si="54"/>
        <v>n</v>
      </c>
      <c r="D1670">
        <f>VLOOKUP(C1670,'Naive Bayes'!A:D,3,0)</f>
        <v>0.15121344119477287</v>
      </c>
      <c r="E1670">
        <f>VLOOKUP(C1670,'Naive Bayes'!A:D,2,0)</f>
        <v>1.2195121951219513E-2</v>
      </c>
      <c r="F1670">
        <f>D1670*GETPIVOTDATA("Gender",'Naive Bayes'!$A$3,"Gender","Male","LastLetter","a")</f>
        <v>2.7005760810765285E-2</v>
      </c>
      <c r="G1670">
        <f>E1670*GETPIVOTDATA("Gender",'Naive Bayes'!$A$3,"Gender","Female","LastLetter","a")</f>
        <v>6.8411659726353366E-3</v>
      </c>
      <c r="H1670" t="str">
        <f t="shared" si="59"/>
        <v>Male</v>
      </c>
      <c r="I1670">
        <f t="shared" si="60"/>
        <v>1</v>
      </c>
    </row>
    <row r="1671" spans="1:9" ht="14.25" customHeight="1">
      <c r="A1671" s="1" t="s">
        <v>1660</v>
      </c>
      <c r="B1671" s="1" t="s">
        <v>6</v>
      </c>
      <c r="C1671" s="1" t="str">
        <f t="shared" si="54"/>
        <v>i</v>
      </c>
      <c r="D1671">
        <f>VLOOKUP(C1671,'Naive Bayes'!A:D,3,0)</f>
        <v>6.4716863721219667E-2</v>
      </c>
      <c r="E1671">
        <f>VLOOKUP(C1671,'Naive Bayes'!A:D,2,0)</f>
        <v>0.34074605451936874</v>
      </c>
      <c r="F1671">
        <f>D1671*GETPIVOTDATA("Gender",'Naive Bayes'!$A$3,"Gender","Male","LastLetter","a")</f>
        <v>1.1558021087734937E-2</v>
      </c>
      <c r="G1671">
        <f>E1671*GETPIVOTDATA("Gender",'Naive Bayes'!$A$3,"Gender","Female","LastLetter","a")</f>
        <v>0.19115022570598736</v>
      </c>
      <c r="H1671" t="str">
        <f t="shared" si="59"/>
        <v>Female</v>
      </c>
      <c r="I1671">
        <f t="shared" si="60"/>
        <v>1</v>
      </c>
    </row>
    <row r="1672" spans="1:9" ht="14.25" customHeight="1">
      <c r="A1672" s="1" t="s">
        <v>1661</v>
      </c>
      <c r="B1672" s="1" t="s">
        <v>4</v>
      </c>
      <c r="C1672" s="1" t="str">
        <f t="shared" si="54"/>
        <v>l</v>
      </c>
      <c r="D1672">
        <f>VLOOKUP(C1672,'Naive Bayes'!A:D,3,0)</f>
        <v>6.1605476042314873E-2</v>
      </c>
      <c r="E1672">
        <f>VLOOKUP(C1672,'Naive Bayes'!A:D,2,0)</f>
        <v>2.7977044476327116E-2</v>
      </c>
      <c r="F1672">
        <f>D1672*GETPIVOTDATA("Gender",'Naive Bayes'!$A$3,"Gender","Male","LastLetter","a")</f>
        <v>1.1002346996978449E-2</v>
      </c>
      <c r="G1672">
        <f>E1672*GETPIVOTDATA("Gender",'Naive Bayes'!$A$3,"Gender","Female","LastLetter","a")</f>
        <v>1.5694439584281066E-2</v>
      </c>
      <c r="H1672" t="str">
        <f t="shared" si="59"/>
        <v>Female</v>
      </c>
      <c r="I1672">
        <f t="shared" si="60"/>
        <v>0</v>
      </c>
    </row>
    <row r="1673" spans="1:9" ht="14.25" customHeight="1">
      <c r="A1673" s="1" t="s">
        <v>1662</v>
      </c>
      <c r="B1673" s="1" t="s">
        <v>4</v>
      </c>
      <c r="C1673" s="1" t="str">
        <f t="shared" si="54"/>
        <v>a</v>
      </c>
      <c r="D1673">
        <f>VLOOKUP(C1673,'Naive Bayes'!A:D,3,0)</f>
        <v>0.17859365276913503</v>
      </c>
      <c r="E1673">
        <f>VLOOKUP(C1673,'Naive Bayes'!A:D,2,0)</f>
        <v>0.56097560975609762</v>
      </c>
      <c r="F1673">
        <f>D1673*GETPIVOTDATA("Gender",'Naive Bayes'!$A$3,"Gender","Male","LastLetter","a")</f>
        <v>3.1895692809422373E-2</v>
      </c>
      <c r="G1673">
        <f>E1673*GETPIVOTDATA("Gender",'Naive Bayes'!$A$3,"Gender","Female","LastLetter","a")</f>
        <v>0.31469363474122553</v>
      </c>
      <c r="H1673" t="str">
        <f t="shared" si="59"/>
        <v>Female</v>
      </c>
      <c r="I1673">
        <f t="shared" si="60"/>
        <v>0</v>
      </c>
    </row>
    <row r="1674" spans="1:9" ht="14.25" customHeight="1">
      <c r="A1674" s="1" t="s">
        <v>1663</v>
      </c>
      <c r="B1674" s="1" t="s">
        <v>6</v>
      </c>
      <c r="C1674" s="1" t="str">
        <f t="shared" si="54"/>
        <v>i</v>
      </c>
      <c r="D1674">
        <f>VLOOKUP(C1674,'Naive Bayes'!A:D,3,0)</f>
        <v>6.4716863721219667E-2</v>
      </c>
      <c r="E1674">
        <f>VLOOKUP(C1674,'Naive Bayes'!A:D,2,0)</f>
        <v>0.34074605451936874</v>
      </c>
      <c r="F1674">
        <f>D1674*GETPIVOTDATA("Gender",'Naive Bayes'!$A$3,"Gender","Male","LastLetter","a")</f>
        <v>1.1558021087734937E-2</v>
      </c>
      <c r="G1674">
        <f>E1674*GETPIVOTDATA("Gender",'Naive Bayes'!$A$3,"Gender","Female","LastLetter","a")</f>
        <v>0.19115022570598736</v>
      </c>
      <c r="H1674" t="str">
        <f t="shared" si="59"/>
        <v>Female</v>
      </c>
      <c r="I1674">
        <f t="shared" si="60"/>
        <v>1</v>
      </c>
    </row>
    <row r="1675" spans="1:9" ht="14.25" customHeight="1">
      <c r="A1675" s="1" t="s">
        <v>1664</v>
      </c>
      <c r="B1675" s="1" t="s">
        <v>4</v>
      </c>
      <c r="C1675" s="1" t="str">
        <f t="shared" si="54"/>
        <v>u</v>
      </c>
      <c r="D1675">
        <f>VLOOKUP(C1675,'Naive Bayes'!A:D,3,0)</f>
        <v>3.7336652146857496E-2</v>
      </c>
      <c r="E1675">
        <f>VLOOKUP(C1675,'Naive Bayes'!A:D,2,0)</f>
        <v>7.8909612625538018E-3</v>
      </c>
      <c r="F1675">
        <f>D1675*GETPIVOTDATA("Gender",'Naive Bayes'!$A$3,"Gender","Male","LastLetter","a")</f>
        <v>6.6680890890778478E-3</v>
      </c>
      <c r="G1675">
        <f>E1675*GETPIVOTDATA("Gender",'Naive Bayes'!$A$3,"Gender","Female","LastLetter","a")</f>
        <v>4.4266368058228645E-3</v>
      </c>
      <c r="H1675" t="str">
        <f t="shared" si="59"/>
        <v>Male</v>
      </c>
      <c r="I1675">
        <f t="shared" si="60"/>
        <v>1</v>
      </c>
    </row>
    <row r="1676" spans="1:9" ht="14.25" customHeight="1">
      <c r="A1676" s="1" t="s">
        <v>1665</v>
      </c>
      <c r="B1676" s="1" t="s">
        <v>4</v>
      </c>
      <c r="C1676" s="1" t="str">
        <f t="shared" si="54"/>
        <v>n</v>
      </c>
      <c r="D1676">
        <f>VLOOKUP(C1676,'Naive Bayes'!A:D,3,0)</f>
        <v>0.15121344119477287</v>
      </c>
      <c r="E1676">
        <f>VLOOKUP(C1676,'Naive Bayes'!A:D,2,0)</f>
        <v>1.2195121951219513E-2</v>
      </c>
      <c r="F1676">
        <f>D1676*GETPIVOTDATA("Gender",'Naive Bayes'!$A$3,"Gender","Male","LastLetter","a")</f>
        <v>2.7005760810765285E-2</v>
      </c>
      <c r="G1676">
        <f>E1676*GETPIVOTDATA("Gender",'Naive Bayes'!$A$3,"Gender","Female","LastLetter","a")</f>
        <v>6.8411659726353366E-3</v>
      </c>
      <c r="H1676" t="str">
        <f t="shared" si="59"/>
        <v>Male</v>
      </c>
      <c r="I1676">
        <f t="shared" si="60"/>
        <v>1</v>
      </c>
    </row>
    <row r="1677" spans="1:9" ht="14.25" customHeight="1">
      <c r="A1677" s="1" t="s">
        <v>1666</v>
      </c>
      <c r="B1677" s="1" t="s">
        <v>4</v>
      </c>
      <c r="C1677" s="1" t="str">
        <f t="shared" si="54"/>
        <v>h</v>
      </c>
      <c r="D1677">
        <f>VLOOKUP(C1677,'Naive Bayes'!A:D,3,0)</f>
        <v>0.11263223397635345</v>
      </c>
      <c r="E1677">
        <f>VLOOKUP(C1677,'Naive Bayes'!A:D,2,0)</f>
        <v>5.0215208034433282E-3</v>
      </c>
      <c r="F1677">
        <f>D1677*GETPIVOTDATA("Gender",'Naive Bayes'!$A$3,"Gender","Male","LastLetter","a")</f>
        <v>2.0115402085384843E-2</v>
      </c>
      <c r="G1677">
        <f>E1677*GETPIVOTDATA("Gender",'Naive Bayes'!$A$3,"Gender","Female","LastLetter","a")</f>
        <v>2.8169506946145503E-3</v>
      </c>
      <c r="H1677" t="str">
        <f t="shared" si="59"/>
        <v>Male</v>
      </c>
      <c r="I1677">
        <f t="shared" si="60"/>
        <v>1</v>
      </c>
    </row>
    <row r="1678" spans="1:9" ht="14.25" customHeight="1">
      <c r="A1678" s="1" t="s">
        <v>1667</v>
      </c>
      <c r="B1678" s="1" t="s">
        <v>6</v>
      </c>
      <c r="C1678" s="1" t="str">
        <f t="shared" si="54"/>
        <v>a</v>
      </c>
      <c r="D1678">
        <f>VLOOKUP(C1678,'Naive Bayes'!A:D,3,0)</f>
        <v>0.17859365276913503</v>
      </c>
      <c r="E1678">
        <f>VLOOKUP(C1678,'Naive Bayes'!A:D,2,0)</f>
        <v>0.56097560975609762</v>
      </c>
      <c r="F1678">
        <f>D1678*GETPIVOTDATA("Gender",'Naive Bayes'!$A$3,"Gender","Male","LastLetter","a")</f>
        <v>3.1895692809422373E-2</v>
      </c>
      <c r="G1678">
        <f>E1678*GETPIVOTDATA("Gender",'Naive Bayes'!$A$3,"Gender","Female","LastLetter","a")</f>
        <v>0.31469363474122553</v>
      </c>
      <c r="H1678" t="str">
        <f t="shared" si="59"/>
        <v>Female</v>
      </c>
      <c r="I1678">
        <f t="shared" si="60"/>
        <v>1</v>
      </c>
    </row>
    <row r="1679" spans="1:9" ht="14.25" customHeight="1">
      <c r="A1679" s="1" t="s">
        <v>1668</v>
      </c>
      <c r="B1679" s="1" t="s">
        <v>4</v>
      </c>
      <c r="C1679" s="1" t="str">
        <f t="shared" si="54"/>
        <v>o</v>
      </c>
      <c r="D1679">
        <f>VLOOKUP(C1679,'Naive Bayes'!A:D,3,0)</f>
        <v>2.4891101431238332E-3</v>
      </c>
      <c r="E1679">
        <f>VLOOKUP(C1679,'Naive Bayes'!A:D,2,0)</f>
        <v>1.4347202295552368E-3</v>
      </c>
      <c r="F1679">
        <f>D1679*GETPIVOTDATA("Gender",'Naive Bayes'!$A$3,"Gender","Male","LastLetter","a")</f>
        <v>4.4453927260518987E-4</v>
      </c>
      <c r="G1679">
        <f>E1679*GETPIVOTDATA("Gender",'Naive Bayes'!$A$3,"Gender","Female","LastLetter","a")</f>
        <v>8.0484305560415731E-4</v>
      </c>
      <c r="H1679" t="str">
        <f t="shared" si="59"/>
        <v>Female</v>
      </c>
      <c r="I1679">
        <f t="shared" si="60"/>
        <v>0</v>
      </c>
    </row>
    <row r="1680" spans="1:9" ht="14.25" customHeight="1">
      <c r="A1680" s="1" t="s">
        <v>1669</v>
      </c>
      <c r="B1680" s="1" t="s">
        <v>4</v>
      </c>
      <c r="C1680" s="1" t="str">
        <f t="shared" si="54"/>
        <v>n</v>
      </c>
      <c r="D1680">
        <f>VLOOKUP(C1680,'Naive Bayes'!A:D,3,0)</f>
        <v>0.15121344119477287</v>
      </c>
      <c r="E1680">
        <f>VLOOKUP(C1680,'Naive Bayes'!A:D,2,0)</f>
        <v>1.2195121951219513E-2</v>
      </c>
      <c r="F1680">
        <f>D1680*GETPIVOTDATA("Gender",'Naive Bayes'!$A$3,"Gender","Male","LastLetter","a")</f>
        <v>2.7005760810765285E-2</v>
      </c>
      <c r="G1680">
        <f>E1680*GETPIVOTDATA("Gender",'Naive Bayes'!$A$3,"Gender","Female","LastLetter","a")</f>
        <v>6.8411659726353366E-3</v>
      </c>
      <c r="H1680" t="str">
        <f t="shared" si="59"/>
        <v>Male</v>
      </c>
      <c r="I1680">
        <f t="shared" si="60"/>
        <v>1</v>
      </c>
    </row>
    <row r="1681" spans="1:9" ht="14.25" customHeight="1">
      <c r="A1681" s="1" t="s">
        <v>1670</v>
      </c>
      <c r="B1681" s="1" t="s">
        <v>6</v>
      </c>
      <c r="C1681" s="1" t="str">
        <f t="shared" si="54"/>
        <v>a</v>
      </c>
      <c r="D1681">
        <f>VLOOKUP(C1681,'Naive Bayes'!A:D,3,0)</f>
        <v>0.17859365276913503</v>
      </c>
      <c r="E1681">
        <f>VLOOKUP(C1681,'Naive Bayes'!A:D,2,0)</f>
        <v>0.56097560975609762</v>
      </c>
      <c r="F1681">
        <f>D1681*GETPIVOTDATA("Gender",'Naive Bayes'!$A$3,"Gender","Male","LastLetter","a")</f>
        <v>3.1895692809422373E-2</v>
      </c>
      <c r="G1681">
        <f>E1681*GETPIVOTDATA("Gender",'Naive Bayes'!$A$3,"Gender","Female","LastLetter","a")</f>
        <v>0.31469363474122553</v>
      </c>
      <c r="H1681" t="str">
        <f t="shared" si="59"/>
        <v>Female</v>
      </c>
      <c r="I1681">
        <f t="shared" si="60"/>
        <v>1</v>
      </c>
    </row>
    <row r="1682" spans="1:9" ht="14.25" customHeight="1">
      <c r="A1682" s="1" t="s">
        <v>1671</v>
      </c>
      <c r="B1682" s="1" t="s">
        <v>4</v>
      </c>
      <c r="C1682" s="1" t="str">
        <f t="shared" si="54"/>
        <v>a</v>
      </c>
      <c r="D1682">
        <f>VLOOKUP(C1682,'Naive Bayes'!A:D,3,0)</f>
        <v>0.17859365276913503</v>
      </c>
      <c r="E1682">
        <f>VLOOKUP(C1682,'Naive Bayes'!A:D,2,0)</f>
        <v>0.56097560975609762</v>
      </c>
      <c r="F1682">
        <f>D1682*GETPIVOTDATA("Gender",'Naive Bayes'!$A$3,"Gender","Male","LastLetter","a")</f>
        <v>3.1895692809422373E-2</v>
      </c>
      <c r="G1682">
        <f>E1682*GETPIVOTDATA("Gender",'Naive Bayes'!$A$3,"Gender","Female","LastLetter","a")</f>
        <v>0.31469363474122553</v>
      </c>
      <c r="H1682" t="str">
        <f t="shared" si="59"/>
        <v>Female</v>
      </c>
      <c r="I1682">
        <f t="shared" si="60"/>
        <v>0</v>
      </c>
    </row>
    <row r="1683" spans="1:9" ht="14.25" customHeight="1">
      <c r="A1683" s="1" t="s">
        <v>1672</v>
      </c>
      <c r="B1683" s="1" t="s">
        <v>4</v>
      </c>
      <c r="C1683" s="1" t="str">
        <f t="shared" si="54"/>
        <v>h</v>
      </c>
      <c r="D1683">
        <f>VLOOKUP(C1683,'Naive Bayes'!A:D,3,0)</f>
        <v>0.11263223397635345</v>
      </c>
      <c r="E1683">
        <f>VLOOKUP(C1683,'Naive Bayes'!A:D,2,0)</f>
        <v>5.0215208034433282E-3</v>
      </c>
      <c r="F1683">
        <f>D1683*GETPIVOTDATA("Gender",'Naive Bayes'!$A$3,"Gender","Male","LastLetter","a")</f>
        <v>2.0115402085384843E-2</v>
      </c>
      <c r="G1683">
        <f>E1683*GETPIVOTDATA("Gender",'Naive Bayes'!$A$3,"Gender","Female","LastLetter","a")</f>
        <v>2.8169506946145503E-3</v>
      </c>
      <c r="H1683" t="str">
        <f t="shared" si="59"/>
        <v>Male</v>
      </c>
      <c r="I1683">
        <f t="shared" si="60"/>
        <v>1</v>
      </c>
    </row>
    <row r="1684" spans="1:9" ht="14.25" customHeight="1">
      <c r="A1684" s="1" t="s">
        <v>1673</v>
      </c>
      <c r="B1684" s="1" t="s">
        <v>4</v>
      </c>
      <c r="C1684" s="1" t="str">
        <f t="shared" si="54"/>
        <v>t</v>
      </c>
      <c r="D1684">
        <f>VLOOKUP(C1684,'Naive Bayes'!A:D,3,0)</f>
        <v>5.9116365899191038E-2</v>
      </c>
      <c r="E1684">
        <f>VLOOKUP(C1684,'Naive Bayes'!A:D,2,0)</f>
        <v>6.4562410329985654E-3</v>
      </c>
      <c r="F1684">
        <f>D1684*GETPIVOTDATA("Gender",'Naive Bayes'!$A$3,"Gender","Male","LastLetter","a")</f>
        <v>1.0557807724373258E-2</v>
      </c>
      <c r="G1684">
        <f>E1684*GETPIVOTDATA("Gender",'Naive Bayes'!$A$3,"Gender","Female","LastLetter","a")</f>
        <v>3.6217937502187078E-3</v>
      </c>
      <c r="H1684" t="str">
        <f t="shared" si="59"/>
        <v>Male</v>
      </c>
      <c r="I1684">
        <f t="shared" si="60"/>
        <v>1</v>
      </c>
    </row>
    <row r="1685" spans="1:9" ht="14.25" customHeight="1">
      <c r="A1685" s="1" t="s">
        <v>1674</v>
      </c>
      <c r="B1685" s="1" t="s">
        <v>4</v>
      </c>
      <c r="C1685" s="1" t="str">
        <f t="shared" si="54"/>
        <v>n</v>
      </c>
      <c r="D1685">
        <f>VLOOKUP(C1685,'Naive Bayes'!A:D,3,0)</f>
        <v>0.15121344119477287</v>
      </c>
      <c r="E1685">
        <f>VLOOKUP(C1685,'Naive Bayes'!A:D,2,0)</f>
        <v>1.2195121951219513E-2</v>
      </c>
      <c r="F1685">
        <f>D1685*GETPIVOTDATA("Gender",'Naive Bayes'!$A$3,"Gender","Male","LastLetter","a")</f>
        <v>2.7005760810765285E-2</v>
      </c>
      <c r="G1685">
        <f>E1685*GETPIVOTDATA("Gender",'Naive Bayes'!$A$3,"Gender","Female","LastLetter","a")</f>
        <v>6.8411659726353366E-3</v>
      </c>
      <c r="H1685" t="str">
        <f t="shared" si="59"/>
        <v>Male</v>
      </c>
      <c r="I1685">
        <f t="shared" si="60"/>
        <v>1</v>
      </c>
    </row>
    <row r="1686" spans="1:9" ht="14.25" customHeight="1">
      <c r="A1686" s="1" t="s">
        <v>1675</v>
      </c>
      <c r="B1686" s="1" t="s">
        <v>4</v>
      </c>
      <c r="C1686" s="1" t="str">
        <f t="shared" si="54"/>
        <v>t</v>
      </c>
      <c r="D1686">
        <f>VLOOKUP(C1686,'Naive Bayes'!A:D,3,0)</f>
        <v>5.9116365899191038E-2</v>
      </c>
      <c r="E1686">
        <f>VLOOKUP(C1686,'Naive Bayes'!A:D,2,0)</f>
        <v>6.4562410329985654E-3</v>
      </c>
      <c r="F1686">
        <f>D1686*GETPIVOTDATA("Gender",'Naive Bayes'!$A$3,"Gender","Male","LastLetter","a")</f>
        <v>1.0557807724373258E-2</v>
      </c>
      <c r="G1686">
        <f>E1686*GETPIVOTDATA("Gender",'Naive Bayes'!$A$3,"Gender","Female","LastLetter","a")</f>
        <v>3.6217937502187078E-3</v>
      </c>
      <c r="H1686" t="str">
        <f t="shared" si="59"/>
        <v>Male</v>
      </c>
      <c r="I1686">
        <f t="shared" si="60"/>
        <v>1</v>
      </c>
    </row>
    <row r="1687" spans="1:9" ht="14.25" customHeight="1">
      <c r="A1687" s="1" t="s">
        <v>1676</v>
      </c>
      <c r="B1687" s="1" t="s">
        <v>4</v>
      </c>
      <c r="C1687" s="1" t="str">
        <f t="shared" si="54"/>
        <v>a</v>
      </c>
      <c r="D1687">
        <f>VLOOKUP(C1687,'Naive Bayes'!A:D,3,0)</f>
        <v>0.17859365276913503</v>
      </c>
      <c r="E1687">
        <f>VLOOKUP(C1687,'Naive Bayes'!A:D,2,0)</f>
        <v>0.56097560975609762</v>
      </c>
      <c r="F1687">
        <f>D1687*GETPIVOTDATA("Gender",'Naive Bayes'!$A$3,"Gender","Male","LastLetter","a")</f>
        <v>3.1895692809422373E-2</v>
      </c>
      <c r="G1687">
        <f>E1687*GETPIVOTDATA("Gender",'Naive Bayes'!$A$3,"Gender","Female","LastLetter","a")</f>
        <v>0.31469363474122553</v>
      </c>
      <c r="H1687" t="str">
        <f t="shared" si="59"/>
        <v>Female</v>
      </c>
      <c r="I1687">
        <f t="shared" si="60"/>
        <v>0</v>
      </c>
    </row>
    <row r="1688" spans="1:9" ht="14.25" customHeight="1">
      <c r="A1688" s="1" t="s">
        <v>1677</v>
      </c>
      <c r="B1688" s="1" t="s">
        <v>6</v>
      </c>
      <c r="C1688" s="1" t="str">
        <f t="shared" si="54"/>
        <v>a</v>
      </c>
      <c r="D1688">
        <f>VLOOKUP(C1688,'Naive Bayes'!A:D,3,0)</f>
        <v>0.17859365276913503</v>
      </c>
      <c r="E1688">
        <f>VLOOKUP(C1688,'Naive Bayes'!A:D,2,0)</f>
        <v>0.56097560975609762</v>
      </c>
      <c r="F1688">
        <f>D1688*GETPIVOTDATA("Gender",'Naive Bayes'!$A$3,"Gender","Male","LastLetter","a")</f>
        <v>3.1895692809422373E-2</v>
      </c>
      <c r="G1688">
        <f>E1688*GETPIVOTDATA("Gender",'Naive Bayes'!$A$3,"Gender","Female","LastLetter","a")</f>
        <v>0.31469363474122553</v>
      </c>
      <c r="H1688" t="str">
        <f t="shared" si="59"/>
        <v>Female</v>
      </c>
      <c r="I1688">
        <f t="shared" si="60"/>
        <v>1</v>
      </c>
    </row>
    <row r="1689" spans="1:9" ht="14.25" customHeight="1">
      <c r="A1689" s="1" t="s">
        <v>1678</v>
      </c>
      <c r="B1689" s="1" t="s">
        <v>4</v>
      </c>
      <c r="C1689" s="1" t="str">
        <f t="shared" si="54"/>
        <v>m</v>
      </c>
      <c r="D1689">
        <f>VLOOKUP(C1689,'Naive Bayes'!A:D,3,0)</f>
        <v>3.2980709396390792E-2</v>
      </c>
      <c r="E1689">
        <f>VLOOKUP(C1689,'Naive Bayes'!A:D,2,0)</f>
        <v>7.8909612625538018E-3</v>
      </c>
      <c r="F1689">
        <f>D1689*GETPIVOTDATA("Gender",'Naive Bayes'!$A$3,"Gender","Male","LastLetter","a")</f>
        <v>5.8901453620187659E-3</v>
      </c>
      <c r="G1689">
        <f>E1689*GETPIVOTDATA("Gender",'Naive Bayes'!$A$3,"Gender","Female","LastLetter","a")</f>
        <v>4.4266368058228645E-3</v>
      </c>
      <c r="H1689" t="str">
        <f t="shared" si="59"/>
        <v>Male</v>
      </c>
      <c r="I1689">
        <f t="shared" si="60"/>
        <v>1</v>
      </c>
    </row>
    <row r="1690" spans="1:9" ht="14.25" customHeight="1">
      <c r="A1690" s="1" t="s">
        <v>1679</v>
      </c>
      <c r="B1690" s="1" t="s">
        <v>6</v>
      </c>
      <c r="C1690" s="1" t="str">
        <f t="shared" si="54"/>
        <v>a</v>
      </c>
      <c r="D1690">
        <f>VLOOKUP(C1690,'Naive Bayes'!A:D,3,0)</f>
        <v>0.17859365276913503</v>
      </c>
      <c r="E1690">
        <f>VLOOKUP(C1690,'Naive Bayes'!A:D,2,0)</f>
        <v>0.56097560975609762</v>
      </c>
      <c r="F1690">
        <f>D1690*GETPIVOTDATA("Gender",'Naive Bayes'!$A$3,"Gender","Male","LastLetter","a")</f>
        <v>3.1895692809422373E-2</v>
      </c>
      <c r="G1690">
        <f>E1690*GETPIVOTDATA("Gender",'Naive Bayes'!$A$3,"Gender","Female","LastLetter","a")</f>
        <v>0.31469363474122553</v>
      </c>
      <c r="H1690" t="str">
        <f t="shared" si="59"/>
        <v>Female</v>
      </c>
      <c r="I1690">
        <f t="shared" si="60"/>
        <v>1</v>
      </c>
    </row>
    <row r="1691" spans="1:9" ht="14.25" customHeight="1">
      <c r="A1691" s="1" t="s">
        <v>1680</v>
      </c>
      <c r="B1691" s="1" t="s">
        <v>6</v>
      </c>
      <c r="C1691" s="1" t="str">
        <f t="shared" si="54"/>
        <v>k</v>
      </c>
      <c r="D1691">
        <f>VLOOKUP(C1691,'Naive Bayes'!A:D,3,0)</f>
        <v>3.7336652146857496E-2</v>
      </c>
      <c r="E1691">
        <f>VLOOKUP(C1691,'Naive Bayes'!A:D,2,0)</f>
        <v>2.8694404591104736E-3</v>
      </c>
      <c r="F1691">
        <f>D1691*GETPIVOTDATA("Gender",'Naive Bayes'!$A$3,"Gender","Male","LastLetter","a")</f>
        <v>6.6680890890778478E-3</v>
      </c>
      <c r="G1691">
        <f>E1691*GETPIVOTDATA("Gender",'Naive Bayes'!$A$3,"Gender","Female","LastLetter","a")</f>
        <v>1.6096861112083146E-3</v>
      </c>
      <c r="H1691" t="str">
        <f t="shared" si="59"/>
        <v>Male</v>
      </c>
      <c r="I1691">
        <f t="shared" si="60"/>
        <v>0</v>
      </c>
    </row>
    <row r="1692" spans="1:9" ht="14.25" customHeight="1">
      <c r="A1692" s="1" t="s">
        <v>1681</v>
      </c>
      <c r="B1692" s="1" t="s">
        <v>6</v>
      </c>
      <c r="C1692" s="1" t="str">
        <f t="shared" si="54"/>
        <v>a</v>
      </c>
      <c r="D1692">
        <f>VLOOKUP(C1692,'Naive Bayes'!A:D,3,0)</f>
        <v>0.17859365276913503</v>
      </c>
      <c r="E1692">
        <f>VLOOKUP(C1692,'Naive Bayes'!A:D,2,0)</f>
        <v>0.56097560975609762</v>
      </c>
      <c r="F1692">
        <f>D1692*GETPIVOTDATA("Gender",'Naive Bayes'!$A$3,"Gender","Male","LastLetter","a")</f>
        <v>3.1895692809422373E-2</v>
      </c>
      <c r="G1692">
        <f>E1692*GETPIVOTDATA("Gender",'Naive Bayes'!$A$3,"Gender","Female","LastLetter","a")</f>
        <v>0.31469363474122553</v>
      </c>
      <c r="H1692" t="str">
        <f t="shared" si="59"/>
        <v>Female</v>
      </c>
      <c r="I1692">
        <f t="shared" si="60"/>
        <v>1</v>
      </c>
    </row>
    <row r="1693" spans="1:9" ht="14.25" customHeight="1">
      <c r="A1693" s="1" t="s">
        <v>912</v>
      </c>
      <c r="B1693" s="1" t="s">
        <v>6</v>
      </c>
      <c r="C1693" s="1" t="str">
        <f t="shared" si="54"/>
        <v>t</v>
      </c>
      <c r="D1693">
        <f>VLOOKUP(C1693,'Naive Bayes'!A:D,3,0)</f>
        <v>5.9116365899191038E-2</v>
      </c>
      <c r="E1693">
        <f>VLOOKUP(C1693,'Naive Bayes'!A:D,2,0)</f>
        <v>6.4562410329985654E-3</v>
      </c>
      <c r="F1693">
        <f>D1693*GETPIVOTDATA("Gender",'Naive Bayes'!$A$3,"Gender","Male","LastLetter","a")</f>
        <v>1.0557807724373258E-2</v>
      </c>
      <c r="G1693">
        <f>E1693*GETPIVOTDATA("Gender",'Naive Bayes'!$A$3,"Gender","Female","LastLetter","a")</f>
        <v>3.6217937502187078E-3</v>
      </c>
      <c r="H1693" t="str">
        <f t="shared" si="59"/>
        <v>Male</v>
      </c>
      <c r="I1693">
        <f t="shared" si="60"/>
        <v>0</v>
      </c>
    </row>
    <row r="1694" spans="1:9" ht="14.25" customHeight="1">
      <c r="A1694" s="1" t="s">
        <v>1682</v>
      </c>
      <c r="B1694" s="1" t="s">
        <v>4</v>
      </c>
      <c r="C1694" s="1" t="str">
        <f t="shared" si="54"/>
        <v>s</v>
      </c>
      <c r="D1694">
        <f>VLOOKUP(C1694,'Naive Bayes'!A:D,3,0)</f>
        <v>2.0535158680771624E-2</v>
      </c>
      <c r="E1694">
        <f>VLOOKUP(C1694,'Naive Bayes'!A:D,2,0)</f>
        <v>2.8694404591104736E-3</v>
      </c>
      <c r="F1694">
        <f>D1694*GETPIVOTDATA("Gender",'Naive Bayes'!$A$3,"Gender","Male","LastLetter","a")</f>
        <v>3.6674489989928162E-3</v>
      </c>
      <c r="G1694">
        <f>E1694*GETPIVOTDATA("Gender",'Naive Bayes'!$A$3,"Gender","Female","LastLetter","a")</f>
        <v>1.6096861112083146E-3</v>
      </c>
      <c r="H1694" t="str">
        <f t="shared" si="59"/>
        <v>Male</v>
      </c>
      <c r="I1694">
        <f t="shared" si="60"/>
        <v>1</v>
      </c>
    </row>
    <row r="1695" spans="1:9" ht="14.25" customHeight="1">
      <c r="A1695" s="1" t="s">
        <v>1683</v>
      </c>
      <c r="B1695" s="1" t="s">
        <v>4</v>
      </c>
      <c r="C1695" s="1" t="str">
        <f t="shared" si="54"/>
        <v>a</v>
      </c>
      <c r="D1695">
        <f>VLOOKUP(C1695,'Naive Bayes'!A:D,3,0)</f>
        <v>0.17859365276913503</v>
      </c>
      <c r="E1695">
        <f>VLOOKUP(C1695,'Naive Bayes'!A:D,2,0)</f>
        <v>0.56097560975609762</v>
      </c>
      <c r="F1695">
        <f>D1695*GETPIVOTDATA("Gender",'Naive Bayes'!$A$3,"Gender","Male","LastLetter","a")</f>
        <v>3.1895692809422373E-2</v>
      </c>
      <c r="G1695">
        <f>E1695*GETPIVOTDATA("Gender",'Naive Bayes'!$A$3,"Gender","Female","LastLetter","a")</f>
        <v>0.31469363474122553</v>
      </c>
      <c r="H1695" t="str">
        <f t="shared" si="59"/>
        <v>Female</v>
      </c>
      <c r="I1695">
        <f t="shared" si="60"/>
        <v>0</v>
      </c>
    </row>
    <row r="1696" spans="1:9" ht="14.25" customHeight="1">
      <c r="A1696" s="1" t="s">
        <v>1684</v>
      </c>
      <c r="B1696" s="1" t="s">
        <v>4</v>
      </c>
      <c r="C1696" s="1" t="str">
        <f t="shared" si="54"/>
        <v>h</v>
      </c>
      <c r="D1696">
        <f>VLOOKUP(C1696,'Naive Bayes'!A:D,3,0)</f>
        <v>0.11263223397635345</v>
      </c>
      <c r="E1696">
        <f>VLOOKUP(C1696,'Naive Bayes'!A:D,2,0)</f>
        <v>5.0215208034433282E-3</v>
      </c>
      <c r="F1696">
        <f>D1696*GETPIVOTDATA("Gender",'Naive Bayes'!$A$3,"Gender","Male","LastLetter","a")</f>
        <v>2.0115402085384843E-2</v>
      </c>
      <c r="G1696">
        <f>E1696*GETPIVOTDATA("Gender",'Naive Bayes'!$A$3,"Gender","Female","LastLetter","a")</f>
        <v>2.8169506946145503E-3</v>
      </c>
      <c r="H1696" t="str">
        <f t="shared" si="59"/>
        <v>Male</v>
      </c>
      <c r="I1696">
        <f t="shared" si="60"/>
        <v>1</v>
      </c>
    </row>
    <row r="1697" spans="1:9" ht="14.25" customHeight="1">
      <c r="A1697" s="1" t="s">
        <v>1685</v>
      </c>
      <c r="B1697" s="1" t="s">
        <v>6</v>
      </c>
      <c r="C1697" s="1" t="str">
        <f t="shared" si="54"/>
        <v>a</v>
      </c>
      <c r="D1697">
        <f>VLOOKUP(C1697,'Naive Bayes'!A:D,3,0)</f>
        <v>0.17859365276913503</v>
      </c>
      <c r="E1697">
        <f>VLOOKUP(C1697,'Naive Bayes'!A:D,2,0)</f>
        <v>0.56097560975609762</v>
      </c>
      <c r="F1697">
        <f>D1697*GETPIVOTDATA("Gender",'Naive Bayes'!$A$3,"Gender","Male","LastLetter","a")</f>
        <v>3.1895692809422373E-2</v>
      </c>
      <c r="G1697">
        <f>E1697*GETPIVOTDATA("Gender",'Naive Bayes'!$A$3,"Gender","Female","LastLetter","a")</f>
        <v>0.31469363474122553</v>
      </c>
      <c r="H1697" t="str">
        <f t="shared" si="59"/>
        <v>Female</v>
      </c>
      <c r="I1697">
        <f t="shared" si="60"/>
        <v>1</v>
      </c>
    </row>
    <row r="1698" spans="1:9" ht="14.25" customHeight="1">
      <c r="A1698" s="1" t="s">
        <v>1686</v>
      </c>
      <c r="B1698" s="1" t="s">
        <v>6</v>
      </c>
      <c r="C1698" s="1" t="str">
        <f t="shared" si="54"/>
        <v>a</v>
      </c>
      <c r="D1698">
        <f>VLOOKUP(C1698,'Naive Bayes'!A:D,3,0)</f>
        <v>0.17859365276913503</v>
      </c>
      <c r="E1698">
        <f>VLOOKUP(C1698,'Naive Bayes'!A:D,2,0)</f>
        <v>0.56097560975609762</v>
      </c>
      <c r="F1698">
        <f>D1698*GETPIVOTDATA("Gender",'Naive Bayes'!$A$3,"Gender","Male","LastLetter","a")</f>
        <v>3.1895692809422373E-2</v>
      </c>
      <c r="G1698">
        <f>E1698*GETPIVOTDATA("Gender",'Naive Bayes'!$A$3,"Gender","Female","LastLetter","a")</f>
        <v>0.31469363474122553</v>
      </c>
      <c r="H1698" t="str">
        <f t="shared" si="59"/>
        <v>Female</v>
      </c>
      <c r="I1698">
        <f t="shared" si="60"/>
        <v>1</v>
      </c>
    </row>
    <row r="1699" spans="1:9" ht="14.25" customHeight="1">
      <c r="A1699" s="1" t="s">
        <v>1687</v>
      </c>
      <c r="B1699" s="1" t="s">
        <v>4</v>
      </c>
      <c r="C1699" s="1" t="str">
        <f t="shared" si="54"/>
        <v>n</v>
      </c>
      <c r="D1699">
        <f>VLOOKUP(C1699,'Naive Bayes'!A:D,3,0)</f>
        <v>0.15121344119477287</v>
      </c>
      <c r="E1699">
        <f>VLOOKUP(C1699,'Naive Bayes'!A:D,2,0)</f>
        <v>1.2195121951219513E-2</v>
      </c>
      <c r="F1699">
        <f>D1699*GETPIVOTDATA("Gender",'Naive Bayes'!$A$3,"Gender","Male","LastLetter","a")</f>
        <v>2.7005760810765285E-2</v>
      </c>
      <c r="G1699">
        <f>E1699*GETPIVOTDATA("Gender",'Naive Bayes'!$A$3,"Gender","Female","LastLetter","a")</f>
        <v>6.8411659726353366E-3</v>
      </c>
      <c r="H1699" t="str">
        <f t="shared" si="59"/>
        <v>Male</v>
      </c>
      <c r="I1699">
        <f t="shared" si="60"/>
        <v>1</v>
      </c>
    </row>
    <row r="1700" spans="1:9" ht="14.25" customHeight="1">
      <c r="A1700" s="1" t="s">
        <v>1688</v>
      </c>
      <c r="B1700" s="1" t="s">
        <v>4</v>
      </c>
      <c r="C1700" s="1" t="str">
        <f t="shared" si="54"/>
        <v>h</v>
      </c>
      <c r="D1700">
        <f>VLOOKUP(C1700,'Naive Bayes'!A:D,3,0)</f>
        <v>0.11263223397635345</v>
      </c>
      <c r="E1700">
        <f>VLOOKUP(C1700,'Naive Bayes'!A:D,2,0)</f>
        <v>5.0215208034433282E-3</v>
      </c>
      <c r="F1700">
        <f>D1700*GETPIVOTDATA("Gender",'Naive Bayes'!$A$3,"Gender","Male","LastLetter","a")</f>
        <v>2.0115402085384843E-2</v>
      </c>
      <c r="G1700">
        <f>E1700*GETPIVOTDATA("Gender",'Naive Bayes'!$A$3,"Gender","Female","LastLetter","a")</f>
        <v>2.8169506946145503E-3</v>
      </c>
      <c r="H1700" t="str">
        <f t="shared" si="59"/>
        <v>Male</v>
      </c>
      <c r="I1700">
        <f t="shared" si="60"/>
        <v>1</v>
      </c>
    </row>
    <row r="1701" spans="1:9" ht="14.25" customHeight="1">
      <c r="A1701" s="1" t="s">
        <v>1689</v>
      </c>
      <c r="B1701" s="1" t="s">
        <v>6</v>
      </c>
      <c r="C1701" s="1" t="str">
        <f t="shared" si="54"/>
        <v>a</v>
      </c>
      <c r="D1701">
        <f>VLOOKUP(C1701,'Naive Bayes'!A:D,3,0)</f>
        <v>0.17859365276913503</v>
      </c>
      <c r="E1701">
        <f>VLOOKUP(C1701,'Naive Bayes'!A:D,2,0)</f>
        <v>0.56097560975609762</v>
      </c>
      <c r="F1701">
        <f>D1701*GETPIVOTDATA("Gender",'Naive Bayes'!$A$3,"Gender","Male","LastLetter","a")</f>
        <v>3.1895692809422373E-2</v>
      </c>
      <c r="G1701">
        <f>E1701*GETPIVOTDATA("Gender",'Naive Bayes'!$A$3,"Gender","Female","LastLetter","a")</f>
        <v>0.31469363474122553</v>
      </c>
      <c r="H1701" t="str">
        <f t="shared" si="59"/>
        <v>Female</v>
      </c>
      <c r="I1701">
        <f t="shared" si="60"/>
        <v>1</v>
      </c>
    </row>
    <row r="1702" spans="1:9" ht="14.25" customHeight="1">
      <c r="A1702" s="1" t="s">
        <v>1690</v>
      </c>
      <c r="B1702" s="1" t="s">
        <v>4</v>
      </c>
      <c r="C1702" s="1" t="str">
        <f t="shared" si="54"/>
        <v>k</v>
      </c>
      <c r="D1702">
        <f>VLOOKUP(C1702,'Naive Bayes'!A:D,3,0)</f>
        <v>3.7336652146857496E-2</v>
      </c>
      <c r="E1702">
        <f>VLOOKUP(C1702,'Naive Bayes'!A:D,2,0)</f>
        <v>2.8694404591104736E-3</v>
      </c>
      <c r="F1702">
        <f>D1702*GETPIVOTDATA("Gender",'Naive Bayes'!$A$3,"Gender","Male","LastLetter","a")</f>
        <v>6.6680890890778478E-3</v>
      </c>
      <c r="G1702">
        <f>E1702*GETPIVOTDATA("Gender",'Naive Bayes'!$A$3,"Gender","Female","LastLetter","a")</f>
        <v>1.6096861112083146E-3</v>
      </c>
      <c r="H1702" t="str">
        <f t="shared" si="59"/>
        <v>Male</v>
      </c>
      <c r="I1702">
        <f t="shared" si="60"/>
        <v>1</v>
      </c>
    </row>
    <row r="1703" spans="1:9" ht="14.25" customHeight="1">
      <c r="A1703" s="1" t="s">
        <v>1691</v>
      </c>
      <c r="B1703" s="1" t="s">
        <v>6</v>
      </c>
      <c r="C1703" s="1" t="str">
        <f t="shared" si="54"/>
        <v>a</v>
      </c>
      <c r="D1703">
        <f>VLOOKUP(C1703,'Naive Bayes'!A:D,3,0)</f>
        <v>0.17859365276913503</v>
      </c>
      <c r="E1703">
        <f>VLOOKUP(C1703,'Naive Bayes'!A:D,2,0)</f>
        <v>0.56097560975609762</v>
      </c>
      <c r="F1703">
        <f>D1703*GETPIVOTDATA("Gender",'Naive Bayes'!$A$3,"Gender","Male","LastLetter","a")</f>
        <v>3.1895692809422373E-2</v>
      </c>
      <c r="G1703">
        <f>E1703*GETPIVOTDATA("Gender",'Naive Bayes'!$A$3,"Gender","Female","LastLetter","a")</f>
        <v>0.31469363474122553</v>
      </c>
      <c r="H1703" t="str">
        <f t="shared" si="59"/>
        <v>Female</v>
      </c>
      <c r="I1703">
        <f t="shared" si="60"/>
        <v>1</v>
      </c>
    </row>
    <row r="1704" spans="1:9" ht="14.25" customHeight="1">
      <c r="A1704" s="1" t="s">
        <v>1692</v>
      </c>
      <c r="B1704" s="1" t="s">
        <v>6</v>
      </c>
      <c r="C1704" s="1" t="str">
        <f t="shared" si="54"/>
        <v>a</v>
      </c>
      <c r="D1704">
        <f>VLOOKUP(C1704,'Naive Bayes'!A:D,3,0)</f>
        <v>0.17859365276913503</v>
      </c>
      <c r="E1704">
        <f>VLOOKUP(C1704,'Naive Bayes'!A:D,2,0)</f>
        <v>0.56097560975609762</v>
      </c>
      <c r="F1704">
        <f>D1704*GETPIVOTDATA("Gender",'Naive Bayes'!$A$3,"Gender","Male","LastLetter","a")</f>
        <v>3.1895692809422373E-2</v>
      </c>
      <c r="G1704">
        <f>E1704*GETPIVOTDATA("Gender",'Naive Bayes'!$A$3,"Gender","Female","LastLetter","a")</f>
        <v>0.31469363474122553</v>
      </c>
      <c r="H1704" t="str">
        <f t="shared" si="59"/>
        <v>Female</v>
      </c>
      <c r="I1704">
        <f t="shared" si="60"/>
        <v>1</v>
      </c>
    </row>
    <row r="1705" spans="1:9" ht="14.25" customHeight="1">
      <c r="A1705" s="1" t="s">
        <v>1693</v>
      </c>
      <c r="B1705" s="1" t="s">
        <v>4</v>
      </c>
      <c r="C1705" s="1" t="str">
        <f t="shared" si="54"/>
        <v>a</v>
      </c>
      <c r="D1705">
        <f>VLOOKUP(C1705,'Naive Bayes'!A:D,3,0)</f>
        <v>0.17859365276913503</v>
      </c>
      <c r="E1705">
        <f>VLOOKUP(C1705,'Naive Bayes'!A:D,2,0)</f>
        <v>0.56097560975609762</v>
      </c>
      <c r="F1705">
        <f>D1705*GETPIVOTDATA("Gender",'Naive Bayes'!$A$3,"Gender","Male","LastLetter","a")</f>
        <v>3.1895692809422373E-2</v>
      </c>
      <c r="G1705">
        <f>E1705*GETPIVOTDATA("Gender",'Naive Bayes'!$A$3,"Gender","Female","LastLetter","a")</f>
        <v>0.31469363474122553</v>
      </c>
      <c r="H1705" t="str">
        <f t="shared" si="59"/>
        <v>Female</v>
      </c>
      <c r="I1705">
        <f t="shared" si="60"/>
        <v>0</v>
      </c>
    </row>
    <row r="1706" spans="1:9" ht="14.25" customHeight="1">
      <c r="A1706" s="1" t="s">
        <v>1694</v>
      </c>
      <c r="B1706" s="1" t="s">
        <v>4</v>
      </c>
      <c r="C1706" s="1" t="str">
        <f t="shared" si="54"/>
        <v>n</v>
      </c>
      <c r="D1706">
        <f>VLOOKUP(C1706,'Naive Bayes'!A:D,3,0)</f>
        <v>0.15121344119477287</v>
      </c>
      <c r="E1706">
        <f>VLOOKUP(C1706,'Naive Bayes'!A:D,2,0)</f>
        <v>1.2195121951219513E-2</v>
      </c>
      <c r="F1706">
        <f>D1706*GETPIVOTDATA("Gender",'Naive Bayes'!$A$3,"Gender","Male","LastLetter","a")</f>
        <v>2.7005760810765285E-2</v>
      </c>
      <c r="G1706">
        <f>E1706*GETPIVOTDATA("Gender",'Naive Bayes'!$A$3,"Gender","Female","LastLetter","a")</f>
        <v>6.8411659726353366E-3</v>
      </c>
      <c r="H1706" t="str">
        <f t="shared" si="59"/>
        <v>Male</v>
      </c>
      <c r="I1706">
        <f t="shared" si="60"/>
        <v>1</v>
      </c>
    </row>
    <row r="1707" spans="1:9" ht="14.25" customHeight="1">
      <c r="A1707" s="1" t="s">
        <v>1695</v>
      </c>
      <c r="B1707" s="1" t="s">
        <v>4</v>
      </c>
      <c r="C1707" s="1" t="str">
        <f t="shared" si="54"/>
        <v>i</v>
      </c>
      <c r="D1707">
        <f>VLOOKUP(C1707,'Naive Bayes'!A:D,3,0)</f>
        <v>6.4716863721219667E-2</v>
      </c>
      <c r="E1707">
        <f>VLOOKUP(C1707,'Naive Bayes'!A:D,2,0)</f>
        <v>0.34074605451936874</v>
      </c>
      <c r="F1707">
        <f>D1707*GETPIVOTDATA("Gender",'Naive Bayes'!$A$3,"Gender","Male","LastLetter","a")</f>
        <v>1.1558021087734937E-2</v>
      </c>
      <c r="G1707">
        <f>E1707*GETPIVOTDATA("Gender",'Naive Bayes'!$A$3,"Gender","Female","LastLetter","a")</f>
        <v>0.19115022570598736</v>
      </c>
      <c r="H1707" t="str">
        <f t="shared" si="59"/>
        <v>Female</v>
      </c>
      <c r="I1707">
        <f t="shared" si="60"/>
        <v>0</v>
      </c>
    </row>
    <row r="1708" spans="1:9" ht="14.25" customHeight="1">
      <c r="A1708" s="1" t="s">
        <v>1696</v>
      </c>
      <c r="B1708" s="1" t="s">
        <v>4</v>
      </c>
      <c r="C1708" s="1" t="str">
        <f t="shared" si="54"/>
        <v>u</v>
      </c>
      <c r="D1708">
        <f>VLOOKUP(C1708,'Naive Bayes'!A:D,3,0)</f>
        <v>3.7336652146857496E-2</v>
      </c>
      <c r="E1708">
        <f>VLOOKUP(C1708,'Naive Bayes'!A:D,2,0)</f>
        <v>7.8909612625538018E-3</v>
      </c>
      <c r="F1708">
        <f>D1708*GETPIVOTDATA("Gender",'Naive Bayes'!$A$3,"Gender","Male","LastLetter","a")</f>
        <v>6.6680890890778478E-3</v>
      </c>
      <c r="G1708">
        <f>E1708*GETPIVOTDATA("Gender",'Naive Bayes'!$A$3,"Gender","Female","LastLetter","a")</f>
        <v>4.4266368058228645E-3</v>
      </c>
      <c r="H1708" t="str">
        <f t="shared" si="59"/>
        <v>Male</v>
      </c>
      <c r="I1708">
        <f t="shared" si="60"/>
        <v>1</v>
      </c>
    </row>
    <row r="1709" spans="1:9" ht="14.25" customHeight="1">
      <c r="A1709" s="1" t="s">
        <v>1697</v>
      </c>
      <c r="B1709" s="1" t="s">
        <v>6</v>
      </c>
      <c r="C1709" s="1" t="str">
        <f t="shared" si="54"/>
        <v>a</v>
      </c>
      <c r="D1709">
        <f>VLOOKUP(C1709,'Naive Bayes'!A:D,3,0)</f>
        <v>0.17859365276913503</v>
      </c>
      <c r="E1709">
        <f>VLOOKUP(C1709,'Naive Bayes'!A:D,2,0)</f>
        <v>0.56097560975609762</v>
      </c>
      <c r="F1709">
        <f>D1709*GETPIVOTDATA("Gender",'Naive Bayes'!$A$3,"Gender","Male","LastLetter","a")</f>
        <v>3.1895692809422373E-2</v>
      </c>
      <c r="G1709">
        <f>E1709*GETPIVOTDATA("Gender",'Naive Bayes'!$A$3,"Gender","Female","LastLetter","a")</f>
        <v>0.31469363474122553</v>
      </c>
      <c r="H1709" t="str">
        <f t="shared" si="59"/>
        <v>Female</v>
      </c>
      <c r="I1709">
        <f t="shared" si="60"/>
        <v>1</v>
      </c>
    </row>
    <row r="1710" spans="1:9" ht="14.25" customHeight="1">
      <c r="A1710" s="1" t="s">
        <v>1698</v>
      </c>
      <c r="B1710" s="1" t="s">
        <v>6</v>
      </c>
      <c r="C1710" s="1" t="str">
        <f t="shared" si="54"/>
        <v>a</v>
      </c>
      <c r="D1710">
        <f>VLOOKUP(C1710,'Naive Bayes'!A:D,3,0)</f>
        <v>0.17859365276913503</v>
      </c>
      <c r="E1710">
        <f>VLOOKUP(C1710,'Naive Bayes'!A:D,2,0)</f>
        <v>0.56097560975609762</v>
      </c>
      <c r="F1710">
        <f>D1710*GETPIVOTDATA("Gender",'Naive Bayes'!$A$3,"Gender","Male","LastLetter","a")</f>
        <v>3.1895692809422373E-2</v>
      </c>
      <c r="G1710">
        <f>E1710*GETPIVOTDATA("Gender",'Naive Bayes'!$A$3,"Gender","Female","LastLetter","a")</f>
        <v>0.31469363474122553</v>
      </c>
      <c r="H1710" t="str">
        <f t="shared" si="59"/>
        <v>Female</v>
      </c>
      <c r="I1710">
        <f t="shared" si="60"/>
        <v>1</v>
      </c>
    </row>
    <row r="1711" spans="1:9" ht="14.25" customHeight="1">
      <c r="A1711" s="1" t="s">
        <v>1699</v>
      </c>
      <c r="B1711" s="1" t="s">
        <v>4</v>
      </c>
      <c r="C1711" s="1" t="str">
        <f t="shared" si="54"/>
        <v>e</v>
      </c>
      <c r="D1711">
        <f>VLOOKUP(C1711,'Naive Bayes'!A:D,3,0)</f>
        <v>6.8450528935905417E-3</v>
      </c>
      <c r="E1711">
        <f>VLOOKUP(C1711,'Naive Bayes'!A:D,2,0)</f>
        <v>7.1736011477761836E-3</v>
      </c>
      <c r="F1711">
        <f>D1711*GETPIVOTDATA("Gender",'Naive Bayes'!$A$3,"Gender","Male","LastLetter","a")</f>
        <v>1.2224829996642721E-3</v>
      </c>
      <c r="G1711">
        <f>E1711*GETPIVOTDATA("Gender",'Naive Bayes'!$A$3,"Gender","Female","LastLetter","a")</f>
        <v>4.0242152780207863E-3</v>
      </c>
      <c r="H1711" t="str">
        <f t="shared" si="59"/>
        <v>Female</v>
      </c>
      <c r="I1711">
        <f t="shared" si="60"/>
        <v>0</v>
      </c>
    </row>
    <row r="1712" spans="1:9" ht="14.25" customHeight="1">
      <c r="A1712" s="1" t="s">
        <v>1700</v>
      </c>
      <c r="B1712" s="1" t="s">
        <v>6</v>
      </c>
      <c r="C1712" s="1" t="str">
        <f t="shared" si="54"/>
        <v>a</v>
      </c>
      <c r="D1712">
        <f>VLOOKUP(C1712,'Naive Bayes'!A:D,3,0)</f>
        <v>0.17859365276913503</v>
      </c>
      <c r="E1712">
        <f>VLOOKUP(C1712,'Naive Bayes'!A:D,2,0)</f>
        <v>0.56097560975609762</v>
      </c>
      <c r="F1712">
        <f>D1712*GETPIVOTDATA("Gender",'Naive Bayes'!$A$3,"Gender","Male","LastLetter","a")</f>
        <v>3.1895692809422373E-2</v>
      </c>
      <c r="G1712">
        <f>E1712*GETPIVOTDATA("Gender",'Naive Bayes'!$A$3,"Gender","Female","LastLetter","a")</f>
        <v>0.31469363474122553</v>
      </c>
      <c r="H1712" t="str">
        <f t="shared" si="59"/>
        <v>Female</v>
      </c>
      <c r="I1712">
        <f t="shared" si="60"/>
        <v>1</v>
      </c>
    </row>
    <row r="1713" spans="1:9" ht="14.25" customHeight="1">
      <c r="A1713" s="1" t="s">
        <v>1701</v>
      </c>
      <c r="B1713" s="1" t="s">
        <v>4</v>
      </c>
      <c r="C1713" s="1" t="str">
        <f t="shared" si="54"/>
        <v>n</v>
      </c>
      <c r="D1713">
        <f>VLOOKUP(C1713,'Naive Bayes'!A:D,3,0)</f>
        <v>0.15121344119477287</v>
      </c>
      <c r="E1713">
        <f>VLOOKUP(C1713,'Naive Bayes'!A:D,2,0)</f>
        <v>1.2195121951219513E-2</v>
      </c>
      <c r="F1713">
        <f>D1713*GETPIVOTDATA("Gender",'Naive Bayes'!$A$3,"Gender","Male","LastLetter","a")</f>
        <v>2.7005760810765285E-2</v>
      </c>
      <c r="G1713">
        <f>E1713*GETPIVOTDATA("Gender",'Naive Bayes'!$A$3,"Gender","Female","LastLetter","a")</f>
        <v>6.8411659726353366E-3</v>
      </c>
      <c r="H1713" t="str">
        <f t="shared" si="59"/>
        <v>Male</v>
      </c>
      <c r="I1713">
        <f t="shared" si="60"/>
        <v>1</v>
      </c>
    </row>
    <row r="1714" spans="1:9" ht="14.25" customHeight="1">
      <c r="A1714" s="1" t="s">
        <v>1702</v>
      </c>
      <c r="B1714" s="1" t="s">
        <v>6</v>
      </c>
      <c r="C1714" s="1" t="str">
        <f t="shared" si="54"/>
        <v>a</v>
      </c>
      <c r="D1714">
        <f>VLOOKUP(C1714,'Naive Bayes'!A:D,3,0)</f>
        <v>0.17859365276913503</v>
      </c>
      <c r="E1714">
        <f>VLOOKUP(C1714,'Naive Bayes'!A:D,2,0)</f>
        <v>0.56097560975609762</v>
      </c>
      <c r="F1714">
        <f>D1714*GETPIVOTDATA("Gender",'Naive Bayes'!$A$3,"Gender","Male","LastLetter","a")</f>
        <v>3.1895692809422373E-2</v>
      </c>
      <c r="G1714">
        <f>E1714*GETPIVOTDATA("Gender",'Naive Bayes'!$A$3,"Gender","Female","LastLetter","a")</f>
        <v>0.31469363474122553</v>
      </c>
      <c r="H1714" t="str">
        <f t="shared" si="59"/>
        <v>Female</v>
      </c>
      <c r="I1714">
        <f t="shared" si="60"/>
        <v>1</v>
      </c>
    </row>
    <row r="1715" spans="1:9" ht="14.25" customHeight="1">
      <c r="A1715" s="1" t="s">
        <v>1703</v>
      </c>
      <c r="B1715" s="1" t="s">
        <v>6</v>
      </c>
      <c r="C1715" s="1" t="str">
        <f t="shared" si="54"/>
        <v>a</v>
      </c>
      <c r="D1715">
        <f>VLOOKUP(C1715,'Naive Bayes'!A:D,3,0)</f>
        <v>0.17859365276913503</v>
      </c>
      <c r="E1715">
        <f>VLOOKUP(C1715,'Naive Bayes'!A:D,2,0)</f>
        <v>0.56097560975609762</v>
      </c>
      <c r="F1715">
        <f>D1715*GETPIVOTDATA("Gender",'Naive Bayes'!$A$3,"Gender","Male","LastLetter","a")</f>
        <v>3.1895692809422373E-2</v>
      </c>
      <c r="G1715">
        <f>E1715*GETPIVOTDATA("Gender",'Naive Bayes'!$A$3,"Gender","Female","LastLetter","a")</f>
        <v>0.31469363474122553</v>
      </c>
      <c r="H1715" t="str">
        <f t="shared" si="59"/>
        <v>Female</v>
      </c>
      <c r="I1715">
        <f t="shared" si="60"/>
        <v>1</v>
      </c>
    </row>
    <row r="1716" spans="1:9" ht="14.25" customHeight="1">
      <c r="A1716" s="1" t="s">
        <v>1704</v>
      </c>
      <c r="B1716" s="1" t="s">
        <v>4</v>
      </c>
      <c r="C1716" s="1" t="str">
        <f t="shared" si="54"/>
        <v>u</v>
      </c>
      <c r="D1716">
        <f>VLOOKUP(C1716,'Naive Bayes'!A:D,3,0)</f>
        <v>3.7336652146857496E-2</v>
      </c>
      <c r="E1716">
        <f>VLOOKUP(C1716,'Naive Bayes'!A:D,2,0)</f>
        <v>7.8909612625538018E-3</v>
      </c>
      <c r="F1716">
        <f>D1716*GETPIVOTDATA("Gender",'Naive Bayes'!$A$3,"Gender","Male","LastLetter","a")</f>
        <v>6.6680890890778478E-3</v>
      </c>
      <c r="G1716">
        <f>E1716*GETPIVOTDATA("Gender",'Naive Bayes'!$A$3,"Gender","Female","LastLetter","a")</f>
        <v>4.4266368058228645E-3</v>
      </c>
      <c r="H1716" t="str">
        <f t="shared" si="59"/>
        <v>Male</v>
      </c>
      <c r="I1716">
        <f t="shared" si="60"/>
        <v>1</v>
      </c>
    </row>
    <row r="1717" spans="1:9" ht="14.25" customHeight="1">
      <c r="A1717" s="1" t="s">
        <v>1705</v>
      </c>
      <c r="B1717" s="1" t="s">
        <v>4</v>
      </c>
      <c r="C1717" s="1" t="str">
        <f t="shared" si="54"/>
        <v>u</v>
      </c>
      <c r="D1717">
        <f>VLOOKUP(C1717,'Naive Bayes'!A:D,3,0)</f>
        <v>3.7336652146857496E-2</v>
      </c>
      <c r="E1717">
        <f>VLOOKUP(C1717,'Naive Bayes'!A:D,2,0)</f>
        <v>7.8909612625538018E-3</v>
      </c>
      <c r="F1717">
        <f>D1717*GETPIVOTDATA("Gender",'Naive Bayes'!$A$3,"Gender","Male","LastLetter","a")</f>
        <v>6.6680890890778478E-3</v>
      </c>
      <c r="G1717">
        <f>E1717*GETPIVOTDATA("Gender",'Naive Bayes'!$A$3,"Gender","Female","LastLetter","a")</f>
        <v>4.4266368058228645E-3</v>
      </c>
      <c r="H1717" t="str">
        <f t="shared" si="59"/>
        <v>Male</v>
      </c>
      <c r="I1717">
        <f t="shared" si="60"/>
        <v>1</v>
      </c>
    </row>
    <row r="1718" spans="1:9" ht="14.25" customHeight="1">
      <c r="A1718" s="1" t="s">
        <v>1706</v>
      </c>
      <c r="B1718" s="1" t="s">
        <v>6</v>
      </c>
      <c r="C1718" s="1" t="str">
        <f t="shared" si="54"/>
        <v>a</v>
      </c>
      <c r="D1718">
        <f>VLOOKUP(C1718,'Naive Bayes'!A:D,3,0)</f>
        <v>0.17859365276913503</v>
      </c>
      <c r="E1718">
        <f>VLOOKUP(C1718,'Naive Bayes'!A:D,2,0)</f>
        <v>0.56097560975609762</v>
      </c>
      <c r="F1718">
        <f>D1718*GETPIVOTDATA("Gender",'Naive Bayes'!$A$3,"Gender","Male","LastLetter","a")</f>
        <v>3.1895692809422373E-2</v>
      </c>
      <c r="G1718">
        <f>E1718*GETPIVOTDATA("Gender",'Naive Bayes'!$A$3,"Gender","Female","LastLetter","a")</f>
        <v>0.31469363474122553</v>
      </c>
      <c r="H1718" t="str">
        <f t="shared" si="59"/>
        <v>Female</v>
      </c>
      <c r="I1718">
        <f t="shared" si="60"/>
        <v>1</v>
      </c>
    </row>
    <row r="1719" spans="1:9" ht="14.25" customHeight="1">
      <c r="A1719" s="1" t="s">
        <v>1707</v>
      </c>
      <c r="B1719" s="1" t="s">
        <v>6</v>
      </c>
      <c r="C1719" s="1" t="str">
        <f t="shared" si="54"/>
        <v>a</v>
      </c>
      <c r="D1719">
        <f>VLOOKUP(C1719,'Naive Bayes'!A:D,3,0)</f>
        <v>0.17859365276913503</v>
      </c>
      <c r="E1719">
        <f>VLOOKUP(C1719,'Naive Bayes'!A:D,2,0)</f>
        <v>0.56097560975609762</v>
      </c>
      <c r="F1719">
        <f>D1719*GETPIVOTDATA("Gender",'Naive Bayes'!$A$3,"Gender","Male","LastLetter","a")</f>
        <v>3.1895692809422373E-2</v>
      </c>
      <c r="G1719">
        <f>E1719*GETPIVOTDATA("Gender",'Naive Bayes'!$A$3,"Gender","Female","LastLetter","a")</f>
        <v>0.31469363474122553</v>
      </c>
      <c r="H1719" t="str">
        <f t="shared" si="59"/>
        <v>Female</v>
      </c>
      <c r="I1719">
        <f t="shared" si="60"/>
        <v>1</v>
      </c>
    </row>
    <row r="1720" spans="1:9" ht="14.25" customHeight="1">
      <c r="A1720" s="1" t="s">
        <v>1708</v>
      </c>
      <c r="B1720" s="1" t="s">
        <v>6</v>
      </c>
      <c r="C1720" s="1" t="str">
        <f t="shared" si="54"/>
        <v>i</v>
      </c>
      <c r="D1720">
        <f>VLOOKUP(C1720,'Naive Bayes'!A:D,3,0)</f>
        <v>6.4716863721219667E-2</v>
      </c>
      <c r="E1720">
        <f>VLOOKUP(C1720,'Naive Bayes'!A:D,2,0)</f>
        <v>0.34074605451936874</v>
      </c>
      <c r="F1720">
        <f>D1720*GETPIVOTDATA("Gender",'Naive Bayes'!$A$3,"Gender","Male","LastLetter","a")</f>
        <v>1.1558021087734937E-2</v>
      </c>
      <c r="G1720">
        <f>E1720*GETPIVOTDATA("Gender",'Naive Bayes'!$A$3,"Gender","Female","LastLetter","a")</f>
        <v>0.19115022570598736</v>
      </c>
      <c r="H1720" t="str">
        <f t="shared" si="59"/>
        <v>Female</v>
      </c>
      <c r="I1720">
        <f t="shared" si="60"/>
        <v>1</v>
      </c>
    </row>
    <row r="1721" spans="1:9" ht="14.25" customHeight="1">
      <c r="A1721" s="1" t="s">
        <v>1709</v>
      </c>
      <c r="B1721" s="1" t="s">
        <v>6</v>
      </c>
      <c r="C1721" s="1" t="str">
        <f t="shared" si="54"/>
        <v>i</v>
      </c>
      <c r="D1721">
        <f>VLOOKUP(C1721,'Naive Bayes'!A:D,3,0)</f>
        <v>6.4716863721219667E-2</v>
      </c>
      <c r="E1721">
        <f>VLOOKUP(C1721,'Naive Bayes'!A:D,2,0)</f>
        <v>0.34074605451936874</v>
      </c>
      <c r="F1721">
        <f>D1721*GETPIVOTDATA("Gender",'Naive Bayes'!$A$3,"Gender","Male","LastLetter","a")</f>
        <v>1.1558021087734937E-2</v>
      </c>
      <c r="G1721">
        <f>E1721*GETPIVOTDATA("Gender",'Naive Bayes'!$A$3,"Gender","Female","LastLetter","a")</f>
        <v>0.19115022570598736</v>
      </c>
      <c r="H1721" t="str">
        <f t="shared" si="59"/>
        <v>Female</v>
      </c>
      <c r="I1721">
        <f t="shared" si="60"/>
        <v>1</v>
      </c>
    </row>
    <row r="1722" spans="1:9" ht="14.25" customHeight="1">
      <c r="A1722" s="1" t="s">
        <v>1710</v>
      </c>
      <c r="B1722" s="1" t="s">
        <v>4</v>
      </c>
      <c r="C1722" s="1" t="str">
        <f t="shared" si="54"/>
        <v>d</v>
      </c>
      <c r="D1722">
        <f>VLOOKUP(C1722,'Naive Bayes'!A:D,3,0)</f>
        <v>3.4847542003733668E-2</v>
      </c>
      <c r="E1722">
        <f>VLOOKUP(C1722,'Naive Bayes'!A:D,2,0)</f>
        <v>2.152080344332855E-3</v>
      </c>
      <c r="F1722">
        <f>D1722*GETPIVOTDATA("Gender",'Naive Bayes'!$A$3,"Gender","Male","LastLetter","a")</f>
        <v>6.2235498164726587E-3</v>
      </c>
      <c r="G1722">
        <f>E1722*GETPIVOTDATA("Gender",'Naive Bayes'!$A$3,"Gender","Female","LastLetter","a")</f>
        <v>1.2072645834062359E-3</v>
      </c>
      <c r="H1722" t="str">
        <f t="shared" si="59"/>
        <v>Male</v>
      </c>
      <c r="I1722">
        <f t="shared" si="60"/>
        <v>1</v>
      </c>
    </row>
    <row r="1723" spans="1:9" ht="14.25" customHeight="1">
      <c r="A1723" s="1" t="s">
        <v>1711</v>
      </c>
      <c r="B1723" s="1" t="s">
        <v>4</v>
      </c>
      <c r="C1723" s="1" t="str">
        <f t="shared" si="54"/>
        <v>h</v>
      </c>
      <c r="D1723">
        <f>VLOOKUP(C1723,'Naive Bayes'!A:D,3,0)</f>
        <v>0.11263223397635345</v>
      </c>
      <c r="E1723">
        <f>VLOOKUP(C1723,'Naive Bayes'!A:D,2,0)</f>
        <v>5.0215208034433282E-3</v>
      </c>
      <c r="F1723">
        <f>D1723*GETPIVOTDATA("Gender",'Naive Bayes'!$A$3,"Gender","Male","LastLetter","a")</f>
        <v>2.0115402085384843E-2</v>
      </c>
      <c r="G1723">
        <f>E1723*GETPIVOTDATA("Gender",'Naive Bayes'!$A$3,"Gender","Female","LastLetter","a")</f>
        <v>2.8169506946145503E-3</v>
      </c>
      <c r="H1723" t="str">
        <f t="shared" si="59"/>
        <v>Male</v>
      </c>
      <c r="I1723">
        <f t="shared" si="60"/>
        <v>1</v>
      </c>
    </row>
    <row r="1724" spans="1:9" ht="14.25" customHeight="1">
      <c r="A1724" s="1" t="s">
        <v>1712</v>
      </c>
      <c r="B1724" s="1" t="s">
        <v>4</v>
      </c>
      <c r="C1724" s="1" t="str">
        <f t="shared" si="54"/>
        <v>j</v>
      </c>
      <c r="D1724">
        <f>VLOOKUP(C1724,'Naive Bayes'!A:D,3,0)</f>
        <v>2.3024268823895456E-2</v>
      </c>
      <c r="E1724">
        <f>VLOOKUP(C1724,'Naive Bayes'!A:D,2,0)</f>
        <v>7.173601147776184E-4</v>
      </c>
      <c r="F1724">
        <f>D1724*GETPIVOTDATA("Gender",'Naive Bayes'!$A$3,"Gender","Male","LastLetter","a")</f>
        <v>4.1119882715980058E-3</v>
      </c>
      <c r="G1724">
        <f>E1724*GETPIVOTDATA("Gender",'Naive Bayes'!$A$3,"Gender","Female","LastLetter","a")</f>
        <v>4.0242152780207866E-4</v>
      </c>
      <c r="H1724" t="str">
        <f t="shared" si="59"/>
        <v>Male</v>
      </c>
      <c r="I1724">
        <f t="shared" si="60"/>
        <v>1</v>
      </c>
    </row>
    <row r="1725" spans="1:9" ht="14.25" customHeight="1">
      <c r="A1725" s="1" t="s">
        <v>1713</v>
      </c>
      <c r="B1725" s="1" t="s">
        <v>4</v>
      </c>
      <c r="C1725" s="1" t="str">
        <f t="shared" si="54"/>
        <v>n</v>
      </c>
      <c r="D1725">
        <f>VLOOKUP(C1725,'Naive Bayes'!A:D,3,0)</f>
        <v>0.15121344119477287</v>
      </c>
      <c r="E1725">
        <f>VLOOKUP(C1725,'Naive Bayes'!A:D,2,0)</f>
        <v>1.2195121951219513E-2</v>
      </c>
      <c r="F1725">
        <f>D1725*GETPIVOTDATA("Gender",'Naive Bayes'!$A$3,"Gender","Male","LastLetter","a")</f>
        <v>2.7005760810765285E-2</v>
      </c>
      <c r="G1725">
        <f>E1725*GETPIVOTDATA("Gender",'Naive Bayes'!$A$3,"Gender","Female","LastLetter","a")</f>
        <v>6.8411659726353366E-3</v>
      </c>
      <c r="H1725" t="str">
        <f t="shared" si="59"/>
        <v>Male</v>
      </c>
      <c r="I1725">
        <f t="shared" si="60"/>
        <v>1</v>
      </c>
    </row>
    <row r="1726" spans="1:9" ht="14.25" customHeight="1">
      <c r="A1726" s="1" t="s">
        <v>1714</v>
      </c>
      <c r="B1726" s="1" t="s">
        <v>4</v>
      </c>
      <c r="C1726" s="1" t="str">
        <f t="shared" si="54"/>
        <v>r</v>
      </c>
      <c r="D1726">
        <f>VLOOKUP(C1726,'Naive Bayes'!A:D,3,0)</f>
        <v>8.7741132545115119E-2</v>
      </c>
      <c r="E1726">
        <f>VLOOKUP(C1726,'Naive Bayes'!A:D,2,0)</f>
        <v>6.4562410329985654E-3</v>
      </c>
      <c r="F1726">
        <f>D1726*GETPIVOTDATA("Gender",'Naive Bayes'!$A$3,"Gender","Male","LastLetter","a")</f>
        <v>1.5670009359332941E-2</v>
      </c>
      <c r="G1726">
        <f>E1726*GETPIVOTDATA("Gender",'Naive Bayes'!$A$3,"Gender","Female","LastLetter","a")</f>
        <v>3.6217937502187078E-3</v>
      </c>
      <c r="H1726" t="str">
        <f t="shared" si="59"/>
        <v>Male</v>
      </c>
      <c r="I1726">
        <f t="shared" si="60"/>
        <v>1</v>
      </c>
    </row>
    <row r="1727" spans="1:9" ht="14.25" customHeight="1">
      <c r="A1727" s="1" t="s">
        <v>1715</v>
      </c>
      <c r="B1727" s="1" t="s">
        <v>6</v>
      </c>
      <c r="C1727" s="1" t="str">
        <f t="shared" si="54"/>
        <v>i</v>
      </c>
      <c r="D1727">
        <f>VLOOKUP(C1727,'Naive Bayes'!A:D,3,0)</f>
        <v>6.4716863721219667E-2</v>
      </c>
      <c r="E1727">
        <f>VLOOKUP(C1727,'Naive Bayes'!A:D,2,0)</f>
        <v>0.34074605451936874</v>
      </c>
      <c r="F1727">
        <f>D1727*GETPIVOTDATA("Gender",'Naive Bayes'!$A$3,"Gender","Male","LastLetter","a")</f>
        <v>1.1558021087734937E-2</v>
      </c>
      <c r="G1727">
        <f>E1727*GETPIVOTDATA("Gender",'Naive Bayes'!$A$3,"Gender","Female","LastLetter","a")</f>
        <v>0.19115022570598736</v>
      </c>
      <c r="H1727" t="str">
        <f t="shared" si="59"/>
        <v>Female</v>
      </c>
      <c r="I1727">
        <f t="shared" si="60"/>
        <v>1</v>
      </c>
    </row>
    <row r="1728" spans="1:9" ht="14.25" customHeight="1">
      <c r="A1728" s="1" t="s">
        <v>1716</v>
      </c>
      <c r="B1728" s="1" t="s">
        <v>4</v>
      </c>
      <c r="C1728" s="1" t="str">
        <f t="shared" si="54"/>
        <v>n</v>
      </c>
      <c r="D1728">
        <f>VLOOKUP(C1728,'Naive Bayes'!A:D,3,0)</f>
        <v>0.15121344119477287</v>
      </c>
      <c r="E1728">
        <f>VLOOKUP(C1728,'Naive Bayes'!A:D,2,0)</f>
        <v>1.2195121951219513E-2</v>
      </c>
      <c r="F1728">
        <f>D1728*GETPIVOTDATA("Gender",'Naive Bayes'!$A$3,"Gender","Male","LastLetter","a")</f>
        <v>2.7005760810765285E-2</v>
      </c>
      <c r="G1728">
        <f>E1728*GETPIVOTDATA("Gender",'Naive Bayes'!$A$3,"Gender","Female","LastLetter","a")</f>
        <v>6.8411659726353366E-3</v>
      </c>
      <c r="H1728" t="str">
        <f t="shared" si="59"/>
        <v>Male</v>
      </c>
      <c r="I1728">
        <f t="shared" si="60"/>
        <v>1</v>
      </c>
    </row>
    <row r="1729" spans="1:9" ht="14.25" customHeight="1">
      <c r="A1729" s="1" t="s">
        <v>1717</v>
      </c>
      <c r="B1729" s="1" t="s">
        <v>4</v>
      </c>
      <c r="C1729" s="1" t="str">
        <f t="shared" si="54"/>
        <v>j</v>
      </c>
      <c r="D1729">
        <f>VLOOKUP(C1729,'Naive Bayes'!A:D,3,0)</f>
        <v>2.3024268823895456E-2</v>
      </c>
      <c r="E1729">
        <f>VLOOKUP(C1729,'Naive Bayes'!A:D,2,0)</f>
        <v>7.173601147776184E-4</v>
      </c>
      <c r="F1729">
        <f>D1729*GETPIVOTDATA("Gender",'Naive Bayes'!$A$3,"Gender","Male","LastLetter","a")</f>
        <v>4.1119882715980058E-3</v>
      </c>
      <c r="G1729">
        <f>E1729*GETPIVOTDATA("Gender",'Naive Bayes'!$A$3,"Gender","Female","LastLetter","a")</f>
        <v>4.0242152780207866E-4</v>
      </c>
      <c r="H1729" t="str">
        <f t="shared" si="59"/>
        <v>Male</v>
      </c>
      <c r="I1729">
        <f t="shared" si="60"/>
        <v>1</v>
      </c>
    </row>
    <row r="1730" spans="1:9" ht="14.25" customHeight="1">
      <c r="A1730" s="1" t="s">
        <v>1718</v>
      </c>
      <c r="B1730" s="1" t="s">
        <v>6</v>
      </c>
      <c r="C1730" s="1" t="str">
        <f t="shared" si="54"/>
        <v>a</v>
      </c>
      <c r="D1730">
        <f>VLOOKUP(C1730,'Naive Bayes'!A:D,3,0)</f>
        <v>0.17859365276913503</v>
      </c>
      <c r="E1730">
        <f>VLOOKUP(C1730,'Naive Bayes'!A:D,2,0)</f>
        <v>0.56097560975609762</v>
      </c>
      <c r="F1730">
        <f>D1730*GETPIVOTDATA("Gender",'Naive Bayes'!$A$3,"Gender","Male","LastLetter","a")</f>
        <v>3.1895692809422373E-2</v>
      </c>
      <c r="G1730">
        <f>E1730*GETPIVOTDATA("Gender",'Naive Bayes'!$A$3,"Gender","Female","LastLetter","a")</f>
        <v>0.31469363474122553</v>
      </c>
      <c r="H1730" t="str">
        <f t="shared" si="59"/>
        <v>Female</v>
      </c>
      <c r="I1730">
        <f t="shared" si="60"/>
        <v>1</v>
      </c>
    </row>
    <row r="1731" spans="1:9" ht="14.25" customHeight="1">
      <c r="A1731" s="1" t="s">
        <v>1719</v>
      </c>
      <c r="B1731" s="1" t="s">
        <v>4</v>
      </c>
      <c r="C1731" s="1" t="str">
        <f t="shared" si="54"/>
        <v>a</v>
      </c>
      <c r="D1731">
        <f>VLOOKUP(C1731,'Naive Bayes'!A:D,3,0)</f>
        <v>0.17859365276913503</v>
      </c>
      <c r="E1731">
        <f>VLOOKUP(C1731,'Naive Bayes'!A:D,2,0)</f>
        <v>0.56097560975609762</v>
      </c>
      <c r="F1731">
        <f>D1731*GETPIVOTDATA("Gender",'Naive Bayes'!$A$3,"Gender","Male","LastLetter","a")</f>
        <v>3.1895692809422373E-2</v>
      </c>
      <c r="G1731">
        <f>E1731*GETPIVOTDATA("Gender",'Naive Bayes'!$A$3,"Gender","Female","LastLetter","a")</f>
        <v>0.31469363474122553</v>
      </c>
      <c r="H1731" t="str">
        <f t="shared" ref="H1731:H1794" si="61">IF(G1731&gt;F1731,"Female","Male")</f>
        <v>Female</v>
      </c>
      <c r="I1731">
        <f t="shared" ref="I1731:I1794" si="62">IF(H1731=B1731,1,0)</f>
        <v>0</v>
      </c>
    </row>
    <row r="1732" spans="1:9" ht="14.25" customHeight="1">
      <c r="A1732" s="1" t="s">
        <v>1720</v>
      </c>
      <c r="B1732" s="1" t="s">
        <v>4</v>
      </c>
      <c r="C1732" s="1" t="str">
        <f t="shared" si="54"/>
        <v>a</v>
      </c>
      <c r="D1732">
        <f>VLOOKUP(C1732,'Naive Bayes'!A:D,3,0)</f>
        <v>0.17859365276913503</v>
      </c>
      <c r="E1732">
        <f>VLOOKUP(C1732,'Naive Bayes'!A:D,2,0)</f>
        <v>0.56097560975609762</v>
      </c>
      <c r="F1732">
        <f>D1732*GETPIVOTDATA("Gender",'Naive Bayes'!$A$3,"Gender","Male","LastLetter","a")</f>
        <v>3.1895692809422373E-2</v>
      </c>
      <c r="G1732">
        <f>E1732*GETPIVOTDATA("Gender",'Naive Bayes'!$A$3,"Gender","Female","LastLetter","a")</f>
        <v>0.31469363474122553</v>
      </c>
      <c r="H1732" t="str">
        <f t="shared" si="61"/>
        <v>Female</v>
      </c>
      <c r="I1732">
        <f t="shared" si="62"/>
        <v>0</v>
      </c>
    </row>
    <row r="1733" spans="1:9" ht="14.25" customHeight="1">
      <c r="A1733" s="1" t="s">
        <v>1721</v>
      </c>
      <c r="B1733" s="1" t="s">
        <v>4</v>
      </c>
      <c r="C1733" s="1" t="str">
        <f t="shared" si="54"/>
        <v>t</v>
      </c>
      <c r="D1733">
        <f>VLOOKUP(C1733,'Naive Bayes'!A:D,3,0)</f>
        <v>5.9116365899191038E-2</v>
      </c>
      <c r="E1733">
        <f>VLOOKUP(C1733,'Naive Bayes'!A:D,2,0)</f>
        <v>6.4562410329985654E-3</v>
      </c>
      <c r="F1733">
        <f>D1733*GETPIVOTDATA("Gender",'Naive Bayes'!$A$3,"Gender","Male","LastLetter","a")</f>
        <v>1.0557807724373258E-2</v>
      </c>
      <c r="G1733">
        <f>E1733*GETPIVOTDATA("Gender",'Naive Bayes'!$A$3,"Gender","Female","LastLetter","a")</f>
        <v>3.6217937502187078E-3</v>
      </c>
      <c r="H1733" t="str">
        <f t="shared" si="61"/>
        <v>Male</v>
      </c>
      <c r="I1733">
        <f t="shared" si="62"/>
        <v>1</v>
      </c>
    </row>
    <row r="1734" spans="1:9" ht="14.25" customHeight="1">
      <c r="A1734" s="1" t="s">
        <v>1722</v>
      </c>
      <c r="B1734" s="1" t="s">
        <v>4</v>
      </c>
      <c r="C1734" s="1" t="str">
        <f t="shared" si="54"/>
        <v>v</v>
      </c>
      <c r="D1734">
        <f>VLOOKUP(C1734,'Naive Bayes'!A:D,3,0)</f>
        <v>2.4268823895457373E-2</v>
      </c>
      <c r="E1734">
        <f>VLOOKUP(C1734,'Naive Bayes'!A:D,2,0)</f>
        <v>0</v>
      </c>
      <c r="F1734">
        <f>D1734*GETPIVOTDATA("Gender",'Naive Bayes'!$A$3,"Gender","Male","LastLetter","a")</f>
        <v>4.3342579079006013E-3</v>
      </c>
      <c r="G1734">
        <f>E1734*GETPIVOTDATA("Gender",'Naive Bayes'!$A$3,"Gender","Female","LastLetter","a")</f>
        <v>0</v>
      </c>
      <c r="H1734" t="str">
        <f t="shared" si="61"/>
        <v>Male</v>
      </c>
      <c r="I1734">
        <f t="shared" si="62"/>
        <v>1</v>
      </c>
    </row>
    <row r="1735" spans="1:9" ht="14.25" customHeight="1">
      <c r="A1735" s="1" t="s">
        <v>1723</v>
      </c>
      <c r="B1735" s="1" t="s">
        <v>4</v>
      </c>
      <c r="C1735" s="1" t="str">
        <f t="shared" si="54"/>
        <v>n</v>
      </c>
      <c r="D1735">
        <f>VLOOKUP(C1735,'Naive Bayes'!A:D,3,0)</f>
        <v>0.15121344119477287</v>
      </c>
      <c r="E1735">
        <f>VLOOKUP(C1735,'Naive Bayes'!A:D,2,0)</f>
        <v>1.2195121951219513E-2</v>
      </c>
      <c r="F1735">
        <f>D1735*GETPIVOTDATA("Gender",'Naive Bayes'!$A$3,"Gender","Male","LastLetter","a")</f>
        <v>2.7005760810765285E-2</v>
      </c>
      <c r="G1735">
        <f>E1735*GETPIVOTDATA("Gender",'Naive Bayes'!$A$3,"Gender","Female","LastLetter","a")</f>
        <v>6.8411659726353366E-3</v>
      </c>
      <c r="H1735" t="str">
        <f t="shared" si="61"/>
        <v>Male</v>
      </c>
      <c r="I1735">
        <f t="shared" si="62"/>
        <v>1</v>
      </c>
    </row>
    <row r="1736" spans="1:9" ht="14.25" customHeight="1">
      <c r="A1736" s="1" t="s">
        <v>1724</v>
      </c>
      <c r="B1736" s="1" t="s">
        <v>4</v>
      </c>
      <c r="C1736" s="1" t="str">
        <f t="shared" si="54"/>
        <v>l</v>
      </c>
      <c r="D1736">
        <f>VLOOKUP(C1736,'Naive Bayes'!A:D,3,0)</f>
        <v>6.1605476042314873E-2</v>
      </c>
      <c r="E1736">
        <f>VLOOKUP(C1736,'Naive Bayes'!A:D,2,0)</f>
        <v>2.7977044476327116E-2</v>
      </c>
      <c r="F1736">
        <f>D1736*GETPIVOTDATA("Gender",'Naive Bayes'!$A$3,"Gender","Male","LastLetter","a")</f>
        <v>1.1002346996978449E-2</v>
      </c>
      <c r="G1736">
        <f>E1736*GETPIVOTDATA("Gender",'Naive Bayes'!$A$3,"Gender","Female","LastLetter","a")</f>
        <v>1.5694439584281066E-2</v>
      </c>
      <c r="H1736" t="str">
        <f t="shared" si="61"/>
        <v>Female</v>
      </c>
      <c r="I1736">
        <f t="shared" si="62"/>
        <v>0</v>
      </c>
    </row>
    <row r="1737" spans="1:9" ht="14.25" customHeight="1">
      <c r="A1737" s="1" t="s">
        <v>1725</v>
      </c>
      <c r="B1737" s="1" t="s">
        <v>6</v>
      </c>
      <c r="C1737" s="1" t="str">
        <f t="shared" si="54"/>
        <v>l</v>
      </c>
      <c r="D1737">
        <f>VLOOKUP(C1737,'Naive Bayes'!A:D,3,0)</f>
        <v>6.1605476042314873E-2</v>
      </c>
      <c r="E1737">
        <f>VLOOKUP(C1737,'Naive Bayes'!A:D,2,0)</f>
        <v>2.7977044476327116E-2</v>
      </c>
      <c r="F1737">
        <f>D1737*GETPIVOTDATA("Gender",'Naive Bayes'!$A$3,"Gender","Male","LastLetter","a")</f>
        <v>1.1002346996978449E-2</v>
      </c>
      <c r="G1737">
        <f>E1737*GETPIVOTDATA("Gender",'Naive Bayes'!$A$3,"Gender","Female","LastLetter","a")</f>
        <v>1.5694439584281066E-2</v>
      </c>
      <c r="H1737" t="str">
        <f t="shared" si="61"/>
        <v>Female</v>
      </c>
      <c r="I1737">
        <f t="shared" si="62"/>
        <v>1</v>
      </c>
    </row>
    <row r="1738" spans="1:9" ht="14.25" customHeight="1">
      <c r="A1738" s="1" t="s">
        <v>1726</v>
      </c>
      <c r="B1738" s="1" t="s">
        <v>4</v>
      </c>
      <c r="C1738" s="1" t="str">
        <f t="shared" si="54"/>
        <v>a</v>
      </c>
      <c r="D1738">
        <f>VLOOKUP(C1738,'Naive Bayes'!A:D,3,0)</f>
        <v>0.17859365276913503</v>
      </c>
      <c r="E1738">
        <f>VLOOKUP(C1738,'Naive Bayes'!A:D,2,0)</f>
        <v>0.56097560975609762</v>
      </c>
      <c r="F1738">
        <f>D1738*GETPIVOTDATA("Gender",'Naive Bayes'!$A$3,"Gender","Male","LastLetter","a")</f>
        <v>3.1895692809422373E-2</v>
      </c>
      <c r="G1738">
        <f>E1738*GETPIVOTDATA("Gender",'Naive Bayes'!$A$3,"Gender","Female","LastLetter","a")</f>
        <v>0.31469363474122553</v>
      </c>
      <c r="H1738" t="str">
        <f t="shared" si="61"/>
        <v>Female</v>
      </c>
      <c r="I1738">
        <f t="shared" si="62"/>
        <v>0</v>
      </c>
    </row>
    <row r="1739" spans="1:9" ht="14.25" customHeight="1">
      <c r="A1739" s="1" t="s">
        <v>1727</v>
      </c>
      <c r="B1739" s="1" t="s">
        <v>4</v>
      </c>
      <c r="C1739" s="1" t="str">
        <f t="shared" si="54"/>
        <v>h</v>
      </c>
      <c r="D1739">
        <f>VLOOKUP(C1739,'Naive Bayes'!A:D,3,0)</f>
        <v>0.11263223397635345</v>
      </c>
      <c r="E1739">
        <f>VLOOKUP(C1739,'Naive Bayes'!A:D,2,0)</f>
        <v>5.0215208034433282E-3</v>
      </c>
      <c r="F1739">
        <f>D1739*GETPIVOTDATA("Gender",'Naive Bayes'!$A$3,"Gender","Male","LastLetter","a")</f>
        <v>2.0115402085384843E-2</v>
      </c>
      <c r="G1739">
        <f>E1739*GETPIVOTDATA("Gender",'Naive Bayes'!$A$3,"Gender","Female","LastLetter","a")</f>
        <v>2.8169506946145503E-3</v>
      </c>
      <c r="H1739" t="str">
        <f t="shared" si="61"/>
        <v>Male</v>
      </c>
      <c r="I1739">
        <f t="shared" si="62"/>
        <v>1</v>
      </c>
    </row>
    <row r="1740" spans="1:9" ht="14.25" customHeight="1">
      <c r="A1740" s="1" t="s">
        <v>1728</v>
      </c>
      <c r="B1740" s="1" t="s">
        <v>6</v>
      </c>
      <c r="C1740" s="1" t="str">
        <f t="shared" si="54"/>
        <v>a</v>
      </c>
      <c r="D1740">
        <f>VLOOKUP(C1740,'Naive Bayes'!A:D,3,0)</f>
        <v>0.17859365276913503</v>
      </c>
      <c r="E1740">
        <f>VLOOKUP(C1740,'Naive Bayes'!A:D,2,0)</f>
        <v>0.56097560975609762</v>
      </c>
      <c r="F1740">
        <f>D1740*GETPIVOTDATA("Gender",'Naive Bayes'!$A$3,"Gender","Male","LastLetter","a")</f>
        <v>3.1895692809422373E-2</v>
      </c>
      <c r="G1740">
        <f>E1740*GETPIVOTDATA("Gender",'Naive Bayes'!$A$3,"Gender","Female","LastLetter","a")</f>
        <v>0.31469363474122553</v>
      </c>
      <c r="H1740" t="str">
        <f t="shared" si="61"/>
        <v>Female</v>
      </c>
      <c r="I1740">
        <f t="shared" si="62"/>
        <v>1</v>
      </c>
    </row>
    <row r="1741" spans="1:9" ht="14.25" customHeight="1">
      <c r="A1741" s="1" t="s">
        <v>1729</v>
      </c>
      <c r="B1741" s="1" t="s">
        <v>6</v>
      </c>
      <c r="C1741" s="1" t="str">
        <f t="shared" si="54"/>
        <v>i</v>
      </c>
      <c r="D1741">
        <f>VLOOKUP(C1741,'Naive Bayes'!A:D,3,0)</f>
        <v>6.4716863721219667E-2</v>
      </c>
      <c r="E1741">
        <f>VLOOKUP(C1741,'Naive Bayes'!A:D,2,0)</f>
        <v>0.34074605451936874</v>
      </c>
      <c r="F1741">
        <f>D1741*GETPIVOTDATA("Gender",'Naive Bayes'!$A$3,"Gender","Male","LastLetter","a")</f>
        <v>1.1558021087734937E-2</v>
      </c>
      <c r="G1741">
        <f>E1741*GETPIVOTDATA("Gender",'Naive Bayes'!$A$3,"Gender","Female","LastLetter","a")</f>
        <v>0.19115022570598736</v>
      </c>
      <c r="H1741" t="str">
        <f t="shared" si="61"/>
        <v>Female</v>
      </c>
      <c r="I1741">
        <f t="shared" si="62"/>
        <v>1</v>
      </c>
    </row>
    <row r="1742" spans="1:9" ht="14.25" customHeight="1">
      <c r="A1742" s="1" t="s">
        <v>1730</v>
      </c>
      <c r="B1742" s="1" t="s">
        <v>4</v>
      </c>
      <c r="C1742" s="1" t="str">
        <f t="shared" si="54"/>
        <v>h</v>
      </c>
      <c r="D1742">
        <f>VLOOKUP(C1742,'Naive Bayes'!A:D,3,0)</f>
        <v>0.11263223397635345</v>
      </c>
      <c r="E1742">
        <f>VLOOKUP(C1742,'Naive Bayes'!A:D,2,0)</f>
        <v>5.0215208034433282E-3</v>
      </c>
      <c r="F1742">
        <f>D1742*GETPIVOTDATA("Gender",'Naive Bayes'!$A$3,"Gender","Male","LastLetter","a")</f>
        <v>2.0115402085384843E-2</v>
      </c>
      <c r="G1742">
        <f>E1742*GETPIVOTDATA("Gender",'Naive Bayes'!$A$3,"Gender","Female","LastLetter","a")</f>
        <v>2.8169506946145503E-3</v>
      </c>
      <c r="H1742" t="str">
        <f t="shared" si="61"/>
        <v>Male</v>
      </c>
      <c r="I1742">
        <f t="shared" si="62"/>
        <v>1</v>
      </c>
    </row>
    <row r="1743" spans="1:9" ht="14.25" customHeight="1">
      <c r="A1743" s="1" t="s">
        <v>1731</v>
      </c>
      <c r="B1743" s="1" t="s">
        <v>4</v>
      </c>
      <c r="C1743" s="1" t="str">
        <f t="shared" si="54"/>
        <v>r</v>
      </c>
      <c r="D1743">
        <f>VLOOKUP(C1743,'Naive Bayes'!A:D,3,0)</f>
        <v>8.7741132545115119E-2</v>
      </c>
      <c r="E1743">
        <f>VLOOKUP(C1743,'Naive Bayes'!A:D,2,0)</f>
        <v>6.4562410329985654E-3</v>
      </c>
      <c r="F1743">
        <f>D1743*GETPIVOTDATA("Gender",'Naive Bayes'!$A$3,"Gender","Male","LastLetter","a")</f>
        <v>1.5670009359332941E-2</v>
      </c>
      <c r="G1743">
        <f>E1743*GETPIVOTDATA("Gender",'Naive Bayes'!$A$3,"Gender","Female","LastLetter","a")</f>
        <v>3.6217937502187078E-3</v>
      </c>
      <c r="H1743" t="str">
        <f t="shared" si="61"/>
        <v>Male</v>
      </c>
      <c r="I1743">
        <f t="shared" si="62"/>
        <v>1</v>
      </c>
    </row>
    <row r="1744" spans="1:9" ht="14.25" customHeight="1">
      <c r="A1744" s="1" t="s">
        <v>1732</v>
      </c>
      <c r="B1744" s="1" t="s">
        <v>4</v>
      </c>
      <c r="C1744" s="1" t="str">
        <f t="shared" si="54"/>
        <v>h</v>
      </c>
      <c r="D1744">
        <f>VLOOKUP(C1744,'Naive Bayes'!A:D,3,0)</f>
        <v>0.11263223397635345</v>
      </c>
      <c r="E1744">
        <f>VLOOKUP(C1744,'Naive Bayes'!A:D,2,0)</f>
        <v>5.0215208034433282E-3</v>
      </c>
      <c r="F1744">
        <f>D1744*GETPIVOTDATA("Gender",'Naive Bayes'!$A$3,"Gender","Male","LastLetter","a")</f>
        <v>2.0115402085384843E-2</v>
      </c>
      <c r="G1744">
        <f>E1744*GETPIVOTDATA("Gender",'Naive Bayes'!$A$3,"Gender","Female","LastLetter","a")</f>
        <v>2.8169506946145503E-3</v>
      </c>
      <c r="H1744" t="str">
        <f t="shared" si="61"/>
        <v>Male</v>
      </c>
      <c r="I1744">
        <f t="shared" si="62"/>
        <v>1</v>
      </c>
    </row>
    <row r="1745" spans="1:9" ht="14.25" customHeight="1">
      <c r="A1745" s="1" t="s">
        <v>1733</v>
      </c>
      <c r="B1745" s="1" t="s">
        <v>6</v>
      </c>
      <c r="C1745" s="1" t="str">
        <f t="shared" si="54"/>
        <v>t</v>
      </c>
      <c r="D1745">
        <f>VLOOKUP(C1745,'Naive Bayes'!A:D,3,0)</f>
        <v>5.9116365899191038E-2</v>
      </c>
      <c r="E1745">
        <f>VLOOKUP(C1745,'Naive Bayes'!A:D,2,0)</f>
        <v>6.4562410329985654E-3</v>
      </c>
      <c r="F1745">
        <f>D1745*GETPIVOTDATA("Gender",'Naive Bayes'!$A$3,"Gender","Male","LastLetter","a")</f>
        <v>1.0557807724373258E-2</v>
      </c>
      <c r="G1745">
        <f>E1745*GETPIVOTDATA("Gender",'Naive Bayes'!$A$3,"Gender","Female","LastLetter","a")</f>
        <v>3.6217937502187078E-3</v>
      </c>
      <c r="H1745" t="str">
        <f t="shared" si="61"/>
        <v>Male</v>
      </c>
      <c r="I1745">
        <f t="shared" si="62"/>
        <v>0</v>
      </c>
    </row>
    <row r="1746" spans="1:9" ht="14.25" customHeight="1">
      <c r="A1746" s="1" t="s">
        <v>1734</v>
      </c>
      <c r="B1746" s="1" t="s">
        <v>4</v>
      </c>
      <c r="C1746" s="1" t="str">
        <f t="shared" si="54"/>
        <v>h</v>
      </c>
      <c r="D1746">
        <f>VLOOKUP(C1746,'Naive Bayes'!A:D,3,0)</f>
        <v>0.11263223397635345</v>
      </c>
      <c r="E1746">
        <f>VLOOKUP(C1746,'Naive Bayes'!A:D,2,0)</f>
        <v>5.0215208034433282E-3</v>
      </c>
      <c r="F1746">
        <f>D1746*GETPIVOTDATA("Gender",'Naive Bayes'!$A$3,"Gender","Male","LastLetter","a")</f>
        <v>2.0115402085384843E-2</v>
      </c>
      <c r="G1746">
        <f>E1746*GETPIVOTDATA("Gender",'Naive Bayes'!$A$3,"Gender","Female","LastLetter","a")</f>
        <v>2.8169506946145503E-3</v>
      </c>
      <c r="H1746" t="str">
        <f t="shared" si="61"/>
        <v>Male</v>
      </c>
      <c r="I1746">
        <f t="shared" si="62"/>
        <v>1</v>
      </c>
    </row>
    <row r="1747" spans="1:9" ht="14.25" customHeight="1">
      <c r="A1747" s="1" t="s">
        <v>1735</v>
      </c>
      <c r="B1747" s="1" t="s">
        <v>4</v>
      </c>
      <c r="C1747" s="1" t="str">
        <f t="shared" si="54"/>
        <v>n</v>
      </c>
      <c r="D1747">
        <f>VLOOKUP(C1747,'Naive Bayes'!A:D,3,0)</f>
        <v>0.15121344119477287</v>
      </c>
      <c r="E1747">
        <f>VLOOKUP(C1747,'Naive Bayes'!A:D,2,0)</f>
        <v>1.2195121951219513E-2</v>
      </c>
      <c r="F1747">
        <f>D1747*GETPIVOTDATA("Gender",'Naive Bayes'!$A$3,"Gender","Male","LastLetter","a")</f>
        <v>2.7005760810765285E-2</v>
      </c>
      <c r="G1747">
        <f>E1747*GETPIVOTDATA("Gender",'Naive Bayes'!$A$3,"Gender","Female","LastLetter","a")</f>
        <v>6.8411659726353366E-3</v>
      </c>
      <c r="H1747" t="str">
        <f t="shared" si="61"/>
        <v>Male</v>
      </c>
      <c r="I1747">
        <f t="shared" si="62"/>
        <v>1</v>
      </c>
    </row>
    <row r="1748" spans="1:9" ht="14.25" customHeight="1">
      <c r="A1748" s="1" t="s">
        <v>1736</v>
      </c>
      <c r="B1748" s="1" t="s">
        <v>6</v>
      </c>
      <c r="C1748" s="1" t="str">
        <f t="shared" si="54"/>
        <v>a</v>
      </c>
      <c r="D1748">
        <f>VLOOKUP(C1748,'Naive Bayes'!A:D,3,0)</f>
        <v>0.17859365276913503</v>
      </c>
      <c r="E1748">
        <f>VLOOKUP(C1748,'Naive Bayes'!A:D,2,0)</f>
        <v>0.56097560975609762</v>
      </c>
      <c r="F1748">
        <f>D1748*GETPIVOTDATA("Gender",'Naive Bayes'!$A$3,"Gender","Male","LastLetter","a")</f>
        <v>3.1895692809422373E-2</v>
      </c>
      <c r="G1748">
        <f>E1748*GETPIVOTDATA("Gender",'Naive Bayes'!$A$3,"Gender","Female","LastLetter","a")</f>
        <v>0.31469363474122553</v>
      </c>
      <c r="H1748" t="str">
        <f t="shared" si="61"/>
        <v>Female</v>
      </c>
      <c r="I1748">
        <f t="shared" si="62"/>
        <v>1</v>
      </c>
    </row>
    <row r="1749" spans="1:9" ht="14.25" customHeight="1">
      <c r="A1749" s="1" t="s">
        <v>1737</v>
      </c>
      <c r="B1749" s="1" t="s">
        <v>6</v>
      </c>
      <c r="C1749" s="1" t="str">
        <f t="shared" si="54"/>
        <v>i</v>
      </c>
      <c r="D1749">
        <f>VLOOKUP(C1749,'Naive Bayes'!A:D,3,0)</f>
        <v>6.4716863721219667E-2</v>
      </c>
      <c r="E1749">
        <f>VLOOKUP(C1749,'Naive Bayes'!A:D,2,0)</f>
        <v>0.34074605451936874</v>
      </c>
      <c r="F1749">
        <f>D1749*GETPIVOTDATA("Gender",'Naive Bayes'!$A$3,"Gender","Male","LastLetter","a")</f>
        <v>1.1558021087734937E-2</v>
      </c>
      <c r="G1749">
        <f>E1749*GETPIVOTDATA("Gender",'Naive Bayes'!$A$3,"Gender","Female","LastLetter","a")</f>
        <v>0.19115022570598736</v>
      </c>
      <c r="H1749" t="str">
        <f t="shared" si="61"/>
        <v>Female</v>
      </c>
      <c r="I1749">
        <f t="shared" si="62"/>
        <v>1</v>
      </c>
    </row>
    <row r="1750" spans="1:9" ht="14.25" customHeight="1">
      <c r="A1750" s="1" t="s">
        <v>1738</v>
      </c>
      <c r="B1750" s="1" t="s">
        <v>4</v>
      </c>
      <c r="C1750" s="1" t="str">
        <f t="shared" si="54"/>
        <v>n</v>
      </c>
      <c r="D1750">
        <f>VLOOKUP(C1750,'Naive Bayes'!A:D,3,0)</f>
        <v>0.15121344119477287</v>
      </c>
      <c r="E1750">
        <f>VLOOKUP(C1750,'Naive Bayes'!A:D,2,0)</f>
        <v>1.2195121951219513E-2</v>
      </c>
      <c r="F1750">
        <f>D1750*GETPIVOTDATA("Gender",'Naive Bayes'!$A$3,"Gender","Male","LastLetter","a")</f>
        <v>2.7005760810765285E-2</v>
      </c>
      <c r="G1750">
        <f>E1750*GETPIVOTDATA("Gender",'Naive Bayes'!$A$3,"Gender","Female","LastLetter","a")</f>
        <v>6.8411659726353366E-3</v>
      </c>
      <c r="H1750" t="str">
        <f t="shared" si="61"/>
        <v>Male</v>
      </c>
      <c r="I1750">
        <f t="shared" si="62"/>
        <v>1</v>
      </c>
    </row>
    <row r="1751" spans="1:9" ht="14.25" customHeight="1">
      <c r="A1751" s="1" t="s">
        <v>1739</v>
      </c>
      <c r="B1751" s="1" t="s">
        <v>4</v>
      </c>
      <c r="C1751" s="1" t="str">
        <f t="shared" si="54"/>
        <v>h</v>
      </c>
      <c r="D1751">
        <f>VLOOKUP(C1751,'Naive Bayes'!A:D,3,0)</f>
        <v>0.11263223397635345</v>
      </c>
      <c r="E1751">
        <f>VLOOKUP(C1751,'Naive Bayes'!A:D,2,0)</f>
        <v>5.0215208034433282E-3</v>
      </c>
      <c r="F1751">
        <f>D1751*GETPIVOTDATA("Gender",'Naive Bayes'!$A$3,"Gender","Male","LastLetter","a")</f>
        <v>2.0115402085384843E-2</v>
      </c>
      <c r="G1751">
        <f>E1751*GETPIVOTDATA("Gender",'Naive Bayes'!$A$3,"Gender","Female","LastLetter","a")</f>
        <v>2.8169506946145503E-3</v>
      </c>
      <c r="H1751" t="str">
        <f t="shared" si="61"/>
        <v>Male</v>
      </c>
      <c r="I1751">
        <f t="shared" si="62"/>
        <v>1</v>
      </c>
    </row>
    <row r="1752" spans="1:9" ht="14.25" customHeight="1">
      <c r="A1752" s="1" t="s">
        <v>1740</v>
      </c>
      <c r="B1752" s="1" t="s">
        <v>4</v>
      </c>
      <c r="C1752" s="1" t="str">
        <f t="shared" si="54"/>
        <v>k</v>
      </c>
      <c r="D1752">
        <f>VLOOKUP(C1752,'Naive Bayes'!A:D,3,0)</f>
        <v>3.7336652146857496E-2</v>
      </c>
      <c r="E1752">
        <f>VLOOKUP(C1752,'Naive Bayes'!A:D,2,0)</f>
        <v>2.8694404591104736E-3</v>
      </c>
      <c r="F1752">
        <f>D1752*GETPIVOTDATA("Gender",'Naive Bayes'!$A$3,"Gender","Male","LastLetter","a")</f>
        <v>6.6680890890778478E-3</v>
      </c>
      <c r="G1752">
        <f>E1752*GETPIVOTDATA("Gender",'Naive Bayes'!$A$3,"Gender","Female","LastLetter","a")</f>
        <v>1.6096861112083146E-3</v>
      </c>
      <c r="H1752" t="str">
        <f t="shared" si="61"/>
        <v>Male</v>
      </c>
      <c r="I1752">
        <f t="shared" si="62"/>
        <v>1</v>
      </c>
    </row>
    <row r="1753" spans="1:9" ht="14.25" customHeight="1">
      <c r="A1753" s="1" t="s">
        <v>1741</v>
      </c>
      <c r="B1753" s="1" t="s">
        <v>6</v>
      </c>
      <c r="C1753" s="1" t="str">
        <f t="shared" si="54"/>
        <v>a</v>
      </c>
      <c r="D1753">
        <f>VLOOKUP(C1753,'Naive Bayes'!A:D,3,0)</f>
        <v>0.17859365276913503</v>
      </c>
      <c r="E1753">
        <f>VLOOKUP(C1753,'Naive Bayes'!A:D,2,0)</f>
        <v>0.56097560975609762</v>
      </c>
      <c r="F1753">
        <f>D1753*GETPIVOTDATA("Gender",'Naive Bayes'!$A$3,"Gender","Male","LastLetter","a")</f>
        <v>3.1895692809422373E-2</v>
      </c>
      <c r="G1753">
        <f>E1753*GETPIVOTDATA("Gender",'Naive Bayes'!$A$3,"Gender","Female","LastLetter","a")</f>
        <v>0.31469363474122553</v>
      </c>
      <c r="H1753" t="str">
        <f t="shared" si="61"/>
        <v>Female</v>
      </c>
      <c r="I1753">
        <f t="shared" si="62"/>
        <v>1</v>
      </c>
    </row>
    <row r="1754" spans="1:9" ht="14.25" customHeight="1">
      <c r="A1754" s="1" t="s">
        <v>1742</v>
      </c>
      <c r="B1754" s="1" t="s">
        <v>4</v>
      </c>
      <c r="C1754" s="1" t="str">
        <f t="shared" si="54"/>
        <v>r</v>
      </c>
      <c r="D1754">
        <f>VLOOKUP(C1754,'Naive Bayes'!A:D,3,0)</f>
        <v>8.7741132545115119E-2</v>
      </c>
      <c r="E1754">
        <f>VLOOKUP(C1754,'Naive Bayes'!A:D,2,0)</f>
        <v>6.4562410329985654E-3</v>
      </c>
      <c r="F1754">
        <f>D1754*GETPIVOTDATA("Gender",'Naive Bayes'!$A$3,"Gender","Male","LastLetter","a")</f>
        <v>1.5670009359332941E-2</v>
      </c>
      <c r="G1754">
        <f>E1754*GETPIVOTDATA("Gender",'Naive Bayes'!$A$3,"Gender","Female","LastLetter","a")</f>
        <v>3.6217937502187078E-3</v>
      </c>
      <c r="H1754" t="str">
        <f t="shared" si="61"/>
        <v>Male</v>
      </c>
      <c r="I1754">
        <f t="shared" si="62"/>
        <v>1</v>
      </c>
    </row>
    <row r="1755" spans="1:9" ht="14.25" customHeight="1">
      <c r="A1755" s="1" t="s">
        <v>1743</v>
      </c>
      <c r="B1755" s="1" t="s">
        <v>6</v>
      </c>
      <c r="C1755" s="1" t="str">
        <f t="shared" si="54"/>
        <v>i</v>
      </c>
      <c r="D1755">
        <f>VLOOKUP(C1755,'Naive Bayes'!A:D,3,0)</f>
        <v>6.4716863721219667E-2</v>
      </c>
      <c r="E1755">
        <f>VLOOKUP(C1755,'Naive Bayes'!A:D,2,0)</f>
        <v>0.34074605451936874</v>
      </c>
      <c r="F1755">
        <f>D1755*GETPIVOTDATA("Gender",'Naive Bayes'!$A$3,"Gender","Male","LastLetter","a")</f>
        <v>1.1558021087734937E-2</v>
      </c>
      <c r="G1755">
        <f>E1755*GETPIVOTDATA("Gender",'Naive Bayes'!$A$3,"Gender","Female","LastLetter","a")</f>
        <v>0.19115022570598736</v>
      </c>
      <c r="H1755" t="str">
        <f t="shared" si="61"/>
        <v>Female</v>
      </c>
      <c r="I1755">
        <f t="shared" si="62"/>
        <v>1</v>
      </c>
    </row>
    <row r="1756" spans="1:9" ht="14.25" customHeight="1">
      <c r="A1756" s="1" t="s">
        <v>1744</v>
      </c>
      <c r="B1756" s="1" t="s">
        <v>4</v>
      </c>
      <c r="C1756" s="1" t="str">
        <f t="shared" si="54"/>
        <v>s</v>
      </c>
      <c r="D1756">
        <f>VLOOKUP(C1756,'Naive Bayes'!A:D,3,0)</f>
        <v>2.0535158680771624E-2</v>
      </c>
      <c r="E1756">
        <f>VLOOKUP(C1756,'Naive Bayes'!A:D,2,0)</f>
        <v>2.8694404591104736E-3</v>
      </c>
      <c r="F1756">
        <f>D1756*GETPIVOTDATA("Gender",'Naive Bayes'!$A$3,"Gender","Male","LastLetter","a")</f>
        <v>3.6674489989928162E-3</v>
      </c>
      <c r="G1756">
        <f>E1756*GETPIVOTDATA("Gender",'Naive Bayes'!$A$3,"Gender","Female","LastLetter","a")</f>
        <v>1.6096861112083146E-3</v>
      </c>
      <c r="H1756" t="str">
        <f t="shared" si="61"/>
        <v>Male</v>
      </c>
      <c r="I1756">
        <f t="shared" si="62"/>
        <v>1</v>
      </c>
    </row>
    <row r="1757" spans="1:9" ht="14.25" customHeight="1">
      <c r="A1757" s="1" t="s">
        <v>1745</v>
      </c>
      <c r="B1757" s="1" t="s">
        <v>6</v>
      </c>
      <c r="C1757" s="1" t="str">
        <f t="shared" si="54"/>
        <v>a</v>
      </c>
      <c r="D1757">
        <f>VLOOKUP(C1757,'Naive Bayes'!A:D,3,0)</f>
        <v>0.17859365276913503</v>
      </c>
      <c r="E1757">
        <f>VLOOKUP(C1757,'Naive Bayes'!A:D,2,0)</f>
        <v>0.56097560975609762</v>
      </c>
      <c r="F1757">
        <f>D1757*GETPIVOTDATA("Gender",'Naive Bayes'!$A$3,"Gender","Male","LastLetter","a")</f>
        <v>3.1895692809422373E-2</v>
      </c>
      <c r="G1757">
        <f>E1757*GETPIVOTDATA("Gender",'Naive Bayes'!$A$3,"Gender","Female","LastLetter","a")</f>
        <v>0.31469363474122553</v>
      </c>
      <c r="H1757" t="str">
        <f t="shared" si="61"/>
        <v>Female</v>
      </c>
      <c r="I1757">
        <f t="shared" si="62"/>
        <v>1</v>
      </c>
    </row>
    <row r="1758" spans="1:9" ht="14.25" customHeight="1">
      <c r="A1758" s="1" t="s">
        <v>1746</v>
      </c>
      <c r="B1758" s="1" t="s">
        <v>6</v>
      </c>
      <c r="C1758" s="1" t="str">
        <f t="shared" si="54"/>
        <v>s</v>
      </c>
      <c r="D1758">
        <f>VLOOKUP(C1758,'Naive Bayes'!A:D,3,0)</f>
        <v>2.0535158680771624E-2</v>
      </c>
      <c r="E1758">
        <f>VLOOKUP(C1758,'Naive Bayes'!A:D,2,0)</f>
        <v>2.8694404591104736E-3</v>
      </c>
      <c r="F1758">
        <f>D1758*GETPIVOTDATA("Gender",'Naive Bayes'!$A$3,"Gender","Male","LastLetter","a")</f>
        <v>3.6674489989928162E-3</v>
      </c>
      <c r="G1758">
        <f>E1758*GETPIVOTDATA("Gender",'Naive Bayes'!$A$3,"Gender","Female","LastLetter","a")</f>
        <v>1.6096861112083146E-3</v>
      </c>
      <c r="H1758" t="str">
        <f t="shared" si="61"/>
        <v>Male</v>
      </c>
      <c r="I1758">
        <f t="shared" si="62"/>
        <v>0</v>
      </c>
    </row>
    <row r="1759" spans="1:9" ht="14.25" customHeight="1">
      <c r="A1759" s="1" t="s">
        <v>1747</v>
      </c>
      <c r="B1759" s="1" t="s">
        <v>6</v>
      </c>
      <c r="C1759" s="1" t="str">
        <f t="shared" si="54"/>
        <v>a</v>
      </c>
      <c r="D1759">
        <f>VLOOKUP(C1759,'Naive Bayes'!A:D,3,0)</f>
        <v>0.17859365276913503</v>
      </c>
      <c r="E1759">
        <f>VLOOKUP(C1759,'Naive Bayes'!A:D,2,0)</f>
        <v>0.56097560975609762</v>
      </c>
      <c r="F1759">
        <f>D1759*GETPIVOTDATA("Gender",'Naive Bayes'!$A$3,"Gender","Male","LastLetter","a")</f>
        <v>3.1895692809422373E-2</v>
      </c>
      <c r="G1759">
        <f>E1759*GETPIVOTDATA("Gender",'Naive Bayes'!$A$3,"Gender","Female","LastLetter","a")</f>
        <v>0.31469363474122553</v>
      </c>
      <c r="H1759" t="str">
        <f t="shared" si="61"/>
        <v>Female</v>
      </c>
      <c r="I1759">
        <f t="shared" si="62"/>
        <v>1</v>
      </c>
    </row>
    <row r="1760" spans="1:9" ht="14.25" customHeight="1">
      <c r="A1760" s="1" t="s">
        <v>1748</v>
      </c>
      <c r="B1760" s="1" t="s">
        <v>4</v>
      </c>
      <c r="C1760" s="1" t="str">
        <f t="shared" si="54"/>
        <v>r</v>
      </c>
      <c r="D1760">
        <f>VLOOKUP(C1760,'Naive Bayes'!A:D,3,0)</f>
        <v>8.7741132545115119E-2</v>
      </c>
      <c r="E1760">
        <f>VLOOKUP(C1760,'Naive Bayes'!A:D,2,0)</f>
        <v>6.4562410329985654E-3</v>
      </c>
      <c r="F1760">
        <f>D1760*GETPIVOTDATA("Gender",'Naive Bayes'!$A$3,"Gender","Male","LastLetter","a")</f>
        <v>1.5670009359332941E-2</v>
      </c>
      <c r="G1760">
        <f>E1760*GETPIVOTDATA("Gender",'Naive Bayes'!$A$3,"Gender","Female","LastLetter","a")</f>
        <v>3.6217937502187078E-3</v>
      </c>
      <c r="H1760" t="str">
        <f t="shared" si="61"/>
        <v>Male</v>
      </c>
      <c r="I1760">
        <f t="shared" si="62"/>
        <v>1</v>
      </c>
    </row>
    <row r="1761" spans="1:9" ht="14.25" customHeight="1">
      <c r="A1761" s="1" t="s">
        <v>1749</v>
      </c>
      <c r="B1761" s="1" t="s">
        <v>4</v>
      </c>
      <c r="C1761" s="1" t="str">
        <f t="shared" si="54"/>
        <v>h</v>
      </c>
      <c r="D1761">
        <f>VLOOKUP(C1761,'Naive Bayes'!A:D,3,0)</f>
        <v>0.11263223397635345</v>
      </c>
      <c r="E1761">
        <f>VLOOKUP(C1761,'Naive Bayes'!A:D,2,0)</f>
        <v>5.0215208034433282E-3</v>
      </c>
      <c r="F1761">
        <f>D1761*GETPIVOTDATA("Gender",'Naive Bayes'!$A$3,"Gender","Male","LastLetter","a")</f>
        <v>2.0115402085384843E-2</v>
      </c>
      <c r="G1761">
        <f>E1761*GETPIVOTDATA("Gender",'Naive Bayes'!$A$3,"Gender","Female","LastLetter","a")</f>
        <v>2.8169506946145503E-3</v>
      </c>
      <c r="H1761" t="str">
        <f t="shared" si="61"/>
        <v>Male</v>
      </c>
      <c r="I1761">
        <f t="shared" si="62"/>
        <v>1</v>
      </c>
    </row>
    <row r="1762" spans="1:9" ht="14.25" customHeight="1">
      <c r="A1762" s="1" t="s">
        <v>1750</v>
      </c>
      <c r="B1762" s="1" t="s">
        <v>6</v>
      </c>
      <c r="C1762" s="1" t="str">
        <f t="shared" si="54"/>
        <v>a</v>
      </c>
      <c r="D1762">
        <f>VLOOKUP(C1762,'Naive Bayes'!A:D,3,0)</f>
        <v>0.17859365276913503</v>
      </c>
      <c r="E1762">
        <f>VLOOKUP(C1762,'Naive Bayes'!A:D,2,0)</f>
        <v>0.56097560975609762</v>
      </c>
      <c r="F1762">
        <f>D1762*GETPIVOTDATA("Gender",'Naive Bayes'!$A$3,"Gender","Male","LastLetter","a")</f>
        <v>3.1895692809422373E-2</v>
      </c>
      <c r="G1762">
        <f>E1762*GETPIVOTDATA("Gender",'Naive Bayes'!$A$3,"Gender","Female","LastLetter","a")</f>
        <v>0.31469363474122553</v>
      </c>
      <c r="H1762" t="str">
        <f t="shared" si="61"/>
        <v>Female</v>
      </c>
      <c r="I1762">
        <f t="shared" si="62"/>
        <v>1</v>
      </c>
    </row>
    <row r="1763" spans="1:9" ht="14.25" customHeight="1">
      <c r="A1763" s="1" t="s">
        <v>1751</v>
      </c>
      <c r="B1763" s="1" t="s">
        <v>6</v>
      </c>
      <c r="C1763" s="1" t="str">
        <f t="shared" si="54"/>
        <v>a</v>
      </c>
      <c r="D1763">
        <f>VLOOKUP(C1763,'Naive Bayes'!A:D,3,0)</f>
        <v>0.17859365276913503</v>
      </c>
      <c r="E1763">
        <f>VLOOKUP(C1763,'Naive Bayes'!A:D,2,0)</f>
        <v>0.56097560975609762</v>
      </c>
      <c r="F1763">
        <f>D1763*GETPIVOTDATA("Gender",'Naive Bayes'!$A$3,"Gender","Male","LastLetter","a")</f>
        <v>3.1895692809422373E-2</v>
      </c>
      <c r="G1763">
        <f>E1763*GETPIVOTDATA("Gender",'Naive Bayes'!$A$3,"Gender","Female","LastLetter","a")</f>
        <v>0.31469363474122553</v>
      </c>
      <c r="H1763" t="str">
        <f t="shared" si="61"/>
        <v>Female</v>
      </c>
      <c r="I1763">
        <f t="shared" si="62"/>
        <v>1</v>
      </c>
    </row>
    <row r="1764" spans="1:9" ht="14.25" customHeight="1">
      <c r="A1764" s="1" t="s">
        <v>1752</v>
      </c>
      <c r="B1764" s="1" t="s">
        <v>6</v>
      </c>
      <c r="C1764" s="1" t="str">
        <f t="shared" si="54"/>
        <v>a</v>
      </c>
      <c r="D1764">
        <f>VLOOKUP(C1764,'Naive Bayes'!A:D,3,0)</f>
        <v>0.17859365276913503</v>
      </c>
      <c r="E1764">
        <f>VLOOKUP(C1764,'Naive Bayes'!A:D,2,0)</f>
        <v>0.56097560975609762</v>
      </c>
      <c r="F1764">
        <f>D1764*GETPIVOTDATA("Gender",'Naive Bayes'!$A$3,"Gender","Male","LastLetter","a")</f>
        <v>3.1895692809422373E-2</v>
      </c>
      <c r="G1764">
        <f>E1764*GETPIVOTDATA("Gender",'Naive Bayes'!$A$3,"Gender","Female","LastLetter","a")</f>
        <v>0.31469363474122553</v>
      </c>
      <c r="H1764" t="str">
        <f t="shared" si="61"/>
        <v>Female</v>
      </c>
      <c r="I1764">
        <f t="shared" si="62"/>
        <v>1</v>
      </c>
    </row>
    <row r="1765" spans="1:9" ht="14.25" customHeight="1">
      <c r="A1765" s="1" t="s">
        <v>1753</v>
      </c>
      <c r="B1765" s="1" t="s">
        <v>4</v>
      </c>
      <c r="C1765" s="1" t="str">
        <f t="shared" si="54"/>
        <v>a</v>
      </c>
      <c r="D1765">
        <f>VLOOKUP(C1765,'Naive Bayes'!A:D,3,0)</f>
        <v>0.17859365276913503</v>
      </c>
      <c r="E1765">
        <f>VLOOKUP(C1765,'Naive Bayes'!A:D,2,0)</f>
        <v>0.56097560975609762</v>
      </c>
      <c r="F1765">
        <f>D1765*GETPIVOTDATA("Gender",'Naive Bayes'!$A$3,"Gender","Male","LastLetter","a")</f>
        <v>3.1895692809422373E-2</v>
      </c>
      <c r="G1765">
        <f>E1765*GETPIVOTDATA("Gender",'Naive Bayes'!$A$3,"Gender","Female","LastLetter","a")</f>
        <v>0.31469363474122553</v>
      </c>
      <c r="H1765" t="str">
        <f t="shared" si="61"/>
        <v>Female</v>
      </c>
      <c r="I1765">
        <f t="shared" si="62"/>
        <v>0</v>
      </c>
    </row>
    <row r="1766" spans="1:9" ht="14.25" customHeight="1">
      <c r="A1766" s="1" t="s">
        <v>1754</v>
      </c>
      <c r="B1766" s="1" t="s">
        <v>4</v>
      </c>
      <c r="C1766" s="1" t="str">
        <f t="shared" si="54"/>
        <v>a</v>
      </c>
      <c r="D1766">
        <f>VLOOKUP(C1766,'Naive Bayes'!A:D,3,0)</f>
        <v>0.17859365276913503</v>
      </c>
      <c r="E1766">
        <f>VLOOKUP(C1766,'Naive Bayes'!A:D,2,0)</f>
        <v>0.56097560975609762</v>
      </c>
      <c r="F1766">
        <f>D1766*GETPIVOTDATA("Gender",'Naive Bayes'!$A$3,"Gender","Male","LastLetter","a")</f>
        <v>3.1895692809422373E-2</v>
      </c>
      <c r="G1766">
        <f>E1766*GETPIVOTDATA("Gender",'Naive Bayes'!$A$3,"Gender","Female","LastLetter","a")</f>
        <v>0.31469363474122553</v>
      </c>
      <c r="H1766" t="str">
        <f t="shared" si="61"/>
        <v>Female</v>
      </c>
      <c r="I1766">
        <f t="shared" si="62"/>
        <v>0</v>
      </c>
    </row>
    <row r="1767" spans="1:9" ht="14.25" customHeight="1">
      <c r="A1767" s="1" t="s">
        <v>1755</v>
      </c>
      <c r="B1767" s="1" t="s">
        <v>6</v>
      </c>
      <c r="C1767" s="1" t="str">
        <f t="shared" si="54"/>
        <v>i</v>
      </c>
      <c r="D1767">
        <f>VLOOKUP(C1767,'Naive Bayes'!A:D,3,0)</f>
        <v>6.4716863721219667E-2</v>
      </c>
      <c r="E1767">
        <f>VLOOKUP(C1767,'Naive Bayes'!A:D,2,0)</f>
        <v>0.34074605451936874</v>
      </c>
      <c r="F1767">
        <f>D1767*GETPIVOTDATA("Gender",'Naive Bayes'!$A$3,"Gender","Male","LastLetter","a")</f>
        <v>1.1558021087734937E-2</v>
      </c>
      <c r="G1767">
        <f>E1767*GETPIVOTDATA("Gender",'Naive Bayes'!$A$3,"Gender","Female","LastLetter","a")</f>
        <v>0.19115022570598736</v>
      </c>
      <c r="H1767" t="str">
        <f t="shared" si="61"/>
        <v>Female</v>
      </c>
      <c r="I1767">
        <f t="shared" si="62"/>
        <v>1</v>
      </c>
    </row>
    <row r="1768" spans="1:9" ht="14.25" customHeight="1">
      <c r="A1768" s="1" t="s">
        <v>1756</v>
      </c>
      <c r="B1768" s="1" t="s">
        <v>4</v>
      </c>
      <c r="C1768" s="1" t="str">
        <f t="shared" si="54"/>
        <v>h</v>
      </c>
      <c r="D1768">
        <f>VLOOKUP(C1768,'Naive Bayes'!A:D,3,0)</f>
        <v>0.11263223397635345</v>
      </c>
      <c r="E1768">
        <f>VLOOKUP(C1768,'Naive Bayes'!A:D,2,0)</f>
        <v>5.0215208034433282E-3</v>
      </c>
      <c r="F1768">
        <f>D1768*GETPIVOTDATA("Gender",'Naive Bayes'!$A$3,"Gender","Male","LastLetter","a")</f>
        <v>2.0115402085384843E-2</v>
      </c>
      <c r="G1768">
        <f>E1768*GETPIVOTDATA("Gender",'Naive Bayes'!$A$3,"Gender","Female","LastLetter","a")</f>
        <v>2.8169506946145503E-3</v>
      </c>
      <c r="H1768" t="str">
        <f t="shared" si="61"/>
        <v>Male</v>
      </c>
      <c r="I1768">
        <f t="shared" si="62"/>
        <v>1</v>
      </c>
    </row>
    <row r="1769" spans="1:9" ht="14.25" customHeight="1">
      <c r="A1769" s="1" t="s">
        <v>1757</v>
      </c>
      <c r="B1769" s="1" t="s">
        <v>4</v>
      </c>
      <c r="C1769" s="1" t="str">
        <f t="shared" si="54"/>
        <v>u</v>
      </c>
      <c r="D1769">
        <f>VLOOKUP(C1769,'Naive Bayes'!A:D,3,0)</f>
        <v>3.7336652146857496E-2</v>
      </c>
      <c r="E1769">
        <f>VLOOKUP(C1769,'Naive Bayes'!A:D,2,0)</f>
        <v>7.8909612625538018E-3</v>
      </c>
      <c r="F1769">
        <f>D1769*GETPIVOTDATA("Gender",'Naive Bayes'!$A$3,"Gender","Male","LastLetter","a")</f>
        <v>6.6680890890778478E-3</v>
      </c>
      <c r="G1769">
        <f>E1769*GETPIVOTDATA("Gender",'Naive Bayes'!$A$3,"Gender","Female","LastLetter","a")</f>
        <v>4.4266368058228645E-3</v>
      </c>
      <c r="H1769" t="str">
        <f t="shared" si="61"/>
        <v>Male</v>
      </c>
      <c r="I1769">
        <f t="shared" si="62"/>
        <v>1</v>
      </c>
    </row>
    <row r="1770" spans="1:9" ht="14.25" customHeight="1">
      <c r="A1770" s="1" t="s">
        <v>1758</v>
      </c>
      <c r="B1770" s="1" t="s">
        <v>4</v>
      </c>
      <c r="C1770" s="1" t="str">
        <f t="shared" si="54"/>
        <v>s</v>
      </c>
      <c r="D1770">
        <f>VLOOKUP(C1770,'Naive Bayes'!A:D,3,0)</f>
        <v>2.0535158680771624E-2</v>
      </c>
      <c r="E1770">
        <f>VLOOKUP(C1770,'Naive Bayes'!A:D,2,0)</f>
        <v>2.8694404591104736E-3</v>
      </c>
      <c r="F1770">
        <f>D1770*GETPIVOTDATA("Gender",'Naive Bayes'!$A$3,"Gender","Male","LastLetter","a")</f>
        <v>3.6674489989928162E-3</v>
      </c>
      <c r="G1770">
        <f>E1770*GETPIVOTDATA("Gender",'Naive Bayes'!$A$3,"Gender","Female","LastLetter","a")</f>
        <v>1.6096861112083146E-3</v>
      </c>
      <c r="H1770" t="str">
        <f t="shared" si="61"/>
        <v>Male</v>
      </c>
      <c r="I1770">
        <f t="shared" si="62"/>
        <v>1</v>
      </c>
    </row>
    <row r="1771" spans="1:9" ht="14.25" customHeight="1">
      <c r="A1771" s="1" t="s">
        <v>1759</v>
      </c>
      <c r="B1771" s="1" t="s">
        <v>6</v>
      </c>
      <c r="C1771" s="1" t="str">
        <f t="shared" si="54"/>
        <v>a</v>
      </c>
      <c r="D1771">
        <f>VLOOKUP(C1771,'Naive Bayes'!A:D,3,0)</f>
        <v>0.17859365276913503</v>
      </c>
      <c r="E1771">
        <f>VLOOKUP(C1771,'Naive Bayes'!A:D,2,0)</f>
        <v>0.56097560975609762</v>
      </c>
      <c r="F1771">
        <f>D1771*GETPIVOTDATA("Gender",'Naive Bayes'!$A$3,"Gender","Male","LastLetter","a")</f>
        <v>3.1895692809422373E-2</v>
      </c>
      <c r="G1771">
        <f>E1771*GETPIVOTDATA("Gender",'Naive Bayes'!$A$3,"Gender","Female","LastLetter","a")</f>
        <v>0.31469363474122553</v>
      </c>
      <c r="H1771" t="str">
        <f t="shared" si="61"/>
        <v>Female</v>
      </c>
      <c r="I1771">
        <f t="shared" si="62"/>
        <v>1</v>
      </c>
    </row>
    <row r="1772" spans="1:9" ht="14.25" customHeight="1">
      <c r="A1772" s="1" t="s">
        <v>1760</v>
      </c>
      <c r="B1772" s="1" t="s">
        <v>6</v>
      </c>
      <c r="C1772" s="1" t="str">
        <f t="shared" si="54"/>
        <v>l</v>
      </c>
      <c r="D1772">
        <f>VLOOKUP(C1772,'Naive Bayes'!A:D,3,0)</f>
        <v>6.1605476042314873E-2</v>
      </c>
      <c r="E1772">
        <f>VLOOKUP(C1772,'Naive Bayes'!A:D,2,0)</f>
        <v>2.7977044476327116E-2</v>
      </c>
      <c r="F1772">
        <f>D1772*GETPIVOTDATA("Gender",'Naive Bayes'!$A$3,"Gender","Male","LastLetter","a")</f>
        <v>1.1002346996978449E-2</v>
      </c>
      <c r="G1772">
        <f>E1772*GETPIVOTDATA("Gender",'Naive Bayes'!$A$3,"Gender","Female","LastLetter","a")</f>
        <v>1.5694439584281066E-2</v>
      </c>
      <c r="H1772" t="str">
        <f t="shared" si="61"/>
        <v>Female</v>
      </c>
      <c r="I1772">
        <f t="shared" si="62"/>
        <v>1</v>
      </c>
    </row>
    <row r="1773" spans="1:9" ht="14.25" customHeight="1">
      <c r="A1773" s="1" t="s">
        <v>1761</v>
      </c>
      <c r="B1773" s="1" t="s">
        <v>6</v>
      </c>
      <c r="C1773" s="1" t="str">
        <f t="shared" si="54"/>
        <v>i</v>
      </c>
      <c r="D1773">
        <f>VLOOKUP(C1773,'Naive Bayes'!A:D,3,0)</f>
        <v>6.4716863721219667E-2</v>
      </c>
      <c r="E1773">
        <f>VLOOKUP(C1773,'Naive Bayes'!A:D,2,0)</f>
        <v>0.34074605451936874</v>
      </c>
      <c r="F1773">
        <f>D1773*GETPIVOTDATA("Gender",'Naive Bayes'!$A$3,"Gender","Male","LastLetter","a")</f>
        <v>1.1558021087734937E-2</v>
      </c>
      <c r="G1773">
        <f>E1773*GETPIVOTDATA("Gender",'Naive Bayes'!$A$3,"Gender","Female","LastLetter","a")</f>
        <v>0.19115022570598736</v>
      </c>
      <c r="H1773" t="str">
        <f t="shared" si="61"/>
        <v>Female</v>
      </c>
      <c r="I1773">
        <f t="shared" si="62"/>
        <v>1</v>
      </c>
    </row>
    <row r="1774" spans="1:9" ht="14.25" customHeight="1">
      <c r="A1774" s="1" t="s">
        <v>1762</v>
      </c>
      <c r="B1774" s="1" t="s">
        <v>4</v>
      </c>
      <c r="C1774" s="1" t="str">
        <f t="shared" si="54"/>
        <v>a</v>
      </c>
      <c r="D1774">
        <f>VLOOKUP(C1774,'Naive Bayes'!A:D,3,0)</f>
        <v>0.17859365276913503</v>
      </c>
      <c r="E1774">
        <f>VLOOKUP(C1774,'Naive Bayes'!A:D,2,0)</f>
        <v>0.56097560975609762</v>
      </c>
      <c r="F1774">
        <f>D1774*GETPIVOTDATA("Gender",'Naive Bayes'!$A$3,"Gender","Male","LastLetter","a")</f>
        <v>3.1895692809422373E-2</v>
      </c>
      <c r="G1774">
        <f>E1774*GETPIVOTDATA("Gender",'Naive Bayes'!$A$3,"Gender","Female","LastLetter","a")</f>
        <v>0.31469363474122553</v>
      </c>
      <c r="H1774" t="str">
        <f t="shared" si="61"/>
        <v>Female</v>
      </c>
      <c r="I1774">
        <f t="shared" si="62"/>
        <v>0</v>
      </c>
    </row>
    <row r="1775" spans="1:9" ht="14.25" customHeight="1">
      <c r="A1775" s="1" t="s">
        <v>1763</v>
      </c>
      <c r="B1775" s="1" t="s">
        <v>4</v>
      </c>
      <c r="C1775" s="1" t="str">
        <f t="shared" si="54"/>
        <v>l</v>
      </c>
      <c r="D1775">
        <f>VLOOKUP(C1775,'Naive Bayes'!A:D,3,0)</f>
        <v>6.1605476042314873E-2</v>
      </c>
      <c r="E1775">
        <f>VLOOKUP(C1775,'Naive Bayes'!A:D,2,0)</f>
        <v>2.7977044476327116E-2</v>
      </c>
      <c r="F1775">
        <f>D1775*GETPIVOTDATA("Gender",'Naive Bayes'!$A$3,"Gender","Male","LastLetter","a")</f>
        <v>1.1002346996978449E-2</v>
      </c>
      <c r="G1775">
        <f>E1775*GETPIVOTDATA("Gender",'Naive Bayes'!$A$3,"Gender","Female","LastLetter","a")</f>
        <v>1.5694439584281066E-2</v>
      </c>
      <c r="H1775" t="str">
        <f t="shared" si="61"/>
        <v>Female</v>
      </c>
      <c r="I1775">
        <f t="shared" si="62"/>
        <v>0</v>
      </c>
    </row>
    <row r="1776" spans="1:9" ht="14.25" customHeight="1">
      <c r="A1776" s="1" t="s">
        <v>1764</v>
      </c>
      <c r="B1776" s="1" t="s">
        <v>4</v>
      </c>
      <c r="C1776" s="1" t="str">
        <f t="shared" si="54"/>
        <v>a</v>
      </c>
      <c r="D1776">
        <f>VLOOKUP(C1776,'Naive Bayes'!A:D,3,0)</f>
        <v>0.17859365276913503</v>
      </c>
      <c r="E1776">
        <f>VLOOKUP(C1776,'Naive Bayes'!A:D,2,0)</f>
        <v>0.56097560975609762</v>
      </c>
      <c r="F1776">
        <f>D1776*GETPIVOTDATA("Gender",'Naive Bayes'!$A$3,"Gender","Male","LastLetter","a")</f>
        <v>3.1895692809422373E-2</v>
      </c>
      <c r="G1776">
        <f>E1776*GETPIVOTDATA("Gender",'Naive Bayes'!$A$3,"Gender","Female","LastLetter","a")</f>
        <v>0.31469363474122553</v>
      </c>
      <c r="H1776" t="str">
        <f t="shared" si="61"/>
        <v>Female</v>
      </c>
      <c r="I1776">
        <f t="shared" si="62"/>
        <v>0</v>
      </c>
    </row>
    <row r="1777" spans="1:9" ht="14.25" customHeight="1">
      <c r="A1777" s="1" t="s">
        <v>1765</v>
      </c>
      <c r="B1777" s="1" t="s">
        <v>4</v>
      </c>
      <c r="C1777" s="1" t="str">
        <f t="shared" si="54"/>
        <v>k</v>
      </c>
      <c r="D1777">
        <f>VLOOKUP(C1777,'Naive Bayes'!A:D,3,0)</f>
        <v>3.7336652146857496E-2</v>
      </c>
      <c r="E1777">
        <f>VLOOKUP(C1777,'Naive Bayes'!A:D,2,0)</f>
        <v>2.8694404591104736E-3</v>
      </c>
      <c r="F1777">
        <f>D1777*GETPIVOTDATA("Gender",'Naive Bayes'!$A$3,"Gender","Male","LastLetter","a")</f>
        <v>6.6680890890778478E-3</v>
      </c>
      <c r="G1777">
        <f>E1777*GETPIVOTDATA("Gender",'Naive Bayes'!$A$3,"Gender","Female","LastLetter","a")</f>
        <v>1.6096861112083146E-3</v>
      </c>
      <c r="H1777" t="str">
        <f t="shared" si="61"/>
        <v>Male</v>
      </c>
      <c r="I1777">
        <f t="shared" si="62"/>
        <v>1</v>
      </c>
    </row>
    <row r="1778" spans="1:9" ht="14.25" customHeight="1">
      <c r="A1778" s="1" t="s">
        <v>1766</v>
      </c>
      <c r="B1778" s="1" t="s">
        <v>6</v>
      </c>
      <c r="C1778" s="1" t="str">
        <f t="shared" si="54"/>
        <v>a</v>
      </c>
      <c r="D1778">
        <f>VLOOKUP(C1778,'Naive Bayes'!A:D,3,0)</f>
        <v>0.17859365276913503</v>
      </c>
      <c r="E1778">
        <f>VLOOKUP(C1778,'Naive Bayes'!A:D,2,0)</f>
        <v>0.56097560975609762</v>
      </c>
      <c r="F1778">
        <f>D1778*GETPIVOTDATA("Gender",'Naive Bayes'!$A$3,"Gender","Male","LastLetter","a")</f>
        <v>3.1895692809422373E-2</v>
      </c>
      <c r="G1778">
        <f>E1778*GETPIVOTDATA("Gender",'Naive Bayes'!$A$3,"Gender","Female","LastLetter","a")</f>
        <v>0.31469363474122553</v>
      </c>
      <c r="H1778" t="str">
        <f t="shared" si="61"/>
        <v>Female</v>
      </c>
      <c r="I1778">
        <f t="shared" si="62"/>
        <v>1</v>
      </c>
    </row>
    <row r="1779" spans="1:9" ht="14.25" customHeight="1">
      <c r="A1779" s="1" t="s">
        <v>1767</v>
      </c>
      <c r="B1779" s="1" t="s">
        <v>4</v>
      </c>
      <c r="C1779" s="1" t="str">
        <f t="shared" si="54"/>
        <v>h</v>
      </c>
      <c r="D1779">
        <f>VLOOKUP(C1779,'Naive Bayes'!A:D,3,0)</f>
        <v>0.11263223397635345</v>
      </c>
      <c r="E1779">
        <f>VLOOKUP(C1779,'Naive Bayes'!A:D,2,0)</f>
        <v>5.0215208034433282E-3</v>
      </c>
      <c r="F1779">
        <f>D1779*GETPIVOTDATA("Gender",'Naive Bayes'!$A$3,"Gender","Male","LastLetter","a")</f>
        <v>2.0115402085384843E-2</v>
      </c>
      <c r="G1779">
        <f>E1779*GETPIVOTDATA("Gender",'Naive Bayes'!$A$3,"Gender","Female","LastLetter","a")</f>
        <v>2.8169506946145503E-3</v>
      </c>
      <c r="H1779" t="str">
        <f t="shared" si="61"/>
        <v>Male</v>
      </c>
      <c r="I1779">
        <f t="shared" si="62"/>
        <v>1</v>
      </c>
    </row>
    <row r="1780" spans="1:9" ht="14.25" customHeight="1">
      <c r="A1780" s="1" t="s">
        <v>1768</v>
      </c>
      <c r="B1780" s="1" t="s">
        <v>6</v>
      </c>
      <c r="C1780" s="1" t="str">
        <f t="shared" si="54"/>
        <v>a</v>
      </c>
      <c r="D1780">
        <f>VLOOKUP(C1780,'Naive Bayes'!A:D,3,0)</f>
        <v>0.17859365276913503</v>
      </c>
      <c r="E1780">
        <f>VLOOKUP(C1780,'Naive Bayes'!A:D,2,0)</f>
        <v>0.56097560975609762</v>
      </c>
      <c r="F1780">
        <f>D1780*GETPIVOTDATA("Gender",'Naive Bayes'!$A$3,"Gender","Male","LastLetter","a")</f>
        <v>3.1895692809422373E-2</v>
      </c>
      <c r="G1780">
        <f>E1780*GETPIVOTDATA("Gender",'Naive Bayes'!$A$3,"Gender","Female","LastLetter","a")</f>
        <v>0.31469363474122553</v>
      </c>
      <c r="H1780" t="str">
        <f t="shared" si="61"/>
        <v>Female</v>
      </c>
      <c r="I1780">
        <f t="shared" si="62"/>
        <v>1</v>
      </c>
    </row>
    <row r="1781" spans="1:9" ht="14.25" customHeight="1">
      <c r="A1781" s="1" t="s">
        <v>1769</v>
      </c>
      <c r="B1781" s="1" t="s">
        <v>6</v>
      </c>
      <c r="C1781" s="1" t="str">
        <f t="shared" si="54"/>
        <v>i</v>
      </c>
      <c r="D1781">
        <f>VLOOKUP(C1781,'Naive Bayes'!A:D,3,0)</f>
        <v>6.4716863721219667E-2</v>
      </c>
      <c r="E1781">
        <f>VLOOKUP(C1781,'Naive Bayes'!A:D,2,0)</f>
        <v>0.34074605451936874</v>
      </c>
      <c r="F1781">
        <f>D1781*GETPIVOTDATA("Gender",'Naive Bayes'!$A$3,"Gender","Male","LastLetter","a")</f>
        <v>1.1558021087734937E-2</v>
      </c>
      <c r="G1781">
        <f>E1781*GETPIVOTDATA("Gender",'Naive Bayes'!$A$3,"Gender","Female","LastLetter","a")</f>
        <v>0.19115022570598736</v>
      </c>
      <c r="H1781" t="str">
        <f t="shared" si="61"/>
        <v>Female</v>
      </c>
      <c r="I1781">
        <f t="shared" si="62"/>
        <v>1</v>
      </c>
    </row>
    <row r="1782" spans="1:9" ht="14.25" customHeight="1">
      <c r="A1782" s="1" t="s">
        <v>1770</v>
      </c>
      <c r="B1782" s="1" t="s">
        <v>4</v>
      </c>
      <c r="C1782" s="1" t="str">
        <f t="shared" si="54"/>
        <v>k</v>
      </c>
      <c r="D1782">
        <f>VLOOKUP(C1782,'Naive Bayes'!A:D,3,0)</f>
        <v>3.7336652146857496E-2</v>
      </c>
      <c r="E1782">
        <f>VLOOKUP(C1782,'Naive Bayes'!A:D,2,0)</f>
        <v>2.8694404591104736E-3</v>
      </c>
      <c r="F1782">
        <f>D1782*GETPIVOTDATA("Gender",'Naive Bayes'!$A$3,"Gender","Male","LastLetter","a")</f>
        <v>6.6680890890778478E-3</v>
      </c>
      <c r="G1782">
        <f>E1782*GETPIVOTDATA("Gender",'Naive Bayes'!$A$3,"Gender","Female","LastLetter","a")</f>
        <v>1.6096861112083146E-3</v>
      </c>
      <c r="H1782" t="str">
        <f t="shared" si="61"/>
        <v>Male</v>
      </c>
      <c r="I1782">
        <f t="shared" si="62"/>
        <v>1</v>
      </c>
    </row>
    <row r="1783" spans="1:9" ht="14.25" customHeight="1">
      <c r="A1783" s="1" t="s">
        <v>1771</v>
      </c>
      <c r="B1783" s="1" t="s">
        <v>6</v>
      </c>
      <c r="C1783" s="1" t="str">
        <f t="shared" si="54"/>
        <v>i</v>
      </c>
      <c r="D1783">
        <f>VLOOKUP(C1783,'Naive Bayes'!A:D,3,0)</f>
        <v>6.4716863721219667E-2</v>
      </c>
      <c r="E1783">
        <f>VLOOKUP(C1783,'Naive Bayes'!A:D,2,0)</f>
        <v>0.34074605451936874</v>
      </c>
      <c r="F1783">
        <f>D1783*GETPIVOTDATA("Gender",'Naive Bayes'!$A$3,"Gender","Male","LastLetter","a")</f>
        <v>1.1558021087734937E-2</v>
      </c>
      <c r="G1783">
        <f>E1783*GETPIVOTDATA("Gender",'Naive Bayes'!$A$3,"Gender","Female","LastLetter","a")</f>
        <v>0.19115022570598736</v>
      </c>
      <c r="H1783" t="str">
        <f t="shared" si="61"/>
        <v>Female</v>
      </c>
      <c r="I1783">
        <f t="shared" si="62"/>
        <v>1</v>
      </c>
    </row>
    <row r="1784" spans="1:9" ht="14.25" customHeight="1">
      <c r="A1784" s="1" t="s">
        <v>1772</v>
      </c>
      <c r="B1784" s="1" t="s">
        <v>4</v>
      </c>
      <c r="C1784" s="1" t="str">
        <f t="shared" si="54"/>
        <v>p</v>
      </c>
      <c r="D1784">
        <f>VLOOKUP(C1784,'Naive Bayes'!A:D,3,0)</f>
        <v>1.2445550715619166E-2</v>
      </c>
      <c r="E1784">
        <f>VLOOKUP(C1784,'Naive Bayes'!A:D,2,0)</f>
        <v>7.173601147776184E-4</v>
      </c>
      <c r="F1784">
        <f>D1784*GETPIVOTDATA("Gender",'Naive Bayes'!$A$3,"Gender","Male","LastLetter","a")</f>
        <v>2.2226963630259493E-3</v>
      </c>
      <c r="G1784">
        <f>E1784*GETPIVOTDATA("Gender",'Naive Bayes'!$A$3,"Gender","Female","LastLetter","a")</f>
        <v>4.0242152780207866E-4</v>
      </c>
      <c r="H1784" t="str">
        <f t="shared" si="61"/>
        <v>Male</v>
      </c>
      <c r="I1784">
        <f t="shared" si="62"/>
        <v>1</v>
      </c>
    </row>
    <row r="1785" spans="1:9" ht="14.25" customHeight="1">
      <c r="A1785" s="1" t="s">
        <v>1773</v>
      </c>
      <c r="B1785" s="1" t="s">
        <v>6</v>
      </c>
      <c r="C1785" s="1" t="str">
        <f t="shared" si="54"/>
        <v>i</v>
      </c>
      <c r="D1785">
        <f>VLOOKUP(C1785,'Naive Bayes'!A:D,3,0)</f>
        <v>6.4716863721219667E-2</v>
      </c>
      <c r="E1785">
        <f>VLOOKUP(C1785,'Naive Bayes'!A:D,2,0)</f>
        <v>0.34074605451936874</v>
      </c>
      <c r="F1785">
        <f>D1785*GETPIVOTDATA("Gender",'Naive Bayes'!$A$3,"Gender","Male","LastLetter","a")</f>
        <v>1.1558021087734937E-2</v>
      </c>
      <c r="G1785">
        <f>E1785*GETPIVOTDATA("Gender",'Naive Bayes'!$A$3,"Gender","Female","LastLetter","a")</f>
        <v>0.19115022570598736</v>
      </c>
      <c r="H1785" t="str">
        <f t="shared" si="61"/>
        <v>Female</v>
      </c>
      <c r="I1785">
        <f t="shared" si="62"/>
        <v>1</v>
      </c>
    </row>
    <row r="1786" spans="1:9" ht="14.25" customHeight="1">
      <c r="A1786" s="1" t="s">
        <v>1774</v>
      </c>
      <c r="B1786" s="1" t="s">
        <v>4</v>
      </c>
      <c r="C1786" s="1" t="str">
        <f t="shared" si="54"/>
        <v>a</v>
      </c>
      <c r="D1786">
        <f>VLOOKUP(C1786,'Naive Bayes'!A:D,3,0)</f>
        <v>0.17859365276913503</v>
      </c>
      <c r="E1786">
        <f>VLOOKUP(C1786,'Naive Bayes'!A:D,2,0)</f>
        <v>0.56097560975609762</v>
      </c>
      <c r="F1786">
        <f>D1786*GETPIVOTDATA("Gender",'Naive Bayes'!$A$3,"Gender","Male","LastLetter","a")</f>
        <v>3.1895692809422373E-2</v>
      </c>
      <c r="G1786">
        <f>E1786*GETPIVOTDATA("Gender",'Naive Bayes'!$A$3,"Gender","Female","LastLetter","a")</f>
        <v>0.31469363474122553</v>
      </c>
      <c r="H1786" t="str">
        <f t="shared" si="61"/>
        <v>Female</v>
      </c>
      <c r="I1786">
        <f t="shared" si="62"/>
        <v>0</v>
      </c>
    </row>
    <row r="1787" spans="1:9" ht="14.25" customHeight="1">
      <c r="A1787" s="1" t="s">
        <v>1775</v>
      </c>
      <c r="B1787" s="1" t="s">
        <v>4</v>
      </c>
      <c r="C1787" s="1" t="str">
        <f t="shared" ref="C1787:C2041" si="63">RIGHT(A1787)</f>
        <v>a</v>
      </c>
      <c r="D1787">
        <f>VLOOKUP(C1787,'Naive Bayes'!A:D,3,0)</f>
        <v>0.17859365276913503</v>
      </c>
      <c r="E1787">
        <f>VLOOKUP(C1787,'Naive Bayes'!A:D,2,0)</f>
        <v>0.56097560975609762</v>
      </c>
      <c r="F1787">
        <f>D1787*GETPIVOTDATA("Gender",'Naive Bayes'!$A$3,"Gender","Male","LastLetter","a")</f>
        <v>3.1895692809422373E-2</v>
      </c>
      <c r="G1787">
        <f>E1787*GETPIVOTDATA("Gender",'Naive Bayes'!$A$3,"Gender","Female","LastLetter","a")</f>
        <v>0.31469363474122553</v>
      </c>
      <c r="H1787" t="str">
        <f t="shared" si="61"/>
        <v>Female</v>
      </c>
      <c r="I1787">
        <f t="shared" si="62"/>
        <v>0</v>
      </c>
    </row>
    <row r="1788" spans="1:9" ht="14.25" customHeight="1">
      <c r="A1788" s="1" t="s">
        <v>1776</v>
      </c>
      <c r="B1788" s="1" t="s">
        <v>4</v>
      </c>
      <c r="C1788" s="1" t="str">
        <f t="shared" si="63"/>
        <v>t</v>
      </c>
      <c r="D1788">
        <f>VLOOKUP(C1788,'Naive Bayes'!A:D,3,0)</f>
        <v>5.9116365899191038E-2</v>
      </c>
      <c r="E1788">
        <f>VLOOKUP(C1788,'Naive Bayes'!A:D,2,0)</f>
        <v>6.4562410329985654E-3</v>
      </c>
      <c r="F1788">
        <f>D1788*GETPIVOTDATA("Gender",'Naive Bayes'!$A$3,"Gender","Male","LastLetter","a")</f>
        <v>1.0557807724373258E-2</v>
      </c>
      <c r="G1788">
        <f>E1788*GETPIVOTDATA("Gender",'Naive Bayes'!$A$3,"Gender","Female","LastLetter","a")</f>
        <v>3.6217937502187078E-3</v>
      </c>
      <c r="H1788" t="str">
        <f t="shared" si="61"/>
        <v>Male</v>
      </c>
      <c r="I1788">
        <f t="shared" si="62"/>
        <v>1</v>
      </c>
    </row>
    <row r="1789" spans="1:9" ht="14.25" customHeight="1">
      <c r="A1789" s="1" t="s">
        <v>1777</v>
      </c>
      <c r="B1789" s="1" t="s">
        <v>4</v>
      </c>
      <c r="C1789" s="1" t="str">
        <f t="shared" si="63"/>
        <v>n</v>
      </c>
      <c r="D1789">
        <f>VLOOKUP(C1789,'Naive Bayes'!A:D,3,0)</f>
        <v>0.15121344119477287</v>
      </c>
      <c r="E1789">
        <f>VLOOKUP(C1789,'Naive Bayes'!A:D,2,0)</f>
        <v>1.2195121951219513E-2</v>
      </c>
      <c r="F1789">
        <f>D1789*GETPIVOTDATA("Gender",'Naive Bayes'!$A$3,"Gender","Male","LastLetter","a")</f>
        <v>2.7005760810765285E-2</v>
      </c>
      <c r="G1789">
        <f>E1789*GETPIVOTDATA("Gender",'Naive Bayes'!$A$3,"Gender","Female","LastLetter","a")</f>
        <v>6.8411659726353366E-3</v>
      </c>
      <c r="H1789" t="str">
        <f t="shared" si="61"/>
        <v>Male</v>
      </c>
      <c r="I1789">
        <f t="shared" si="62"/>
        <v>1</v>
      </c>
    </row>
    <row r="1790" spans="1:9" ht="14.25" customHeight="1">
      <c r="A1790" s="1" t="s">
        <v>1778</v>
      </c>
      <c r="B1790" s="1" t="s">
        <v>6</v>
      </c>
      <c r="C1790" s="1" t="str">
        <f t="shared" si="63"/>
        <v>i</v>
      </c>
      <c r="D1790">
        <f>VLOOKUP(C1790,'Naive Bayes'!A:D,3,0)</f>
        <v>6.4716863721219667E-2</v>
      </c>
      <c r="E1790">
        <f>VLOOKUP(C1790,'Naive Bayes'!A:D,2,0)</f>
        <v>0.34074605451936874</v>
      </c>
      <c r="F1790">
        <f>D1790*GETPIVOTDATA("Gender",'Naive Bayes'!$A$3,"Gender","Male","LastLetter","a")</f>
        <v>1.1558021087734937E-2</v>
      </c>
      <c r="G1790">
        <f>E1790*GETPIVOTDATA("Gender",'Naive Bayes'!$A$3,"Gender","Female","LastLetter","a")</f>
        <v>0.19115022570598736</v>
      </c>
      <c r="H1790" t="str">
        <f t="shared" si="61"/>
        <v>Female</v>
      </c>
      <c r="I1790">
        <f t="shared" si="62"/>
        <v>1</v>
      </c>
    </row>
    <row r="1791" spans="1:9" ht="14.25" customHeight="1">
      <c r="A1791" s="1" t="s">
        <v>1779</v>
      </c>
      <c r="B1791" s="1" t="s">
        <v>4</v>
      </c>
      <c r="C1791" s="1" t="str">
        <f t="shared" si="63"/>
        <v>l</v>
      </c>
      <c r="D1791">
        <f>VLOOKUP(C1791,'Naive Bayes'!A:D,3,0)</f>
        <v>6.1605476042314873E-2</v>
      </c>
      <c r="E1791">
        <f>VLOOKUP(C1791,'Naive Bayes'!A:D,2,0)</f>
        <v>2.7977044476327116E-2</v>
      </c>
      <c r="F1791">
        <f>D1791*GETPIVOTDATA("Gender",'Naive Bayes'!$A$3,"Gender","Male","LastLetter","a")</f>
        <v>1.1002346996978449E-2</v>
      </c>
      <c r="G1791">
        <f>E1791*GETPIVOTDATA("Gender",'Naive Bayes'!$A$3,"Gender","Female","LastLetter","a")</f>
        <v>1.5694439584281066E-2</v>
      </c>
      <c r="H1791" t="str">
        <f t="shared" si="61"/>
        <v>Female</v>
      </c>
      <c r="I1791">
        <f t="shared" si="62"/>
        <v>0</v>
      </c>
    </row>
    <row r="1792" spans="1:9" ht="14.25" customHeight="1">
      <c r="A1792" s="1" t="s">
        <v>1780</v>
      </c>
      <c r="B1792" s="1" t="s">
        <v>4</v>
      </c>
      <c r="C1792" s="1" t="str">
        <f t="shared" si="63"/>
        <v>i</v>
      </c>
      <c r="D1792">
        <f>VLOOKUP(C1792,'Naive Bayes'!A:D,3,0)</f>
        <v>6.4716863721219667E-2</v>
      </c>
      <c r="E1792">
        <f>VLOOKUP(C1792,'Naive Bayes'!A:D,2,0)</f>
        <v>0.34074605451936874</v>
      </c>
      <c r="F1792">
        <f>D1792*GETPIVOTDATA("Gender",'Naive Bayes'!$A$3,"Gender","Male","LastLetter","a")</f>
        <v>1.1558021087734937E-2</v>
      </c>
      <c r="G1792">
        <f>E1792*GETPIVOTDATA("Gender",'Naive Bayes'!$A$3,"Gender","Female","LastLetter","a")</f>
        <v>0.19115022570598736</v>
      </c>
      <c r="H1792" t="str">
        <f t="shared" si="61"/>
        <v>Female</v>
      </c>
      <c r="I1792">
        <f t="shared" si="62"/>
        <v>0</v>
      </c>
    </row>
    <row r="1793" spans="1:9" ht="14.25" customHeight="1">
      <c r="A1793" s="1" t="s">
        <v>1781</v>
      </c>
      <c r="B1793" s="1" t="s">
        <v>6</v>
      </c>
      <c r="C1793" s="1" t="str">
        <f t="shared" si="63"/>
        <v>a</v>
      </c>
      <c r="D1793">
        <f>VLOOKUP(C1793,'Naive Bayes'!A:D,3,0)</f>
        <v>0.17859365276913503</v>
      </c>
      <c r="E1793">
        <f>VLOOKUP(C1793,'Naive Bayes'!A:D,2,0)</f>
        <v>0.56097560975609762</v>
      </c>
      <c r="F1793">
        <f>D1793*GETPIVOTDATA("Gender",'Naive Bayes'!$A$3,"Gender","Male","LastLetter","a")</f>
        <v>3.1895692809422373E-2</v>
      </c>
      <c r="G1793">
        <f>E1793*GETPIVOTDATA("Gender",'Naive Bayes'!$A$3,"Gender","Female","LastLetter","a")</f>
        <v>0.31469363474122553</v>
      </c>
      <c r="H1793" t="str">
        <f t="shared" si="61"/>
        <v>Female</v>
      </c>
      <c r="I1793">
        <f t="shared" si="62"/>
        <v>1</v>
      </c>
    </row>
    <row r="1794" spans="1:9" ht="14.25" customHeight="1">
      <c r="A1794" s="1" t="s">
        <v>490</v>
      </c>
      <c r="B1794" s="1" t="s">
        <v>4</v>
      </c>
      <c r="C1794" s="1" t="str">
        <f t="shared" si="63"/>
        <v>k</v>
      </c>
      <c r="D1794">
        <f>VLOOKUP(C1794,'Naive Bayes'!A:D,3,0)</f>
        <v>3.7336652146857496E-2</v>
      </c>
      <c r="E1794">
        <f>VLOOKUP(C1794,'Naive Bayes'!A:D,2,0)</f>
        <v>2.8694404591104736E-3</v>
      </c>
      <c r="F1794">
        <f>D1794*GETPIVOTDATA("Gender",'Naive Bayes'!$A$3,"Gender","Male","LastLetter","a")</f>
        <v>6.6680890890778478E-3</v>
      </c>
      <c r="G1794">
        <f>E1794*GETPIVOTDATA("Gender",'Naive Bayes'!$A$3,"Gender","Female","LastLetter","a")</f>
        <v>1.6096861112083146E-3</v>
      </c>
      <c r="H1794" t="str">
        <f t="shared" si="61"/>
        <v>Male</v>
      </c>
      <c r="I1794">
        <f t="shared" si="62"/>
        <v>1</v>
      </c>
    </row>
    <row r="1795" spans="1:9" ht="14.25" customHeight="1">
      <c r="A1795" s="1" t="s">
        <v>1782</v>
      </c>
      <c r="B1795" s="1" t="s">
        <v>6</v>
      </c>
      <c r="C1795" s="1" t="str">
        <f t="shared" si="63"/>
        <v>h</v>
      </c>
      <c r="D1795">
        <f>VLOOKUP(C1795,'Naive Bayes'!A:D,3,0)</f>
        <v>0.11263223397635345</v>
      </c>
      <c r="E1795">
        <f>VLOOKUP(C1795,'Naive Bayes'!A:D,2,0)</f>
        <v>5.0215208034433282E-3</v>
      </c>
      <c r="F1795">
        <f>D1795*GETPIVOTDATA("Gender",'Naive Bayes'!$A$3,"Gender","Male","LastLetter","a")</f>
        <v>2.0115402085384843E-2</v>
      </c>
      <c r="G1795">
        <f>E1795*GETPIVOTDATA("Gender",'Naive Bayes'!$A$3,"Gender","Female","LastLetter","a")</f>
        <v>2.8169506946145503E-3</v>
      </c>
      <c r="H1795" t="str">
        <f t="shared" ref="H1795:H1858" si="64">IF(G1795&gt;F1795,"Female","Male")</f>
        <v>Male</v>
      </c>
      <c r="I1795">
        <f t="shared" ref="I1795:I1858" si="65">IF(H1795=B1795,1,0)</f>
        <v>0</v>
      </c>
    </row>
    <row r="1796" spans="1:9" ht="14.25" customHeight="1">
      <c r="A1796" s="1" t="s">
        <v>1783</v>
      </c>
      <c r="B1796" s="1" t="s">
        <v>4</v>
      </c>
      <c r="C1796" s="1" t="str">
        <f t="shared" si="63"/>
        <v>t</v>
      </c>
      <c r="D1796">
        <f>VLOOKUP(C1796,'Naive Bayes'!A:D,3,0)</f>
        <v>5.9116365899191038E-2</v>
      </c>
      <c r="E1796">
        <f>VLOOKUP(C1796,'Naive Bayes'!A:D,2,0)</f>
        <v>6.4562410329985654E-3</v>
      </c>
      <c r="F1796">
        <f>D1796*GETPIVOTDATA("Gender",'Naive Bayes'!$A$3,"Gender","Male","LastLetter","a")</f>
        <v>1.0557807724373258E-2</v>
      </c>
      <c r="G1796">
        <f>E1796*GETPIVOTDATA("Gender",'Naive Bayes'!$A$3,"Gender","Female","LastLetter","a")</f>
        <v>3.6217937502187078E-3</v>
      </c>
      <c r="H1796" t="str">
        <f t="shared" si="64"/>
        <v>Male</v>
      </c>
      <c r="I1796">
        <f t="shared" si="65"/>
        <v>1</v>
      </c>
    </row>
    <row r="1797" spans="1:9" ht="14.25" customHeight="1">
      <c r="A1797" s="1" t="s">
        <v>1784</v>
      </c>
      <c r="B1797" s="1" t="s">
        <v>6</v>
      </c>
      <c r="C1797" s="1" t="str">
        <f t="shared" si="63"/>
        <v>a</v>
      </c>
      <c r="D1797">
        <f>VLOOKUP(C1797,'Naive Bayes'!A:D,3,0)</f>
        <v>0.17859365276913503</v>
      </c>
      <c r="E1797">
        <f>VLOOKUP(C1797,'Naive Bayes'!A:D,2,0)</f>
        <v>0.56097560975609762</v>
      </c>
      <c r="F1797">
        <f>D1797*GETPIVOTDATA("Gender",'Naive Bayes'!$A$3,"Gender","Male","LastLetter","a")</f>
        <v>3.1895692809422373E-2</v>
      </c>
      <c r="G1797">
        <f>E1797*GETPIVOTDATA("Gender",'Naive Bayes'!$A$3,"Gender","Female","LastLetter","a")</f>
        <v>0.31469363474122553</v>
      </c>
      <c r="H1797" t="str">
        <f t="shared" si="64"/>
        <v>Female</v>
      </c>
      <c r="I1797">
        <f t="shared" si="65"/>
        <v>1</v>
      </c>
    </row>
    <row r="1798" spans="1:9" ht="14.25" customHeight="1">
      <c r="A1798" s="1" t="s">
        <v>1785</v>
      </c>
      <c r="B1798" s="1" t="s">
        <v>4</v>
      </c>
      <c r="C1798" s="1" t="str">
        <f t="shared" si="63"/>
        <v>n</v>
      </c>
      <c r="D1798">
        <f>VLOOKUP(C1798,'Naive Bayes'!A:D,3,0)</f>
        <v>0.15121344119477287</v>
      </c>
      <c r="E1798">
        <f>VLOOKUP(C1798,'Naive Bayes'!A:D,2,0)</f>
        <v>1.2195121951219513E-2</v>
      </c>
      <c r="F1798">
        <f>D1798*GETPIVOTDATA("Gender",'Naive Bayes'!$A$3,"Gender","Male","LastLetter","a")</f>
        <v>2.7005760810765285E-2</v>
      </c>
      <c r="G1798">
        <f>E1798*GETPIVOTDATA("Gender",'Naive Bayes'!$A$3,"Gender","Female","LastLetter","a")</f>
        <v>6.8411659726353366E-3</v>
      </c>
      <c r="H1798" t="str">
        <f t="shared" si="64"/>
        <v>Male</v>
      </c>
      <c r="I1798">
        <f t="shared" si="65"/>
        <v>1</v>
      </c>
    </row>
    <row r="1799" spans="1:9" ht="14.25" customHeight="1">
      <c r="A1799" s="1" t="s">
        <v>1786</v>
      </c>
      <c r="B1799" s="1" t="s">
        <v>6</v>
      </c>
      <c r="C1799" s="1" t="str">
        <f t="shared" si="63"/>
        <v>i</v>
      </c>
      <c r="D1799">
        <f>VLOOKUP(C1799,'Naive Bayes'!A:D,3,0)</f>
        <v>6.4716863721219667E-2</v>
      </c>
      <c r="E1799">
        <f>VLOOKUP(C1799,'Naive Bayes'!A:D,2,0)</f>
        <v>0.34074605451936874</v>
      </c>
      <c r="F1799">
        <f>D1799*GETPIVOTDATA("Gender",'Naive Bayes'!$A$3,"Gender","Male","LastLetter","a")</f>
        <v>1.1558021087734937E-2</v>
      </c>
      <c r="G1799">
        <f>E1799*GETPIVOTDATA("Gender",'Naive Bayes'!$A$3,"Gender","Female","LastLetter","a")</f>
        <v>0.19115022570598736</v>
      </c>
      <c r="H1799" t="str">
        <f t="shared" si="64"/>
        <v>Female</v>
      </c>
      <c r="I1799">
        <f t="shared" si="65"/>
        <v>1</v>
      </c>
    </row>
    <row r="1800" spans="1:9" ht="14.25" customHeight="1">
      <c r="A1800" s="1" t="s">
        <v>1787</v>
      </c>
      <c r="B1800" s="1" t="s">
        <v>6</v>
      </c>
      <c r="C1800" s="1" t="str">
        <f t="shared" si="63"/>
        <v>i</v>
      </c>
      <c r="D1800">
        <f>VLOOKUP(C1800,'Naive Bayes'!A:D,3,0)</f>
        <v>6.4716863721219667E-2</v>
      </c>
      <c r="E1800">
        <f>VLOOKUP(C1800,'Naive Bayes'!A:D,2,0)</f>
        <v>0.34074605451936874</v>
      </c>
      <c r="F1800">
        <f>D1800*GETPIVOTDATA("Gender",'Naive Bayes'!$A$3,"Gender","Male","LastLetter","a")</f>
        <v>1.1558021087734937E-2</v>
      </c>
      <c r="G1800">
        <f>E1800*GETPIVOTDATA("Gender",'Naive Bayes'!$A$3,"Gender","Female","LastLetter","a")</f>
        <v>0.19115022570598736</v>
      </c>
      <c r="H1800" t="str">
        <f t="shared" si="64"/>
        <v>Female</v>
      </c>
      <c r="I1800">
        <f t="shared" si="65"/>
        <v>1</v>
      </c>
    </row>
    <row r="1801" spans="1:9" ht="14.25" customHeight="1">
      <c r="A1801" s="1" t="s">
        <v>1788</v>
      </c>
      <c r="B1801" s="1" t="s">
        <v>4</v>
      </c>
      <c r="C1801" s="1" t="str">
        <f t="shared" si="63"/>
        <v>a</v>
      </c>
      <c r="D1801">
        <f>VLOOKUP(C1801,'Naive Bayes'!A:D,3,0)</f>
        <v>0.17859365276913503</v>
      </c>
      <c r="E1801">
        <f>VLOOKUP(C1801,'Naive Bayes'!A:D,2,0)</f>
        <v>0.56097560975609762</v>
      </c>
      <c r="F1801">
        <f>D1801*GETPIVOTDATA("Gender",'Naive Bayes'!$A$3,"Gender","Male","LastLetter","a")</f>
        <v>3.1895692809422373E-2</v>
      </c>
      <c r="G1801">
        <f>E1801*GETPIVOTDATA("Gender",'Naive Bayes'!$A$3,"Gender","Female","LastLetter","a")</f>
        <v>0.31469363474122553</v>
      </c>
      <c r="H1801" t="str">
        <f t="shared" si="64"/>
        <v>Female</v>
      </c>
      <c r="I1801">
        <f t="shared" si="65"/>
        <v>0</v>
      </c>
    </row>
    <row r="1802" spans="1:9" ht="14.25" customHeight="1">
      <c r="A1802" s="1" t="s">
        <v>1789</v>
      </c>
      <c r="B1802" s="1" t="s">
        <v>4</v>
      </c>
      <c r="C1802" s="1" t="str">
        <f t="shared" si="63"/>
        <v>i</v>
      </c>
      <c r="D1802">
        <f>VLOOKUP(C1802,'Naive Bayes'!A:D,3,0)</f>
        <v>6.4716863721219667E-2</v>
      </c>
      <c r="E1802">
        <f>VLOOKUP(C1802,'Naive Bayes'!A:D,2,0)</f>
        <v>0.34074605451936874</v>
      </c>
      <c r="F1802">
        <f>D1802*GETPIVOTDATA("Gender",'Naive Bayes'!$A$3,"Gender","Male","LastLetter","a")</f>
        <v>1.1558021087734937E-2</v>
      </c>
      <c r="G1802">
        <f>E1802*GETPIVOTDATA("Gender",'Naive Bayes'!$A$3,"Gender","Female","LastLetter","a")</f>
        <v>0.19115022570598736</v>
      </c>
      <c r="H1802" t="str">
        <f t="shared" si="64"/>
        <v>Female</v>
      </c>
      <c r="I1802">
        <f t="shared" si="65"/>
        <v>0</v>
      </c>
    </row>
    <row r="1803" spans="1:9" ht="14.25" customHeight="1">
      <c r="A1803" s="1" t="s">
        <v>1790</v>
      </c>
      <c r="B1803" s="1" t="s">
        <v>4</v>
      </c>
      <c r="C1803" s="1" t="str">
        <f t="shared" si="63"/>
        <v>n</v>
      </c>
      <c r="D1803">
        <f>VLOOKUP(C1803,'Naive Bayes'!A:D,3,0)</f>
        <v>0.15121344119477287</v>
      </c>
      <c r="E1803">
        <f>VLOOKUP(C1803,'Naive Bayes'!A:D,2,0)</f>
        <v>1.2195121951219513E-2</v>
      </c>
      <c r="F1803">
        <f>D1803*GETPIVOTDATA("Gender",'Naive Bayes'!$A$3,"Gender","Male","LastLetter","a")</f>
        <v>2.7005760810765285E-2</v>
      </c>
      <c r="G1803">
        <f>E1803*GETPIVOTDATA("Gender",'Naive Bayes'!$A$3,"Gender","Female","LastLetter","a")</f>
        <v>6.8411659726353366E-3</v>
      </c>
      <c r="H1803" t="str">
        <f t="shared" si="64"/>
        <v>Male</v>
      </c>
      <c r="I1803">
        <f t="shared" si="65"/>
        <v>1</v>
      </c>
    </row>
    <row r="1804" spans="1:9" ht="14.25" customHeight="1">
      <c r="A1804" s="1" t="s">
        <v>1791</v>
      </c>
      <c r="B1804" s="1" t="s">
        <v>6</v>
      </c>
      <c r="C1804" s="1" t="str">
        <f t="shared" si="63"/>
        <v>i</v>
      </c>
      <c r="D1804">
        <f>VLOOKUP(C1804,'Naive Bayes'!A:D,3,0)</f>
        <v>6.4716863721219667E-2</v>
      </c>
      <c r="E1804">
        <f>VLOOKUP(C1804,'Naive Bayes'!A:D,2,0)</f>
        <v>0.34074605451936874</v>
      </c>
      <c r="F1804">
        <f>D1804*GETPIVOTDATA("Gender",'Naive Bayes'!$A$3,"Gender","Male","LastLetter","a")</f>
        <v>1.1558021087734937E-2</v>
      </c>
      <c r="G1804">
        <f>E1804*GETPIVOTDATA("Gender",'Naive Bayes'!$A$3,"Gender","Female","LastLetter","a")</f>
        <v>0.19115022570598736</v>
      </c>
      <c r="H1804" t="str">
        <f t="shared" si="64"/>
        <v>Female</v>
      </c>
      <c r="I1804">
        <f t="shared" si="65"/>
        <v>1</v>
      </c>
    </row>
    <row r="1805" spans="1:9" ht="14.25" customHeight="1">
      <c r="A1805" s="1" t="s">
        <v>1792</v>
      </c>
      <c r="B1805" s="1" t="s">
        <v>6</v>
      </c>
      <c r="C1805" s="1" t="str">
        <f t="shared" si="63"/>
        <v>i</v>
      </c>
      <c r="D1805">
        <f>VLOOKUP(C1805,'Naive Bayes'!A:D,3,0)</f>
        <v>6.4716863721219667E-2</v>
      </c>
      <c r="E1805">
        <f>VLOOKUP(C1805,'Naive Bayes'!A:D,2,0)</f>
        <v>0.34074605451936874</v>
      </c>
      <c r="F1805">
        <f>D1805*GETPIVOTDATA("Gender",'Naive Bayes'!$A$3,"Gender","Male","LastLetter","a")</f>
        <v>1.1558021087734937E-2</v>
      </c>
      <c r="G1805">
        <f>E1805*GETPIVOTDATA("Gender",'Naive Bayes'!$A$3,"Gender","Female","LastLetter","a")</f>
        <v>0.19115022570598736</v>
      </c>
      <c r="H1805" t="str">
        <f t="shared" si="64"/>
        <v>Female</v>
      </c>
      <c r="I1805">
        <f t="shared" si="65"/>
        <v>1</v>
      </c>
    </row>
    <row r="1806" spans="1:9" ht="14.25" customHeight="1">
      <c r="A1806" s="1" t="s">
        <v>1793</v>
      </c>
      <c r="B1806" s="1" t="s">
        <v>4</v>
      </c>
      <c r="C1806" s="1" t="str">
        <f t="shared" si="63"/>
        <v>s</v>
      </c>
      <c r="D1806">
        <f>VLOOKUP(C1806,'Naive Bayes'!A:D,3,0)</f>
        <v>2.0535158680771624E-2</v>
      </c>
      <c r="E1806">
        <f>VLOOKUP(C1806,'Naive Bayes'!A:D,2,0)</f>
        <v>2.8694404591104736E-3</v>
      </c>
      <c r="F1806">
        <f>D1806*GETPIVOTDATA("Gender",'Naive Bayes'!$A$3,"Gender","Male","LastLetter","a")</f>
        <v>3.6674489989928162E-3</v>
      </c>
      <c r="G1806">
        <f>E1806*GETPIVOTDATA("Gender",'Naive Bayes'!$A$3,"Gender","Female","LastLetter","a")</f>
        <v>1.6096861112083146E-3</v>
      </c>
      <c r="H1806" t="str">
        <f t="shared" si="64"/>
        <v>Male</v>
      </c>
      <c r="I1806">
        <f t="shared" si="65"/>
        <v>1</v>
      </c>
    </row>
    <row r="1807" spans="1:9" ht="14.25" customHeight="1">
      <c r="A1807" s="1" t="s">
        <v>1794</v>
      </c>
      <c r="B1807" s="1" t="s">
        <v>4</v>
      </c>
      <c r="C1807" s="1" t="str">
        <f t="shared" si="63"/>
        <v>h</v>
      </c>
      <c r="D1807">
        <f>VLOOKUP(C1807,'Naive Bayes'!A:D,3,0)</f>
        <v>0.11263223397635345</v>
      </c>
      <c r="E1807">
        <f>VLOOKUP(C1807,'Naive Bayes'!A:D,2,0)</f>
        <v>5.0215208034433282E-3</v>
      </c>
      <c r="F1807">
        <f>D1807*GETPIVOTDATA("Gender",'Naive Bayes'!$A$3,"Gender","Male","LastLetter","a")</f>
        <v>2.0115402085384843E-2</v>
      </c>
      <c r="G1807">
        <f>E1807*GETPIVOTDATA("Gender",'Naive Bayes'!$A$3,"Gender","Female","LastLetter","a")</f>
        <v>2.8169506946145503E-3</v>
      </c>
      <c r="H1807" t="str">
        <f t="shared" si="64"/>
        <v>Male</v>
      </c>
      <c r="I1807">
        <f t="shared" si="65"/>
        <v>1</v>
      </c>
    </row>
    <row r="1808" spans="1:9" ht="14.25" customHeight="1">
      <c r="A1808" s="1" t="s">
        <v>1795</v>
      </c>
      <c r="B1808" s="1" t="s">
        <v>4</v>
      </c>
      <c r="C1808" s="1" t="str">
        <f t="shared" si="63"/>
        <v>d</v>
      </c>
      <c r="D1808">
        <f>VLOOKUP(C1808,'Naive Bayes'!A:D,3,0)</f>
        <v>3.4847542003733668E-2</v>
      </c>
      <c r="E1808">
        <f>VLOOKUP(C1808,'Naive Bayes'!A:D,2,0)</f>
        <v>2.152080344332855E-3</v>
      </c>
      <c r="F1808">
        <f>D1808*GETPIVOTDATA("Gender",'Naive Bayes'!$A$3,"Gender","Male","LastLetter","a")</f>
        <v>6.2235498164726587E-3</v>
      </c>
      <c r="G1808">
        <f>E1808*GETPIVOTDATA("Gender",'Naive Bayes'!$A$3,"Gender","Female","LastLetter","a")</f>
        <v>1.2072645834062359E-3</v>
      </c>
      <c r="H1808" t="str">
        <f t="shared" si="64"/>
        <v>Male</v>
      </c>
      <c r="I1808">
        <f t="shared" si="65"/>
        <v>1</v>
      </c>
    </row>
    <row r="1809" spans="1:9" ht="14.25" customHeight="1">
      <c r="A1809" s="1" t="s">
        <v>1796</v>
      </c>
      <c r="B1809" s="1" t="s">
        <v>6</v>
      </c>
      <c r="C1809" s="1" t="str">
        <f t="shared" si="63"/>
        <v>l</v>
      </c>
      <c r="D1809">
        <f>VLOOKUP(C1809,'Naive Bayes'!A:D,3,0)</f>
        <v>6.1605476042314873E-2</v>
      </c>
      <c r="E1809">
        <f>VLOOKUP(C1809,'Naive Bayes'!A:D,2,0)</f>
        <v>2.7977044476327116E-2</v>
      </c>
      <c r="F1809">
        <f>D1809*GETPIVOTDATA("Gender",'Naive Bayes'!$A$3,"Gender","Male","LastLetter","a")</f>
        <v>1.1002346996978449E-2</v>
      </c>
      <c r="G1809">
        <f>E1809*GETPIVOTDATA("Gender",'Naive Bayes'!$A$3,"Gender","Female","LastLetter","a")</f>
        <v>1.5694439584281066E-2</v>
      </c>
      <c r="H1809" t="str">
        <f t="shared" si="64"/>
        <v>Female</v>
      </c>
      <c r="I1809">
        <f t="shared" si="65"/>
        <v>1</v>
      </c>
    </row>
    <row r="1810" spans="1:9" ht="14.25" customHeight="1">
      <c r="A1810" s="1" t="s">
        <v>1797</v>
      </c>
      <c r="B1810" s="1" t="s">
        <v>6</v>
      </c>
      <c r="C1810" s="1" t="str">
        <f t="shared" si="63"/>
        <v>i</v>
      </c>
      <c r="D1810">
        <f>VLOOKUP(C1810,'Naive Bayes'!A:D,3,0)</f>
        <v>6.4716863721219667E-2</v>
      </c>
      <c r="E1810">
        <f>VLOOKUP(C1810,'Naive Bayes'!A:D,2,0)</f>
        <v>0.34074605451936874</v>
      </c>
      <c r="F1810">
        <f>D1810*GETPIVOTDATA("Gender",'Naive Bayes'!$A$3,"Gender","Male","LastLetter","a")</f>
        <v>1.1558021087734937E-2</v>
      </c>
      <c r="G1810">
        <f>E1810*GETPIVOTDATA("Gender",'Naive Bayes'!$A$3,"Gender","Female","LastLetter","a")</f>
        <v>0.19115022570598736</v>
      </c>
      <c r="H1810" t="str">
        <f t="shared" si="64"/>
        <v>Female</v>
      </c>
      <c r="I1810">
        <f t="shared" si="65"/>
        <v>1</v>
      </c>
    </row>
    <row r="1811" spans="1:9" ht="14.25" customHeight="1">
      <c r="A1811" s="1" t="s">
        <v>1798</v>
      </c>
      <c r="B1811" s="1" t="s">
        <v>6</v>
      </c>
      <c r="C1811" s="1" t="str">
        <f t="shared" si="63"/>
        <v>a</v>
      </c>
      <c r="D1811">
        <f>VLOOKUP(C1811,'Naive Bayes'!A:D,3,0)</f>
        <v>0.17859365276913503</v>
      </c>
      <c r="E1811">
        <f>VLOOKUP(C1811,'Naive Bayes'!A:D,2,0)</f>
        <v>0.56097560975609762</v>
      </c>
      <c r="F1811">
        <f>D1811*GETPIVOTDATA("Gender",'Naive Bayes'!$A$3,"Gender","Male","LastLetter","a")</f>
        <v>3.1895692809422373E-2</v>
      </c>
      <c r="G1811">
        <f>E1811*GETPIVOTDATA("Gender",'Naive Bayes'!$A$3,"Gender","Female","LastLetter","a")</f>
        <v>0.31469363474122553</v>
      </c>
      <c r="H1811" t="str">
        <f t="shared" si="64"/>
        <v>Female</v>
      </c>
      <c r="I1811">
        <f t="shared" si="65"/>
        <v>1</v>
      </c>
    </row>
    <row r="1812" spans="1:9" ht="14.25" customHeight="1">
      <c r="A1812" s="1" t="s">
        <v>1799</v>
      </c>
      <c r="B1812" s="1" t="s">
        <v>4</v>
      </c>
      <c r="C1812" s="1" t="str">
        <f t="shared" si="63"/>
        <v>a</v>
      </c>
      <c r="D1812">
        <f>VLOOKUP(C1812,'Naive Bayes'!A:D,3,0)</f>
        <v>0.17859365276913503</v>
      </c>
      <c r="E1812">
        <f>VLOOKUP(C1812,'Naive Bayes'!A:D,2,0)</f>
        <v>0.56097560975609762</v>
      </c>
      <c r="F1812">
        <f>D1812*GETPIVOTDATA("Gender",'Naive Bayes'!$A$3,"Gender","Male","LastLetter","a")</f>
        <v>3.1895692809422373E-2</v>
      </c>
      <c r="G1812">
        <f>E1812*GETPIVOTDATA("Gender",'Naive Bayes'!$A$3,"Gender","Female","LastLetter","a")</f>
        <v>0.31469363474122553</v>
      </c>
      <c r="H1812" t="str">
        <f t="shared" si="64"/>
        <v>Female</v>
      </c>
      <c r="I1812">
        <f t="shared" si="65"/>
        <v>0</v>
      </c>
    </row>
    <row r="1813" spans="1:9" ht="14.25" customHeight="1">
      <c r="A1813" s="1" t="s">
        <v>1800</v>
      </c>
      <c r="B1813" s="1" t="s">
        <v>4</v>
      </c>
      <c r="C1813" s="1" t="str">
        <f t="shared" si="63"/>
        <v>z</v>
      </c>
      <c r="D1813">
        <f>VLOOKUP(C1813,'Naive Bayes'!A:D,3,0)</f>
        <v>5.6004978220286251E-3</v>
      </c>
      <c r="E1813">
        <f>VLOOKUP(C1813,'Naive Bayes'!A:D,2,0)</f>
        <v>1.4347202295552368E-3</v>
      </c>
      <c r="F1813">
        <f>D1813*GETPIVOTDATA("Gender",'Naive Bayes'!$A$3,"Gender","Male","LastLetter","a")</f>
        <v>1.0002133633616773E-3</v>
      </c>
      <c r="G1813">
        <f>E1813*GETPIVOTDATA("Gender",'Naive Bayes'!$A$3,"Gender","Female","LastLetter","a")</f>
        <v>8.0484305560415731E-4</v>
      </c>
      <c r="H1813" t="str">
        <f t="shared" si="64"/>
        <v>Male</v>
      </c>
      <c r="I1813">
        <f t="shared" si="65"/>
        <v>1</v>
      </c>
    </row>
    <row r="1814" spans="1:9" ht="14.25" customHeight="1">
      <c r="A1814" s="1" t="s">
        <v>1801</v>
      </c>
      <c r="B1814" s="1" t="s">
        <v>6</v>
      </c>
      <c r="C1814" s="1" t="str">
        <f t="shared" si="63"/>
        <v>a</v>
      </c>
      <c r="D1814">
        <f>VLOOKUP(C1814,'Naive Bayes'!A:D,3,0)</f>
        <v>0.17859365276913503</v>
      </c>
      <c r="E1814">
        <f>VLOOKUP(C1814,'Naive Bayes'!A:D,2,0)</f>
        <v>0.56097560975609762</v>
      </c>
      <c r="F1814">
        <f>D1814*GETPIVOTDATA("Gender",'Naive Bayes'!$A$3,"Gender","Male","LastLetter","a")</f>
        <v>3.1895692809422373E-2</v>
      </c>
      <c r="G1814">
        <f>E1814*GETPIVOTDATA("Gender",'Naive Bayes'!$A$3,"Gender","Female","LastLetter","a")</f>
        <v>0.31469363474122553</v>
      </c>
      <c r="H1814" t="str">
        <f t="shared" si="64"/>
        <v>Female</v>
      </c>
      <c r="I1814">
        <f t="shared" si="65"/>
        <v>1</v>
      </c>
    </row>
    <row r="1815" spans="1:9" ht="14.25" customHeight="1">
      <c r="A1815" s="1" t="s">
        <v>1802</v>
      </c>
      <c r="B1815" s="1" t="s">
        <v>6</v>
      </c>
      <c r="C1815" s="1" t="str">
        <f t="shared" si="63"/>
        <v>a</v>
      </c>
      <c r="D1815">
        <f>VLOOKUP(C1815,'Naive Bayes'!A:D,3,0)</f>
        <v>0.17859365276913503</v>
      </c>
      <c r="E1815">
        <f>VLOOKUP(C1815,'Naive Bayes'!A:D,2,0)</f>
        <v>0.56097560975609762</v>
      </c>
      <c r="F1815">
        <f>D1815*GETPIVOTDATA("Gender",'Naive Bayes'!$A$3,"Gender","Male","LastLetter","a")</f>
        <v>3.1895692809422373E-2</v>
      </c>
      <c r="G1815">
        <f>E1815*GETPIVOTDATA("Gender",'Naive Bayes'!$A$3,"Gender","Female","LastLetter","a")</f>
        <v>0.31469363474122553</v>
      </c>
      <c r="H1815" t="str">
        <f t="shared" si="64"/>
        <v>Female</v>
      </c>
      <c r="I1815">
        <f t="shared" si="65"/>
        <v>1</v>
      </c>
    </row>
    <row r="1816" spans="1:9" ht="14.25" customHeight="1">
      <c r="A1816" s="1" t="s">
        <v>1803</v>
      </c>
      <c r="B1816" s="1" t="s">
        <v>6</v>
      </c>
      <c r="C1816" s="1" t="str">
        <f t="shared" si="63"/>
        <v>i</v>
      </c>
      <c r="D1816">
        <f>VLOOKUP(C1816,'Naive Bayes'!A:D,3,0)</f>
        <v>6.4716863721219667E-2</v>
      </c>
      <c r="E1816">
        <f>VLOOKUP(C1816,'Naive Bayes'!A:D,2,0)</f>
        <v>0.34074605451936874</v>
      </c>
      <c r="F1816">
        <f>D1816*GETPIVOTDATA("Gender",'Naive Bayes'!$A$3,"Gender","Male","LastLetter","a")</f>
        <v>1.1558021087734937E-2</v>
      </c>
      <c r="G1816">
        <f>E1816*GETPIVOTDATA("Gender",'Naive Bayes'!$A$3,"Gender","Female","LastLetter","a")</f>
        <v>0.19115022570598736</v>
      </c>
      <c r="H1816" t="str">
        <f t="shared" si="64"/>
        <v>Female</v>
      </c>
      <c r="I1816">
        <f t="shared" si="65"/>
        <v>1</v>
      </c>
    </row>
    <row r="1817" spans="1:9" ht="14.25" customHeight="1">
      <c r="A1817" s="1" t="s">
        <v>1804</v>
      </c>
      <c r="B1817" s="1" t="s">
        <v>6</v>
      </c>
      <c r="C1817" s="1" t="str">
        <f t="shared" si="63"/>
        <v>i</v>
      </c>
      <c r="D1817">
        <f>VLOOKUP(C1817,'Naive Bayes'!A:D,3,0)</f>
        <v>6.4716863721219667E-2</v>
      </c>
      <c r="E1817">
        <f>VLOOKUP(C1817,'Naive Bayes'!A:D,2,0)</f>
        <v>0.34074605451936874</v>
      </c>
      <c r="F1817">
        <f>D1817*GETPIVOTDATA("Gender",'Naive Bayes'!$A$3,"Gender","Male","LastLetter","a")</f>
        <v>1.1558021087734937E-2</v>
      </c>
      <c r="G1817">
        <f>E1817*GETPIVOTDATA("Gender",'Naive Bayes'!$A$3,"Gender","Female","LastLetter","a")</f>
        <v>0.19115022570598736</v>
      </c>
      <c r="H1817" t="str">
        <f t="shared" si="64"/>
        <v>Female</v>
      </c>
      <c r="I1817">
        <f t="shared" si="65"/>
        <v>1</v>
      </c>
    </row>
    <row r="1818" spans="1:9" ht="14.25" customHeight="1">
      <c r="A1818" s="1" t="s">
        <v>1805</v>
      </c>
      <c r="B1818" s="1" t="s">
        <v>6</v>
      </c>
      <c r="C1818" s="1" t="str">
        <f t="shared" si="63"/>
        <v>a</v>
      </c>
      <c r="D1818">
        <f>VLOOKUP(C1818,'Naive Bayes'!A:D,3,0)</f>
        <v>0.17859365276913503</v>
      </c>
      <c r="E1818">
        <f>VLOOKUP(C1818,'Naive Bayes'!A:D,2,0)</f>
        <v>0.56097560975609762</v>
      </c>
      <c r="F1818">
        <f>D1818*GETPIVOTDATA("Gender",'Naive Bayes'!$A$3,"Gender","Male","LastLetter","a")</f>
        <v>3.1895692809422373E-2</v>
      </c>
      <c r="G1818">
        <f>E1818*GETPIVOTDATA("Gender",'Naive Bayes'!$A$3,"Gender","Female","LastLetter","a")</f>
        <v>0.31469363474122553</v>
      </c>
      <c r="H1818" t="str">
        <f t="shared" si="64"/>
        <v>Female</v>
      </c>
      <c r="I1818">
        <f t="shared" si="65"/>
        <v>1</v>
      </c>
    </row>
    <row r="1819" spans="1:9" ht="14.25" customHeight="1">
      <c r="A1819" s="1" t="s">
        <v>1806</v>
      </c>
      <c r="B1819" s="1" t="s">
        <v>6</v>
      </c>
      <c r="C1819" s="1" t="str">
        <f t="shared" si="63"/>
        <v>a</v>
      </c>
      <c r="D1819">
        <f>VLOOKUP(C1819,'Naive Bayes'!A:D,3,0)</f>
        <v>0.17859365276913503</v>
      </c>
      <c r="E1819">
        <f>VLOOKUP(C1819,'Naive Bayes'!A:D,2,0)</f>
        <v>0.56097560975609762</v>
      </c>
      <c r="F1819">
        <f>D1819*GETPIVOTDATA("Gender",'Naive Bayes'!$A$3,"Gender","Male","LastLetter","a")</f>
        <v>3.1895692809422373E-2</v>
      </c>
      <c r="G1819">
        <f>E1819*GETPIVOTDATA("Gender",'Naive Bayes'!$A$3,"Gender","Female","LastLetter","a")</f>
        <v>0.31469363474122553</v>
      </c>
      <c r="H1819" t="str">
        <f t="shared" si="64"/>
        <v>Female</v>
      </c>
      <c r="I1819">
        <f t="shared" si="65"/>
        <v>1</v>
      </c>
    </row>
    <row r="1820" spans="1:9" ht="14.25" customHeight="1">
      <c r="A1820" s="1" t="s">
        <v>1807</v>
      </c>
      <c r="B1820" s="1" t="s">
        <v>4</v>
      </c>
      <c r="C1820" s="1" t="str">
        <f t="shared" si="63"/>
        <v>i</v>
      </c>
      <c r="D1820">
        <f>VLOOKUP(C1820,'Naive Bayes'!A:D,3,0)</f>
        <v>6.4716863721219667E-2</v>
      </c>
      <c r="E1820">
        <f>VLOOKUP(C1820,'Naive Bayes'!A:D,2,0)</f>
        <v>0.34074605451936874</v>
      </c>
      <c r="F1820">
        <f>D1820*GETPIVOTDATA("Gender",'Naive Bayes'!$A$3,"Gender","Male","LastLetter","a")</f>
        <v>1.1558021087734937E-2</v>
      </c>
      <c r="G1820">
        <f>E1820*GETPIVOTDATA("Gender",'Naive Bayes'!$A$3,"Gender","Female","LastLetter","a")</f>
        <v>0.19115022570598736</v>
      </c>
      <c r="H1820" t="str">
        <f t="shared" si="64"/>
        <v>Female</v>
      </c>
      <c r="I1820">
        <f t="shared" si="65"/>
        <v>0</v>
      </c>
    </row>
    <row r="1821" spans="1:9" ht="14.25" customHeight="1">
      <c r="A1821" s="1" t="s">
        <v>1808</v>
      </c>
      <c r="B1821" s="1" t="s">
        <v>6</v>
      </c>
      <c r="C1821" s="1" t="str">
        <f t="shared" si="63"/>
        <v>a</v>
      </c>
      <c r="D1821">
        <f>VLOOKUP(C1821,'Naive Bayes'!A:D,3,0)</f>
        <v>0.17859365276913503</v>
      </c>
      <c r="E1821">
        <f>VLOOKUP(C1821,'Naive Bayes'!A:D,2,0)</f>
        <v>0.56097560975609762</v>
      </c>
      <c r="F1821">
        <f>D1821*GETPIVOTDATA("Gender",'Naive Bayes'!$A$3,"Gender","Male","LastLetter","a")</f>
        <v>3.1895692809422373E-2</v>
      </c>
      <c r="G1821">
        <f>E1821*GETPIVOTDATA("Gender",'Naive Bayes'!$A$3,"Gender","Female","LastLetter","a")</f>
        <v>0.31469363474122553</v>
      </c>
      <c r="H1821" t="str">
        <f t="shared" si="64"/>
        <v>Female</v>
      </c>
      <c r="I1821">
        <f t="shared" si="65"/>
        <v>1</v>
      </c>
    </row>
    <row r="1822" spans="1:9" ht="14.25" customHeight="1">
      <c r="A1822" s="1" t="s">
        <v>1809</v>
      </c>
      <c r="B1822" s="1" t="s">
        <v>6</v>
      </c>
      <c r="C1822" s="1" t="str">
        <f t="shared" si="63"/>
        <v>a</v>
      </c>
      <c r="D1822">
        <f>VLOOKUP(C1822,'Naive Bayes'!A:D,3,0)</f>
        <v>0.17859365276913503</v>
      </c>
      <c r="E1822">
        <f>VLOOKUP(C1822,'Naive Bayes'!A:D,2,0)</f>
        <v>0.56097560975609762</v>
      </c>
      <c r="F1822">
        <f>D1822*GETPIVOTDATA("Gender",'Naive Bayes'!$A$3,"Gender","Male","LastLetter","a")</f>
        <v>3.1895692809422373E-2</v>
      </c>
      <c r="G1822">
        <f>E1822*GETPIVOTDATA("Gender",'Naive Bayes'!$A$3,"Gender","Female","LastLetter","a")</f>
        <v>0.31469363474122553</v>
      </c>
      <c r="H1822" t="str">
        <f t="shared" si="64"/>
        <v>Female</v>
      </c>
      <c r="I1822">
        <f t="shared" si="65"/>
        <v>1</v>
      </c>
    </row>
    <row r="1823" spans="1:9" ht="14.25" customHeight="1">
      <c r="A1823" s="1" t="s">
        <v>1810</v>
      </c>
      <c r="B1823" s="1" t="s">
        <v>6</v>
      </c>
      <c r="C1823" s="1" t="str">
        <f t="shared" si="63"/>
        <v>i</v>
      </c>
      <c r="D1823">
        <f>VLOOKUP(C1823,'Naive Bayes'!A:D,3,0)</f>
        <v>6.4716863721219667E-2</v>
      </c>
      <c r="E1823">
        <f>VLOOKUP(C1823,'Naive Bayes'!A:D,2,0)</f>
        <v>0.34074605451936874</v>
      </c>
      <c r="F1823">
        <f>D1823*GETPIVOTDATA("Gender",'Naive Bayes'!$A$3,"Gender","Male","LastLetter","a")</f>
        <v>1.1558021087734937E-2</v>
      </c>
      <c r="G1823">
        <f>E1823*GETPIVOTDATA("Gender",'Naive Bayes'!$A$3,"Gender","Female","LastLetter","a")</f>
        <v>0.19115022570598736</v>
      </c>
      <c r="H1823" t="str">
        <f t="shared" si="64"/>
        <v>Female</v>
      </c>
      <c r="I1823">
        <f t="shared" si="65"/>
        <v>1</v>
      </c>
    </row>
    <row r="1824" spans="1:9" ht="14.25" customHeight="1">
      <c r="A1824" s="1" t="s">
        <v>1811</v>
      </c>
      <c r="B1824" s="1" t="s">
        <v>6</v>
      </c>
      <c r="C1824" s="1" t="str">
        <f t="shared" si="63"/>
        <v>i</v>
      </c>
      <c r="D1824">
        <f>VLOOKUP(C1824,'Naive Bayes'!A:D,3,0)</f>
        <v>6.4716863721219667E-2</v>
      </c>
      <c r="E1824">
        <f>VLOOKUP(C1824,'Naive Bayes'!A:D,2,0)</f>
        <v>0.34074605451936874</v>
      </c>
      <c r="F1824">
        <f>D1824*GETPIVOTDATA("Gender",'Naive Bayes'!$A$3,"Gender","Male","LastLetter","a")</f>
        <v>1.1558021087734937E-2</v>
      </c>
      <c r="G1824">
        <f>E1824*GETPIVOTDATA("Gender",'Naive Bayes'!$A$3,"Gender","Female","LastLetter","a")</f>
        <v>0.19115022570598736</v>
      </c>
      <c r="H1824" t="str">
        <f t="shared" si="64"/>
        <v>Female</v>
      </c>
      <c r="I1824">
        <f t="shared" si="65"/>
        <v>1</v>
      </c>
    </row>
    <row r="1825" spans="1:9" ht="14.25" customHeight="1">
      <c r="A1825" s="1" t="s">
        <v>1812</v>
      </c>
      <c r="B1825" s="1" t="s">
        <v>6</v>
      </c>
      <c r="C1825" s="1" t="str">
        <f t="shared" si="63"/>
        <v>a</v>
      </c>
      <c r="D1825">
        <f>VLOOKUP(C1825,'Naive Bayes'!A:D,3,0)</f>
        <v>0.17859365276913503</v>
      </c>
      <c r="E1825">
        <f>VLOOKUP(C1825,'Naive Bayes'!A:D,2,0)</f>
        <v>0.56097560975609762</v>
      </c>
      <c r="F1825">
        <f>D1825*GETPIVOTDATA("Gender",'Naive Bayes'!$A$3,"Gender","Male","LastLetter","a")</f>
        <v>3.1895692809422373E-2</v>
      </c>
      <c r="G1825">
        <f>E1825*GETPIVOTDATA("Gender",'Naive Bayes'!$A$3,"Gender","Female","LastLetter","a")</f>
        <v>0.31469363474122553</v>
      </c>
      <c r="H1825" t="str">
        <f t="shared" si="64"/>
        <v>Female</v>
      </c>
      <c r="I1825">
        <f t="shared" si="65"/>
        <v>1</v>
      </c>
    </row>
    <row r="1826" spans="1:9" ht="14.25" customHeight="1">
      <c r="A1826" s="1" t="s">
        <v>1813</v>
      </c>
      <c r="B1826" s="1" t="s">
        <v>6</v>
      </c>
      <c r="C1826" s="1" t="str">
        <f t="shared" si="63"/>
        <v>i</v>
      </c>
      <c r="D1826">
        <f>VLOOKUP(C1826,'Naive Bayes'!A:D,3,0)</f>
        <v>6.4716863721219667E-2</v>
      </c>
      <c r="E1826">
        <f>VLOOKUP(C1826,'Naive Bayes'!A:D,2,0)</f>
        <v>0.34074605451936874</v>
      </c>
      <c r="F1826">
        <f>D1826*GETPIVOTDATA("Gender",'Naive Bayes'!$A$3,"Gender","Male","LastLetter","a")</f>
        <v>1.1558021087734937E-2</v>
      </c>
      <c r="G1826">
        <f>E1826*GETPIVOTDATA("Gender",'Naive Bayes'!$A$3,"Gender","Female","LastLetter","a")</f>
        <v>0.19115022570598736</v>
      </c>
      <c r="H1826" t="str">
        <f t="shared" si="64"/>
        <v>Female</v>
      </c>
      <c r="I1826">
        <f t="shared" si="65"/>
        <v>1</v>
      </c>
    </row>
    <row r="1827" spans="1:9" ht="14.25" customHeight="1">
      <c r="A1827" s="1" t="s">
        <v>1814</v>
      </c>
      <c r="B1827" s="1" t="s">
        <v>6</v>
      </c>
      <c r="C1827" s="1" t="str">
        <f t="shared" si="63"/>
        <v>a</v>
      </c>
      <c r="D1827">
        <f>VLOOKUP(C1827,'Naive Bayes'!A:D,3,0)</f>
        <v>0.17859365276913503</v>
      </c>
      <c r="E1827">
        <f>VLOOKUP(C1827,'Naive Bayes'!A:D,2,0)</f>
        <v>0.56097560975609762</v>
      </c>
      <c r="F1827">
        <f>D1827*GETPIVOTDATA("Gender",'Naive Bayes'!$A$3,"Gender","Male","LastLetter","a")</f>
        <v>3.1895692809422373E-2</v>
      </c>
      <c r="G1827">
        <f>E1827*GETPIVOTDATA("Gender",'Naive Bayes'!$A$3,"Gender","Female","LastLetter","a")</f>
        <v>0.31469363474122553</v>
      </c>
      <c r="H1827" t="str">
        <f t="shared" si="64"/>
        <v>Female</v>
      </c>
      <c r="I1827">
        <f t="shared" si="65"/>
        <v>1</v>
      </c>
    </row>
    <row r="1828" spans="1:9" ht="14.25" customHeight="1">
      <c r="A1828" s="1" t="s">
        <v>1815</v>
      </c>
      <c r="B1828" s="1" t="s">
        <v>6</v>
      </c>
      <c r="C1828" s="1" t="str">
        <f t="shared" si="63"/>
        <v>a</v>
      </c>
      <c r="D1828">
        <f>VLOOKUP(C1828,'Naive Bayes'!A:D,3,0)</f>
        <v>0.17859365276913503</v>
      </c>
      <c r="E1828">
        <f>VLOOKUP(C1828,'Naive Bayes'!A:D,2,0)</f>
        <v>0.56097560975609762</v>
      </c>
      <c r="F1828">
        <f>D1828*GETPIVOTDATA("Gender",'Naive Bayes'!$A$3,"Gender","Male","LastLetter","a")</f>
        <v>3.1895692809422373E-2</v>
      </c>
      <c r="G1828">
        <f>E1828*GETPIVOTDATA("Gender",'Naive Bayes'!$A$3,"Gender","Female","LastLetter","a")</f>
        <v>0.31469363474122553</v>
      </c>
      <c r="H1828" t="str">
        <f t="shared" si="64"/>
        <v>Female</v>
      </c>
      <c r="I1828">
        <f t="shared" si="65"/>
        <v>1</v>
      </c>
    </row>
    <row r="1829" spans="1:9" ht="14.25" customHeight="1">
      <c r="A1829" s="1" t="s">
        <v>1816</v>
      </c>
      <c r="B1829" s="1" t="s">
        <v>6</v>
      </c>
      <c r="C1829" s="1" t="str">
        <f t="shared" si="63"/>
        <v>i</v>
      </c>
      <c r="D1829">
        <f>VLOOKUP(C1829,'Naive Bayes'!A:D,3,0)</f>
        <v>6.4716863721219667E-2</v>
      </c>
      <c r="E1829">
        <f>VLOOKUP(C1829,'Naive Bayes'!A:D,2,0)</f>
        <v>0.34074605451936874</v>
      </c>
      <c r="F1829">
        <f>D1829*GETPIVOTDATA("Gender",'Naive Bayes'!$A$3,"Gender","Male","LastLetter","a")</f>
        <v>1.1558021087734937E-2</v>
      </c>
      <c r="G1829">
        <f>E1829*GETPIVOTDATA("Gender",'Naive Bayes'!$A$3,"Gender","Female","LastLetter","a")</f>
        <v>0.19115022570598736</v>
      </c>
      <c r="H1829" t="str">
        <f t="shared" si="64"/>
        <v>Female</v>
      </c>
      <c r="I1829">
        <f t="shared" si="65"/>
        <v>1</v>
      </c>
    </row>
    <row r="1830" spans="1:9" ht="14.25" customHeight="1">
      <c r="A1830" s="1" t="s">
        <v>1817</v>
      </c>
      <c r="B1830" s="1" t="s">
        <v>4</v>
      </c>
      <c r="C1830" s="1" t="str">
        <f t="shared" si="63"/>
        <v>a</v>
      </c>
      <c r="D1830">
        <f>VLOOKUP(C1830,'Naive Bayes'!A:D,3,0)</f>
        <v>0.17859365276913503</v>
      </c>
      <c r="E1830">
        <f>VLOOKUP(C1830,'Naive Bayes'!A:D,2,0)</f>
        <v>0.56097560975609762</v>
      </c>
      <c r="F1830">
        <f>D1830*GETPIVOTDATA("Gender",'Naive Bayes'!$A$3,"Gender","Male","LastLetter","a")</f>
        <v>3.1895692809422373E-2</v>
      </c>
      <c r="G1830">
        <f>E1830*GETPIVOTDATA("Gender",'Naive Bayes'!$A$3,"Gender","Female","LastLetter","a")</f>
        <v>0.31469363474122553</v>
      </c>
      <c r="H1830" t="str">
        <f t="shared" si="64"/>
        <v>Female</v>
      </c>
      <c r="I1830">
        <f t="shared" si="65"/>
        <v>0</v>
      </c>
    </row>
    <row r="1831" spans="1:9" ht="14.25" customHeight="1">
      <c r="A1831" s="1" t="s">
        <v>1818</v>
      </c>
      <c r="B1831" s="1" t="s">
        <v>6</v>
      </c>
      <c r="C1831" s="1" t="str">
        <f t="shared" si="63"/>
        <v>l</v>
      </c>
      <c r="D1831">
        <f>VLOOKUP(C1831,'Naive Bayes'!A:D,3,0)</f>
        <v>6.1605476042314873E-2</v>
      </c>
      <c r="E1831">
        <f>VLOOKUP(C1831,'Naive Bayes'!A:D,2,0)</f>
        <v>2.7977044476327116E-2</v>
      </c>
      <c r="F1831">
        <f>D1831*GETPIVOTDATA("Gender",'Naive Bayes'!$A$3,"Gender","Male","LastLetter","a")</f>
        <v>1.1002346996978449E-2</v>
      </c>
      <c r="G1831">
        <f>E1831*GETPIVOTDATA("Gender",'Naive Bayes'!$A$3,"Gender","Female","LastLetter","a")</f>
        <v>1.5694439584281066E-2</v>
      </c>
      <c r="H1831" t="str">
        <f t="shared" si="64"/>
        <v>Female</v>
      </c>
      <c r="I1831">
        <f t="shared" si="65"/>
        <v>1</v>
      </c>
    </row>
    <row r="1832" spans="1:9" ht="14.25" customHeight="1">
      <c r="A1832" s="1" t="s">
        <v>1819</v>
      </c>
      <c r="B1832" s="1" t="s">
        <v>4</v>
      </c>
      <c r="C1832" s="1" t="str">
        <f t="shared" si="63"/>
        <v>k</v>
      </c>
      <c r="D1832">
        <f>VLOOKUP(C1832,'Naive Bayes'!A:D,3,0)</f>
        <v>3.7336652146857496E-2</v>
      </c>
      <c r="E1832">
        <f>VLOOKUP(C1832,'Naive Bayes'!A:D,2,0)</f>
        <v>2.8694404591104736E-3</v>
      </c>
      <c r="F1832">
        <f>D1832*GETPIVOTDATA("Gender",'Naive Bayes'!$A$3,"Gender","Male","LastLetter","a")</f>
        <v>6.6680890890778478E-3</v>
      </c>
      <c r="G1832">
        <f>E1832*GETPIVOTDATA("Gender",'Naive Bayes'!$A$3,"Gender","Female","LastLetter","a")</f>
        <v>1.6096861112083146E-3</v>
      </c>
      <c r="H1832" t="str">
        <f t="shared" si="64"/>
        <v>Male</v>
      </c>
      <c r="I1832">
        <f t="shared" si="65"/>
        <v>1</v>
      </c>
    </row>
    <row r="1833" spans="1:9" ht="14.25" customHeight="1">
      <c r="A1833" s="1" t="s">
        <v>1820</v>
      </c>
      <c r="B1833" s="1" t="s">
        <v>6</v>
      </c>
      <c r="C1833" s="1" t="str">
        <f t="shared" si="63"/>
        <v>m</v>
      </c>
      <c r="D1833">
        <f>VLOOKUP(C1833,'Naive Bayes'!A:D,3,0)</f>
        <v>3.2980709396390792E-2</v>
      </c>
      <c r="E1833">
        <f>VLOOKUP(C1833,'Naive Bayes'!A:D,2,0)</f>
        <v>7.8909612625538018E-3</v>
      </c>
      <c r="F1833">
        <f>D1833*GETPIVOTDATA("Gender",'Naive Bayes'!$A$3,"Gender","Male","LastLetter","a")</f>
        <v>5.8901453620187659E-3</v>
      </c>
      <c r="G1833">
        <f>E1833*GETPIVOTDATA("Gender",'Naive Bayes'!$A$3,"Gender","Female","LastLetter","a")</f>
        <v>4.4266368058228645E-3</v>
      </c>
      <c r="H1833" t="str">
        <f t="shared" si="64"/>
        <v>Male</v>
      </c>
      <c r="I1833">
        <f t="shared" si="65"/>
        <v>0</v>
      </c>
    </row>
    <row r="1834" spans="1:9" ht="14.25" customHeight="1">
      <c r="A1834" s="1" t="s">
        <v>1821</v>
      </c>
      <c r="B1834" s="1" t="s">
        <v>4</v>
      </c>
      <c r="C1834" s="1" t="str">
        <f t="shared" si="63"/>
        <v>h</v>
      </c>
      <c r="D1834">
        <f>VLOOKUP(C1834,'Naive Bayes'!A:D,3,0)</f>
        <v>0.11263223397635345</v>
      </c>
      <c r="E1834">
        <f>VLOOKUP(C1834,'Naive Bayes'!A:D,2,0)</f>
        <v>5.0215208034433282E-3</v>
      </c>
      <c r="F1834">
        <f>D1834*GETPIVOTDATA("Gender",'Naive Bayes'!$A$3,"Gender","Male","LastLetter","a")</f>
        <v>2.0115402085384843E-2</v>
      </c>
      <c r="G1834">
        <f>E1834*GETPIVOTDATA("Gender",'Naive Bayes'!$A$3,"Gender","Female","LastLetter","a")</f>
        <v>2.8169506946145503E-3</v>
      </c>
      <c r="H1834" t="str">
        <f t="shared" si="64"/>
        <v>Male</v>
      </c>
      <c r="I1834">
        <f t="shared" si="65"/>
        <v>1</v>
      </c>
    </row>
    <row r="1835" spans="1:9" ht="14.25" customHeight="1">
      <c r="A1835" s="1" t="s">
        <v>1822</v>
      </c>
      <c r="B1835" s="1" t="s">
        <v>4</v>
      </c>
      <c r="C1835" s="1" t="str">
        <f t="shared" si="63"/>
        <v>n</v>
      </c>
      <c r="D1835">
        <f>VLOOKUP(C1835,'Naive Bayes'!A:D,3,0)</f>
        <v>0.15121344119477287</v>
      </c>
      <c r="E1835">
        <f>VLOOKUP(C1835,'Naive Bayes'!A:D,2,0)</f>
        <v>1.2195121951219513E-2</v>
      </c>
      <c r="F1835">
        <f>D1835*GETPIVOTDATA("Gender",'Naive Bayes'!$A$3,"Gender","Male","LastLetter","a")</f>
        <v>2.7005760810765285E-2</v>
      </c>
      <c r="G1835">
        <f>E1835*GETPIVOTDATA("Gender",'Naive Bayes'!$A$3,"Gender","Female","LastLetter","a")</f>
        <v>6.8411659726353366E-3</v>
      </c>
      <c r="H1835" t="str">
        <f t="shared" si="64"/>
        <v>Male</v>
      </c>
      <c r="I1835">
        <f t="shared" si="65"/>
        <v>1</v>
      </c>
    </row>
    <row r="1836" spans="1:9" ht="14.25" customHeight="1">
      <c r="A1836" s="1" t="s">
        <v>1823</v>
      </c>
      <c r="B1836" s="1" t="s">
        <v>4</v>
      </c>
      <c r="C1836" s="1" t="str">
        <f t="shared" si="63"/>
        <v>q</v>
      </c>
      <c r="D1836">
        <f>VLOOKUP(C1836,'Naive Bayes'!A:D,3,0)</f>
        <v>3.1113876789047915E-3</v>
      </c>
      <c r="E1836">
        <f>VLOOKUP(C1836,'Naive Bayes'!A:D,2,0)</f>
        <v>0</v>
      </c>
      <c r="F1836">
        <f>D1836*GETPIVOTDATA("Gender",'Naive Bayes'!$A$3,"Gender","Male","LastLetter","a")</f>
        <v>5.5567409075648732E-4</v>
      </c>
      <c r="G1836">
        <f>E1836*GETPIVOTDATA("Gender",'Naive Bayes'!$A$3,"Gender","Female","LastLetter","a")</f>
        <v>0</v>
      </c>
      <c r="H1836" t="str">
        <f t="shared" si="64"/>
        <v>Male</v>
      </c>
      <c r="I1836">
        <f t="shared" si="65"/>
        <v>1</v>
      </c>
    </row>
    <row r="1837" spans="1:9" ht="14.25" customHeight="1">
      <c r="A1837" s="1" t="s">
        <v>1824</v>
      </c>
      <c r="B1837" s="1" t="s">
        <v>4</v>
      </c>
      <c r="C1837" s="1" t="str">
        <f t="shared" si="63"/>
        <v>s</v>
      </c>
      <c r="D1837">
        <f>VLOOKUP(C1837,'Naive Bayes'!A:D,3,0)</f>
        <v>2.0535158680771624E-2</v>
      </c>
      <c r="E1837">
        <f>VLOOKUP(C1837,'Naive Bayes'!A:D,2,0)</f>
        <v>2.8694404591104736E-3</v>
      </c>
      <c r="F1837">
        <f>D1837*GETPIVOTDATA("Gender",'Naive Bayes'!$A$3,"Gender","Male","LastLetter","a")</f>
        <v>3.6674489989928162E-3</v>
      </c>
      <c r="G1837">
        <f>E1837*GETPIVOTDATA("Gender",'Naive Bayes'!$A$3,"Gender","Female","LastLetter","a")</f>
        <v>1.6096861112083146E-3</v>
      </c>
      <c r="H1837" t="str">
        <f t="shared" si="64"/>
        <v>Male</v>
      </c>
      <c r="I1837">
        <f t="shared" si="65"/>
        <v>1</v>
      </c>
    </row>
    <row r="1838" spans="1:9" ht="14.25" customHeight="1">
      <c r="A1838" s="1" t="s">
        <v>1825</v>
      </c>
      <c r="B1838" s="1" t="s">
        <v>4</v>
      </c>
      <c r="C1838" s="1" t="str">
        <f t="shared" si="63"/>
        <v>n</v>
      </c>
      <c r="D1838">
        <f>VLOOKUP(C1838,'Naive Bayes'!A:D,3,0)</f>
        <v>0.15121344119477287</v>
      </c>
      <c r="E1838">
        <f>VLOOKUP(C1838,'Naive Bayes'!A:D,2,0)</f>
        <v>1.2195121951219513E-2</v>
      </c>
      <c r="F1838">
        <f>D1838*GETPIVOTDATA("Gender",'Naive Bayes'!$A$3,"Gender","Male","LastLetter","a")</f>
        <v>2.7005760810765285E-2</v>
      </c>
      <c r="G1838">
        <f>E1838*GETPIVOTDATA("Gender",'Naive Bayes'!$A$3,"Gender","Female","LastLetter","a")</f>
        <v>6.8411659726353366E-3</v>
      </c>
      <c r="H1838" t="str">
        <f t="shared" si="64"/>
        <v>Male</v>
      </c>
      <c r="I1838">
        <f t="shared" si="65"/>
        <v>1</v>
      </c>
    </row>
    <row r="1839" spans="1:9" ht="14.25" customHeight="1">
      <c r="A1839" s="1" t="s">
        <v>1826</v>
      </c>
      <c r="B1839" s="1" t="s">
        <v>6</v>
      </c>
      <c r="C1839" s="1" t="str">
        <f t="shared" si="63"/>
        <v>a</v>
      </c>
      <c r="D1839">
        <f>VLOOKUP(C1839,'Naive Bayes'!A:D,3,0)</f>
        <v>0.17859365276913503</v>
      </c>
      <c r="E1839">
        <f>VLOOKUP(C1839,'Naive Bayes'!A:D,2,0)</f>
        <v>0.56097560975609762</v>
      </c>
      <c r="F1839">
        <f>D1839*GETPIVOTDATA("Gender",'Naive Bayes'!$A$3,"Gender","Male","LastLetter","a")</f>
        <v>3.1895692809422373E-2</v>
      </c>
      <c r="G1839">
        <f>E1839*GETPIVOTDATA("Gender",'Naive Bayes'!$A$3,"Gender","Female","LastLetter","a")</f>
        <v>0.31469363474122553</v>
      </c>
      <c r="H1839" t="str">
        <f t="shared" si="64"/>
        <v>Female</v>
      </c>
      <c r="I1839">
        <f t="shared" si="65"/>
        <v>1</v>
      </c>
    </row>
    <row r="1840" spans="1:9" ht="14.25" customHeight="1">
      <c r="A1840" s="1" t="s">
        <v>1827</v>
      </c>
      <c r="B1840" s="1" t="s">
        <v>4</v>
      </c>
      <c r="C1840" s="1" t="str">
        <f t="shared" si="63"/>
        <v>n</v>
      </c>
      <c r="D1840">
        <f>VLOOKUP(C1840,'Naive Bayes'!A:D,3,0)</f>
        <v>0.15121344119477287</v>
      </c>
      <c r="E1840">
        <f>VLOOKUP(C1840,'Naive Bayes'!A:D,2,0)</f>
        <v>1.2195121951219513E-2</v>
      </c>
      <c r="F1840">
        <f>D1840*GETPIVOTDATA("Gender",'Naive Bayes'!$A$3,"Gender","Male","LastLetter","a")</f>
        <v>2.7005760810765285E-2</v>
      </c>
      <c r="G1840">
        <f>E1840*GETPIVOTDATA("Gender",'Naive Bayes'!$A$3,"Gender","Female","LastLetter","a")</f>
        <v>6.8411659726353366E-3</v>
      </c>
      <c r="H1840" t="str">
        <f t="shared" si="64"/>
        <v>Male</v>
      </c>
      <c r="I1840">
        <f t="shared" si="65"/>
        <v>1</v>
      </c>
    </row>
    <row r="1841" spans="1:9" ht="14.25" customHeight="1">
      <c r="A1841" s="1" t="s">
        <v>1828</v>
      </c>
      <c r="B1841" s="1" t="s">
        <v>6</v>
      </c>
      <c r="C1841" s="1" t="str">
        <f t="shared" si="63"/>
        <v>a</v>
      </c>
      <c r="D1841">
        <f>VLOOKUP(C1841,'Naive Bayes'!A:D,3,0)</f>
        <v>0.17859365276913503</v>
      </c>
      <c r="E1841">
        <f>VLOOKUP(C1841,'Naive Bayes'!A:D,2,0)</f>
        <v>0.56097560975609762</v>
      </c>
      <c r="F1841">
        <f>D1841*GETPIVOTDATA("Gender",'Naive Bayes'!$A$3,"Gender","Male","LastLetter","a")</f>
        <v>3.1895692809422373E-2</v>
      </c>
      <c r="G1841">
        <f>E1841*GETPIVOTDATA("Gender",'Naive Bayes'!$A$3,"Gender","Female","LastLetter","a")</f>
        <v>0.31469363474122553</v>
      </c>
      <c r="H1841" t="str">
        <f t="shared" si="64"/>
        <v>Female</v>
      </c>
      <c r="I1841">
        <f t="shared" si="65"/>
        <v>1</v>
      </c>
    </row>
    <row r="1842" spans="1:9" ht="14.25" customHeight="1">
      <c r="A1842" s="1" t="s">
        <v>1829</v>
      </c>
      <c r="B1842" s="1" t="s">
        <v>6</v>
      </c>
      <c r="C1842" s="1" t="str">
        <f t="shared" si="63"/>
        <v>i</v>
      </c>
      <c r="D1842">
        <f>VLOOKUP(C1842,'Naive Bayes'!A:D,3,0)</f>
        <v>6.4716863721219667E-2</v>
      </c>
      <c r="E1842">
        <f>VLOOKUP(C1842,'Naive Bayes'!A:D,2,0)</f>
        <v>0.34074605451936874</v>
      </c>
      <c r="F1842">
        <f>D1842*GETPIVOTDATA("Gender",'Naive Bayes'!$A$3,"Gender","Male","LastLetter","a")</f>
        <v>1.1558021087734937E-2</v>
      </c>
      <c r="G1842">
        <f>E1842*GETPIVOTDATA("Gender",'Naive Bayes'!$A$3,"Gender","Female","LastLetter","a")</f>
        <v>0.19115022570598736</v>
      </c>
      <c r="H1842" t="str">
        <f t="shared" si="64"/>
        <v>Female</v>
      </c>
      <c r="I1842">
        <f t="shared" si="65"/>
        <v>1</v>
      </c>
    </row>
    <row r="1843" spans="1:9" ht="14.25" customHeight="1">
      <c r="A1843" s="1" t="s">
        <v>1830</v>
      </c>
      <c r="B1843" s="1" t="s">
        <v>4</v>
      </c>
      <c r="C1843" s="1" t="str">
        <f t="shared" si="63"/>
        <v>l</v>
      </c>
      <c r="D1843">
        <f>VLOOKUP(C1843,'Naive Bayes'!A:D,3,0)</f>
        <v>6.1605476042314873E-2</v>
      </c>
      <c r="E1843">
        <f>VLOOKUP(C1843,'Naive Bayes'!A:D,2,0)</f>
        <v>2.7977044476327116E-2</v>
      </c>
      <c r="F1843">
        <f>D1843*GETPIVOTDATA("Gender",'Naive Bayes'!$A$3,"Gender","Male","LastLetter","a")</f>
        <v>1.1002346996978449E-2</v>
      </c>
      <c r="G1843">
        <f>E1843*GETPIVOTDATA("Gender",'Naive Bayes'!$A$3,"Gender","Female","LastLetter","a")</f>
        <v>1.5694439584281066E-2</v>
      </c>
      <c r="H1843" t="str">
        <f t="shared" si="64"/>
        <v>Female</v>
      </c>
      <c r="I1843">
        <f t="shared" si="65"/>
        <v>0</v>
      </c>
    </row>
    <row r="1844" spans="1:9" ht="14.25" customHeight="1">
      <c r="A1844" s="1" t="s">
        <v>1831</v>
      </c>
      <c r="B1844" s="1" t="s">
        <v>4</v>
      </c>
      <c r="C1844" s="1" t="str">
        <f t="shared" si="63"/>
        <v>a</v>
      </c>
      <c r="D1844">
        <f>VLOOKUP(C1844,'Naive Bayes'!A:D,3,0)</f>
        <v>0.17859365276913503</v>
      </c>
      <c r="E1844">
        <f>VLOOKUP(C1844,'Naive Bayes'!A:D,2,0)</f>
        <v>0.56097560975609762</v>
      </c>
      <c r="F1844">
        <f>D1844*GETPIVOTDATA("Gender",'Naive Bayes'!$A$3,"Gender","Male","LastLetter","a")</f>
        <v>3.1895692809422373E-2</v>
      </c>
      <c r="G1844">
        <f>E1844*GETPIVOTDATA("Gender",'Naive Bayes'!$A$3,"Gender","Female","LastLetter","a")</f>
        <v>0.31469363474122553</v>
      </c>
      <c r="H1844" t="str">
        <f t="shared" si="64"/>
        <v>Female</v>
      </c>
      <c r="I1844">
        <f t="shared" si="65"/>
        <v>0</v>
      </c>
    </row>
    <row r="1845" spans="1:9" ht="14.25" customHeight="1">
      <c r="A1845" s="1" t="s">
        <v>1832</v>
      </c>
      <c r="B1845" s="1" t="s">
        <v>4</v>
      </c>
      <c r="C1845" s="1" t="str">
        <f t="shared" si="63"/>
        <v>n</v>
      </c>
      <c r="D1845">
        <f>VLOOKUP(C1845,'Naive Bayes'!A:D,3,0)</f>
        <v>0.15121344119477287</v>
      </c>
      <c r="E1845">
        <f>VLOOKUP(C1845,'Naive Bayes'!A:D,2,0)</f>
        <v>1.2195121951219513E-2</v>
      </c>
      <c r="F1845">
        <f>D1845*GETPIVOTDATA("Gender",'Naive Bayes'!$A$3,"Gender","Male","LastLetter","a")</f>
        <v>2.7005760810765285E-2</v>
      </c>
      <c r="G1845">
        <f>E1845*GETPIVOTDATA("Gender",'Naive Bayes'!$A$3,"Gender","Female","LastLetter","a")</f>
        <v>6.8411659726353366E-3</v>
      </c>
      <c r="H1845" t="str">
        <f t="shared" si="64"/>
        <v>Male</v>
      </c>
      <c r="I1845">
        <f t="shared" si="65"/>
        <v>1</v>
      </c>
    </row>
    <row r="1846" spans="1:9" ht="14.25" customHeight="1">
      <c r="A1846" s="1" t="s">
        <v>1833</v>
      </c>
      <c r="B1846" s="1" t="s">
        <v>6</v>
      </c>
      <c r="C1846" s="1" t="str">
        <f t="shared" si="63"/>
        <v>a</v>
      </c>
      <c r="D1846">
        <f>VLOOKUP(C1846,'Naive Bayes'!A:D,3,0)</f>
        <v>0.17859365276913503</v>
      </c>
      <c r="E1846">
        <f>VLOOKUP(C1846,'Naive Bayes'!A:D,2,0)</f>
        <v>0.56097560975609762</v>
      </c>
      <c r="F1846">
        <f>D1846*GETPIVOTDATA("Gender",'Naive Bayes'!$A$3,"Gender","Male","LastLetter","a")</f>
        <v>3.1895692809422373E-2</v>
      </c>
      <c r="G1846">
        <f>E1846*GETPIVOTDATA("Gender",'Naive Bayes'!$A$3,"Gender","Female","LastLetter","a")</f>
        <v>0.31469363474122553</v>
      </c>
      <c r="H1846" t="str">
        <f t="shared" si="64"/>
        <v>Female</v>
      </c>
      <c r="I1846">
        <f t="shared" si="65"/>
        <v>1</v>
      </c>
    </row>
    <row r="1847" spans="1:9" ht="14.25" customHeight="1">
      <c r="A1847" s="1" t="s">
        <v>1834</v>
      </c>
      <c r="B1847" s="1" t="s">
        <v>6</v>
      </c>
      <c r="C1847" s="1" t="str">
        <f t="shared" si="63"/>
        <v>i</v>
      </c>
      <c r="D1847">
        <f>VLOOKUP(C1847,'Naive Bayes'!A:D,3,0)</f>
        <v>6.4716863721219667E-2</v>
      </c>
      <c r="E1847">
        <f>VLOOKUP(C1847,'Naive Bayes'!A:D,2,0)</f>
        <v>0.34074605451936874</v>
      </c>
      <c r="F1847">
        <f>D1847*GETPIVOTDATA("Gender",'Naive Bayes'!$A$3,"Gender","Male","LastLetter","a")</f>
        <v>1.1558021087734937E-2</v>
      </c>
      <c r="G1847">
        <f>E1847*GETPIVOTDATA("Gender",'Naive Bayes'!$A$3,"Gender","Female","LastLetter","a")</f>
        <v>0.19115022570598736</v>
      </c>
      <c r="H1847" t="str">
        <f t="shared" si="64"/>
        <v>Female</v>
      </c>
      <c r="I1847">
        <f t="shared" si="65"/>
        <v>1</v>
      </c>
    </row>
    <row r="1848" spans="1:9" ht="14.25" customHeight="1">
      <c r="A1848" s="1" t="s">
        <v>1835</v>
      </c>
      <c r="B1848" s="1" t="s">
        <v>6</v>
      </c>
      <c r="C1848" s="1" t="str">
        <f t="shared" si="63"/>
        <v>i</v>
      </c>
      <c r="D1848">
        <f>VLOOKUP(C1848,'Naive Bayes'!A:D,3,0)</f>
        <v>6.4716863721219667E-2</v>
      </c>
      <c r="E1848">
        <f>VLOOKUP(C1848,'Naive Bayes'!A:D,2,0)</f>
        <v>0.34074605451936874</v>
      </c>
      <c r="F1848">
        <f>D1848*GETPIVOTDATA("Gender",'Naive Bayes'!$A$3,"Gender","Male","LastLetter","a")</f>
        <v>1.1558021087734937E-2</v>
      </c>
      <c r="G1848">
        <f>E1848*GETPIVOTDATA("Gender",'Naive Bayes'!$A$3,"Gender","Female","LastLetter","a")</f>
        <v>0.19115022570598736</v>
      </c>
      <c r="H1848" t="str">
        <f t="shared" si="64"/>
        <v>Female</v>
      </c>
      <c r="I1848">
        <f t="shared" si="65"/>
        <v>1</v>
      </c>
    </row>
    <row r="1849" spans="1:9" ht="14.25" customHeight="1">
      <c r="A1849" s="1" t="s">
        <v>1836</v>
      </c>
      <c r="B1849" s="1" t="s">
        <v>4</v>
      </c>
      <c r="C1849" s="1" t="str">
        <f t="shared" si="63"/>
        <v>m</v>
      </c>
      <c r="D1849">
        <f>VLOOKUP(C1849,'Naive Bayes'!A:D,3,0)</f>
        <v>3.2980709396390792E-2</v>
      </c>
      <c r="E1849">
        <f>VLOOKUP(C1849,'Naive Bayes'!A:D,2,0)</f>
        <v>7.8909612625538018E-3</v>
      </c>
      <c r="F1849">
        <f>D1849*GETPIVOTDATA("Gender",'Naive Bayes'!$A$3,"Gender","Male","LastLetter","a")</f>
        <v>5.8901453620187659E-3</v>
      </c>
      <c r="G1849">
        <f>E1849*GETPIVOTDATA("Gender",'Naive Bayes'!$A$3,"Gender","Female","LastLetter","a")</f>
        <v>4.4266368058228645E-3</v>
      </c>
      <c r="H1849" t="str">
        <f t="shared" si="64"/>
        <v>Male</v>
      </c>
      <c r="I1849">
        <f t="shared" si="65"/>
        <v>1</v>
      </c>
    </row>
    <row r="1850" spans="1:9" ht="14.25" customHeight="1">
      <c r="A1850" s="1" t="s">
        <v>1837</v>
      </c>
      <c r="B1850" s="1" t="s">
        <v>6</v>
      </c>
      <c r="C1850" s="1" t="str">
        <f t="shared" si="63"/>
        <v>i</v>
      </c>
      <c r="D1850">
        <f>VLOOKUP(C1850,'Naive Bayes'!A:D,3,0)</f>
        <v>6.4716863721219667E-2</v>
      </c>
      <c r="E1850">
        <f>VLOOKUP(C1850,'Naive Bayes'!A:D,2,0)</f>
        <v>0.34074605451936874</v>
      </c>
      <c r="F1850">
        <f>D1850*GETPIVOTDATA("Gender",'Naive Bayes'!$A$3,"Gender","Male","LastLetter","a")</f>
        <v>1.1558021087734937E-2</v>
      </c>
      <c r="G1850">
        <f>E1850*GETPIVOTDATA("Gender",'Naive Bayes'!$A$3,"Gender","Female","LastLetter","a")</f>
        <v>0.19115022570598736</v>
      </c>
      <c r="H1850" t="str">
        <f t="shared" si="64"/>
        <v>Female</v>
      </c>
      <c r="I1850">
        <f t="shared" si="65"/>
        <v>1</v>
      </c>
    </row>
    <row r="1851" spans="1:9" ht="14.25" customHeight="1">
      <c r="A1851" s="1" t="s">
        <v>1838</v>
      </c>
      <c r="B1851" s="1" t="s">
        <v>4</v>
      </c>
      <c r="C1851" s="1" t="str">
        <f t="shared" si="63"/>
        <v>h</v>
      </c>
      <c r="D1851">
        <f>VLOOKUP(C1851,'Naive Bayes'!A:D,3,0)</f>
        <v>0.11263223397635345</v>
      </c>
      <c r="E1851">
        <f>VLOOKUP(C1851,'Naive Bayes'!A:D,2,0)</f>
        <v>5.0215208034433282E-3</v>
      </c>
      <c r="F1851">
        <f>D1851*GETPIVOTDATA("Gender",'Naive Bayes'!$A$3,"Gender","Male","LastLetter","a")</f>
        <v>2.0115402085384843E-2</v>
      </c>
      <c r="G1851">
        <f>E1851*GETPIVOTDATA("Gender",'Naive Bayes'!$A$3,"Gender","Female","LastLetter","a")</f>
        <v>2.8169506946145503E-3</v>
      </c>
      <c r="H1851" t="str">
        <f t="shared" si="64"/>
        <v>Male</v>
      </c>
      <c r="I1851">
        <f t="shared" si="65"/>
        <v>1</v>
      </c>
    </row>
    <row r="1852" spans="1:9" ht="14.25" customHeight="1">
      <c r="A1852" s="1" t="s">
        <v>1839</v>
      </c>
      <c r="B1852" s="1" t="s">
        <v>4</v>
      </c>
      <c r="C1852" s="1" t="str">
        <f t="shared" si="63"/>
        <v>r</v>
      </c>
      <c r="D1852">
        <f>VLOOKUP(C1852,'Naive Bayes'!A:D,3,0)</f>
        <v>8.7741132545115119E-2</v>
      </c>
      <c r="E1852">
        <f>VLOOKUP(C1852,'Naive Bayes'!A:D,2,0)</f>
        <v>6.4562410329985654E-3</v>
      </c>
      <c r="F1852">
        <f>D1852*GETPIVOTDATA("Gender",'Naive Bayes'!$A$3,"Gender","Male","LastLetter","a")</f>
        <v>1.5670009359332941E-2</v>
      </c>
      <c r="G1852">
        <f>E1852*GETPIVOTDATA("Gender",'Naive Bayes'!$A$3,"Gender","Female","LastLetter","a")</f>
        <v>3.6217937502187078E-3</v>
      </c>
      <c r="H1852" t="str">
        <f t="shared" si="64"/>
        <v>Male</v>
      </c>
      <c r="I1852">
        <f t="shared" si="65"/>
        <v>1</v>
      </c>
    </row>
    <row r="1853" spans="1:9" ht="14.25" customHeight="1">
      <c r="A1853" s="1" t="s">
        <v>1840</v>
      </c>
      <c r="B1853" s="1" t="s">
        <v>6</v>
      </c>
      <c r="C1853" s="1" t="str">
        <f t="shared" si="63"/>
        <v>i</v>
      </c>
      <c r="D1853">
        <f>VLOOKUP(C1853,'Naive Bayes'!A:D,3,0)</f>
        <v>6.4716863721219667E-2</v>
      </c>
      <c r="E1853">
        <f>VLOOKUP(C1853,'Naive Bayes'!A:D,2,0)</f>
        <v>0.34074605451936874</v>
      </c>
      <c r="F1853">
        <f>D1853*GETPIVOTDATA("Gender",'Naive Bayes'!$A$3,"Gender","Male","LastLetter","a")</f>
        <v>1.1558021087734937E-2</v>
      </c>
      <c r="G1853">
        <f>E1853*GETPIVOTDATA("Gender",'Naive Bayes'!$A$3,"Gender","Female","LastLetter","a")</f>
        <v>0.19115022570598736</v>
      </c>
      <c r="H1853" t="str">
        <f t="shared" si="64"/>
        <v>Female</v>
      </c>
      <c r="I1853">
        <f t="shared" si="65"/>
        <v>1</v>
      </c>
    </row>
    <row r="1854" spans="1:9" ht="14.25" customHeight="1">
      <c r="A1854" s="1" t="s">
        <v>1841</v>
      </c>
      <c r="B1854" s="1" t="s">
        <v>6</v>
      </c>
      <c r="C1854" s="1" t="str">
        <f t="shared" si="63"/>
        <v>e</v>
      </c>
      <c r="D1854">
        <f>VLOOKUP(C1854,'Naive Bayes'!A:D,3,0)</f>
        <v>6.8450528935905417E-3</v>
      </c>
      <c r="E1854">
        <f>VLOOKUP(C1854,'Naive Bayes'!A:D,2,0)</f>
        <v>7.1736011477761836E-3</v>
      </c>
      <c r="F1854">
        <f>D1854*GETPIVOTDATA("Gender",'Naive Bayes'!$A$3,"Gender","Male","LastLetter","a")</f>
        <v>1.2224829996642721E-3</v>
      </c>
      <c r="G1854">
        <f>E1854*GETPIVOTDATA("Gender",'Naive Bayes'!$A$3,"Gender","Female","LastLetter","a")</f>
        <v>4.0242152780207863E-3</v>
      </c>
      <c r="H1854" t="str">
        <f t="shared" si="64"/>
        <v>Female</v>
      </c>
      <c r="I1854">
        <f t="shared" si="65"/>
        <v>1</v>
      </c>
    </row>
    <row r="1855" spans="1:9" ht="14.25" customHeight="1">
      <c r="A1855" s="1" t="s">
        <v>1842</v>
      </c>
      <c r="B1855" s="1" t="s">
        <v>4</v>
      </c>
      <c r="C1855" s="1" t="str">
        <f t="shared" si="63"/>
        <v>m</v>
      </c>
      <c r="D1855">
        <f>VLOOKUP(C1855,'Naive Bayes'!A:D,3,0)</f>
        <v>3.2980709396390792E-2</v>
      </c>
      <c r="E1855">
        <f>VLOOKUP(C1855,'Naive Bayes'!A:D,2,0)</f>
        <v>7.8909612625538018E-3</v>
      </c>
      <c r="F1855">
        <f>D1855*GETPIVOTDATA("Gender",'Naive Bayes'!$A$3,"Gender","Male","LastLetter","a")</f>
        <v>5.8901453620187659E-3</v>
      </c>
      <c r="G1855">
        <f>E1855*GETPIVOTDATA("Gender",'Naive Bayes'!$A$3,"Gender","Female","LastLetter","a")</f>
        <v>4.4266368058228645E-3</v>
      </c>
      <c r="H1855" t="str">
        <f t="shared" si="64"/>
        <v>Male</v>
      </c>
      <c r="I1855">
        <f t="shared" si="65"/>
        <v>1</v>
      </c>
    </row>
    <row r="1856" spans="1:9" ht="14.25" customHeight="1">
      <c r="A1856" s="1" t="s">
        <v>1843</v>
      </c>
      <c r="B1856" s="1" t="s">
        <v>4</v>
      </c>
      <c r="C1856" s="1" t="str">
        <f t="shared" si="63"/>
        <v>a</v>
      </c>
      <c r="D1856">
        <f>VLOOKUP(C1856,'Naive Bayes'!A:D,3,0)</f>
        <v>0.17859365276913503</v>
      </c>
      <c r="E1856">
        <f>VLOOKUP(C1856,'Naive Bayes'!A:D,2,0)</f>
        <v>0.56097560975609762</v>
      </c>
      <c r="F1856">
        <f>D1856*GETPIVOTDATA("Gender",'Naive Bayes'!$A$3,"Gender","Male","LastLetter","a")</f>
        <v>3.1895692809422373E-2</v>
      </c>
      <c r="G1856">
        <f>E1856*GETPIVOTDATA("Gender",'Naive Bayes'!$A$3,"Gender","Female","LastLetter","a")</f>
        <v>0.31469363474122553</v>
      </c>
      <c r="H1856" t="str">
        <f t="shared" si="64"/>
        <v>Female</v>
      </c>
      <c r="I1856">
        <f t="shared" si="65"/>
        <v>0</v>
      </c>
    </row>
    <row r="1857" spans="1:9" ht="14.25" customHeight="1">
      <c r="A1857" s="1" t="s">
        <v>1844</v>
      </c>
      <c r="B1857" s="1" t="s">
        <v>6</v>
      </c>
      <c r="C1857" s="1" t="str">
        <f t="shared" si="63"/>
        <v>a</v>
      </c>
      <c r="D1857">
        <f>VLOOKUP(C1857,'Naive Bayes'!A:D,3,0)</f>
        <v>0.17859365276913503</v>
      </c>
      <c r="E1857">
        <f>VLOOKUP(C1857,'Naive Bayes'!A:D,2,0)</f>
        <v>0.56097560975609762</v>
      </c>
      <c r="F1857">
        <f>D1857*GETPIVOTDATA("Gender",'Naive Bayes'!$A$3,"Gender","Male","LastLetter","a")</f>
        <v>3.1895692809422373E-2</v>
      </c>
      <c r="G1857">
        <f>E1857*GETPIVOTDATA("Gender",'Naive Bayes'!$A$3,"Gender","Female","LastLetter","a")</f>
        <v>0.31469363474122553</v>
      </c>
      <c r="H1857" t="str">
        <f t="shared" si="64"/>
        <v>Female</v>
      </c>
      <c r="I1857">
        <f t="shared" si="65"/>
        <v>1</v>
      </c>
    </row>
    <row r="1858" spans="1:9" ht="14.25" customHeight="1">
      <c r="A1858" s="1" t="s">
        <v>1845</v>
      </c>
      <c r="B1858" s="1" t="s">
        <v>4</v>
      </c>
      <c r="C1858" s="1" t="str">
        <f t="shared" si="63"/>
        <v>s</v>
      </c>
      <c r="D1858">
        <f>VLOOKUP(C1858,'Naive Bayes'!A:D,3,0)</f>
        <v>2.0535158680771624E-2</v>
      </c>
      <c r="E1858">
        <f>VLOOKUP(C1858,'Naive Bayes'!A:D,2,0)</f>
        <v>2.8694404591104736E-3</v>
      </c>
      <c r="F1858">
        <f>D1858*GETPIVOTDATA("Gender",'Naive Bayes'!$A$3,"Gender","Male","LastLetter","a")</f>
        <v>3.6674489989928162E-3</v>
      </c>
      <c r="G1858">
        <f>E1858*GETPIVOTDATA("Gender",'Naive Bayes'!$A$3,"Gender","Female","LastLetter","a")</f>
        <v>1.6096861112083146E-3</v>
      </c>
      <c r="H1858" t="str">
        <f t="shared" si="64"/>
        <v>Male</v>
      </c>
      <c r="I1858">
        <f t="shared" si="65"/>
        <v>1</v>
      </c>
    </row>
    <row r="1859" spans="1:9" ht="14.25" customHeight="1">
      <c r="A1859" s="1" t="s">
        <v>1846</v>
      </c>
      <c r="B1859" s="1" t="s">
        <v>4</v>
      </c>
      <c r="C1859" s="1" t="str">
        <f t="shared" si="63"/>
        <v>a</v>
      </c>
      <c r="D1859">
        <f>VLOOKUP(C1859,'Naive Bayes'!A:D,3,0)</f>
        <v>0.17859365276913503</v>
      </c>
      <c r="E1859">
        <f>VLOOKUP(C1859,'Naive Bayes'!A:D,2,0)</f>
        <v>0.56097560975609762</v>
      </c>
      <c r="F1859">
        <f>D1859*GETPIVOTDATA("Gender",'Naive Bayes'!$A$3,"Gender","Male","LastLetter","a")</f>
        <v>3.1895692809422373E-2</v>
      </c>
      <c r="G1859">
        <f>E1859*GETPIVOTDATA("Gender",'Naive Bayes'!$A$3,"Gender","Female","LastLetter","a")</f>
        <v>0.31469363474122553</v>
      </c>
      <c r="H1859" t="str">
        <f t="shared" ref="H1859:H1922" si="66">IF(G1859&gt;F1859,"Female","Male")</f>
        <v>Female</v>
      </c>
      <c r="I1859">
        <f t="shared" ref="I1859:I1922" si="67">IF(H1859=B1859,1,0)</f>
        <v>0</v>
      </c>
    </row>
    <row r="1860" spans="1:9" ht="14.25" customHeight="1">
      <c r="A1860" s="1" t="s">
        <v>1847</v>
      </c>
      <c r="B1860" s="1" t="s">
        <v>6</v>
      </c>
      <c r="C1860" s="1" t="str">
        <f t="shared" si="63"/>
        <v>a</v>
      </c>
      <c r="D1860">
        <f>VLOOKUP(C1860,'Naive Bayes'!A:D,3,0)</f>
        <v>0.17859365276913503</v>
      </c>
      <c r="E1860">
        <f>VLOOKUP(C1860,'Naive Bayes'!A:D,2,0)</f>
        <v>0.56097560975609762</v>
      </c>
      <c r="F1860">
        <f>D1860*GETPIVOTDATA("Gender",'Naive Bayes'!$A$3,"Gender","Male","LastLetter","a")</f>
        <v>3.1895692809422373E-2</v>
      </c>
      <c r="G1860">
        <f>E1860*GETPIVOTDATA("Gender",'Naive Bayes'!$A$3,"Gender","Female","LastLetter","a")</f>
        <v>0.31469363474122553</v>
      </c>
      <c r="H1860" t="str">
        <f t="shared" si="66"/>
        <v>Female</v>
      </c>
      <c r="I1860">
        <f t="shared" si="67"/>
        <v>1</v>
      </c>
    </row>
    <row r="1861" spans="1:9" ht="14.25" customHeight="1">
      <c r="A1861" s="1" t="s">
        <v>1848</v>
      </c>
      <c r="B1861" s="1" t="s">
        <v>6</v>
      </c>
      <c r="C1861" s="1" t="str">
        <f t="shared" si="63"/>
        <v>a</v>
      </c>
      <c r="D1861">
        <f>VLOOKUP(C1861,'Naive Bayes'!A:D,3,0)</f>
        <v>0.17859365276913503</v>
      </c>
      <c r="E1861">
        <f>VLOOKUP(C1861,'Naive Bayes'!A:D,2,0)</f>
        <v>0.56097560975609762</v>
      </c>
      <c r="F1861">
        <f>D1861*GETPIVOTDATA("Gender",'Naive Bayes'!$A$3,"Gender","Male","LastLetter","a")</f>
        <v>3.1895692809422373E-2</v>
      </c>
      <c r="G1861">
        <f>E1861*GETPIVOTDATA("Gender",'Naive Bayes'!$A$3,"Gender","Female","LastLetter","a")</f>
        <v>0.31469363474122553</v>
      </c>
      <c r="H1861" t="str">
        <f t="shared" si="66"/>
        <v>Female</v>
      </c>
      <c r="I1861">
        <f t="shared" si="67"/>
        <v>1</v>
      </c>
    </row>
    <row r="1862" spans="1:9" ht="14.25" customHeight="1">
      <c r="A1862" s="1" t="s">
        <v>1849</v>
      </c>
      <c r="B1862" s="1" t="s">
        <v>4</v>
      </c>
      <c r="C1862" s="1" t="str">
        <f t="shared" si="63"/>
        <v>h</v>
      </c>
      <c r="D1862">
        <f>VLOOKUP(C1862,'Naive Bayes'!A:D,3,0)</f>
        <v>0.11263223397635345</v>
      </c>
      <c r="E1862">
        <f>VLOOKUP(C1862,'Naive Bayes'!A:D,2,0)</f>
        <v>5.0215208034433282E-3</v>
      </c>
      <c r="F1862">
        <f>D1862*GETPIVOTDATA("Gender",'Naive Bayes'!$A$3,"Gender","Male","LastLetter","a")</f>
        <v>2.0115402085384843E-2</v>
      </c>
      <c r="G1862">
        <f>E1862*GETPIVOTDATA("Gender",'Naive Bayes'!$A$3,"Gender","Female","LastLetter","a")</f>
        <v>2.8169506946145503E-3</v>
      </c>
      <c r="H1862" t="str">
        <f t="shared" si="66"/>
        <v>Male</v>
      </c>
      <c r="I1862">
        <f t="shared" si="67"/>
        <v>1</v>
      </c>
    </row>
    <row r="1863" spans="1:9" ht="14.25" customHeight="1">
      <c r="A1863" s="1" t="s">
        <v>1850</v>
      </c>
      <c r="B1863" s="1" t="s">
        <v>4</v>
      </c>
      <c r="C1863" s="1" t="str">
        <f t="shared" si="63"/>
        <v>k</v>
      </c>
      <c r="D1863">
        <f>VLOOKUP(C1863,'Naive Bayes'!A:D,3,0)</f>
        <v>3.7336652146857496E-2</v>
      </c>
      <c r="E1863">
        <f>VLOOKUP(C1863,'Naive Bayes'!A:D,2,0)</f>
        <v>2.8694404591104736E-3</v>
      </c>
      <c r="F1863">
        <f>D1863*GETPIVOTDATA("Gender",'Naive Bayes'!$A$3,"Gender","Male","LastLetter","a")</f>
        <v>6.6680890890778478E-3</v>
      </c>
      <c r="G1863">
        <f>E1863*GETPIVOTDATA("Gender",'Naive Bayes'!$A$3,"Gender","Female","LastLetter","a")</f>
        <v>1.6096861112083146E-3</v>
      </c>
      <c r="H1863" t="str">
        <f t="shared" si="66"/>
        <v>Male</v>
      </c>
      <c r="I1863">
        <f t="shared" si="67"/>
        <v>1</v>
      </c>
    </row>
    <row r="1864" spans="1:9" ht="14.25" customHeight="1">
      <c r="A1864" s="1" t="s">
        <v>1851</v>
      </c>
      <c r="B1864" s="1" t="s">
        <v>4</v>
      </c>
      <c r="C1864" s="1" t="str">
        <f t="shared" si="63"/>
        <v>a</v>
      </c>
      <c r="D1864">
        <f>VLOOKUP(C1864,'Naive Bayes'!A:D,3,0)</f>
        <v>0.17859365276913503</v>
      </c>
      <c r="E1864">
        <f>VLOOKUP(C1864,'Naive Bayes'!A:D,2,0)</f>
        <v>0.56097560975609762</v>
      </c>
      <c r="F1864">
        <f>D1864*GETPIVOTDATA("Gender",'Naive Bayes'!$A$3,"Gender","Male","LastLetter","a")</f>
        <v>3.1895692809422373E-2</v>
      </c>
      <c r="G1864">
        <f>E1864*GETPIVOTDATA("Gender",'Naive Bayes'!$A$3,"Gender","Female","LastLetter","a")</f>
        <v>0.31469363474122553</v>
      </c>
      <c r="H1864" t="str">
        <f t="shared" si="66"/>
        <v>Female</v>
      </c>
      <c r="I1864">
        <f t="shared" si="67"/>
        <v>0</v>
      </c>
    </row>
    <row r="1865" spans="1:9" ht="14.25" customHeight="1">
      <c r="A1865" s="1" t="s">
        <v>1852</v>
      </c>
      <c r="B1865" s="1" t="s">
        <v>4</v>
      </c>
      <c r="C1865" s="1" t="str">
        <f t="shared" si="63"/>
        <v>a</v>
      </c>
      <c r="D1865">
        <f>VLOOKUP(C1865,'Naive Bayes'!A:D,3,0)</f>
        <v>0.17859365276913503</v>
      </c>
      <c r="E1865">
        <f>VLOOKUP(C1865,'Naive Bayes'!A:D,2,0)</f>
        <v>0.56097560975609762</v>
      </c>
      <c r="F1865">
        <f>D1865*GETPIVOTDATA("Gender",'Naive Bayes'!$A$3,"Gender","Male","LastLetter","a")</f>
        <v>3.1895692809422373E-2</v>
      </c>
      <c r="G1865">
        <f>E1865*GETPIVOTDATA("Gender",'Naive Bayes'!$A$3,"Gender","Female","LastLetter","a")</f>
        <v>0.31469363474122553</v>
      </c>
      <c r="H1865" t="str">
        <f t="shared" si="66"/>
        <v>Female</v>
      </c>
      <c r="I1865">
        <f t="shared" si="67"/>
        <v>0</v>
      </c>
    </row>
    <row r="1866" spans="1:9" ht="14.25" customHeight="1">
      <c r="A1866" s="1" t="s">
        <v>1853</v>
      </c>
      <c r="B1866" s="1" t="s">
        <v>6</v>
      </c>
      <c r="C1866" s="1" t="str">
        <f t="shared" si="63"/>
        <v>i</v>
      </c>
      <c r="D1866">
        <f>VLOOKUP(C1866,'Naive Bayes'!A:D,3,0)</f>
        <v>6.4716863721219667E-2</v>
      </c>
      <c r="E1866">
        <f>VLOOKUP(C1866,'Naive Bayes'!A:D,2,0)</f>
        <v>0.34074605451936874</v>
      </c>
      <c r="F1866">
        <f>D1866*GETPIVOTDATA("Gender",'Naive Bayes'!$A$3,"Gender","Male","LastLetter","a")</f>
        <v>1.1558021087734937E-2</v>
      </c>
      <c r="G1866">
        <f>E1866*GETPIVOTDATA("Gender",'Naive Bayes'!$A$3,"Gender","Female","LastLetter","a")</f>
        <v>0.19115022570598736</v>
      </c>
      <c r="H1866" t="str">
        <f t="shared" si="66"/>
        <v>Female</v>
      </c>
      <c r="I1866">
        <f t="shared" si="67"/>
        <v>1</v>
      </c>
    </row>
    <row r="1867" spans="1:9" ht="14.25" customHeight="1">
      <c r="A1867" s="1" t="s">
        <v>994</v>
      </c>
      <c r="B1867" s="1" t="s">
        <v>4</v>
      </c>
      <c r="C1867" s="1" t="str">
        <f t="shared" si="63"/>
        <v>a</v>
      </c>
      <c r="D1867">
        <f>VLOOKUP(C1867,'Naive Bayes'!A:D,3,0)</f>
        <v>0.17859365276913503</v>
      </c>
      <c r="E1867">
        <f>VLOOKUP(C1867,'Naive Bayes'!A:D,2,0)</f>
        <v>0.56097560975609762</v>
      </c>
      <c r="F1867">
        <f>D1867*GETPIVOTDATA("Gender",'Naive Bayes'!$A$3,"Gender","Male","LastLetter","a")</f>
        <v>3.1895692809422373E-2</v>
      </c>
      <c r="G1867">
        <f>E1867*GETPIVOTDATA("Gender",'Naive Bayes'!$A$3,"Gender","Female","LastLetter","a")</f>
        <v>0.31469363474122553</v>
      </c>
      <c r="H1867" t="str">
        <f t="shared" si="66"/>
        <v>Female</v>
      </c>
      <c r="I1867">
        <f t="shared" si="67"/>
        <v>0</v>
      </c>
    </row>
    <row r="1868" spans="1:9" ht="14.25" customHeight="1">
      <c r="A1868" s="1" t="s">
        <v>1854</v>
      </c>
      <c r="B1868" s="1" t="s">
        <v>6</v>
      </c>
      <c r="C1868" s="1" t="str">
        <f t="shared" si="63"/>
        <v>a</v>
      </c>
      <c r="D1868">
        <f>VLOOKUP(C1868,'Naive Bayes'!A:D,3,0)</f>
        <v>0.17859365276913503</v>
      </c>
      <c r="E1868">
        <f>VLOOKUP(C1868,'Naive Bayes'!A:D,2,0)</f>
        <v>0.56097560975609762</v>
      </c>
      <c r="F1868">
        <f>D1868*GETPIVOTDATA("Gender",'Naive Bayes'!$A$3,"Gender","Male","LastLetter","a")</f>
        <v>3.1895692809422373E-2</v>
      </c>
      <c r="G1868">
        <f>E1868*GETPIVOTDATA("Gender",'Naive Bayes'!$A$3,"Gender","Female","LastLetter","a")</f>
        <v>0.31469363474122553</v>
      </c>
      <c r="H1868" t="str">
        <f t="shared" si="66"/>
        <v>Female</v>
      </c>
      <c r="I1868">
        <f t="shared" si="67"/>
        <v>1</v>
      </c>
    </row>
    <row r="1869" spans="1:9" ht="14.25" customHeight="1">
      <c r="A1869" s="1" t="s">
        <v>1855</v>
      </c>
      <c r="B1869" s="1" t="s">
        <v>6</v>
      </c>
      <c r="C1869" s="1" t="str">
        <f t="shared" si="63"/>
        <v>i</v>
      </c>
      <c r="D1869">
        <f>VLOOKUP(C1869,'Naive Bayes'!A:D,3,0)</f>
        <v>6.4716863721219667E-2</v>
      </c>
      <c r="E1869">
        <f>VLOOKUP(C1869,'Naive Bayes'!A:D,2,0)</f>
        <v>0.34074605451936874</v>
      </c>
      <c r="F1869">
        <f>D1869*GETPIVOTDATA("Gender",'Naive Bayes'!$A$3,"Gender","Male","LastLetter","a")</f>
        <v>1.1558021087734937E-2</v>
      </c>
      <c r="G1869">
        <f>E1869*GETPIVOTDATA("Gender",'Naive Bayes'!$A$3,"Gender","Female","LastLetter","a")</f>
        <v>0.19115022570598736</v>
      </c>
      <c r="H1869" t="str">
        <f t="shared" si="66"/>
        <v>Female</v>
      </c>
      <c r="I1869">
        <f t="shared" si="67"/>
        <v>1</v>
      </c>
    </row>
    <row r="1870" spans="1:9" ht="14.25" customHeight="1">
      <c r="A1870" s="1" t="s">
        <v>1856</v>
      </c>
      <c r="B1870" s="1" t="s">
        <v>6</v>
      </c>
      <c r="C1870" s="1" t="str">
        <f t="shared" si="63"/>
        <v>a</v>
      </c>
      <c r="D1870">
        <f>VLOOKUP(C1870,'Naive Bayes'!A:D,3,0)</f>
        <v>0.17859365276913503</v>
      </c>
      <c r="E1870">
        <f>VLOOKUP(C1870,'Naive Bayes'!A:D,2,0)</f>
        <v>0.56097560975609762</v>
      </c>
      <c r="F1870">
        <f>D1870*GETPIVOTDATA("Gender",'Naive Bayes'!$A$3,"Gender","Male","LastLetter","a")</f>
        <v>3.1895692809422373E-2</v>
      </c>
      <c r="G1870">
        <f>E1870*GETPIVOTDATA("Gender",'Naive Bayes'!$A$3,"Gender","Female","LastLetter","a")</f>
        <v>0.31469363474122553</v>
      </c>
      <c r="H1870" t="str">
        <f t="shared" si="66"/>
        <v>Female</v>
      </c>
      <c r="I1870">
        <f t="shared" si="67"/>
        <v>1</v>
      </c>
    </row>
    <row r="1871" spans="1:9" ht="14.25" customHeight="1">
      <c r="A1871" s="1" t="s">
        <v>1857</v>
      </c>
      <c r="B1871" s="1" t="s">
        <v>4</v>
      </c>
      <c r="C1871" s="1" t="str">
        <f t="shared" si="63"/>
        <v>n</v>
      </c>
      <c r="D1871">
        <f>VLOOKUP(C1871,'Naive Bayes'!A:D,3,0)</f>
        <v>0.15121344119477287</v>
      </c>
      <c r="E1871">
        <f>VLOOKUP(C1871,'Naive Bayes'!A:D,2,0)</f>
        <v>1.2195121951219513E-2</v>
      </c>
      <c r="F1871">
        <f>D1871*GETPIVOTDATA("Gender",'Naive Bayes'!$A$3,"Gender","Male","LastLetter","a")</f>
        <v>2.7005760810765285E-2</v>
      </c>
      <c r="G1871">
        <f>E1871*GETPIVOTDATA("Gender",'Naive Bayes'!$A$3,"Gender","Female","LastLetter","a")</f>
        <v>6.8411659726353366E-3</v>
      </c>
      <c r="H1871" t="str">
        <f t="shared" si="66"/>
        <v>Male</v>
      </c>
      <c r="I1871">
        <f t="shared" si="67"/>
        <v>1</v>
      </c>
    </row>
    <row r="1872" spans="1:9" ht="14.25" customHeight="1">
      <c r="A1872" s="1" t="s">
        <v>1858</v>
      </c>
      <c r="B1872" s="1" t="s">
        <v>6</v>
      </c>
      <c r="C1872" s="1" t="str">
        <f t="shared" si="63"/>
        <v>a</v>
      </c>
      <c r="D1872">
        <f>VLOOKUP(C1872,'Naive Bayes'!A:D,3,0)</f>
        <v>0.17859365276913503</v>
      </c>
      <c r="E1872">
        <f>VLOOKUP(C1872,'Naive Bayes'!A:D,2,0)</f>
        <v>0.56097560975609762</v>
      </c>
      <c r="F1872">
        <f>D1872*GETPIVOTDATA("Gender",'Naive Bayes'!$A$3,"Gender","Male","LastLetter","a")</f>
        <v>3.1895692809422373E-2</v>
      </c>
      <c r="G1872">
        <f>E1872*GETPIVOTDATA("Gender",'Naive Bayes'!$A$3,"Gender","Female","LastLetter","a")</f>
        <v>0.31469363474122553</v>
      </c>
      <c r="H1872" t="str">
        <f t="shared" si="66"/>
        <v>Female</v>
      </c>
      <c r="I1872">
        <f t="shared" si="67"/>
        <v>1</v>
      </c>
    </row>
    <row r="1873" spans="1:9" ht="14.25" customHeight="1">
      <c r="A1873" s="1" t="s">
        <v>1859</v>
      </c>
      <c r="B1873" s="1" t="s">
        <v>6</v>
      </c>
      <c r="C1873" s="1" t="str">
        <f t="shared" si="63"/>
        <v>a</v>
      </c>
      <c r="D1873">
        <f>VLOOKUP(C1873,'Naive Bayes'!A:D,3,0)</f>
        <v>0.17859365276913503</v>
      </c>
      <c r="E1873">
        <f>VLOOKUP(C1873,'Naive Bayes'!A:D,2,0)</f>
        <v>0.56097560975609762</v>
      </c>
      <c r="F1873">
        <f>D1873*GETPIVOTDATA("Gender",'Naive Bayes'!$A$3,"Gender","Male","LastLetter","a")</f>
        <v>3.1895692809422373E-2</v>
      </c>
      <c r="G1873">
        <f>E1873*GETPIVOTDATA("Gender",'Naive Bayes'!$A$3,"Gender","Female","LastLetter","a")</f>
        <v>0.31469363474122553</v>
      </c>
      <c r="H1873" t="str">
        <f t="shared" si="66"/>
        <v>Female</v>
      </c>
      <c r="I1873">
        <f t="shared" si="67"/>
        <v>1</v>
      </c>
    </row>
    <row r="1874" spans="1:9" ht="14.25" customHeight="1">
      <c r="A1874" s="1" t="s">
        <v>1860</v>
      </c>
      <c r="B1874" s="1" t="s">
        <v>4</v>
      </c>
      <c r="C1874" s="1" t="str">
        <f t="shared" si="63"/>
        <v>m</v>
      </c>
      <c r="D1874">
        <f>VLOOKUP(C1874,'Naive Bayes'!A:D,3,0)</f>
        <v>3.2980709396390792E-2</v>
      </c>
      <c r="E1874">
        <f>VLOOKUP(C1874,'Naive Bayes'!A:D,2,0)</f>
        <v>7.8909612625538018E-3</v>
      </c>
      <c r="F1874">
        <f>D1874*GETPIVOTDATA("Gender",'Naive Bayes'!$A$3,"Gender","Male","LastLetter","a")</f>
        <v>5.8901453620187659E-3</v>
      </c>
      <c r="G1874">
        <f>E1874*GETPIVOTDATA("Gender",'Naive Bayes'!$A$3,"Gender","Female","LastLetter","a")</f>
        <v>4.4266368058228645E-3</v>
      </c>
      <c r="H1874" t="str">
        <f t="shared" si="66"/>
        <v>Male</v>
      </c>
      <c r="I1874">
        <f t="shared" si="67"/>
        <v>1</v>
      </c>
    </row>
    <row r="1875" spans="1:9" ht="14.25" customHeight="1">
      <c r="A1875" s="1" t="s">
        <v>1861</v>
      </c>
      <c r="B1875" s="1" t="s">
        <v>6</v>
      </c>
      <c r="C1875" s="1" t="str">
        <f t="shared" si="63"/>
        <v>i</v>
      </c>
      <c r="D1875">
        <f>VLOOKUP(C1875,'Naive Bayes'!A:D,3,0)</f>
        <v>6.4716863721219667E-2</v>
      </c>
      <c r="E1875">
        <f>VLOOKUP(C1875,'Naive Bayes'!A:D,2,0)</f>
        <v>0.34074605451936874</v>
      </c>
      <c r="F1875">
        <f>D1875*GETPIVOTDATA("Gender",'Naive Bayes'!$A$3,"Gender","Male","LastLetter","a")</f>
        <v>1.1558021087734937E-2</v>
      </c>
      <c r="G1875">
        <f>E1875*GETPIVOTDATA("Gender",'Naive Bayes'!$A$3,"Gender","Female","LastLetter","a")</f>
        <v>0.19115022570598736</v>
      </c>
      <c r="H1875" t="str">
        <f t="shared" si="66"/>
        <v>Female</v>
      </c>
      <c r="I1875">
        <f t="shared" si="67"/>
        <v>1</v>
      </c>
    </row>
    <row r="1876" spans="1:9" ht="14.25" customHeight="1">
      <c r="A1876" s="1" t="s">
        <v>1862</v>
      </c>
      <c r="B1876" s="1" t="s">
        <v>6</v>
      </c>
      <c r="C1876" s="1" t="str">
        <f t="shared" si="63"/>
        <v>a</v>
      </c>
      <c r="D1876">
        <f>VLOOKUP(C1876,'Naive Bayes'!A:D,3,0)</f>
        <v>0.17859365276913503</v>
      </c>
      <c r="E1876">
        <f>VLOOKUP(C1876,'Naive Bayes'!A:D,2,0)</f>
        <v>0.56097560975609762</v>
      </c>
      <c r="F1876">
        <f>D1876*GETPIVOTDATA("Gender",'Naive Bayes'!$A$3,"Gender","Male","LastLetter","a")</f>
        <v>3.1895692809422373E-2</v>
      </c>
      <c r="G1876">
        <f>E1876*GETPIVOTDATA("Gender",'Naive Bayes'!$A$3,"Gender","Female","LastLetter","a")</f>
        <v>0.31469363474122553</v>
      </c>
      <c r="H1876" t="str">
        <f t="shared" si="66"/>
        <v>Female</v>
      </c>
      <c r="I1876">
        <f t="shared" si="67"/>
        <v>1</v>
      </c>
    </row>
    <row r="1877" spans="1:9" ht="14.25" customHeight="1">
      <c r="A1877" s="1" t="s">
        <v>1863</v>
      </c>
      <c r="B1877" s="1" t="s">
        <v>4</v>
      </c>
      <c r="C1877" s="1" t="str">
        <f t="shared" si="63"/>
        <v>a</v>
      </c>
      <c r="D1877">
        <f>VLOOKUP(C1877,'Naive Bayes'!A:D,3,0)</f>
        <v>0.17859365276913503</v>
      </c>
      <c r="E1877">
        <f>VLOOKUP(C1877,'Naive Bayes'!A:D,2,0)</f>
        <v>0.56097560975609762</v>
      </c>
      <c r="F1877">
        <f>D1877*GETPIVOTDATA("Gender",'Naive Bayes'!$A$3,"Gender","Male","LastLetter","a")</f>
        <v>3.1895692809422373E-2</v>
      </c>
      <c r="G1877">
        <f>E1877*GETPIVOTDATA("Gender",'Naive Bayes'!$A$3,"Gender","Female","LastLetter","a")</f>
        <v>0.31469363474122553</v>
      </c>
      <c r="H1877" t="str">
        <f t="shared" si="66"/>
        <v>Female</v>
      </c>
      <c r="I1877">
        <f t="shared" si="67"/>
        <v>0</v>
      </c>
    </row>
    <row r="1878" spans="1:9" ht="14.25" customHeight="1">
      <c r="A1878" s="1" t="s">
        <v>1864</v>
      </c>
      <c r="B1878" s="1" t="s">
        <v>4</v>
      </c>
      <c r="C1878" s="1" t="str">
        <f t="shared" si="63"/>
        <v>r</v>
      </c>
      <c r="D1878">
        <f>VLOOKUP(C1878,'Naive Bayes'!A:D,3,0)</f>
        <v>8.7741132545115119E-2</v>
      </c>
      <c r="E1878">
        <f>VLOOKUP(C1878,'Naive Bayes'!A:D,2,0)</f>
        <v>6.4562410329985654E-3</v>
      </c>
      <c r="F1878">
        <f>D1878*GETPIVOTDATA("Gender",'Naive Bayes'!$A$3,"Gender","Male","LastLetter","a")</f>
        <v>1.5670009359332941E-2</v>
      </c>
      <c r="G1878">
        <f>E1878*GETPIVOTDATA("Gender",'Naive Bayes'!$A$3,"Gender","Female","LastLetter","a")</f>
        <v>3.6217937502187078E-3</v>
      </c>
      <c r="H1878" t="str">
        <f t="shared" si="66"/>
        <v>Male</v>
      </c>
      <c r="I1878">
        <f t="shared" si="67"/>
        <v>1</v>
      </c>
    </row>
    <row r="1879" spans="1:9" ht="14.25" customHeight="1">
      <c r="A1879" s="1" t="s">
        <v>1865</v>
      </c>
      <c r="B1879" s="1" t="s">
        <v>6</v>
      </c>
      <c r="C1879" s="1" t="str">
        <f t="shared" si="63"/>
        <v>i</v>
      </c>
      <c r="D1879">
        <f>VLOOKUP(C1879,'Naive Bayes'!A:D,3,0)</f>
        <v>6.4716863721219667E-2</v>
      </c>
      <c r="E1879">
        <f>VLOOKUP(C1879,'Naive Bayes'!A:D,2,0)</f>
        <v>0.34074605451936874</v>
      </c>
      <c r="F1879">
        <f>D1879*GETPIVOTDATA("Gender",'Naive Bayes'!$A$3,"Gender","Male","LastLetter","a")</f>
        <v>1.1558021087734937E-2</v>
      </c>
      <c r="G1879">
        <f>E1879*GETPIVOTDATA("Gender",'Naive Bayes'!$A$3,"Gender","Female","LastLetter","a")</f>
        <v>0.19115022570598736</v>
      </c>
      <c r="H1879" t="str">
        <f t="shared" si="66"/>
        <v>Female</v>
      </c>
      <c r="I1879">
        <f t="shared" si="67"/>
        <v>1</v>
      </c>
    </row>
    <row r="1880" spans="1:9" ht="14.25" customHeight="1">
      <c r="A1880" s="1" t="s">
        <v>1866</v>
      </c>
      <c r="B1880" s="1" t="s">
        <v>4</v>
      </c>
      <c r="C1880" s="1" t="str">
        <f t="shared" si="63"/>
        <v>k</v>
      </c>
      <c r="D1880">
        <f>VLOOKUP(C1880,'Naive Bayes'!A:D,3,0)</f>
        <v>3.7336652146857496E-2</v>
      </c>
      <c r="E1880">
        <f>VLOOKUP(C1880,'Naive Bayes'!A:D,2,0)</f>
        <v>2.8694404591104736E-3</v>
      </c>
      <c r="F1880">
        <f>D1880*GETPIVOTDATA("Gender",'Naive Bayes'!$A$3,"Gender","Male","LastLetter","a")</f>
        <v>6.6680890890778478E-3</v>
      </c>
      <c r="G1880">
        <f>E1880*GETPIVOTDATA("Gender",'Naive Bayes'!$A$3,"Gender","Female","LastLetter","a")</f>
        <v>1.6096861112083146E-3</v>
      </c>
      <c r="H1880" t="str">
        <f t="shared" si="66"/>
        <v>Male</v>
      </c>
      <c r="I1880">
        <f t="shared" si="67"/>
        <v>1</v>
      </c>
    </row>
    <row r="1881" spans="1:9" ht="14.25" customHeight="1">
      <c r="A1881" s="1" t="s">
        <v>1867</v>
      </c>
      <c r="B1881" s="1" t="s">
        <v>6</v>
      </c>
      <c r="C1881" s="1" t="str">
        <f t="shared" si="63"/>
        <v>a</v>
      </c>
      <c r="D1881">
        <f>VLOOKUP(C1881,'Naive Bayes'!A:D,3,0)</f>
        <v>0.17859365276913503</v>
      </c>
      <c r="E1881">
        <f>VLOOKUP(C1881,'Naive Bayes'!A:D,2,0)</f>
        <v>0.56097560975609762</v>
      </c>
      <c r="F1881">
        <f>D1881*GETPIVOTDATA("Gender",'Naive Bayes'!$A$3,"Gender","Male","LastLetter","a")</f>
        <v>3.1895692809422373E-2</v>
      </c>
      <c r="G1881">
        <f>E1881*GETPIVOTDATA("Gender",'Naive Bayes'!$A$3,"Gender","Female","LastLetter","a")</f>
        <v>0.31469363474122553</v>
      </c>
      <c r="H1881" t="str">
        <f t="shared" si="66"/>
        <v>Female</v>
      </c>
      <c r="I1881">
        <f t="shared" si="67"/>
        <v>1</v>
      </c>
    </row>
    <row r="1882" spans="1:9" ht="14.25" customHeight="1">
      <c r="A1882" s="1" t="s">
        <v>1868</v>
      </c>
      <c r="B1882" s="1" t="s">
        <v>6</v>
      </c>
      <c r="C1882" s="1" t="str">
        <f t="shared" si="63"/>
        <v>i</v>
      </c>
      <c r="D1882">
        <f>VLOOKUP(C1882,'Naive Bayes'!A:D,3,0)</f>
        <v>6.4716863721219667E-2</v>
      </c>
      <c r="E1882">
        <f>VLOOKUP(C1882,'Naive Bayes'!A:D,2,0)</f>
        <v>0.34074605451936874</v>
      </c>
      <c r="F1882">
        <f>D1882*GETPIVOTDATA("Gender",'Naive Bayes'!$A$3,"Gender","Male","LastLetter","a")</f>
        <v>1.1558021087734937E-2</v>
      </c>
      <c r="G1882">
        <f>E1882*GETPIVOTDATA("Gender",'Naive Bayes'!$A$3,"Gender","Female","LastLetter","a")</f>
        <v>0.19115022570598736</v>
      </c>
      <c r="H1882" t="str">
        <f t="shared" si="66"/>
        <v>Female</v>
      </c>
      <c r="I1882">
        <f t="shared" si="67"/>
        <v>1</v>
      </c>
    </row>
    <row r="1883" spans="1:9" ht="14.25" customHeight="1">
      <c r="A1883" s="1" t="s">
        <v>1869</v>
      </c>
      <c r="B1883" s="1" t="s">
        <v>4</v>
      </c>
      <c r="C1883" s="1" t="str">
        <f t="shared" si="63"/>
        <v>d</v>
      </c>
      <c r="D1883">
        <f>VLOOKUP(C1883,'Naive Bayes'!A:D,3,0)</f>
        <v>3.4847542003733668E-2</v>
      </c>
      <c r="E1883">
        <f>VLOOKUP(C1883,'Naive Bayes'!A:D,2,0)</f>
        <v>2.152080344332855E-3</v>
      </c>
      <c r="F1883">
        <f>D1883*GETPIVOTDATA("Gender",'Naive Bayes'!$A$3,"Gender","Male","LastLetter","a")</f>
        <v>6.2235498164726587E-3</v>
      </c>
      <c r="G1883">
        <f>E1883*GETPIVOTDATA("Gender",'Naive Bayes'!$A$3,"Gender","Female","LastLetter","a")</f>
        <v>1.2072645834062359E-3</v>
      </c>
      <c r="H1883" t="str">
        <f t="shared" si="66"/>
        <v>Male</v>
      </c>
      <c r="I1883">
        <f t="shared" si="67"/>
        <v>1</v>
      </c>
    </row>
    <row r="1884" spans="1:9" ht="14.25" customHeight="1">
      <c r="A1884" s="1" t="s">
        <v>1870</v>
      </c>
      <c r="B1884" s="1" t="s">
        <v>6</v>
      </c>
      <c r="C1884" s="1" t="str">
        <f t="shared" si="63"/>
        <v>i</v>
      </c>
      <c r="D1884">
        <f>VLOOKUP(C1884,'Naive Bayes'!A:D,3,0)</f>
        <v>6.4716863721219667E-2</v>
      </c>
      <c r="E1884">
        <f>VLOOKUP(C1884,'Naive Bayes'!A:D,2,0)</f>
        <v>0.34074605451936874</v>
      </c>
      <c r="F1884">
        <f>D1884*GETPIVOTDATA("Gender",'Naive Bayes'!$A$3,"Gender","Male","LastLetter","a")</f>
        <v>1.1558021087734937E-2</v>
      </c>
      <c r="G1884">
        <f>E1884*GETPIVOTDATA("Gender",'Naive Bayes'!$A$3,"Gender","Female","LastLetter","a")</f>
        <v>0.19115022570598736</v>
      </c>
      <c r="H1884" t="str">
        <f t="shared" si="66"/>
        <v>Female</v>
      </c>
      <c r="I1884">
        <f t="shared" si="67"/>
        <v>1</v>
      </c>
    </row>
    <row r="1885" spans="1:9" ht="14.25" customHeight="1">
      <c r="A1885" s="1" t="s">
        <v>1871</v>
      </c>
      <c r="B1885" s="1" t="s">
        <v>6</v>
      </c>
      <c r="C1885" s="1" t="str">
        <f t="shared" si="63"/>
        <v>a</v>
      </c>
      <c r="D1885">
        <f>VLOOKUP(C1885,'Naive Bayes'!A:D,3,0)</f>
        <v>0.17859365276913503</v>
      </c>
      <c r="E1885">
        <f>VLOOKUP(C1885,'Naive Bayes'!A:D,2,0)</f>
        <v>0.56097560975609762</v>
      </c>
      <c r="F1885">
        <f>D1885*GETPIVOTDATA("Gender",'Naive Bayes'!$A$3,"Gender","Male","LastLetter","a")</f>
        <v>3.1895692809422373E-2</v>
      </c>
      <c r="G1885">
        <f>E1885*GETPIVOTDATA("Gender",'Naive Bayes'!$A$3,"Gender","Female","LastLetter","a")</f>
        <v>0.31469363474122553</v>
      </c>
      <c r="H1885" t="str">
        <f t="shared" si="66"/>
        <v>Female</v>
      </c>
      <c r="I1885">
        <f t="shared" si="67"/>
        <v>1</v>
      </c>
    </row>
    <row r="1886" spans="1:9" ht="14.25" customHeight="1">
      <c r="A1886" s="1" t="s">
        <v>1872</v>
      </c>
      <c r="B1886" s="1" t="s">
        <v>4</v>
      </c>
      <c r="C1886" s="1" t="str">
        <f t="shared" si="63"/>
        <v>k</v>
      </c>
      <c r="D1886">
        <f>VLOOKUP(C1886,'Naive Bayes'!A:D,3,0)</f>
        <v>3.7336652146857496E-2</v>
      </c>
      <c r="E1886">
        <f>VLOOKUP(C1886,'Naive Bayes'!A:D,2,0)</f>
        <v>2.8694404591104736E-3</v>
      </c>
      <c r="F1886">
        <f>D1886*GETPIVOTDATA("Gender",'Naive Bayes'!$A$3,"Gender","Male","LastLetter","a")</f>
        <v>6.6680890890778478E-3</v>
      </c>
      <c r="G1886">
        <f>E1886*GETPIVOTDATA("Gender",'Naive Bayes'!$A$3,"Gender","Female","LastLetter","a")</f>
        <v>1.6096861112083146E-3</v>
      </c>
      <c r="H1886" t="str">
        <f t="shared" si="66"/>
        <v>Male</v>
      </c>
      <c r="I1886">
        <f t="shared" si="67"/>
        <v>1</v>
      </c>
    </row>
    <row r="1887" spans="1:9" ht="14.25" customHeight="1">
      <c r="A1887" s="1" t="s">
        <v>1873</v>
      </c>
      <c r="B1887" s="1" t="s">
        <v>4</v>
      </c>
      <c r="C1887" s="1" t="str">
        <f t="shared" si="63"/>
        <v>r</v>
      </c>
      <c r="D1887">
        <f>VLOOKUP(C1887,'Naive Bayes'!A:D,3,0)</f>
        <v>8.7741132545115119E-2</v>
      </c>
      <c r="E1887">
        <f>VLOOKUP(C1887,'Naive Bayes'!A:D,2,0)</f>
        <v>6.4562410329985654E-3</v>
      </c>
      <c r="F1887">
        <f>D1887*GETPIVOTDATA("Gender",'Naive Bayes'!$A$3,"Gender","Male","LastLetter","a")</f>
        <v>1.5670009359332941E-2</v>
      </c>
      <c r="G1887">
        <f>E1887*GETPIVOTDATA("Gender",'Naive Bayes'!$A$3,"Gender","Female","LastLetter","a")</f>
        <v>3.6217937502187078E-3</v>
      </c>
      <c r="H1887" t="str">
        <f t="shared" si="66"/>
        <v>Male</v>
      </c>
      <c r="I1887">
        <f t="shared" si="67"/>
        <v>1</v>
      </c>
    </row>
    <row r="1888" spans="1:9" ht="14.25" customHeight="1">
      <c r="A1888" s="1" t="s">
        <v>1874</v>
      </c>
      <c r="B1888" s="1" t="s">
        <v>4</v>
      </c>
      <c r="C1888" s="1" t="str">
        <f t="shared" si="63"/>
        <v>a</v>
      </c>
      <c r="D1888">
        <f>VLOOKUP(C1888,'Naive Bayes'!A:D,3,0)</f>
        <v>0.17859365276913503</v>
      </c>
      <c r="E1888">
        <f>VLOOKUP(C1888,'Naive Bayes'!A:D,2,0)</f>
        <v>0.56097560975609762</v>
      </c>
      <c r="F1888">
        <f>D1888*GETPIVOTDATA("Gender",'Naive Bayes'!$A$3,"Gender","Male","LastLetter","a")</f>
        <v>3.1895692809422373E-2</v>
      </c>
      <c r="G1888">
        <f>E1888*GETPIVOTDATA("Gender",'Naive Bayes'!$A$3,"Gender","Female","LastLetter","a")</f>
        <v>0.31469363474122553</v>
      </c>
      <c r="H1888" t="str">
        <f t="shared" si="66"/>
        <v>Female</v>
      </c>
      <c r="I1888">
        <f t="shared" si="67"/>
        <v>0</v>
      </c>
    </row>
    <row r="1889" spans="1:9" ht="14.25" customHeight="1">
      <c r="A1889" s="1" t="s">
        <v>1875</v>
      </c>
      <c r="B1889" s="1" t="s">
        <v>4</v>
      </c>
      <c r="C1889" s="1" t="str">
        <f t="shared" si="63"/>
        <v>d</v>
      </c>
      <c r="D1889">
        <f>VLOOKUP(C1889,'Naive Bayes'!A:D,3,0)</f>
        <v>3.4847542003733668E-2</v>
      </c>
      <c r="E1889">
        <f>VLOOKUP(C1889,'Naive Bayes'!A:D,2,0)</f>
        <v>2.152080344332855E-3</v>
      </c>
      <c r="F1889">
        <f>D1889*GETPIVOTDATA("Gender",'Naive Bayes'!$A$3,"Gender","Male","LastLetter","a")</f>
        <v>6.2235498164726587E-3</v>
      </c>
      <c r="G1889">
        <f>E1889*GETPIVOTDATA("Gender",'Naive Bayes'!$A$3,"Gender","Female","LastLetter","a")</f>
        <v>1.2072645834062359E-3</v>
      </c>
      <c r="H1889" t="str">
        <f t="shared" si="66"/>
        <v>Male</v>
      </c>
      <c r="I1889">
        <f t="shared" si="67"/>
        <v>1</v>
      </c>
    </row>
    <row r="1890" spans="1:9" ht="14.25" customHeight="1">
      <c r="A1890" s="1" t="s">
        <v>1876</v>
      </c>
      <c r="B1890" s="1" t="s">
        <v>6</v>
      </c>
      <c r="C1890" s="1" t="str">
        <f t="shared" si="63"/>
        <v>i</v>
      </c>
      <c r="D1890">
        <f>VLOOKUP(C1890,'Naive Bayes'!A:D,3,0)</f>
        <v>6.4716863721219667E-2</v>
      </c>
      <c r="E1890">
        <f>VLOOKUP(C1890,'Naive Bayes'!A:D,2,0)</f>
        <v>0.34074605451936874</v>
      </c>
      <c r="F1890">
        <f>D1890*GETPIVOTDATA("Gender",'Naive Bayes'!$A$3,"Gender","Male","LastLetter","a")</f>
        <v>1.1558021087734937E-2</v>
      </c>
      <c r="G1890">
        <f>E1890*GETPIVOTDATA("Gender",'Naive Bayes'!$A$3,"Gender","Female","LastLetter","a")</f>
        <v>0.19115022570598736</v>
      </c>
      <c r="H1890" t="str">
        <f t="shared" si="66"/>
        <v>Female</v>
      </c>
      <c r="I1890">
        <f t="shared" si="67"/>
        <v>1</v>
      </c>
    </row>
    <row r="1891" spans="1:9" ht="14.25" customHeight="1">
      <c r="A1891" s="1" t="s">
        <v>1877</v>
      </c>
      <c r="B1891" s="1" t="s">
        <v>6</v>
      </c>
      <c r="C1891" s="1" t="str">
        <f t="shared" si="63"/>
        <v>a</v>
      </c>
      <c r="D1891">
        <f>VLOOKUP(C1891,'Naive Bayes'!A:D,3,0)</f>
        <v>0.17859365276913503</v>
      </c>
      <c r="E1891">
        <f>VLOOKUP(C1891,'Naive Bayes'!A:D,2,0)</f>
        <v>0.56097560975609762</v>
      </c>
      <c r="F1891">
        <f>D1891*GETPIVOTDATA("Gender",'Naive Bayes'!$A$3,"Gender","Male","LastLetter","a")</f>
        <v>3.1895692809422373E-2</v>
      </c>
      <c r="G1891">
        <f>E1891*GETPIVOTDATA("Gender",'Naive Bayes'!$A$3,"Gender","Female","LastLetter","a")</f>
        <v>0.31469363474122553</v>
      </c>
      <c r="H1891" t="str">
        <f t="shared" si="66"/>
        <v>Female</v>
      </c>
      <c r="I1891">
        <f t="shared" si="67"/>
        <v>1</v>
      </c>
    </row>
    <row r="1892" spans="1:9" ht="14.25" customHeight="1">
      <c r="A1892" s="1" t="s">
        <v>1878</v>
      </c>
      <c r="B1892" s="1" t="s">
        <v>4</v>
      </c>
      <c r="C1892" s="1" t="str">
        <f t="shared" si="63"/>
        <v>d</v>
      </c>
      <c r="D1892">
        <f>VLOOKUP(C1892,'Naive Bayes'!A:D,3,0)</f>
        <v>3.4847542003733668E-2</v>
      </c>
      <c r="E1892">
        <f>VLOOKUP(C1892,'Naive Bayes'!A:D,2,0)</f>
        <v>2.152080344332855E-3</v>
      </c>
      <c r="F1892">
        <f>D1892*GETPIVOTDATA("Gender",'Naive Bayes'!$A$3,"Gender","Male","LastLetter","a")</f>
        <v>6.2235498164726587E-3</v>
      </c>
      <c r="G1892">
        <f>E1892*GETPIVOTDATA("Gender",'Naive Bayes'!$A$3,"Gender","Female","LastLetter","a")</f>
        <v>1.2072645834062359E-3</v>
      </c>
      <c r="H1892" t="str">
        <f t="shared" si="66"/>
        <v>Male</v>
      </c>
      <c r="I1892">
        <f t="shared" si="67"/>
        <v>1</v>
      </c>
    </row>
    <row r="1893" spans="1:9" ht="14.25" customHeight="1">
      <c r="A1893" s="1" t="s">
        <v>1879</v>
      </c>
      <c r="B1893" s="1" t="s">
        <v>4</v>
      </c>
      <c r="C1893" s="1" t="str">
        <f t="shared" si="63"/>
        <v>r</v>
      </c>
      <c r="D1893">
        <f>VLOOKUP(C1893,'Naive Bayes'!A:D,3,0)</f>
        <v>8.7741132545115119E-2</v>
      </c>
      <c r="E1893">
        <f>VLOOKUP(C1893,'Naive Bayes'!A:D,2,0)</f>
        <v>6.4562410329985654E-3</v>
      </c>
      <c r="F1893">
        <f>D1893*GETPIVOTDATA("Gender",'Naive Bayes'!$A$3,"Gender","Male","LastLetter","a")</f>
        <v>1.5670009359332941E-2</v>
      </c>
      <c r="G1893">
        <f>E1893*GETPIVOTDATA("Gender",'Naive Bayes'!$A$3,"Gender","Female","LastLetter","a")</f>
        <v>3.6217937502187078E-3</v>
      </c>
      <c r="H1893" t="str">
        <f t="shared" si="66"/>
        <v>Male</v>
      </c>
      <c r="I1893">
        <f t="shared" si="67"/>
        <v>1</v>
      </c>
    </row>
    <row r="1894" spans="1:9" ht="14.25" customHeight="1">
      <c r="A1894" s="1" t="s">
        <v>1880</v>
      </c>
      <c r="B1894" s="1" t="s">
        <v>6</v>
      </c>
      <c r="C1894" s="1" t="str">
        <f t="shared" si="63"/>
        <v>i</v>
      </c>
      <c r="D1894">
        <f>VLOOKUP(C1894,'Naive Bayes'!A:D,3,0)</f>
        <v>6.4716863721219667E-2</v>
      </c>
      <c r="E1894">
        <f>VLOOKUP(C1894,'Naive Bayes'!A:D,2,0)</f>
        <v>0.34074605451936874</v>
      </c>
      <c r="F1894">
        <f>D1894*GETPIVOTDATA("Gender",'Naive Bayes'!$A$3,"Gender","Male","LastLetter","a")</f>
        <v>1.1558021087734937E-2</v>
      </c>
      <c r="G1894">
        <f>E1894*GETPIVOTDATA("Gender",'Naive Bayes'!$A$3,"Gender","Female","LastLetter","a")</f>
        <v>0.19115022570598736</v>
      </c>
      <c r="H1894" t="str">
        <f t="shared" si="66"/>
        <v>Female</v>
      </c>
      <c r="I1894">
        <f t="shared" si="67"/>
        <v>1</v>
      </c>
    </row>
    <row r="1895" spans="1:9" ht="14.25" customHeight="1">
      <c r="A1895" s="1" t="s">
        <v>1881</v>
      </c>
      <c r="B1895" s="1" t="s">
        <v>4</v>
      </c>
      <c r="C1895" s="1" t="str">
        <f t="shared" si="63"/>
        <v>m</v>
      </c>
      <c r="D1895">
        <f>VLOOKUP(C1895,'Naive Bayes'!A:D,3,0)</f>
        <v>3.2980709396390792E-2</v>
      </c>
      <c r="E1895">
        <f>VLOOKUP(C1895,'Naive Bayes'!A:D,2,0)</f>
        <v>7.8909612625538018E-3</v>
      </c>
      <c r="F1895">
        <f>D1895*GETPIVOTDATA("Gender",'Naive Bayes'!$A$3,"Gender","Male","LastLetter","a")</f>
        <v>5.8901453620187659E-3</v>
      </c>
      <c r="G1895">
        <f>E1895*GETPIVOTDATA("Gender",'Naive Bayes'!$A$3,"Gender","Female","LastLetter","a")</f>
        <v>4.4266368058228645E-3</v>
      </c>
      <c r="H1895" t="str">
        <f t="shared" si="66"/>
        <v>Male</v>
      </c>
      <c r="I1895">
        <f t="shared" si="67"/>
        <v>1</v>
      </c>
    </row>
    <row r="1896" spans="1:9" ht="14.25" customHeight="1">
      <c r="A1896" s="1" t="s">
        <v>1882</v>
      </c>
      <c r="B1896" s="1" t="s">
        <v>6</v>
      </c>
      <c r="C1896" s="1" t="str">
        <f t="shared" si="63"/>
        <v>i</v>
      </c>
      <c r="D1896">
        <f>VLOOKUP(C1896,'Naive Bayes'!A:D,3,0)</f>
        <v>6.4716863721219667E-2</v>
      </c>
      <c r="E1896">
        <f>VLOOKUP(C1896,'Naive Bayes'!A:D,2,0)</f>
        <v>0.34074605451936874</v>
      </c>
      <c r="F1896">
        <f>D1896*GETPIVOTDATA("Gender",'Naive Bayes'!$A$3,"Gender","Male","LastLetter","a")</f>
        <v>1.1558021087734937E-2</v>
      </c>
      <c r="G1896">
        <f>E1896*GETPIVOTDATA("Gender",'Naive Bayes'!$A$3,"Gender","Female","LastLetter","a")</f>
        <v>0.19115022570598736</v>
      </c>
      <c r="H1896" t="str">
        <f t="shared" si="66"/>
        <v>Female</v>
      </c>
      <c r="I1896">
        <f t="shared" si="67"/>
        <v>1</v>
      </c>
    </row>
    <row r="1897" spans="1:9" ht="14.25" customHeight="1">
      <c r="A1897" s="1" t="s">
        <v>1883</v>
      </c>
      <c r="B1897" s="1" t="s">
        <v>4</v>
      </c>
      <c r="C1897" s="1" t="str">
        <f t="shared" si="63"/>
        <v>r</v>
      </c>
      <c r="D1897">
        <f>VLOOKUP(C1897,'Naive Bayes'!A:D,3,0)</f>
        <v>8.7741132545115119E-2</v>
      </c>
      <c r="E1897">
        <f>VLOOKUP(C1897,'Naive Bayes'!A:D,2,0)</f>
        <v>6.4562410329985654E-3</v>
      </c>
      <c r="F1897">
        <f>D1897*GETPIVOTDATA("Gender",'Naive Bayes'!$A$3,"Gender","Male","LastLetter","a")</f>
        <v>1.5670009359332941E-2</v>
      </c>
      <c r="G1897">
        <f>E1897*GETPIVOTDATA("Gender",'Naive Bayes'!$A$3,"Gender","Female","LastLetter","a")</f>
        <v>3.6217937502187078E-3</v>
      </c>
      <c r="H1897" t="str">
        <f t="shared" si="66"/>
        <v>Male</v>
      </c>
      <c r="I1897">
        <f t="shared" si="67"/>
        <v>1</v>
      </c>
    </row>
    <row r="1898" spans="1:9" ht="14.25" customHeight="1">
      <c r="A1898" s="1" t="s">
        <v>1884</v>
      </c>
      <c r="B1898" s="1" t="s">
        <v>6</v>
      </c>
      <c r="C1898" s="1" t="str">
        <f t="shared" si="63"/>
        <v>a</v>
      </c>
      <c r="D1898">
        <f>VLOOKUP(C1898,'Naive Bayes'!A:D,3,0)</f>
        <v>0.17859365276913503</v>
      </c>
      <c r="E1898">
        <f>VLOOKUP(C1898,'Naive Bayes'!A:D,2,0)</f>
        <v>0.56097560975609762</v>
      </c>
      <c r="F1898">
        <f>D1898*GETPIVOTDATA("Gender",'Naive Bayes'!$A$3,"Gender","Male","LastLetter","a")</f>
        <v>3.1895692809422373E-2</v>
      </c>
      <c r="G1898">
        <f>E1898*GETPIVOTDATA("Gender",'Naive Bayes'!$A$3,"Gender","Female","LastLetter","a")</f>
        <v>0.31469363474122553</v>
      </c>
      <c r="H1898" t="str">
        <f t="shared" si="66"/>
        <v>Female</v>
      </c>
      <c r="I1898">
        <f t="shared" si="67"/>
        <v>1</v>
      </c>
    </row>
    <row r="1899" spans="1:9" ht="14.25" customHeight="1">
      <c r="A1899" s="1" t="s">
        <v>1885</v>
      </c>
      <c r="B1899" s="1" t="s">
        <v>4</v>
      </c>
      <c r="C1899" s="1" t="str">
        <f t="shared" si="63"/>
        <v>a</v>
      </c>
      <c r="D1899">
        <f>VLOOKUP(C1899,'Naive Bayes'!A:D,3,0)</f>
        <v>0.17859365276913503</v>
      </c>
      <c r="E1899">
        <f>VLOOKUP(C1899,'Naive Bayes'!A:D,2,0)</f>
        <v>0.56097560975609762</v>
      </c>
      <c r="F1899">
        <f>D1899*GETPIVOTDATA("Gender",'Naive Bayes'!$A$3,"Gender","Male","LastLetter","a")</f>
        <v>3.1895692809422373E-2</v>
      </c>
      <c r="G1899">
        <f>E1899*GETPIVOTDATA("Gender",'Naive Bayes'!$A$3,"Gender","Female","LastLetter","a")</f>
        <v>0.31469363474122553</v>
      </c>
      <c r="H1899" t="str">
        <f t="shared" si="66"/>
        <v>Female</v>
      </c>
      <c r="I1899">
        <f t="shared" si="67"/>
        <v>0</v>
      </c>
    </row>
    <row r="1900" spans="1:9" ht="14.25" customHeight="1">
      <c r="A1900" s="1" t="s">
        <v>1886</v>
      </c>
      <c r="B1900" s="1" t="s">
        <v>6</v>
      </c>
      <c r="C1900" s="1" t="str">
        <f t="shared" si="63"/>
        <v>a</v>
      </c>
      <c r="D1900">
        <f>VLOOKUP(C1900,'Naive Bayes'!A:D,3,0)</f>
        <v>0.17859365276913503</v>
      </c>
      <c r="E1900">
        <f>VLOOKUP(C1900,'Naive Bayes'!A:D,2,0)</f>
        <v>0.56097560975609762</v>
      </c>
      <c r="F1900">
        <f>D1900*GETPIVOTDATA("Gender",'Naive Bayes'!$A$3,"Gender","Male","LastLetter","a")</f>
        <v>3.1895692809422373E-2</v>
      </c>
      <c r="G1900">
        <f>E1900*GETPIVOTDATA("Gender",'Naive Bayes'!$A$3,"Gender","Female","LastLetter","a")</f>
        <v>0.31469363474122553</v>
      </c>
      <c r="H1900" t="str">
        <f t="shared" si="66"/>
        <v>Female</v>
      </c>
      <c r="I1900">
        <f t="shared" si="67"/>
        <v>1</v>
      </c>
    </row>
    <row r="1901" spans="1:9" ht="14.25" customHeight="1">
      <c r="A1901" s="1" t="s">
        <v>1887</v>
      </c>
      <c r="B1901" s="1" t="s">
        <v>4</v>
      </c>
      <c r="C1901" s="1" t="str">
        <f t="shared" si="63"/>
        <v>y</v>
      </c>
      <c r="D1901">
        <f>VLOOKUP(C1901,'Naive Bayes'!A:D,3,0)</f>
        <v>2.1157436216552583E-2</v>
      </c>
      <c r="E1901">
        <f>VLOOKUP(C1901,'Naive Bayes'!A:D,2,0)</f>
        <v>1.4347202295552368E-3</v>
      </c>
      <c r="F1901">
        <f>D1901*GETPIVOTDATA("Gender",'Naive Bayes'!$A$3,"Gender","Male","LastLetter","a")</f>
        <v>3.7785838171441139E-3</v>
      </c>
      <c r="G1901">
        <f>E1901*GETPIVOTDATA("Gender",'Naive Bayes'!$A$3,"Gender","Female","LastLetter","a")</f>
        <v>8.0484305560415731E-4</v>
      </c>
      <c r="H1901" t="str">
        <f t="shared" si="66"/>
        <v>Male</v>
      </c>
      <c r="I1901">
        <f t="shared" si="67"/>
        <v>1</v>
      </c>
    </row>
    <row r="1902" spans="1:9" ht="14.25" customHeight="1">
      <c r="A1902" s="1" t="s">
        <v>1888</v>
      </c>
      <c r="B1902" s="1" t="s">
        <v>4</v>
      </c>
      <c r="C1902" s="1" t="str">
        <f t="shared" si="63"/>
        <v>n</v>
      </c>
      <c r="D1902">
        <f>VLOOKUP(C1902,'Naive Bayes'!A:D,3,0)</f>
        <v>0.15121344119477287</v>
      </c>
      <c r="E1902">
        <f>VLOOKUP(C1902,'Naive Bayes'!A:D,2,0)</f>
        <v>1.2195121951219513E-2</v>
      </c>
      <c r="F1902">
        <f>D1902*GETPIVOTDATA("Gender",'Naive Bayes'!$A$3,"Gender","Male","LastLetter","a")</f>
        <v>2.7005760810765285E-2</v>
      </c>
      <c r="G1902">
        <f>E1902*GETPIVOTDATA("Gender",'Naive Bayes'!$A$3,"Gender","Female","LastLetter","a")</f>
        <v>6.8411659726353366E-3</v>
      </c>
      <c r="H1902" t="str">
        <f t="shared" si="66"/>
        <v>Male</v>
      </c>
      <c r="I1902">
        <f t="shared" si="67"/>
        <v>1</v>
      </c>
    </row>
    <row r="1903" spans="1:9" ht="14.25" customHeight="1">
      <c r="A1903" s="1" t="s">
        <v>1889</v>
      </c>
      <c r="B1903" s="1" t="s">
        <v>6</v>
      </c>
      <c r="C1903" s="1" t="str">
        <f t="shared" si="63"/>
        <v>i</v>
      </c>
      <c r="D1903">
        <f>VLOOKUP(C1903,'Naive Bayes'!A:D,3,0)</f>
        <v>6.4716863721219667E-2</v>
      </c>
      <c r="E1903">
        <f>VLOOKUP(C1903,'Naive Bayes'!A:D,2,0)</f>
        <v>0.34074605451936874</v>
      </c>
      <c r="F1903">
        <f>D1903*GETPIVOTDATA("Gender",'Naive Bayes'!$A$3,"Gender","Male","LastLetter","a")</f>
        <v>1.1558021087734937E-2</v>
      </c>
      <c r="G1903">
        <f>E1903*GETPIVOTDATA("Gender",'Naive Bayes'!$A$3,"Gender","Female","LastLetter","a")</f>
        <v>0.19115022570598736</v>
      </c>
      <c r="H1903" t="str">
        <f t="shared" si="66"/>
        <v>Female</v>
      </c>
      <c r="I1903">
        <f t="shared" si="67"/>
        <v>1</v>
      </c>
    </row>
    <row r="1904" spans="1:9" ht="14.25" customHeight="1">
      <c r="A1904" s="1" t="s">
        <v>1890</v>
      </c>
      <c r="B1904" s="1" t="s">
        <v>4</v>
      </c>
      <c r="C1904" s="1" t="str">
        <f t="shared" si="63"/>
        <v>i</v>
      </c>
      <c r="D1904">
        <f>VLOOKUP(C1904,'Naive Bayes'!A:D,3,0)</f>
        <v>6.4716863721219667E-2</v>
      </c>
      <c r="E1904">
        <f>VLOOKUP(C1904,'Naive Bayes'!A:D,2,0)</f>
        <v>0.34074605451936874</v>
      </c>
      <c r="F1904">
        <f>D1904*GETPIVOTDATA("Gender",'Naive Bayes'!$A$3,"Gender","Male","LastLetter","a")</f>
        <v>1.1558021087734937E-2</v>
      </c>
      <c r="G1904">
        <f>E1904*GETPIVOTDATA("Gender",'Naive Bayes'!$A$3,"Gender","Female","LastLetter","a")</f>
        <v>0.19115022570598736</v>
      </c>
      <c r="H1904" t="str">
        <f t="shared" si="66"/>
        <v>Female</v>
      </c>
      <c r="I1904">
        <f t="shared" si="67"/>
        <v>0</v>
      </c>
    </row>
    <row r="1905" spans="1:9" ht="14.25" customHeight="1">
      <c r="A1905" s="1" t="s">
        <v>1891</v>
      </c>
      <c r="B1905" s="1" t="s">
        <v>4</v>
      </c>
      <c r="C1905" s="1" t="str">
        <f t="shared" si="63"/>
        <v>h</v>
      </c>
      <c r="D1905">
        <f>VLOOKUP(C1905,'Naive Bayes'!A:D,3,0)</f>
        <v>0.11263223397635345</v>
      </c>
      <c r="E1905">
        <f>VLOOKUP(C1905,'Naive Bayes'!A:D,2,0)</f>
        <v>5.0215208034433282E-3</v>
      </c>
      <c r="F1905">
        <f>D1905*GETPIVOTDATA("Gender",'Naive Bayes'!$A$3,"Gender","Male","LastLetter","a")</f>
        <v>2.0115402085384843E-2</v>
      </c>
      <c r="G1905">
        <f>E1905*GETPIVOTDATA("Gender",'Naive Bayes'!$A$3,"Gender","Female","LastLetter","a")</f>
        <v>2.8169506946145503E-3</v>
      </c>
      <c r="H1905" t="str">
        <f t="shared" si="66"/>
        <v>Male</v>
      </c>
      <c r="I1905">
        <f t="shared" si="67"/>
        <v>1</v>
      </c>
    </row>
    <row r="1906" spans="1:9" ht="14.25" customHeight="1">
      <c r="A1906" s="1" t="s">
        <v>1892</v>
      </c>
      <c r="B1906" s="1" t="s">
        <v>4</v>
      </c>
      <c r="C1906" s="1" t="str">
        <f t="shared" si="63"/>
        <v>i</v>
      </c>
      <c r="D1906">
        <f>VLOOKUP(C1906,'Naive Bayes'!A:D,3,0)</f>
        <v>6.4716863721219667E-2</v>
      </c>
      <c r="E1906">
        <f>VLOOKUP(C1906,'Naive Bayes'!A:D,2,0)</f>
        <v>0.34074605451936874</v>
      </c>
      <c r="F1906">
        <f>D1906*GETPIVOTDATA("Gender",'Naive Bayes'!$A$3,"Gender","Male","LastLetter","a")</f>
        <v>1.1558021087734937E-2</v>
      </c>
      <c r="G1906">
        <f>E1906*GETPIVOTDATA("Gender",'Naive Bayes'!$A$3,"Gender","Female","LastLetter","a")</f>
        <v>0.19115022570598736</v>
      </c>
      <c r="H1906" t="str">
        <f t="shared" si="66"/>
        <v>Female</v>
      </c>
      <c r="I1906">
        <f t="shared" si="67"/>
        <v>0</v>
      </c>
    </row>
    <row r="1907" spans="1:9" ht="14.25" customHeight="1">
      <c r="A1907" s="1" t="s">
        <v>1893</v>
      </c>
      <c r="B1907" s="1" t="s">
        <v>4</v>
      </c>
      <c r="C1907" s="1" t="str">
        <f t="shared" si="63"/>
        <v>m</v>
      </c>
      <c r="D1907">
        <f>VLOOKUP(C1907,'Naive Bayes'!A:D,3,0)</f>
        <v>3.2980709396390792E-2</v>
      </c>
      <c r="E1907">
        <f>VLOOKUP(C1907,'Naive Bayes'!A:D,2,0)</f>
        <v>7.8909612625538018E-3</v>
      </c>
      <c r="F1907">
        <f>D1907*GETPIVOTDATA("Gender",'Naive Bayes'!$A$3,"Gender","Male","LastLetter","a")</f>
        <v>5.8901453620187659E-3</v>
      </c>
      <c r="G1907">
        <f>E1907*GETPIVOTDATA("Gender",'Naive Bayes'!$A$3,"Gender","Female","LastLetter","a")</f>
        <v>4.4266368058228645E-3</v>
      </c>
      <c r="H1907" t="str">
        <f t="shared" si="66"/>
        <v>Male</v>
      </c>
      <c r="I1907">
        <f t="shared" si="67"/>
        <v>1</v>
      </c>
    </row>
    <row r="1908" spans="1:9" ht="14.25" customHeight="1">
      <c r="A1908" s="1" t="s">
        <v>1894</v>
      </c>
      <c r="B1908" s="1" t="s">
        <v>6</v>
      </c>
      <c r="C1908" s="1" t="str">
        <f t="shared" si="63"/>
        <v>i</v>
      </c>
      <c r="D1908">
        <f>VLOOKUP(C1908,'Naive Bayes'!A:D,3,0)</f>
        <v>6.4716863721219667E-2</v>
      </c>
      <c r="E1908">
        <f>VLOOKUP(C1908,'Naive Bayes'!A:D,2,0)</f>
        <v>0.34074605451936874</v>
      </c>
      <c r="F1908">
        <f>D1908*GETPIVOTDATA("Gender",'Naive Bayes'!$A$3,"Gender","Male","LastLetter","a")</f>
        <v>1.1558021087734937E-2</v>
      </c>
      <c r="G1908">
        <f>E1908*GETPIVOTDATA("Gender",'Naive Bayes'!$A$3,"Gender","Female","LastLetter","a")</f>
        <v>0.19115022570598736</v>
      </c>
      <c r="H1908" t="str">
        <f t="shared" si="66"/>
        <v>Female</v>
      </c>
      <c r="I1908">
        <f t="shared" si="67"/>
        <v>1</v>
      </c>
    </row>
    <row r="1909" spans="1:9" ht="14.25" customHeight="1">
      <c r="A1909" s="1" t="s">
        <v>1895</v>
      </c>
      <c r="B1909" s="1" t="s">
        <v>6</v>
      </c>
      <c r="C1909" s="1" t="str">
        <f t="shared" si="63"/>
        <v>a</v>
      </c>
      <c r="D1909">
        <f>VLOOKUP(C1909,'Naive Bayes'!A:D,3,0)</f>
        <v>0.17859365276913503</v>
      </c>
      <c r="E1909">
        <f>VLOOKUP(C1909,'Naive Bayes'!A:D,2,0)</f>
        <v>0.56097560975609762</v>
      </c>
      <c r="F1909">
        <f>D1909*GETPIVOTDATA("Gender",'Naive Bayes'!$A$3,"Gender","Male","LastLetter","a")</f>
        <v>3.1895692809422373E-2</v>
      </c>
      <c r="G1909">
        <f>E1909*GETPIVOTDATA("Gender",'Naive Bayes'!$A$3,"Gender","Female","LastLetter","a")</f>
        <v>0.31469363474122553</v>
      </c>
      <c r="H1909" t="str">
        <f t="shared" si="66"/>
        <v>Female</v>
      </c>
      <c r="I1909">
        <f t="shared" si="67"/>
        <v>1</v>
      </c>
    </row>
    <row r="1910" spans="1:9" ht="14.25" customHeight="1">
      <c r="A1910" s="1" t="s">
        <v>1896</v>
      </c>
      <c r="B1910" s="1" t="s">
        <v>6</v>
      </c>
      <c r="C1910" s="1" t="str">
        <f t="shared" si="63"/>
        <v>f</v>
      </c>
      <c r="D1910">
        <f>VLOOKUP(C1910,'Naive Bayes'!A:D,3,0)</f>
        <v>1.2445550715619166E-3</v>
      </c>
      <c r="E1910">
        <f>VLOOKUP(C1910,'Naive Bayes'!A:D,2,0)</f>
        <v>7.173601147776184E-4</v>
      </c>
      <c r="F1910">
        <f>D1910*GETPIVOTDATA("Gender",'Naive Bayes'!$A$3,"Gender","Male","LastLetter","a")</f>
        <v>2.2226963630259493E-4</v>
      </c>
      <c r="G1910">
        <f>E1910*GETPIVOTDATA("Gender",'Naive Bayes'!$A$3,"Gender","Female","LastLetter","a")</f>
        <v>4.0242152780207866E-4</v>
      </c>
      <c r="H1910" t="str">
        <f t="shared" si="66"/>
        <v>Female</v>
      </c>
      <c r="I1910">
        <f t="shared" si="67"/>
        <v>1</v>
      </c>
    </row>
    <row r="1911" spans="1:9" ht="14.25" customHeight="1">
      <c r="A1911" s="1" t="s">
        <v>1897</v>
      </c>
      <c r="B1911" s="1" t="s">
        <v>4</v>
      </c>
      <c r="C1911" s="1" t="str">
        <f t="shared" si="63"/>
        <v>u</v>
      </c>
      <c r="D1911">
        <f>VLOOKUP(C1911,'Naive Bayes'!A:D,3,0)</f>
        <v>3.7336652146857496E-2</v>
      </c>
      <c r="E1911">
        <f>VLOOKUP(C1911,'Naive Bayes'!A:D,2,0)</f>
        <v>7.8909612625538018E-3</v>
      </c>
      <c r="F1911">
        <f>D1911*GETPIVOTDATA("Gender",'Naive Bayes'!$A$3,"Gender","Male","LastLetter","a")</f>
        <v>6.6680890890778478E-3</v>
      </c>
      <c r="G1911">
        <f>E1911*GETPIVOTDATA("Gender",'Naive Bayes'!$A$3,"Gender","Female","LastLetter","a")</f>
        <v>4.4266368058228645E-3</v>
      </c>
      <c r="H1911" t="str">
        <f t="shared" si="66"/>
        <v>Male</v>
      </c>
      <c r="I1911">
        <f t="shared" si="67"/>
        <v>1</v>
      </c>
    </row>
    <row r="1912" spans="1:9" ht="14.25" customHeight="1">
      <c r="A1912" s="1" t="s">
        <v>1898</v>
      </c>
      <c r="B1912" s="1" t="s">
        <v>6</v>
      </c>
      <c r="C1912" s="1" t="str">
        <f t="shared" si="63"/>
        <v>a</v>
      </c>
      <c r="D1912">
        <f>VLOOKUP(C1912,'Naive Bayes'!A:D,3,0)</f>
        <v>0.17859365276913503</v>
      </c>
      <c r="E1912">
        <f>VLOOKUP(C1912,'Naive Bayes'!A:D,2,0)</f>
        <v>0.56097560975609762</v>
      </c>
      <c r="F1912">
        <f>D1912*GETPIVOTDATA("Gender",'Naive Bayes'!$A$3,"Gender","Male","LastLetter","a")</f>
        <v>3.1895692809422373E-2</v>
      </c>
      <c r="G1912">
        <f>E1912*GETPIVOTDATA("Gender",'Naive Bayes'!$A$3,"Gender","Female","LastLetter","a")</f>
        <v>0.31469363474122553</v>
      </c>
      <c r="H1912" t="str">
        <f t="shared" si="66"/>
        <v>Female</v>
      </c>
      <c r="I1912">
        <f t="shared" si="67"/>
        <v>1</v>
      </c>
    </row>
    <row r="1913" spans="1:9" ht="14.25" customHeight="1">
      <c r="A1913" s="1" t="s">
        <v>1899</v>
      </c>
      <c r="B1913" s="1" t="s">
        <v>6</v>
      </c>
      <c r="C1913" s="1" t="str">
        <f t="shared" si="63"/>
        <v>a</v>
      </c>
      <c r="D1913">
        <f>VLOOKUP(C1913,'Naive Bayes'!A:D,3,0)</f>
        <v>0.17859365276913503</v>
      </c>
      <c r="E1913">
        <f>VLOOKUP(C1913,'Naive Bayes'!A:D,2,0)</f>
        <v>0.56097560975609762</v>
      </c>
      <c r="F1913">
        <f>D1913*GETPIVOTDATA("Gender",'Naive Bayes'!$A$3,"Gender","Male","LastLetter","a")</f>
        <v>3.1895692809422373E-2</v>
      </c>
      <c r="G1913">
        <f>E1913*GETPIVOTDATA("Gender",'Naive Bayes'!$A$3,"Gender","Female","LastLetter","a")</f>
        <v>0.31469363474122553</v>
      </c>
      <c r="H1913" t="str">
        <f t="shared" si="66"/>
        <v>Female</v>
      </c>
      <c r="I1913">
        <f t="shared" si="67"/>
        <v>1</v>
      </c>
    </row>
    <row r="1914" spans="1:9" ht="14.25" customHeight="1">
      <c r="A1914" s="1" t="s">
        <v>1900</v>
      </c>
      <c r="B1914" s="1" t="s">
        <v>4</v>
      </c>
      <c r="C1914" s="1" t="str">
        <f t="shared" si="63"/>
        <v>v</v>
      </c>
      <c r="D1914">
        <f>VLOOKUP(C1914,'Naive Bayes'!A:D,3,0)</f>
        <v>2.4268823895457373E-2</v>
      </c>
      <c r="E1914">
        <f>VLOOKUP(C1914,'Naive Bayes'!A:D,2,0)</f>
        <v>0</v>
      </c>
      <c r="F1914">
        <f>D1914*GETPIVOTDATA("Gender",'Naive Bayes'!$A$3,"Gender","Male","LastLetter","a")</f>
        <v>4.3342579079006013E-3</v>
      </c>
      <c r="G1914">
        <f>E1914*GETPIVOTDATA("Gender",'Naive Bayes'!$A$3,"Gender","Female","LastLetter","a")</f>
        <v>0</v>
      </c>
      <c r="H1914" t="str">
        <f t="shared" si="66"/>
        <v>Male</v>
      </c>
      <c r="I1914">
        <f t="shared" si="67"/>
        <v>1</v>
      </c>
    </row>
    <row r="1915" spans="1:9" ht="14.25" customHeight="1">
      <c r="A1915" s="1" t="s">
        <v>1901</v>
      </c>
      <c r="B1915" s="1" t="s">
        <v>4</v>
      </c>
      <c r="C1915" s="1" t="str">
        <f t="shared" si="63"/>
        <v>i</v>
      </c>
      <c r="D1915">
        <f>VLOOKUP(C1915,'Naive Bayes'!A:D,3,0)</f>
        <v>6.4716863721219667E-2</v>
      </c>
      <c r="E1915">
        <f>VLOOKUP(C1915,'Naive Bayes'!A:D,2,0)</f>
        <v>0.34074605451936874</v>
      </c>
      <c r="F1915">
        <f>D1915*GETPIVOTDATA("Gender",'Naive Bayes'!$A$3,"Gender","Male","LastLetter","a")</f>
        <v>1.1558021087734937E-2</v>
      </c>
      <c r="G1915">
        <f>E1915*GETPIVOTDATA("Gender",'Naive Bayes'!$A$3,"Gender","Female","LastLetter","a")</f>
        <v>0.19115022570598736</v>
      </c>
      <c r="H1915" t="str">
        <f t="shared" si="66"/>
        <v>Female</v>
      </c>
      <c r="I1915">
        <f t="shared" si="67"/>
        <v>0</v>
      </c>
    </row>
    <row r="1916" spans="1:9" ht="14.25" customHeight="1">
      <c r="A1916" s="1" t="s">
        <v>1902</v>
      </c>
      <c r="B1916" s="1" t="s">
        <v>6</v>
      </c>
      <c r="C1916" s="1" t="str">
        <f t="shared" si="63"/>
        <v>a</v>
      </c>
      <c r="D1916">
        <f>VLOOKUP(C1916,'Naive Bayes'!A:D,3,0)</f>
        <v>0.17859365276913503</v>
      </c>
      <c r="E1916">
        <f>VLOOKUP(C1916,'Naive Bayes'!A:D,2,0)</f>
        <v>0.56097560975609762</v>
      </c>
      <c r="F1916">
        <f>D1916*GETPIVOTDATA("Gender",'Naive Bayes'!$A$3,"Gender","Male","LastLetter","a")</f>
        <v>3.1895692809422373E-2</v>
      </c>
      <c r="G1916">
        <f>E1916*GETPIVOTDATA("Gender",'Naive Bayes'!$A$3,"Gender","Female","LastLetter","a")</f>
        <v>0.31469363474122553</v>
      </c>
      <c r="H1916" t="str">
        <f t="shared" si="66"/>
        <v>Female</v>
      </c>
      <c r="I1916">
        <f t="shared" si="67"/>
        <v>1</v>
      </c>
    </row>
    <row r="1917" spans="1:9" ht="14.25" customHeight="1">
      <c r="A1917" s="1" t="s">
        <v>1903</v>
      </c>
      <c r="B1917" s="1" t="s">
        <v>4</v>
      </c>
      <c r="C1917" s="1" t="str">
        <f t="shared" si="63"/>
        <v>a</v>
      </c>
      <c r="D1917">
        <f>VLOOKUP(C1917,'Naive Bayes'!A:D,3,0)</f>
        <v>0.17859365276913503</v>
      </c>
      <c r="E1917">
        <f>VLOOKUP(C1917,'Naive Bayes'!A:D,2,0)</f>
        <v>0.56097560975609762</v>
      </c>
      <c r="F1917">
        <f>D1917*GETPIVOTDATA("Gender",'Naive Bayes'!$A$3,"Gender","Male","LastLetter","a")</f>
        <v>3.1895692809422373E-2</v>
      </c>
      <c r="G1917">
        <f>E1917*GETPIVOTDATA("Gender",'Naive Bayes'!$A$3,"Gender","Female","LastLetter","a")</f>
        <v>0.31469363474122553</v>
      </c>
      <c r="H1917" t="str">
        <f t="shared" si="66"/>
        <v>Female</v>
      </c>
      <c r="I1917">
        <f t="shared" si="67"/>
        <v>0</v>
      </c>
    </row>
    <row r="1918" spans="1:9" ht="14.25" customHeight="1">
      <c r="A1918" s="1" t="s">
        <v>1904</v>
      </c>
      <c r="B1918" s="1" t="s">
        <v>4</v>
      </c>
      <c r="C1918" s="1" t="str">
        <f t="shared" si="63"/>
        <v>n</v>
      </c>
      <c r="D1918">
        <f>VLOOKUP(C1918,'Naive Bayes'!A:D,3,0)</f>
        <v>0.15121344119477287</v>
      </c>
      <c r="E1918">
        <f>VLOOKUP(C1918,'Naive Bayes'!A:D,2,0)</f>
        <v>1.2195121951219513E-2</v>
      </c>
      <c r="F1918">
        <f>D1918*GETPIVOTDATA("Gender",'Naive Bayes'!$A$3,"Gender","Male","LastLetter","a")</f>
        <v>2.7005760810765285E-2</v>
      </c>
      <c r="G1918">
        <f>E1918*GETPIVOTDATA("Gender",'Naive Bayes'!$A$3,"Gender","Female","LastLetter","a")</f>
        <v>6.8411659726353366E-3</v>
      </c>
      <c r="H1918" t="str">
        <f t="shared" si="66"/>
        <v>Male</v>
      </c>
      <c r="I1918">
        <f t="shared" si="67"/>
        <v>1</v>
      </c>
    </row>
    <row r="1919" spans="1:9" ht="14.25" customHeight="1">
      <c r="A1919" s="1" t="s">
        <v>1905</v>
      </c>
      <c r="B1919" s="1" t="s">
        <v>4</v>
      </c>
      <c r="C1919" s="1" t="str">
        <f t="shared" si="63"/>
        <v>s</v>
      </c>
      <c r="D1919">
        <f>VLOOKUP(C1919,'Naive Bayes'!A:D,3,0)</f>
        <v>2.0535158680771624E-2</v>
      </c>
      <c r="E1919">
        <f>VLOOKUP(C1919,'Naive Bayes'!A:D,2,0)</f>
        <v>2.8694404591104736E-3</v>
      </c>
      <c r="F1919">
        <f>D1919*GETPIVOTDATA("Gender",'Naive Bayes'!$A$3,"Gender","Male","LastLetter","a")</f>
        <v>3.6674489989928162E-3</v>
      </c>
      <c r="G1919">
        <f>E1919*GETPIVOTDATA("Gender",'Naive Bayes'!$A$3,"Gender","Female","LastLetter","a")</f>
        <v>1.6096861112083146E-3</v>
      </c>
      <c r="H1919" t="str">
        <f t="shared" si="66"/>
        <v>Male</v>
      </c>
      <c r="I1919">
        <f t="shared" si="67"/>
        <v>1</v>
      </c>
    </row>
    <row r="1920" spans="1:9" ht="14.25" customHeight="1">
      <c r="A1920" s="1" t="s">
        <v>1906</v>
      </c>
      <c r="B1920" s="1" t="s">
        <v>6</v>
      </c>
      <c r="C1920" s="1" t="str">
        <f t="shared" si="63"/>
        <v>a</v>
      </c>
      <c r="D1920">
        <f>VLOOKUP(C1920,'Naive Bayes'!A:D,3,0)</f>
        <v>0.17859365276913503</v>
      </c>
      <c r="E1920">
        <f>VLOOKUP(C1920,'Naive Bayes'!A:D,2,0)</f>
        <v>0.56097560975609762</v>
      </c>
      <c r="F1920">
        <f>D1920*GETPIVOTDATA("Gender",'Naive Bayes'!$A$3,"Gender","Male","LastLetter","a")</f>
        <v>3.1895692809422373E-2</v>
      </c>
      <c r="G1920">
        <f>E1920*GETPIVOTDATA("Gender",'Naive Bayes'!$A$3,"Gender","Female","LastLetter","a")</f>
        <v>0.31469363474122553</v>
      </c>
      <c r="H1920" t="str">
        <f t="shared" si="66"/>
        <v>Female</v>
      </c>
      <c r="I1920">
        <f t="shared" si="67"/>
        <v>1</v>
      </c>
    </row>
    <row r="1921" spans="1:9" ht="14.25" customHeight="1">
      <c r="A1921" s="1" t="s">
        <v>1907</v>
      </c>
      <c r="B1921" s="1" t="s">
        <v>6</v>
      </c>
      <c r="C1921" s="1" t="str">
        <f t="shared" si="63"/>
        <v>a</v>
      </c>
      <c r="D1921">
        <f>VLOOKUP(C1921,'Naive Bayes'!A:D,3,0)</f>
        <v>0.17859365276913503</v>
      </c>
      <c r="E1921">
        <f>VLOOKUP(C1921,'Naive Bayes'!A:D,2,0)</f>
        <v>0.56097560975609762</v>
      </c>
      <c r="F1921">
        <f>D1921*GETPIVOTDATA("Gender",'Naive Bayes'!$A$3,"Gender","Male","LastLetter","a")</f>
        <v>3.1895692809422373E-2</v>
      </c>
      <c r="G1921">
        <f>E1921*GETPIVOTDATA("Gender",'Naive Bayes'!$A$3,"Gender","Female","LastLetter","a")</f>
        <v>0.31469363474122553</v>
      </c>
      <c r="H1921" t="str">
        <f t="shared" si="66"/>
        <v>Female</v>
      </c>
      <c r="I1921">
        <f t="shared" si="67"/>
        <v>1</v>
      </c>
    </row>
    <row r="1922" spans="1:9" ht="14.25" customHeight="1">
      <c r="A1922" s="1" t="s">
        <v>1908</v>
      </c>
      <c r="B1922" s="1" t="s">
        <v>6</v>
      </c>
      <c r="C1922" s="1" t="str">
        <f t="shared" si="63"/>
        <v>a</v>
      </c>
      <c r="D1922">
        <f>VLOOKUP(C1922,'Naive Bayes'!A:D,3,0)</f>
        <v>0.17859365276913503</v>
      </c>
      <c r="E1922">
        <f>VLOOKUP(C1922,'Naive Bayes'!A:D,2,0)</f>
        <v>0.56097560975609762</v>
      </c>
      <c r="F1922">
        <f>D1922*GETPIVOTDATA("Gender",'Naive Bayes'!$A$3,"Gender","Male","LastLetter","a")</f>
        <v>3.1895692809422373E-2</v>
      </c>
      <c r="G1922">
        <f>E1922*GETPIVOTDATA("Gender",'Naive Bayes'!$A$3,"Gender","Female","LastLetter","a")</f>
        <v>0.31469363474122553</v>
      </c>
      <c r="H1922" t="str">
        <f t="shared" si="66"/>
        <v>Female</v>
      </c>
      <c r="I1922">
        <f t="shared" si="67"/>
        <v>1</v>
      </c>
    </row>
    <row r="1923" spans="1:9" ht="14.25" customHeight="1">
      <c r="A1923" s="1" t="s">
        <v>1909</v>
      </c>
      <c r="B1923" s="1" t="s">
        <v>4</v>
      </c>
      <c r="C1923" s="1" t="str">
        <f t="shared" si="63"/>
        <v>t</v>
      </c>
      <c r="D1923">
        <f>VLOOKUP(C1923,'Naive Bayes'!A:D,3,0)</f>
        <v>5.9116365899191038E-2</v>
      </c>
      <c r="E1923">
        <f>VLOOKUP(C1923,'Naive Bayes'!A:D,2,0)</f>
        <v>6.4562410329985654E-3</v>
      </c>
      <c r="F1923">
        <f>D1923*GETPIVOTDATA("Gender",'Naive Bayes'!$A$3,"Gender","Male","LastLetter","a")</f>
        <v>1.0557807724373258E-2</v>
      </c>
      <c r="G1923">
        <f>E1923*GETPIVOTDATA("Gender",'Naive Bayes'!$A$3,"Gender","Female","LastLetter","a")</f>
        <v>3.6217937502187078E-3</v>
      </c>
      <c r="H1923" t="str">
        <f t="shared" ref="H1923:H1986" si="68">IF(G1923&gt;F1923,"Female","Male")</f>
        <v>Male</v>
      </c>
      <c r="I1923">
        <f t="shared" ref="I1923:I1986" si="69">IF(H1923=B1923,1,0)</f>
        <v>1</v>
      </c>
    </row>
    <row r="1924" spans="1:9" ht="14.25" customHeight="1">
      <c r="A1924" s="1" t="s">
        <v>1910</v>
      </c>
      <c r="B1924" s="1" t="s">
        <v>6</v>
      </c>
      <c r="C1924" s="1" t="str">
        <f t="shared" si="63"/>
        <v>a</v>
      </c>
      <c r="D1924">
        <f>VLOOKUP(C1924,'Naive Bayes'!A:D,3,0)</f>
        <v>0.17859365276913503</v>
      </c>
      <c r="E1924">
        <f>VLOOKUP(C1924,'Naive Bayes'!A:D,2,0)</f>
        <v>0.56097560975609762</v>
      </c>
      <c r="F1924">
        <f>D1924*GETPIVOTDATA("Gender",'Naive Bayes'!$A$3,"Gender","Male","LastLetter","a")</f>
        <v>3.1895692809422373E-2</v>
      </c>
      <c r="G1924">
        <f>E1924*GETPIVOTDATA("Gender",'Naive Bayes'!$A$3,"Gender","Female","LastLetter","a")</f>
        <v>0.31469363474122553</v>
      </c>
      <c r="H1924" t="str">
        <f t="shared" si="68"/>
        <v>Female</v>
      </c>
      <c r="I1924">
        <f t="shared" si="69"/>
        <v>1</v>
      </c>
    </row>
    <row r="1925" spans="1:9" ht="14.25" customHeight="1">
      <c r="A1925" s="1" t="s">
        <v>1911</v>
      </c>
      <c r="B1925" s="1" t="s">
        <v>4</v>
      </c>
      <c r="C1925" s="1" t="str">
        <f t="shared" si="63"/>
        <v>m</v>
      </c>
      <c r="D1925">
        <f>VLOOKUP(C1925,'Naive Bayes'!A:D,3,0)</f>
        <v>3.2980709396390792E-2</v>
      </c>
      <c r="E1925">
        <f>VLOOKUP(C1925,'Naive Bayes'!A:D,2,0)</f>
        <v>7.8909612625538018E-3</v>
      </c>
      <c r="F1925">
        <f>D1925*GETPIVOTDATA("Gender",'Naive Bayes'!$A$3,"Gender","Male","LastLetter","a")</f>
        <v>5.8901453620187659E-3</v>
      </c>
      <c r="G1925">
        <f>E1925*GETPIVOTDATA("Gender",'Naive Bayes'!$A$3,"Gender","Female","LastLetter","a")</f>
        <v>4.4266368058228645E-3</v>
      </c>
      <c r="H1925" t="str">
        <f t="shared" si="68"/>
        <v>Male</v>
      </c>
      <c r="I1925">
        <f t="shared" si="69"/>
        <v>1</v>
      </c>
    </row>
    <row r="1926" spans="1:9" ht="14.25" customHeight="1">
      <c r="A1926" s="1" t="s">
        <v>1912</v>
      </c>
      <c r="B1926" s="1" t="s">
        <v>6</v>
      </c>
      <c r="C1926" s="1" t="str">
        <f t="shared" si="63"/>
        <v>a</v>
      </c>
      <c r="D1926">
        <f>VLOOKUP(C1926,'Naive Bayes'!A:D,3,0)</f>
        <v>0.17859365276913503</v>
      </c>
      <c r="E1926">
        <f>VLOOKUP(C1926,'Naive Bayes'!A:D,2,0)</f>
        <v>0.56097560975609762</v>
      </c>
      <c r="F1926">
        <f>D1926*GETPIVOTDATA("Gender",'Naive Bayes'!$A$3,"Gender","Male","LastLetter","a")</f>
        <v>3.1895692809422373E-2</v>
      </c>
      <c r="G1926">
        <f>E1926*GETPIVOTDATA("Gender",'Naive Bayes'!$A$3,"Gender","Female","LastLetter","a")</f>
        <v>0.31469363474122553</v>
      </c>
      <c r="H1926" t="str">
        <f t="shared" si="68"/>
        <v>Female</v>
      </c>
      <c r="I1926">
        <f t="shared" si="69"/>
        <v>1</v>
      </c>
    </row>
    <row r="1927" spans="1:9" ht="14.25" customHeight="1">
      <c r="A1927" s="1" t="s">
        <v>1913</v>
      </c>
      <c r="B1927" s="1" t="s">
        <v>6</v>
      </c>
      <c r="C1927" s="1" t="str">
        <f t="shared" si="63"/>
        <v>i</v>
      </c>
      <c r="D1927">
        <f>VLOOKUP(C1927,'Naive Bayes'!A:D,3,0)</f>
        <v>6.4716863721219667E-2</v>
      </c>
      <c r="E1927">
        <f>VLOOKUP(C1927,'Naive Bayes'!A:D,2,0)</f>
        <v>0.34074605451936874</v>
      </c>
      <c r="F1927">
        <f>D1927*GETPIVOTDATA("Gender",'Naive Bayes'!$A$3,"Gender","Male","LastLetter","a")</f>
        <v>1.1558021087734937E-2</v>
      </c>
      <c r="G1927">
        <f>E1927*GETPIVOTDATA("Gender",'Naive Bayes'!$A$3,"Gender","Female","LastLetter","a")</f>
        <v>0.19115022570598736</v>
      </c>
      <c r="H1927" t="str">
        <f t="shared" si="68"/>
        <v>Female</v>
      </c>
      <c r="I1927">
        <f t="shared" si="69"/>
        <v>1</v>
      </c>
    </row>
    <row r="1928" spans="1:9" ht="14.25" customHeight="1">
      <c r="A1928" s="1" t="s">
        <v>1914</v>
      </c>
      <c r="B1928" s="1" t="s">
        <v>6</v>
      </c>
      <c r="C1928" s="1" t="str">
        <f t="shared" si="63"/>
        <v>a</v>
      </c>
      <c r="D1928">
        <f>VLOOKUP(C1928,'Naive Bayes'!A:D,3,0)</f>
        <v>0.17859365276913503</v>
      </c>
      <c r="E1928">
        <f>VLOOKUP(C1928,'Naive Bayes'!A:D,2,0)</f>
        <v>0.56097560975609762</v>
      </c>
      <c r="F1928">
        <f>D1928*GETPIVOTDATA("Gender",'Naive Bayes'!$A$3,"Gender","Male","LastLetter","a")</f>
        <v>3.1895692809422373E-2</v>
      </c>
      <c r="G1928">
        <f>E1928*GETPIVOTDATA("Gender",'Naive Bayes'!$A$3,"Gender","Female","LastLetter","a")</f>
        <v>0.31469363474122553</v>
      </c>
      <c r="H1928" t="str">
        <f t="shared" si="68"/>
        <v>Female</v>
      </c>
      <c r="I1928">
        <f t="shared" si="69"/>
        <v>1</v>
      </c>
    </row>
    <row r="1929" spans="1:9" ht="14.25" customHeight="1">
      <c r="A1929" s="1" t="s">
        <v>1915</v>
      </c>
      <c r="B1929" s="1" t="s">
        <v>4</v>
      </c>
      <c r="C1929" s="1" t="str">
        <f t="shared" si="63"/>
        <v>r</v>
      </c>
      <c r="D1929">
        <f>VLOOKUP(C1929,'Naive Bayes'!A:D,3,0)</f>
        <v>8.7741132545115119E-2</v>
      </c>
      <c r="E1929">
        <f>VLOOKUP(C1929,'Naive Bayes'!A:D,2,0)</f>
        <v>6.4562410329985654E-3</v>
      </c>
      <c r="F1929">
        <f>D1929*GETPIVOTDATA("Gender",'Naive Bayes'!$A$3,"Gender","Male","LastLetter","a")</f>
        <v>1.5670009359332941E-2</v>
      </c>
      <c r="G1929">
        <f>E1929*GETPIVOTDATA("Gender",'Naive Bayes'!$A$3,"Gender","Female","LastLetter","a")</f>
        <v>3.6217937502187078E-3</v>
      </c>
      <c r="H1929" t="str">
        <f t="shared" si="68"/>
        <v>Male</v>
      </c>
      <c r="I1929">
        <f t="shared" si="69"/>
        <v>1</v>
      </c>
    </row>
    <row r="1930" spans="1:9" ht="14.25" customHeight="1">
      <c r="A1930" s="1" t="s">
        <v>1916</v>
      </c>
      <c r="B1930" s="1" t="s">
        <v>6</v>
      </c>
      <c r="C1930" s="1" t="str">
        <f t="shared" si="63"/>
        <v>a</v>
      </c>
      <c r="D1930">
        <f>VLOOKUP(C1930,'Naive Bayes'!A:D,3,0)</f>
        <v>0.17859365276913503</v>
      </c>
      <c r="E1930">
        <f>VLOOKUP(C1930,'Naive Bayes'!A:D,2,0)</f>
        <v>0.56097560975609762</v>
      </c>
      <c r="F1930">
        <f>D1930*GETPIVOTDATA("Gender",'Naive Bayes'!$A$3,"Gender","Male","LastLetter","a")</f>
        <v>3.1895692809422373E-2</v>
      </c>
      <c r="G1930">
        <f>E1930*GETPIVOTDATA("Gender",'Naive Bayes'!$A$3,"Gender","Female","LastLetter","a")</f>
        <v>0.31469363474122553</v>
      </c>
      <c r="H1930" t="str">
        <f t="shared" si="68"/>
        <v>Female</v>
      </c>
      <c r="I1930">
        <f t="shared" si="69"/>
        <v>1</v>
      </c>
    </row>
    <row r="1931" spans="1:9" ht="14.25" customHeight="1">
      <c r="A1931" s="1" t="s">
        <v>1917</v>
      </c>
      <c r="B1931" s="1" t="s">
        <v>4</v>
      </c>
      <c r="C1931" s="1" t="str">
        <f t="shared" si="63"/>
        <v>a</v>
      </c>
      <c r="D1931">
        <f>VLOOKUP(C1931,'Naive Bayes'!A:D,3,0)</f>
        <v>0.17859365276913503</v>
      </c>
      <c r="E1931">
        <f>VLOOKUP(C1931,'Naive Bayes'!A:D,2,0)</f>
        <v>0.56097560975609762</v>
      </c>
      <c r="F1931">
        <f>D1931*GETPIVOTDATA("Gender",'Naive Bayes'!$A$3,"Gender","Male","LastLetter","a")</f>
        <v>3.1895692809422373E-2</v>
      </c>
      <c r="G1931">
        <f>E1931*GETPIVOTDATA("Gender",'Naive Bayes'!$A$3,"Gender","Female","LastLetter","a")</f>
        <v>0.31469363474122553</v>
      </c>
      <c r="H1931" t="str">
        <f t="shared" si="68"/>
        <v>Female</v>
      </c>
      <c r="I1931">
        <f t="shared" si="69"/>
        <v>0</v>
      </c>
    </row>
    <row r="1932" spans="1:9" ht="14.25" customHeight="1">
      <c r="A1932" s="1" t="s">
        <v>1918</v>
      </c>
      <c r="B1932" s="1" t="s">
        <v>4</v>
      </c>
      <c r="C1932" s="1" t="str">
        <f t="shared" si="63"/>
        <v>a</v>
      </c>
      <c r="D1932">
        <f>VLOOKUP(C1932,'Naive Bayes'!A:D,3,0)</f>
        <v>0.17859365276913503</v>
      </c>
      <c r="E1932">
        <f>VLOOKUP(C1932,'Naive Bayes'!A:D,2,0)</f>
        <v>0.56097560975609762</v>
      </c>
      <c r="F1932">
        <f>D1932*GETPIVOTDATA("Gender",'Naive Bayes'!$A$3,"Gender","Male","LastLetter","a")</f>
        <v>3.1895692809422373E-2</v>
      </c>
      <c r="G1932">
        <f>E1932*GETPIVOTDATA("Gender",'Naive Bayes'!$A$3,"Gender","Female","LastLetter","a")</f>
        <v>0.31469363474122553</v>
      </c>
      <c r="H1932" t="str">
        <f t="shared" si="68"/>
        <v>Female</v>
      </c>
      <c r="I1932">
        <f t="shared" si="69"/>
        <v>0</v>
      </c>
    </row>
    <row r="1933" spans="1:9" ht="14.25" customHeight="1">
      <c r="A1933" s="1" t="s">
        <v>1919</v>
      </c>
      <c r="B1933" s="1" t="s">
        <v>4</v>
      </c>
      <c r="C1933" s="1" t="str">
        <f t="shared" si="63"/>
        <v>v</v>
      </c>
      <c r="D1933">
        <f>VLOOKUP(C1933,'Naive Bayes'!A:D,3,0)</f>
        <v>2.4268823895457373E-2</v>
      </c>
      <c r="E1933">
        <f>VLOOKUP(C1933,'Naive Bayes'!A:D,2,0)</f>
        <v>0</v>
      </c>
      <c r="F1933">
        <f>D1933*GETPIVOTDATA("Gender",'Naive Bayes'!$A$3,"Gender","Male","LastLetter","a")</f>
        <v>4.3342579079006013E-3</v>
      </c>
      <c r="G1933">
        <f>E1933*GETPIVOTDATA("Gender",'Naive Bayes'!$A$3,"Gender","Female","LastLetter","a")</f>
        <v>0</v>
      </c>
      <c r="H1933" t="str">
        <f t="shared" si="68"/>
        <v>Male</v>
      </c>
      <c r="I1933">
        <f t="shared" si="69"/>
        <v>1</v>
      </c>
    </row>
    <row r="1934" spans="1:9" ht="14.25" customHeight="1">
      <c r="A1934" s="1" t="s">
        <v>1920</v>
      </c>
      <c r="B1934" s="1" t="s">
        <v>4</v>
      </c>
      <c r="C1934" s="1" t="str">
        <f t="shared" si="63"/>
        <v>n</v>
      </c>
      <c r="D1934">
        <f>VLOOKUP(C1934,'Naive Bayes'!A:D,3,0)</f>
        <v>0.15121344119477287</v>
      </c>
      <c r="E1934">
        <f>VLOOKUP(C1934,'Naive Bayes'!A:D,2,0)</f>
        <v>1.2195121951219513E-2</v>
      </c>
      <c r="F1934">
        <f>D1934*GETPIVOTDATA("Gender",'Naive Bayes'!$A$3,"Gender","Male","LastLetter","a")</f>
        <v>2.7005760810765285E-2</v>
      </c>
      <c r="G1934">
        <f>E1934*GETPIVOTDATA("Gender",'Naive Bayes'!$A$3,"Gender","Female","LastLetter","a")</f>
        <v>6.8411659726353366E-3</v>
      </c>
      <c r="H1934" t="str">
        <f t="shared" si="68"/>
        <v>Male</v>
      </c>
      <c r="I1934">
        <f t="shared" si="69"/>
        <v>1</v>
      </c>
    </row>
    <row r="1935" spans="1:9" ht="14.25" customHeight="1">
      <c r="A1935" s="1" t="s">
        <v>1921</v>
      </c>
      <c r="B1935" s="1" t="s">
        <v>6</v>
      </c>
      <c r="C1935" s="1" t="str">
        <f t="shared" si="63"/>
        <v>i</v>
      </c>
      <c r="D1935">
        <f>VLOOKUP(C1935,'Naive Bayes'!A:D,3,0)</f>
        <v>6.4716863721219667E-2</v>
      </c>
      <c r="E1935">
        <f>VLOOKUP(C1935,'Naive Bayes'!A:D,2,0)</f>
        <v>0.34074605451936874</v>
      </c>
      <c r="F1935">
        <f>D1935*GETPIVOTDATA("Gender",'Naive Bayes'!$A$3,"Gender","Male","LastLetter","a")</f>
        <v>1.1558021087734937E-2</v>
      </c>
      <c r="G1935">
        <f>E1935*GETPIVOTDATA("Gender",'Naive Bayes'!$A$3,"Gender","Female","LastLetter","a")</f>
        <v>0.19115022570598736</v>
      </c>
      <c r="H1935" t="str">
        <f t="shared" si="68"/>
        <v>Female</v>
      </c>
      <c r="I1935">
        <f t="shared" si="69"/>
        <v>1</v>
      </c>
    </row>
    <row r="1936" spans="1:9" ht="14.25" customHeight="1">
      <c r="A1936" s="1" t="s">
        <v>1922</v>
      </c>
      <c r="B1936" s="1" t="s">
        <v>6</v>
      </c>
      <c r="C1936" s="1" t="str">
        <f t="shared" si="63"/>
        <v>i</v>
      </c>
      <c r="D1936">
        <f>VLOOKUP(C1936,'Naive Bayes'!A:D,3,0)</f>
        <v>6.4716863721219667E-2</v>
      </c>
      <c r="E1936">
        <f>VLOOKUP(C1936,'Naive Bayes'!A:D,2,0)</f>
        <v>0.34074605451936874</v>
      </c>
      <c r="F1936">
        <f>D1936*GETPIVOTDATA("Gender",'Naive Bayes'!$A$3,"Gender","Male","LastLetter","a")</f>
        <v>1.1558021087734937E-2</v>
      </c>
      <c r="G1936">
        <f>E1936*GETPIVOTDATA("Gender",'Naive Bayes'!$A$3,"Gender","Female","LastLetter","a")</f>
        <v>0.19115022570598736</v>
      </c>
      <c r="H1936" t="str">
        <f t="shared" si="68"/>
        <v>Female</v>
      </c>
      <c r="I1936">
        <f t="shared" si="69"/>
        <v>1</v>
      </c>
    </row>
    <row r="1937" spans="1:9" ht="14.25" customHeight="1">
      <c r="A1937" s="1" t="s">
        <v>1923</v>
      </c>
      <c r="B1937" s="1" t="s">
        <v>6</v>
      </c>
      <c r="C1937" s="1" t="str">
        <f t="shared" si="63"/>
        <v>a</v>
      </c>
      <c r="D1937">
        <f>VLOOKUP(C1937,'Naive Bayes'!A:D,3,0)</f>
        <v>0.17859365276913503</v>
      </c>
      <c r="E1937">
        <f>VLOOKUP(C1937,'Naive Bayes'!A:D,2,0)</f>
        <v>0.56097560975609762</v>
      </c>
      <c r="F1937">
        <f>D1937*GETPIVOTDATA("Gender",'Naive Bayes'!$A$3,"Gender","Male","LastLetter","a")</f>
        <v>3.1895692809422373E-2</v>
      </c>
      <c r="G1937">
        <f>E1937*GETPIVOTDATA("Gender",'Naive Bayes'!$A$3,"Gender","Female","LastLetter","a")</f>
        <v>0.31469363474122553</v>
      </c>
      <c r="H1937" t="str">
        <f t="shared" si="68"/>
        <v>Female</v>
      </c>
      <c r="I1937">
        <f t="shared" si="69"/>
        <v>1</v>
      </c>
    </row>
    <row r="1938" spans="1:9" ht="14.25" customHeight="1">
      <c r="A1938" s="1" t="s">
        <v>1924</v>
      </c>
      <c r="B1938" s="1" t="s">
        <v>6</v>
      </c>
      <c r="C1938" s="1" t="str">
        <f t="shared" si="63"/>
        <v>i</v>
      </c>
      <c r="D1938">
        <f>VLOOKUP(C1938,'Naive Bayes'!A:D,3,0)</f>
        <v>6.4716863721219667E-2</v>
      </c>
      <c r="E1938">
        <f>VLOOKUP(C1938,'Naive Bayes'!A:D,2,0)</f>
        <v>0.34074605451936874</v>
      </c>
      <c r="F1938">
        <f>D1938*GETPIVOTDATA("Gender",'Naive Bayes'!$A$3,"Gender","Male","LastLetter","a")</f>
        <v>1.1558021087734937E-2</v>
      </c>
      <c r="G1938">
        <f>E1938*GETPIVOTDATA("Gender",'Naive Bayes'!$A$3,"Gender","Female","LastLetter","a")</f>
        <v>0.19115022570598736</v>
      </c>
      <c r="H1938" t="str">
        <f t="shared" si="68"/>
        <v>Female</v>
      </c>
      <c r="I1938">
        <f t="shared" si="69"/>
        <v>1</v>
      </c>
    </row>
    <row r="1939" spans="1:9" ht="14.25" customHeight="1">
      <c r="A1939" s="1" t="s">
        <v>1925</v>
      </c>
      <c r="B1939" s="1" t="s">
        <v>6</v>
      </c>
      <c r="C1939" s="1" t="str">
        <f t="shared" si="63"/>
        <v>a</v>
      </c>
      <c r="D1939">
        <f>VLOOKUP(C1939,'Naive Bayes'!A:D,3,0)</f>
        <v>0.17859365276913503</v>
      </c>
      <c r="E1939">
        <f>VLOOKUP(C1939,'Naive Bayes'!A:D,2,0)</f>
        <v>0.56097560975609762</v>
      </c>
      <c r="F1939">
        <f>D1939*GETPIVOTDATA("Gender",'Naive Bayes'!$A$3,"Gender","Male","LastLetter","a")</f>
        <v>3.1895692809422373E-2</v>
      </c>
      <c r="G1939">
        <f>E1939*GETPIVOTDATA("Gender",'Naive Bayes'!$A$3,"Gender","Female","LastLetter","a")</f>
        <v>0.31469363474122553</v>
      </c>
      <c r="H1939" t="str">
        <f t="shared" si="68"/>
        <v>Female</v>
      </c>
      <c r="I1939">
        <f t="shared" si="69"/>
        <v>1</v>
      </c>
    </row>
    <row r="1940" spans="1:9" ht="14.25" customHeight="1">
      <c r="A1940" s="1" t="s">
        <v>1926</v>
      </c>
      <c r="B1940" s="1" t="s">
        <v>6</v>
      </c>
      <c r="C1940" s="1" t="str">
        <f t="shared" si="63"/>
        <v>a</v>
      </c>
      <c r="D1940">
        <f>VLOOKUP(C1940,'Naive Bayes'!A:D,3,0)</f>
        <v>0.17859365276913503</v>
      </c>
      <c r="E1940">
        <f>VLOOKUP(C1940,'Naive Bayes'!A:D,2,0)</f>
        <v>0.56097560975609762</v>
      </c>
      <c r="F1940">
        <f>D1940*GETPIVOTDATA("Gender",'Naive Bayes'!$A$3,"Gender","Male","LastLetter","a")</f>
        <v>3.1895692809422373E-2</v>
      </c>
      <c r="G1940">
        <f>E1940*GETPIVOTDATA("Gender",'Naive Bayes'!$A$3,"Gender","Female","LastLetter","a")</f>
        <v>0.31469363474122553</v>
      </c>
      <c r="H1940" t="str">
        <f t="shared" si="68"/>
        <v>Female</v>
      </c>
      <c r="I1940">
        <f t="shared" si="69"/>
        <v>1</v>
      </c>
    </row>
    <row r="1941" spans="1:9" ht="14.25" customHeight="1">
      <c r="A1941" s="1" t="s">
        <v>1927</v>
      </c>
      <c r="B1941" s="1" t="s">
        <v>4</v>
      </c>
      <c r="C1941" s="1" t="str">
        <f t="shared" si="63"/>
        <v>n</v>
      </c>
      <c r="D1941">
        <f>VLOOKUP(C1941,'Naive Bayes'!A:D,3,0)</f>
        <v>0.15121344119477287</v>
      </c>
      <c r="E1941">
        <f>VLOOKUP(C1941,'Naive Bayes'!A:D,2,0)</f>
        <v>1.2195121951219513E-2</v>
      </c>
      <c r="F1941">
        <f>D1941*GETPIVOTDATA("Gender",'Naive Bayes'!$A$3,"Gender","Male","LastLetter","a")</f>
        <v>2.7005760810765285E-2</v>
      </c>
      <c r="G1941">
        <f>E1941*GETPIVOTDATA("Gender",'Naive Bayes'!$A$3,"Gender","Female","LastLetter","a")</f>
        <v>6.8411659726353366E-3</v>
      </c>
      <c r="H1941" t="str">
        <f t="shared" si="68"/>
        <v>Male</v>
      </c>
      <c r="I1941">
        <f t="shared" si="69"/>
        <v>1</v>
      </c>
    </row>
    <row r="1942" spans="1:9" ht="14.25" customHeight="1">
      <c r="A1942" s="1" t="s">
        <v>1928</v>
      </c>
      <c r="B1942" s="1" t="s">
        <v>6</v>
      </c>
      <c r="C1942" s="1" t="str">
        <f t="shared" si="63"/>
        <v>a</v>
      </c>
      <c r="D1942">
        <f>VLOOKUP(C1942,'Naive Bayes'!A:D,3,0)</f>
        <v>0.17859365276913503</v>
      </c>
      <c r="E1942">
        <f>VLOOKUP(C1942,'Naive Bayes'!A:D,2,0)</f>
        <v>0.56097560975609762</v>
      </c>
      <c r="F1942">
        <f>D1942*GETPIVOTDATA("Gender",'Naive Bayes'!$A$3,"Gender","Male","LastLetter","a")</f>
        <v>3.1895692809422373E-2</v>
      </c>
      <c r="G1942">
        <f>E1942*GETPIVOTDATA("Gender",'Naive Bayes'!$A$3,"Gender","Female","LastLetter","a")</f>
        <v>0.31469363474122553</v>
      </c>
      <c r="H1942" t="str">
        <f t="shared" si="68"/>
        <v>Female</v>
      </c>
      <c r="I1942">
        <f t="shared" si="69"/>
        <v>1</v>
      </c>
    </row>
    <row r="1943" spans="1:9" ht="14.25" customHeight="1">
      <c r="A1943" s="1" t="s">
        <v>1929</v>
      </c>
      <c r="B1943" s="1" t="s">
        <v>6</v>
      </c>
      <c r="C1943" s="1" t="str">
        <f t="shared" si="63"/>
        <v>i</v>
      </c>
      <c r="D1943">
        <f>VLOOKUP(C1943,'Naive Bayes'!A:D,3,0)</f>
        <v>6.4716863721219667E-2</v>
      </c>
      <c r="E1943">
        <f>VLOOKUP(C1943,'Naive Bayes'!A:D,2,0)</f>
        <v>0.34074605451936874</v>
      </c>
      <c r="F1943">
        <f>D1943*GETPIVOTDATA("Gender",'Naive Bayes'!$A$3,"Gender","Male","LastLetter","a")</f>
        <v>1.1558021087734937E-2</v>
      </c>
      <c r="G1943">
        <f>E1943*GETPIVOTDATA("Gender",'Naive Bayes'!$A$3,"Gender","Female","LastLetter","a")</f>
        <v>0.19115022570598736</v>
      </c>
      <c r="H1943" t="str">
        <f t="shared" si="68"/>
        <v>Female</v>
      </c>
      <c r="I1943">
        <f t="shared" si="69"/>
        <v>1</v>
      </c>
    </row>
    <row r="1944" spans="1:9" ht="14.25" customHeight="1">
      <c r="A1944" s="1" t="s">
        <v>1930</v>
      </c>
      <c r="B1944" s="1" t="s">
        <v>6</v>
      </c>
      <c r="C1944" s="1" t="str">
        <f t="shared" si="63"/>
        <v>a</v>
      </c>
      <c r="D1944">
        <f>VLOOKUP(C1944,'Naive Bayes'!A:D,3,0)</f>
        <v>0.17859365276913503</v>
      </c>
      <c r="E1944">
        <f>VLOOKUP(C1944,'Naive Bayes'!A:D,2,0)</f>
        <v>0.56097560975609762</v>
      </c>
      <c r="F1944">
        <f>D1944*GETPIVOTDATA("Gender",'Naive Bayes'!$A$3,"Gender","Male","LastLetter","a")</f>
        <v>3.1895692809422373E-2</v>
      </c>
      <c r="G1944">
        <f>E1944*GETPIVOTDATA("Gender",'Naive Bayes'!$A$3,"Gender","Female","LastLetter","a")</f>
        <v>0.31469363474122553</v>
      </c>
      <c r="H1944" t="str">
        <f t="shared" si="68"/>
        <v>Female</v>
      </c>
      <c r="I1944">
        <f t="shared" si="69"/>
        <v>1</v>
      </c>
    </row>
    <row r="1945" spans="1:9" ht="14.25" customHeight="1">
      <c r="A1945" s="1" t="s">
        <v>1931</v>
      </c>
      <c r="B1945" s="1" t="s">
        <v>6</v>
      </c>
      <c r="C1945" s="1" t="str">
        <f t="shared" si="63"/>
        <v>a</v>
      </c>
      <c r="D1945">
        <f>VLOOKUP(C1945,'Naive Bayes'!A:D,3,0)</f>
        <v>0.17859365276913503</v>
      </c>
      <c r="E1945">
        <f>VLOOKUP(C1945,'Naive Bayes'!A:D,2,0)</f>
        <v>0.56097560975609762</v>
      </c>
      <c r="F1945">
        <f>D1945*GETPIVOTDATA("Gender",'Naive Bayes'!$A$3,"Gender","Male","LastLetter","a")</f>
        <v>3.1895692809422373E-2</v>
      </c>
      <c r="G1945">
        <f>E1945*GETPIVOTDATA("Gender",'Naive Bayes'!$A$3,"Gender","Female","LastLetter","a")</f>
        <v>0.31469363474122553</v>
      </c>
      <c r="H1945" t="str">
        <f t="shared" si="68"/>
        <v>Female</v>
      </c>
      <c r="I1945">
        <f t="shared" si="69"/>
        <v>1</v>
      </c>
    </row>
    <row r="1946" spans="1:9" ht="14.25" customHeight="1">
      <c r="A1946" s="1" t="s">
        <v>1932</v>
      </c>
      <c r="B1946" s="1" t="s">
        <v>6</v>
      </c>
      <c r="C1946" s="1" t="str">
        <f t="shared" si="63"/>
        <v>i</v>
      </c>
      <c r="D1946">
        <f>VLOOKUP(C1946,'Naive Bayes'!A:D,3,0)</f>
        <v>6.4716863721219667E-2</v>
      </c>
      <c r="E1946">
        <f>VLOOKUP(C1946,'Naive Bayes'!A:D,2,0)</f>
        <v>0.34074605451936874</v>
      </c>
      <c r="F1946">
        <f>D1946*GETPIVOTDATA("Gender",'Naive Bayes'!$A$3,"Gender","Male","LastLetter","a")</f>
        <v>1.1558021087734937E-2</v>
      </c>
      <c r="G1946">
        <f>E1946*GETPIVOTDATA("Gender",'Naive Bayes'!$A$3,"Gender","Female","LastLetter","a")</f>
        <v>0.19115022570598736</v>
      </c>
      <c r="H1946" t="str">
        <f t="shared" si="68"/>
        <v>Female</v>
      </c>
      <c r="I1946">
        <f t="shared" si="69"/>
        <v>1</v>
      </c>
    </row>
    <row r="1947" spans="1:9" ht="14.25" customHeight="1">
      <c r="A1947" s="1" t="s">
        <v>1933</v>
      </c>
      <c r="B1947" s="1" t="s">
        <v>4</v>
      </c>
      <c r="C1947" s="1" t="str">
        <f t="shared" si="63"/>
        <v>r</v>
      </c>
      <c r="D1947">
        <f>VLOOKUP(C1947,'Naive Bayes'!A:D,3,0)</f>
        <v>8.7741132545115119E-2</v>
      </c>
      <c r="E1947">
        <f>VLOOKUP(C1947,'Naive Bayes'!A:D,2,0)</f>
        <v>6.4562410329985654E-3</v>
      </c>
      <c r="F1947">
        <f>D1947*GETPIVOTDATA("Gender",'Naive Bayes'!$A$3,"Gender","Male","LastLetter","a")</f>
        <v>1.5670009359332941E-2</v>
      </c>
      <c r="G1947">
        <f>E1947*GETPIVOTDATA("Gender",'Naive Bayes'!$A$3,"Gender","Female","LastLetter","a")</f>
        <v>3.6217937502187078E-3</v>
      </c>
      <c r="H1947" t="str">
        <f t="shared" si="68"/>
        <v>Male</v>
      </c>
      <c r="I1947">
        <f t="shared" si="69"/>
        <v>1</v>
      </c>
    </row>
    <row r="1948" spans="1:9" ht="14.25" customHeight="1">
      <c r="A1948" s="1" t="s">
        <v>1934</v>
      </c>
      <c r="B1948" s="1" t="s">
        <v>4</v>
      </c>
      <c r="C1948" s="1" t="str">
        <f t="shared" si="63"/>
        <v>l</v>
      </c>
      <c r="D1948">
        <f>VLOOKUP(C1948,'Naive Bayes'!A:D,3,0)</f>
        <v>6.1605476042314873E-2</v>
      </c>
      <c r="E1948">
        <f>VLOOKUP(C1948,'Naive Bayes'!A:D,2,0)</f>
        <v>2.7977044476327116E-2</v>
      </c>
      <c r="F1948">
        <f>D1948*GETPIVOTDATA("Gender",'Naive Bayes'!$A$3,"Gender","Male","LastLetter","a")</f>
        <v>1.1002346996978449E-2</v>
      </c>
      <c r="G1948">
        <f>E1948*GETPIVOTDATA("Gender",'Naive Bayes'!$A$3,"Gender","Female","LastLetter","a")</f>
        <v>1.5694439584281066E-2</v>
      </c>
      <c r="H1948" t="str">
        <f t="shared" si="68"/>
        <v>Female</v>
      </c>
      <c r="I1948">
        <f t="shared" si="69"/>
        <v>0</v>
      </c>
    </row>
    <row r="1949" spans="1:9" ht="14.25" customHeight="1">
      <c r="A1949" s="1" t="s">
        <v>1935</v>
      </c>
      <c r="B1949" s="1" t="s">
        <v>4</v>
      </c>
      <c r="C1949" s="1" t="str">
        <f t="shared" si="63"/>
        <v>t</v>
      </c>
      <c r="D1949">
        <f>VLOOKUP(C1949,'Naive Bayes'!A:D,3,0)</f>
        <v>5.9116365899191038E-2</v>
      </c>
      <c r="E1949">
        <f>VLOOKUP(C1949,'Naive Bayes'!A:D,2,0)</f>
        <v>6.4562410329985654E-3</v>
      </c>
      <c r="F1949">
        <f>D1949*GETPIVOTDATA("Gender",'Naive Bayes'!$A$3,"Gender","Male","LastLetter","a")</f>
        <v>1.0557807724373258E-2</v>
      </c>
      <c r="G1949">
        <f>E1949*GETPIVOTDATA("Gender",'Naive Bayes'!$A$3,"Gender","Female","LastLetter","a")</f>
        <v>3.6217937502187078E-3</v>
      </c>
      <c r="H1949" t="str">
        <f t="shared" si="68"/>
        <v>Male</v>
      </c>
      <c r="I1949">
        <f t="shared" si="69"/>
        <v>1</v>
      </c>
    </row>
    <row r="1950" spans="1:9" ht="14.25" customHeight="1">
      <c r="A1950" s="1" t="s">
        <v>1936</v>
      </c>
      <c r="B1950" s="1" t="s">
        <v>6</v>
      </c>
      <c r="C1950" s="1" t="str">
        <f t="shared" si="63"/>
        <v>n</v>
      </c>
      <c r="D1950">
        <f>VLOOKUP(C1950,'Naive Bayes'!A:D,3,0)</f>
        <v>0.15121344119477287</v>
      </c>
      <c r="E1950">
        <f>VLOOKUP(C1950,'Naive Bayes'!A:D,2,0)</f>
        <v>1.2195121951219513E-2</v>
      </c>
      <c r="F1950">
        <f>D1950*GETPIVOTDATA("Gender",'Naive Bayes'!$A$3,"Gender","Male","LastLetter","a")</f>
        <v>2.7005760810765285E-2</v>
      </c>
      <c r="G1950">
        <f>E1950*GETPIVOTDATA("Gender",'Naive Bayes'!$A$3,"Gender","Female","LastLetter","a")</f>
        <v>6.8411659726353366E-3</v>
      </c>
      <c r="H1950" t="str">
        <f t="shared" si="68"/>
        <v>Male</v>
      </c>
      <c r="I1950">
        <f t="shared" si="69"/>
        <v>0</v>
      </c>
    </row>
    <row r="1951" spans="1:9" ht="14.25" customHeight="1">
      <c r="A1951" s="1" t="s">
        <v>1937</v>
      </c>
      <c r="B1951" s="1" t="s">
        <v>6</v>
      </c>
      <c r="C1951" s="1" t="str">
        <f t="shared" si="63"/>
        <v>i</v>
      </c>
      <c r="D1951">
        <f>VLOOKUP(C1951,'Naive Bayes'!A:D,3,0)</f>
        <v>6.4716863721219667E-2</v>
      </c>
      <c r="E1951">
        <f>VLOOKUP(C1951,'Naive Bayes'!A:D,2,0)</f>
        <v>0.34074605451936874</v>
      </c>
      <c r="F1951">
        <f>D1951*GETPIVOTDATA("Gender",'Naive Bayes'!$A$3,"Gender","Male","LastLetter","a")</f>
        <v>1.1558021087734937E-2</v>
      </c>
      <c r="G1951">
        <f>E1951*GETPIVOTDATA("Gender",'Naive Bayes'!$A$3,"Gender","Female","LastLetter","a")</f>
        <v>0.19115022570598736</v>
      </c>
      <c r="H1951" t="str">
        <f t="shared" si="68"/>
        <v>Female</v>
      </c>
      <c r="I1951">
        <f t="shared" si="69"/>
        <v>1</v>
      </c>
    </row>
    <row r="1952" spans="1:9" ht="14.25" customHeight="1">
      <c r="A1952" s="1" t="s">
        <v>1938</v>
      </c>
      <c r="B1952" s="1" t="s">
        <v>6</v>
      </c>
      <c r="C1952" s="1" t="str">
        <f t="shared" si="63"/>
        <v>i</v>
      </c>
      <c r="D1952">
        <f>VLOOKUP(C1952,'Naive Bayes'!A:D,3,0)</f>
        <v>6.4716863721219667E-2</v>
      </c>
      <c r="E1952">
        <f>VLOOKUP(C1952,'Naive Bayes'!A:D,2,0)</f>
        <v>0.34074605451936874</v>
      </c>
      <c r="F1952">
        <f>D1952*GETPIVOTDATA("Gender",'Naive Bayes'!$A$3,"Gender","Male","LastLetter","a")</f>
        <v>1.1558021087734937E-2</v>
      </c>
      <c r="G1952">
        <f>E1952*GETPIVOTDATA("Gender",'Naive Bayes'!$A$3,"Gender","Female","LastLetter","a")</f>
        <v>0.19115022570598736</v>
      </c>
      <c r="H1952" t="str">
        <f t="shared" si="68"/>
        <v>Female</v>
      </c>
      <c r="I1952">
        <f t="shared" si="69"/>
        <v>1</v>
      </c>
    </row>
    <row r="1953" spans="1:9" ht="14.25" customHeight="1">
      <c r="A1953" s="1" t="s">
        <v>1939</v>
      </c>
      <c r="B1953" s="1" t="s">
        <v>4</v>
      </c>
      <c r="C1953" s="1" t="str">
        <f t="shared" si="63"/>
        <v>n</v>
      </c>
      <c r="D1953">
        <f>VLOOKUP(C1953,'Naive Bayes'!A:D,3,0)</f>
        <v>0.15121344119477287</v>
      </c>
      <c r="E1953">
        <f>VLOOKUP(C1953,'Naive Bayes'!A:D,2,0)</f>
        <v>1.2195121951219513E-2</v>
      </c>
      <c r="F1953">
        <f>D1953*GETPIVOTDATA("Gender",'Naive Bayes'!$A$3,"Gender","Male","LastLetter","a")</f>
        <v>2.7005760810765285E-2</v>
      </c>
      <c r="G1953">
        <f>E1953*GETPIVOTDATA("Gender",'Naive Bayes'!$A$3,"Gender","Female","LastLetter","a")</f>
        <v>6.8411659726353366E-3</v>
      </c>
      <c r="H1953" t="str">
        <f t="shared" si="68"/>
        <v>Male</v>
      </c>
      <c r="I1953">
        <f t="shared" si="69"/>
        <v>1</v>
      </c>
    </row>
    <row r="1954" spans="1:9" ht="14.25" customHeight="1">
      <c r="A1954" s="1" t="s">
        <v>1940</v>
      </c>
      <c r="B1954" s="1" t="s">
        <v>4</v>
      </c>
      <c r="C1954" s="1" t="str">
        <f t="shared" si="63"/>
        <v>t</v>
      </c>
      <c r="D1954">
        <f>VLOOKUP(C1954,'Naive Bayes'!A:D,3,0)</f>
        <v>5.9116365899191038E-2</v>
      </c>
      <c r="E1954">
        <f>VLOOKUP(C1954,'Naive Bayes'!A:D,2,0)</f>
        <v>6.4562410329985654E-3</v>
      </c>
      <c r="F1954">
        <f>D1954*GETPIVOTDATA("Gender",'Naive Bayes'!$A$3,"Gender","Male","LastLetter","a")</f>
        <v>1.0557807724373258E-2</v>
      </c>
      <c r="G1954">
        <f>E1954*GETPIVOTDATA("Gender",'Naive Bayes'!$A$3,"Gender","Female","LastLetter","a")</f>
        <v>3.6217937502187078E-3</v>
      </c>
      <c r="H1954" t="str">
        <f t="shared" si="68"/>
        <v>Male</v>
      </c>
      <c r="I1954">
        <f t="shared" si="69"/>
        <v>1</v>
      </c>
    </row>
    <row r="1955" spans="1:9" ht="14.25" customHeight="1">
      <c r="A1955" s="1" t="s">
        <v>1941</v>
      </c>
      <c r="B1955" s="1" t="s">
        <v>6</v>
      </c>
      <c r="C1955" s="1" t="str">
        <f t="shared" si="63"/>
        <v>a</v>
      </c>
      <c r="D1955">
        <f>VLOOKUP(C1955,'Naive Bayes'!A:D,3,0)</f>
        <v>0.17859365276913503</v>
      </c>
      <c r="E1955">
        <f>VLOOKUP(C1955,'Naive Bayes'!A:D,2,0)</f>
        <v>0.56097560975609762</v>
      </c>
      <c r="F1955">
        <f>D1955*GETPIVOTDATA("Gender",'Naive Bayes'!$A$3,"Gender","Male","LastLetter","a")</f>
        <v>3.1895692809422373E-2</v>
      </c>
      <c r="G1955">
        <f>E1955*GETPIVOTDATA("Gender",'Naive Bayes'!$A$3,"Gender","Female","LastLetter","a")</f>
        <v>0.31469363474122553</v>
      </c>
      <c r="H1955" t="str">
        <f t="shared" si="68"/>
        <v>Female</v>
      </c>
      <c r="I1955">
        <f t="shared" si="69"/>
        <v>1</v>
      </c>
    </row>
    <row r="1956" spans="1:9" ht="14.25" customHeight="1">
      <c r="A1956" s="1" t="s">
        <v>1942</v>
      </c>
      <c r="B1956" s="1" t="s">
        <v>4</v>
      </c>
      <c r="C1956" s="1" t="str">
        <f t="shared" si="63"/>
        <v>t</v>
      </c>
      <c r="D1956">
        <f>VLOOKUP(C1956,'Naive Bayes'!A:D,3,0)</f>
        <v>5.9116365899191038E-2</v>
      </c>
      <c r="E1956">
        <f>VLOOKUP(C1956,'Naive Bayes'!A:D,2,0)</f>
        <v>6.4562410329985654E-3</v>
      </c>
      <c r="F1956">
        <f>D1956*GETPIVOTDATA("Gender",'Naive Bayes'!$A$3,"Gender","Male","LastLetter","a")</f>
        <v>1.0557807724373258E-2</v>
      </c>
      <c r="G1956">
        <f>E1956*GETPIVOTDATA("Gender",'Naive Bayes'!$A$3,"Gender","Female","LastLetter","a")</f>
        <v>3.6217937502187078E-3</v>
      </c>
      <c r="H1956" t="str">
        <f t="shared" si="68"/>
        <v>Male</v>
      </c>
      <c r="I1956">
        <f t="shared" si="69"/>
        <v>1</v>
      </c>
    </row>
    <row r="1957" spans="1:9" ht="14.25" customHeight="1">
      <c r="A1957" s="1" t="s">
        <v>1943</v>
      </c>
      <c r="B1957" s="1" t="s">
        <v>4</v>
      </c>
      <c r="C1957" s="1" t="str">
        <f t="shared" si="63"/>
        <v>a</v>
      </c>
      <c r="D1957">
        <f>VLOOKUP(C1957,'Naive Bayes'!A:D,3,0)</f>
        <v>0.17859365276913503</v>
      </c>
      <c r="E1957">
        <f>VLOOKUP(C1957,'Naive Bayes'!A:D,2,0)</f>
        <v>0.56097560975609762</v>
      </c>
      <c r="F1957">
        <f>D1957*GETPIVOTDATA("Gender",'Naive Bayes'!$A$3,"Gender","Male","LastLetter","a")</f>
        <v>3.1895692809422373E-2</v>
      </c>
      <c r="G1957">
        <f>E1957*GETPIVOTDATA("Gender",'Naive Bayes'!$A$3,"Gender","Female","LastLetter","a")</f>
        <v>0.31469363474122553</v>
      </c>
      <c r="H1957" t="str">
        <f t="shared" si="68"/>
        <v>Female</v>
      </c>
      <c r="I1957">
        <f t="shared" si="69"/>
        <v>0</v>
      </c>
    </row>
    <row r="1958" spans="1:9" ht="14.25" customHeight="1">
      <c r="A1958" s="1" t="s">
        <v>1944</v>
      </c>
      <c r="B1958" s="1" t="s">
        <v>6</v>
      </c>
      <c r="C1958" s="1" t="str">
        <f t="shared" si="63"/>
        <v>a</v>
      </c>
      <c r="D1958">
        <f>VLOOKUP(C1958,'Naive Bayes'!A:D,3,0)</f>
        <v>0.17859365276913503</v>
      </c>
      <c r="E1958">
        <f>VLOOKUP(C1958,'Naive Bayes'!A:D,2,0)</f>
        <v>0.56097560975609762</v>
      </c>
      <c r="F1958">
        <f>D1958*GETPIVOTDATA("Gender",'Naive Bayes'!$A$3,"Gender","Male","LastLetter","a")</f>
        <v>3.1895692809422373E-2</v>
      </c>
      <c r="G1958">
        <f>E1958*GETPIVOTDATA("Gender",'Naive Bayes'!$A$3,"Gender","Female","LastLetter","a")</f>
        <v>0.31469363474122553</v>
      </c>
      <c r="H1958" t="str">
        <f t="shared" si="68"/>
        <v>Female</v>
      </c>
      <c r="I1958">
        <f t="shared" si="69"/>
        <v>1</v>
      </c>
    </row>
    <row r="1959" spans="1:9" ht="14.25" customHeight="1">
      <c r="A1959" s="1" t="s">
        <v>1945</v>
      </c>
      <c r="B1959" s="1" t="s">
        <v>4</v>
      </c>
      <c r="C1959" s="1" t="str">
        <f t="shared" si="63"/>
        <v>n</v>
      </c>
      <c r="D1959">
        <f>VLOOKUP(C1959,'Naive Bayes'!A:D,3,0)</f>
        <v>0.15121344119477287</v>
      </c>
      <c r="E1959">
        <f>VLOOKUP(C1959,'Naive Bayes'!A:D,2,0)</f>
        <v>1.2195121951219513E-2</v>
      </c>
      <c r="F1959">
        <f>D1959*GETPIVOTDATA("Gender",'Naive Bayes'!$A$3,"Gender","Male","LastLetter","a")</f>
        <v>2.7005760810765285E-2</v>
      </c>
      <c r="G1959">
        <f>E1959*GETPIVOTDATA("Gender",'Naive Bayes'!$A$3,"Gender","Female","LastLetter","a")</f>
        <v>6.8411659726353366E-3</v>
      </c>
      <c r="H1959" t="str">
        <f t="shared" si="68"/>
        <v>Male</v>
      </c>
      <c r="I1959">
        <f t="shared" si="69"/>
        <v>1</v>
      </c>
    </row>
    <row r="1960" spans="1:9" ht="14.25" customHeight="1">
      <c r="A1960" s="1" t="s">
        <v>1946</v>
      </c>
      <c r="B1960" s="1" t="s">
        <v>4</v>
      </c>
      <c r="C1960" s="1" t="str">
        <f t="shared" si="63"/>
        <v>r</v>
      </c>
      <c r="D1960">
        <f>VLOOKUP(C1960,'Naive Bayes'!A:D,3,0)</f>
        <v>8.7741132545115119E-2</v>
      </c>
      <c r="E1960">
        <f>VLOOKUP(C1960,'Naive Bayes'!A:D,2,0)</f>
        <v>6.4562410329985654E-3</v>
      </c>
      <c r="F1960">
        <f>D1960*GETPIVOTDATA("Gender",'Naive Bayes'!$A$3,"Gender","Male","LastLetter","a")</f>
        <v>1.5670009359332941E-2</v>
      </c>
      <c r="G1960">
        <f>E1960*GETPIVOTDATA("Gender",'Naive Bayes'!$A$3,"Gender","Female","LastLetter","a")</f>
        <v>3.6217937502187078E-3</v>
      </c>
      <c r="H1960" t="str">
        <f t="shared" si="68"/>
        <v>Male</v>
      </c>
      <c r="I1960">
        <f t="shared" si="69"/>
        <v>1</v>
      </c>
    </row>
    <row r="1961" spans="1:9" ht="14.25" customHeight="1">
      <c r="A1961" s="1" t="s">
        <v>1947</v>
      </c>
      <c r="B1961" s="1" t="s">
        <v>4</v>
      </c>
      <c r="C1961" s="1" t="str">
        <f t="shared" si="63"/>
        <v>n</v>
      </c>
      <c r="D1961">
        <f>VLOOKUP(C1961,'Naive Bayes'!A:D,3,0)</f>
        <v>0.15121344119477287</v>
      </c>
      <c r="E1961">
        <f>VLOOKUP(C1961,'Naive Bayes'!A:D,2,0)</f>
        <v>1.2195121951219513E-2</v>
      </c>
      <c r="F1961">
        <f>D1961*GETPIVOTDATA("Gender",'Naive Bayes'!$A$3,"Gender","Male","LastLetter","a")</f>
        <v>2.7005760810765285E-2</v>
      </c>
      <c r="G1961">
        <f>E1961*GETPIVOTDATA("Gender",'Naive Bayes'!$A$3,"Gender","Female","LastLetter","a")</f>
        <v>6.8411659726353366E-3</v>
      </c>
      <c r="H1961" t="str">
        <f t="shared" si="68"/>
        <v>Male</v>
      </c>
      <c r="I1961">
        <f t="shared" si="69"/>
        <v>1</v>
      </c>
    </row>
    <row r="1962" spans="1:9" ht="14.25" customHeight="1">
      <c r="A1962" s="1" t="s">
        <v>1948</v>
      </c>
      <c r="B1962" s="1" t="s">
        <v>6</v>
      </c>
      <c r="C1962" s="1" t="str">
        <f t="shared" si="63"/>
        <v>a</v>
      </c>
      <c r="D1962">
        <f>VLOOKUP(C1962,'Naive Bayes'!A:D,3,0)</f>
        <v>0.17859365276913503</v>
      </c>
      <c r="E1962">
        <f>VLOOKUP(C1962,'Naive Bayes'!A:D,2,0)</f>
        <v>0.56097560975609762</v>
      </c>
      <c r="F1962">
        <f>D1962*GETPIVOTDATA("Gender",'Naive Bayes'!$A$3,"Gender","Male","LastLetter","a")</f>
        <v>3.1895692809422373E-2</v>
      </c>
      <c r="G1962">
        <f>E1962*GETPIVOTDATA("Gender",'Naive Bayes'!$A$3,"Gender","Female","LastLetter","a")</f>
        <v>0.31469363474122553</v>
      </c>
      <c r="H1962" t="str">
        <f t="shared" si="68"/>
        <v>Female</v>
      </c>
      <c r="I1962">
        <f t="shared" si="69"/>
        <v>1</v>
      </c>
    </row>
    <row r="1963" spans="1:9" ht="14.25" customHeight="1">
      <c r="A1963" s="1" t="s">
        <v>1949</v>
      </c>
      <c r="B1963" s="1" t="s">
        <v>4</v>
      </c>
      <c r="C1963" s="1" t="str">
        <f t="shared" si="63"/>
        <v>h</v>
      </c>
      <c r="D1963">
        <f>VLOOKUP(C1963,'Naive Bayes'!A:D,3,0)</f>
        <v>0.11263223397635345</v>
      </c>
      <c r="E1963">
        <f>VLOOKUP(C1963,'Naive Bayes'!A:D,2,0)</f>
        <v>5.0215208034433282E-3</v>
      </c>
      <c r="F1963">
        <f>D1963*GETPIVOTDATA("Gender",'Naive Bayes'!$A$3,"Gender","Male","LastLetter","a")</f>
        <v>2.0115402085384843E-2</v>
      </c>
      <c r="G1963">
        <f>E1963*GETPIVOTDATA("Gender",'Naive Bayes'!$A$3,"Gender","Female","LastLetter","a")</f>
        <v>2.8169506946145503E-3</v>
      </c>
      <c r="H1963" t="str">
        <f t="shared" si="68"/>
        <v>Male</v>
      </c>
      <c r="I1963">
        <f t="shared" si="69"/>
        <v>1</v>
      </c>
    </row>
    <row r="1964" spans="1:9" ht="14.25" customHeight="1">
      <c r="A1964" s="1" t="s">
        <v>1950</v>
      </c>
      <c r="B1964" s="1" t="s">
        <v>4</v>
      </c>
      <c r="C1964" s="1" t="str">
        <f t="shared" si="63"/>
        <v>n</v>
      </c>
      <c r="D1964">
        <f>VLOOKUP(C1964,'Naive Bayes'!A:D,3,0)</f>
        <v>0.15121344119477287</v>
      </c>
      <c r="E1964">
        <f>VLOOKUP(C1964,'Naive Bayes'!A:D,2,0)</f>
        <v>1.2195121951219513E-2</v>
      </c>
      <c r="F1964">
        <f>D1964*GETPIVOTDATA("Gender",'Naive Bayes'!$A$3,"Gender","Male","LastLetter","a")</f>
        <v>2.7005760810765285E-2</v>
      </c>
      <c r="G1964">
        <f>E1964*GETPIVOTDATA("Gender",'Naive Bayes'!$A$3,"Gender","Female","LastLetter","a")</f>
        <v>6.8411659726353366E-3</v>
      </c>
      <c r="H1964" t="str">
        <f t="shared" si="68"/>
        <v>Male</v>
      </c>
      <c r="I1964">
        <f t="shared" si="69"/>
        <v>1</v>
      </c>
    </row>
    <row r="1965" spans="1:9" ht="14.25" customHeight="1">
      <c r="A1965" s="1" t="s">
        <v>1951</v>
      </c>
      <c r="B1965" s="1" t="s">
        <v>6</v>
      </c>
      <c r="C1965" s="1" t="str">
        <f t="shared" si="63"/>
        <v>a</v>
      </c>
      <c r="D1965">
        <f>VLOOKUP(C1965,'Naive Bayes'!A:D,3,0)</f>
        <v>0.17859365276913503</v>
      </c>
      <c r="E1965">
        <f>VLOOKUP(C1965,'Naive Bayes'!A:D,2,0)</f>
        <v>0.56097560975609762</v>
      </c>
      <c r="F1965">
        <f>D1965*GETPIVOTDATA("Gender",'Naive Bayes'!$A$3,"Gender","Male","LastLetter","a")</f>
        <v>3.1895692809422373E-2</v>
      </c>
      <c r="G1965">
        <f>E1965*GETPIVOTDATA("Gender",'Naive Bayes'!$A$3,"Gender","Female","LastLetter","a")</f>
        <v>0.31469363474122553</v>
      </c>
      <c r="H1965" t="str">
        <f t="shared" si="68"/>
        <v>Female</v>
      </c>
      <c r="I1965">
        <f t="shared" si="69"/>
        <v>1</v>
      </c>
    </row>
    <row r="1966" spans="1:9" ht="14.25" customHeight="1">
      <c r="A1966" s="1" t="s">
        <v>1952</v>
      </c>
      <c r="B1966" s="1" t="s">
        <v>6</v>
      </c>
      <c r="C1966" s="1" t="str">
        <f t="shared" si="63"/>
        <v>a</v>
      </c>
      <c r="D1966">
        <f>VLOOKUP(C1966,'Naive Bayes'!A:D,3,0)</f>
        <v>0.17859365276913503</v>
      </c>
      <c r="E1966">
        <f>VLOOKUP(C1966,'Naive Bayes'!A:D,2,0)</f>
        <v>0.56097560975609762</v>
      </c>
      <c r="F1966">
        <f>D1966*GETPIVOTDATA("Gender",'Naive Bayes'!$A$3,"Gender","Male","LastLetter","a")</f>
        <v>3.1895692809422373E-2</v>
      </c>
      <c r="G1966">
        <f>E1966*GETPIVOTDATA("Gender",'Naive Bayes'!$A$3,"Gender","Female","LastLetter","a")</f>
        <v>0.31469363474122553</v>
      </c>
      <c r="H1966" t="str">
        <f t="shared" si="68"/>
        <v>Female</v>
      </c>
      <c r="I1966">
        <f t="shared" si="69"/>
        <v>1</v>
      </c>
    </row>
    <row r="1967" spans="1:9" ht="14.25" customHeight="1">
      <c r="A1967" s="1" t="s">
        <v>1953</v>
      </c>
      <c r="B1967" s="1" t="s">
        <v>6</v>
      </c>
      <c r="C1967" s="1" t="str">
        <f t="shared" si="63"/>
        <v>a</v>
      </c>
      <c r="D1967">
        <f>VLOOKUP(C1967,'Naive Bayes'!A:D,3,0)</f>
        <v>0.17859365276913503</v>
      </c>
      <c r="E1967">
        <f>VLOOKUP(C1967,'Naive Bayes'!A:D,2,0)</f>
        <v>0.56097560975609762</v>
      </c>
      <c r="F1967">
        <f>D1967*GETPIVOTDATA("Gender",'Naive Bayes'!$A$3,"Gender","Male","LastLetter","a")</f>
        <v>3.1895692809422373E-2</v>
      </c>
      <c r="G1967">
        <f>E1967*GETPIVOTDATA("Gender",'Naive Bayes'!$A$3,"Gender","Female","LastLetter","a")</f>
        <v>0.31469363474122553</v>
      </c>
      <c r="H1967" t="str">
        <f t="shared" si="68"/>
        <v>Female</v>
      </c>
      <c r="I1967">
        <f t="shared" si="69"/>
        <v>1</v>
      </c>
    </row>
    <row r="1968" spans="1:9" ht="14.25" customHeight="1">
      <c r="A1968" s="1" t="s">
        <v>1954</v>
      </c>
      <c r="B1968" s="1" t="s">
        <v>6</v>
      </c>
      <c r="C1968" s="1" t="str">
        <f t="shared" si="63"/>
        <v>a</v>
      </c>
      <c r="D1968">
        <f>VLOOKUP(C1968,'Naive Bayes'!A:D,3,0)</f>
        <v>0.17859365276913503</v>
      </c>
      <c r="E1968">
        <f>VLOOKUP(C1968,'Naive Bayes'!A:D,2,0)</f>
        <v>0.56097560975609762</v>
      </c>
      <c r="F1968">
        <f>D1968*GETPIVOTDATA("Gender",'Naive Bayes'!$A$3,"Gender","Male","LastLetter","a")</f>
        <v>3.1895692809422373E-2</v>
      </c>
      <c r="G1968">
        <f>E1968*GETPIVOTDATA("Gender",'Naive Bayes'!$A$3,"Gender","Female","LastLetter","a")</f>
        <v>0.31469363474122553</v>
      </c>
      <c r="H1968" t="str">
        <f t="shared" si="68"/>
        <v>Female</v>
      </c>
      <c r="I1968">
        <f t="shared" si="69"/>
        <v>1</v>
      </c>
    </row>
    <row r="1969" spans="1:9" ht="14.25" customHeight="1">
      <c r="A1969" s="1" t="s">
        <v>1955</v>
      </c>
      <c r="B1969" s="1" t="s">
        <v>6</v>
      </c>
      <c r="C1969" s="1" t="str">
        <f t="shared" si="63"/>
        <v>a</v>
      </c>
      <c r="D1969">
        <f>VLOOKUP(C1969,'Naive Bayes'!A:D,3,0)</f>
        <v>0.17859365276913503</v>
      </c>
      <c r="E1969">
        <f>VLOOKUP(C1969,'Naive Bayes'!A:D,2,0)</f>
        <v>0.56097560975609762</v>
      </c>
      <c r="F1969">
        <f>D1969*GETPIVOTDATA("Gender",'Naive Bayes'!$A$3,"Gender","Male","LastLetter","a")</f>
        <v>3.1895692809422373E-2</v>
      </c>
      <c r="G1969">
        <f>E1969*GETPIVOTDATA("Gender",'Naive Bayes'!$A$3,"Gender","Female","LastLetter","a")</f>
        <v>0.31469363474122553</v>
      </c>
      <c r="H1969" t="str">
        <f t="shared" si="68"/>
        <v>Female</v>
      </c>
      <c r="I1969">
        <f t="shared" si="69"/>
        <v>1</v>
      </c>
    </row>
    <row r="1970" spans="1:9" ht="14.25" customHeight="1">
      <c r="A1970" s="1" t="s">
        <v>1956</v>
      </c>
      <c r="B1970" s="1" t="s">
        <v>6</v>
      </c>
      <c r="C1970" s="1" t="str">
        <f t="shared" si="63"/>
        <v>a</v>
      </c>
      <c r="D1970">
        <f>VLOOKUP(C1970,'Naive Bayes'!A:D,3,0)</f>
        <v>0.17859365276913503</v>
      </c>
      <c r="E1970">
        <f>VLOOKUP(C1970,'Naive Bayes'!A:D,2,0)</f>
        <v>0.56097560975609762</v>
      </c>
      <c r="F1970">
        <f>D1970*GETPIVOTDATA("Gender",'Naive Bayes'!$A$3,"Gender","Male","LastLetter","a")</f>
        <v>3.1895692809422373E-2</v>
      </c>
      <c r="G1970">
        <f>E1970*GETPIVOTDATA("Gender",'Naive Bayes'!$A$3,"Gender","Female","LastLetter","a")</f>
        <v>0.31469363474122553</v>
      </c>
      <c r="H1970" t="str">
        <f t="shared" si="68"/>
        <v>Female</v>
      </c>
      <c r="I1970">
        <f t="shared" si="69"/>
        <v>1</v>
      </c>
    </row>
    <row r="1971" spans="1:9" ht="14.25" customHeight="1">
      <c r="A1971" s="1" t="s">
        <v>1957</v>
      </c>
      <c r="B1971" s="1" t="s">
        <v>6</v>
      </c>
      <c r="C1971" s="1" t="str">
        <f t="shared" si="63"/>
        <v>i</v>
      </c>
      <c r="D1971">
        <f>VLOOKUP(C1971,'Naive Bayes'!A:D,3,0)</f>
        <v>6.4716863721219667E-2</v>
      </c>
      <c r="E1971">
        <f>VLOOKUP(C1971,'Naive Bayes'!A:D,2,0)</f>
        <v>0.34074605451936874</v>
      </c>
      <c r="F1971">
        <f>D1971*GETPIVOTDATA("Gender",'Naive Bayes'!$A$3,"Gender","Male","LastLetter","a")</f>
        <v>1.1558021087734937E-2</v>
      </c>
      <c r="G1971">
        <f>E1971*GETPIVOTDATA("Gender",'Naive Bayes'!$A$3,"Gender","Female","LastLetter","a")</f>
        <v>0.19115022570598736</v>
      </c>
      <c r="H1971" t="str">
        <f t="shared" si="68"/>
        <v>Female</v>
      </c>
      <c r="I1971">
        <f t="shared" si="69"/>
        <v>1</v>
      </c>
    </row>
    <row r="1972" spans="1:9" ht="14.25" customHeight="1">
      <c r="A1972" s="1" t="s">
        <v>1011</v>
      </c>
      <c r="B1972" s="1" t="s">
        <v>4</v>
      </c>
      <c r="C1972" s="1" t="str">
        <f t="shared" si="63"/>
        <v>a</v>
      </c>
      <c r="D1972">
        <f>VLOOKUP(C1972,'Naive Bayes'!A:D,3,0)</f>
        <v>0.17859365276913503</v>
      </c>
      <c r="E1972">
        <f>VLOOKUP(C1972,'Naive Bayes'!A:D,2,0)</f>
        <v>0.56097560975609762</v>
      </c>
      <c r="F1972">
        <f>D1972*GETPIVOTDATA("Gender",'Naive Bayes'!$A$3,"Gender","Male","LastLetter","a")</f>
        <v>3.1895692809422373E-2</v>
      </c>
      <c r="G1972">
        <f>E1972*GETPIVOTDATA("Gender",'Naive Bayes'!$A$3,"Gender","Female","LastLetter","a")</f>
        <v>0.31469363474122553</v>
      </c>
      <c r="H1972" t="str">
        <f t="shared" si="68"/>
        <v>Female</v>
      </c>
      <c r="I1972">
        <f t="shared" si="69"/>
        <v>0</v>
      </c>
    </row>
    <row r="1973" spans="1:9" ht="14.25" customHeight="1">
      <c r="A1973" s="1" t="s">
        <v>1357</v>
      </c>
      <c r="B1973" s="1" t="s">
        <v>6</v>
      </c>
      <c r="C1973" s="1" t="str">
        <f t="shared" si="63"/>
        <v>n</v>
      </c>
      <c r="D1973">
        <f>VLOOKUP(C1973,'Naive Bayes'!A:D,3,0)</f>
        <v>0.15121344119477287</v>
      </c>
      <c r="E1973">
        <f>VLOOKUP(C1973,'Naive Bayes'!A:D,2,0)</f>
        <v>1.2195121951219513E-2</v>
      </c>
      <c r="F1973">
        <f>D1973*GETPIVOTDATA("Gender",'Naive Bayes'!$A$3,"Gender","Male","LastLetter","a")</f>
        <v>2.7005760810765285E-2</v>
      </c>
      <c r="G1973">
        <f>E1973*GETPIVOTDATA("Gender",'Naive Bayes'!$A$3,"Gender","Female","LastLetter","a")</f>
        <v>6.8411659726353366E-3</v>
      </c>
      <c r="H1973" t="str">
        <f t="shared" si="68"/>
        <v>Male</v>
      </c>
      <c r="I1973">
        <f t="shared" si="69"/>
        <v>0</v>
      </c>
    </row>
    <row r="1974" spans="1:9" ht="14.25" customHeight="1">
      <c r="A1974" s="1" t="s">
        <v>1958</v>
      </c>
      <c r="B1974" s="1" t="s">
        <v>6</v>
      </c>
      <c r="C1974" s="1" t="str">
        <f t="shared" si="63"/>
        <v>i</v>
      </c>
      <c r="D1974">
        <f>VLOOKUP(C1974,'Naive Bayes'!A:D,3,0)</f>
        <v>6.4716863721219667E-2</v>
      </c>
      <c r="E1974">
        <f>VLOOKUP(C1974,'Naive Bayes'!A:D,2,0)</f>
        <v>0.34074605451936874</v>
      </c>
      <c r="F1974">
        <f>D1974*GETPIVOTDATA("Gender",'Naive Bayes'!$A$3,"Gender","Male","LastLetter","a")</f>
        <v>1.1558021087734937E-2</v>
      </c>
      <c r="G1974">
        <f>E1974*GETPIVOTDATA("Gender",'Naive Bayes'!$A$3,"Gender","Female","LastLetter","a")</f>
        <v>0.19115022570598736</v>
      </c>
      <c r="H1974" t="str">
        <f t="shared" si="68"/>
        <v>Female</v>
      </c>
      <c r="I1974">
        <f t="shared" si="69"/>
        <v>1</v>
      </c>
    </row>
    <row r="1975" spans="1:9" ht="14.25" customHeight="1">
      <c r="A1975" s="1" t="s">
        <v>1959</v>
      </c>
      <c r="B1975" s="1" t="s">
        <v>4</v>
      </c>
      <c r="C1975" s="1" t="str">
        <f t="shared" si="63"/>
        <v>a</v>
      </c>
      <c r="D1975">
        <f>VLOOKUP(C1975,'Naive Bayes'!A:D,3,0)</f>
        <v>0.17859365276913503</v>
      </c>
      <c r="E1975">
        <f>VLOOKUP(C1975,'Naive Bayes'!A:D,2,0)</f>
        <v>0.56097560975609762</v>
      </c>
      <c r="F1975">
        <f>D1975*GETPIVOTDATA("Gender",'Naive Bayes'!$A$3,"Gender","Male","LastLetter","a")</f>
        <v>3.1895692809422373E-2</v>
      </c>
      <c r="G1975">
        <f>E1975*GETPIVOTDATA("Gender",'Naive Bayes'!$A$3,"Gender","Female","LastLetter","a")</f>
        <v>0.31469363474122553</v>
      </c>
      <c r="H1975" t="str">
        <f t="shared" si="68"/>
        <v>Female</v>
      </c>
      <c r="I1975">
        <f t="shared" si="69"/>
        <v>0</v>
      </c>
    </row>
    <row r="1976" spans="1:9" ht="14.25" customHeight="1">
      <c r="A1976" s="1" t="s">
        <v>1960</v>
      </c>
      <c r="B1976" s="1" t="s">
        <v>6</v>
      </c>
      <c r="C1976" s="1" t="str">
        <f t="shared" si="63"/>
        <v>i</v>
      </c>
      <c r="D1976">
        <f>VLOOKUP(C1976,'Naive Bayes'!A:D,3,0)</f>
        <v>6.4716863721219667E-2</v>
      </c>
      <c r="E1976">
        <f>VLOOKUP(C1976,'Naive Bayes'!A:D,2,0)</f>
        <v>0.34074605451936874</v>
      </c>
      <c r="F1976">
        <f>D1976*GETPIVOTDATA("Gender",'Naive Bayes'!$A$3,"Gender","Male","LastLetter","a")</f>
        <v>1.1558021087734937E-2</v>
      </c>
      <c r="G1976">
        <f>E1976*GETPIVOTDATA("Gender",'Naive Bayes'!$A$3,"Gender","Female","LastLetter","a")</f>
        <v>0.19115022570598736</v>
      </c>
      <c r="H1976" t="str">
        <f t="shared" si="68"/>
        <v>Female</v>
      </c>
      <c r="I1976">
        <f t="shared" si="69"/>
        <v>1</v>
      </c>
    </row>
    <row r="1977" spans="1:9" ht="14.25" customHeight="1">
      <c r="A1977" s="1" t="s">
        <v>1961</v>
      </c>
      <c r="B1977" s="1" t="s">
        <v>4</v>
      </c>
      <c r="C1977" s="1" t="str">
        <f t="shared" si="63"/>
        <v>u</v>
      </c>
      <c r="D1977">
        <f>VLOOKUP(C1977,'Naive Bayes'!A:D,3,0)</f>
        <v>3.7336652146857496E-2</v>
      </c>
      <c r="E1977">
        <f>VLOOKUP(C1977,'Naive Bayes'!A:D,2,0)</f>
        <v>7.8909612625538018E-3</v>
      </c>
      <c r="F1977">
        <f>D1977*GETPIVOTDATA("Gender",'Naive Bayes'!$A$3,"Gender","Male","LastLetter","a")</f>
        <v>6.6680890890778478E-3</v>
      </c>
      <c r="G1977">
        <f>E1977*GETPIVOTDATA("Gender",'Naive Bayes'!$A$3,"Gender","Female","LastLetter","a")</f>
        <v>4.4266368058228645E-3</v>
      </c>
      <c r="H1977" t="str">
        <f t="shared" si="68"/>
        <v>Male</v>
      </c>
      <c r="I1977">
        <f t="shared" si="69"/>
        <v>1</v>
      </c>
    </row>
    <row r="1978" spans="1:9" ht="14.25" customHeight="1">
      <c r="A1978" s="1" t="s">
        <v>1962</v>
      </c>
      <c r="B1978" s="1" t="s">
        <v>6</v>
      </c>
      <c r="C1978" s="1" t="str">
        <f t="shared" si="63"/>
        <v>m</v>
      </c>
      <c r="D1978">
        <f>VLOOKUP(C1978,'Naive Bayes'!A:D,3,0)</f>
        <v>3.2980709396390792E-2</v>
      </c>
      <c r="E1978">
        <f>VLOOKUP(C1978,'Naive Bayes'!A:D,2,0)</f>
        <v>7.8909612625538018E-3</v>
      </c>
      <c r="F1978">
        <f>D1978*GETPIVOTDATA("Gender",'Naive Bayes'!$A$3,"Gender","Male","LastLetter","a")</f>
        <v>5.8901453620187659E-3</v>
      </c>
      <c r="G1978">
        <f>E1978*GETPIVOTDATA("Gender",'Naive Bayes'!$A$3,"Gender","Female","LastLetter","a")</f>
        <v>4.4266368058228645E-3</v>
      </c>
      <c r="H1978" t="str">
        <f t="shared" si="68"/>
        <v>Male</v>
      </c>
      <c r="I1978">
        <f t="shared" si="69"/>
        <v>0</v>
      </c>
    </row>
    <row r="1979" spans="1:9" ht="14.25" customHeight="1">
      <c r="A1979" s="1" t="s">
        <v>1963</v>
      </c>
      <c r="B1979" s="1" t="s">
        <v>6</v>
      </c>
      <c r="C1979" s="1" t="str">
        <f t="shared" si="63"/>
        <v>y</v>
      </c>
      <c r="D1979">
        <f>VLOOKUP(C1979,'Naive Bayes'!A:D,3,0)</f>
        <v>2.1157436216552583E-2</v>
      </c>
      <c r="E1979">
        <f>VLOOKUP(C1979,'Naive Bayes'!A:D,2,0)</f>
        <v>1.4347202295552368E-3</v>
      </c>
      <c r="F1979">
        <f>D1979*GETPIVOTDATA("Gender",'Naive Bayes'!$A$3,"Gender","Male","LastLetter","a")</f>
        <v>3.7785838171441139E-3</v>
      </c>
      <c r="G1979">
        <f>E1979*GETPIVOTDATA("Gender",'Naive Bayes'!$A$3,"Gender","Female","LastLetter","a")</f>
        <v>8.0484305560415731E-4</v>
      </c>
      <c r="H1979" t="str">
        <f t="shared" si="68"/>
        <v>Male</v>
      </c>
      <c r="I1979">
        <f t="shared" si="69"/>
        <v>0</v>
      </c>
    </row>
    <row r="1980" spans="1:9" ht="14.25" customHeight="1">
      <c r="A1980" s="1" t="s">
        <v>1964</v>
      </c>
      <c r="B1980" s="1" t="s">
        <v>6</v>
      </c>
      <c r="C1980" s="1" t="str">
        <f t="shared" si="63"/>
        <v>a</v>
      </c>
      <c r="D1980">
        <f>VLOOKUP(C1980,'Naive Bayes'!A:D,3,0)</f>
        <v>0.17859365276913503</v>
      </c>
      <c r="E1980">
        <f>VLOOKUP(C1980,'Naive Bayes'!A:D,2,0)</f>
        <v>0.56097560975609762</v>
      </c>
      <c r="F1980">
        <f>D1980*GETPIVOTDATA("Gender",'Naive Bayes'!$A$3,"Gender","Male","LastLetter","a")</f>
        <v>3.1895692809422373E-2</v>
      </c>
      <c r="G1980">
        <f>E1980*GETPIVOTDATA("Gender",'Naive Bayes'!$A$3,"Gender","Female","LastLetter","a")</f>
        <v>0.31469363474122553</v>
      </c>
      <c r="H1980" t="str">
        <f t="shared" si="68"/>
        <v>Female</v>
      </c>
      <c r="I1980">
        <f t="shared" si="69"/>
        <v>1</v>
      </c>
    </row>
    <row r="1981" spans="1:9" ht="14.25" customHeight="1">
      <c r="A1981" s="1" t="s">
        <v>1965</v>
      </c>
      <c r="B1981" s="1" t="s">
        <v>4</v>
      </c>
      <c r="C1981" s="1" t="str">
        <f t="shared" si="63"/>
        <v>n</v>
      </c>
      <c r="D1981">
        <f>VLOOKUP(C1981,'Naive Bayes'!A:D,3,0)</f>
        <v>0.15121344119477287</v>
      </c>
      <c r="E1981">
        <f>VLOOKUP(C1981,'Naive Bayes'!A:D,2,0)</f>
        <v>1.2195121951219513E-2</v>
      </c>
      <c r="F1981">
        <f>D1981*GETPIVOTDATA("Gender",'Naive Bayes'!$A$3,"Gender","Male","LastLetter","a")</f>
        <v>2.7005760810765285E-2</v>
      </c>
      <c r="G1981">
        <f>E1981*GETPIVOTDATA("Gender",'Naive Bayes'!$A$3,"Gender","Female","LastLetter","a")</f>
        <v>6.8411659726353366E-3</v>
      </c>
      <c r="H1981" t="str">
        <f t="shared" si="68"/>
        <v>Male</v>
      </c>
      <c r="I1981">
        <f t="shared" si="69"/>
        <v>1</v>
      </c>
    </row>
    <row r="1982" spans="1:9" ht="14.25" customHeight="1">
      <c r="A1982" s="1" t="s">
        <v>1966</v>
      </c>
      <c r="B1982" s="1" t="s">
        <v>6</v>
      </c>
      <c r="C1982" s="1" t="str">
        <f t="shared" si="63"/>
        <v>a</v>
      </c>
      <c r="D1982">
        <f>VLOOKUP(C1982,'Naive Bayes'!A:D,3,0)</f>
        <v>0.17859365276913503</v>
      </c>
      <c r="E1982">
        <f>VLOOKUP(C1982,'Naive Bayes'!A:D,2,0)</f>
        <v>0.56097560975609762</v>
      </c>
      <c r="F1982">
        <f>D1982*GETPIVOTDATA("Gender",'Naive Bayes'!$A$3,"Gender","Male","LastLetter","a")</f>
        <v>3.1895692809422373E-2</v>
      </c>
      <c r="G1982">
        <f>E1982*GETPIVOTDATA("Gender",'Naive Bayes'!$A$3,"Gender","Female","LastLetter","a")</f>
        <v>0.31469363474122553</v>
      </c>
      <c r="H1982" t="str">
        <f t="shared" si="68"/>
        <v>Female</v>
      </c>
      <c r="I1982">
        <f t="shared" si="69"/>
        <v>1</v>
      </c>
    </row>
    <row r="1983" spans="1:9" ht="14.25" customHeight="1">
      <c r="A1983" s="1" t="s">
        <v>1967</v>
      </c>
      <c r="B1983" s="1" t="s">
        <v>6</v>
      </c>
      <c r="C1983" s="1" t="str">
        <f t="shared" si="63"/>
        <v>a</v>
      </c>
      <c r="D1983">
        <f>VLOOKUP(C1983,'Naive Bayes'!A:D,3,0)</f>
        <v>0.17859365276913503</v>
      </c>
      <c r="E1983">
        <f>VLOOKUP(C1983,'Naive Bayes'!A:D,2,0)</f>
        <v>0.56097560975609762</v>
      </c>
      <c r="F1983">
        <f>D1983*GETPIVOTDATA("Gender",'Naive Bayes'!$A$3,"Gender","Male","LastLetter","a")</f>
        <v>3.1895692809422373E-2</v>
      </c>
      <c r="G1983">
        <f>E1983*GETPIVOTDATA("Gender",'Naive Bayes'!$A$3,"Gender","Female","LastLetter","a")</f>
        <v>0.31469363474122553</v>
      </c>
      <c r="H1983" t="str">
        <f t="shared" si="68"/>
        <v>Female</v>
      </c>
      <c r="I1983">
        <f t="shared" si="69"/>
        <v>1</v>
      </c>
    </row>
    <row r="1984" spans="1:9" ht="14.25" customHeight="1">
      <c r="A1984" s="1" t="s">
        <v>1968</v>
      </c>
      <c r="B1984" s="1" t="s">
        <v>4</v>
      </c>
      <c r="C1984" s="1" t="str">
        <f t="shared" si="63"/>
        <v>n</v>
      </c>
      <c r="D1984">
        <f>VLOOKUP(C1984,'Naive Bayes'!A:D,3,0)</f>
        <v>0.15121344119477287</v>
      </c>
      <c r="E1984">
        <f>VLOOKUP(C1984,'Naive Bayes'!A:D,2,0)</f>
        <v>1.2195121951219513E-2</v>
      </c>
      <c r="F1984">
        <f>D1984*GETPIVOTDATA("Gender",'Naive Bayes'!$A$3,"Gender","Male","LastLetter","a")</f>
        <v>2.7005760810765285E-2</v>
      </c>
      <c r="G1984">
        <f>E1984*GETPIVOTDATA("Gender",'Naive Bayes'!$A$3,"Gender","Female","LastLetter","a")</f>
        <v>6.8411659726353366E-3</v>
      </c>
      <c r="H1984" t="str">
        <f t="shared" si="68"/>
        <v>Male</v>
      </c>
      <c r="I1984">
        <f t="shared" si="69"/>
        <v>1</v>
      </c>
    </row>
    <row r="1985" spans="1:9" ht="14.25" customHeight="1">
      <c r="A1985" s="1" t="s">
        <v>1969</v>
      </c>
      <c r="B1985" s="1" t="s">
        <v>4</v>
      </c>
      <c r="C1985" s="1" t="str">
        <f t="shared" si="63"/>
        <v>j</v>
      </c>
      <c r="D1985">
        <f>VLOOKUP(C1985,'Naive Bayes'!A:D,3,0)</f>
        <v>2.3024268823895456E-2</v>
      </c>
      <c r="E1985">
        <f>VLOOKUP(C1985,'Naive Bayes'!A:D,2,0)</f>
        <v>7.173601147776184E-4</v>
      </c>
      <c r="F1985">
        <f>D1985*GETPIVOTDATA("Gender",'Naive Bayes'!$A$3,"Gender","Male","LastLetter","a")</f>
        <v>4.1119882715980058E-3</v>
      </c>
      <c r="G1985">
        <f>E1985*GETPIVOTDATA("Gender",'Naive Bayes'!$A$3,"Gender","Female","LastLetter","a")</f>
        <v>4.0242152780207866E-4</v>
      </c>
      <c r="H1985" t="str">
        <f t="shared" si="68"/>
        <v>Male</v>
      </c>
      <c r="I1985">
        <f t="shared" si="69"/>
        <v>1</v>
      </c>
    </row>
    <row r="1986" spans="1:9" ht="14.25" customHeight="1">
      <c r="A1986" s="1" t="s">
        <v>1970</v>
      </c>
      <c r="B1986" s="1" t="s">
        <v>4</v>
      </c>
      <c r="C1986" s="1" t="str">
        <f t="shared" si="63"/>
        <v>n</v>
      </c>
      <c r="D1986">
        <f>VLOOKUP(C1986,'Naive Bayes'!A:D,3,0)</f>
        <v>0.15121344119477287</v>
      </c>
      <c r="E1986">
        <f>VLOOKUP(C1986,'Naive Bayes'!A:D,2,0)</f>
        <v>1.2195121951219513E-2</v>
      </c>
      <c r="F1986">
        <f>D1986*GETPIVOTDATA("Gender",'Naive Bayes'!$A$3,"Gender","Male","LastLetter","a")</f>
        <v>2.7005760810765285E-2</v>
      </c>
      <c r="G1986">
        <f>E1986*GETPIVOTDATA("Gender",'Naive Bayes'!$A$3,"Gender","Female","LastLetter","a")</f>
        <v>6.8411659726353366E-3</v>
      </c>
      <c r="H1986" t="str">
        <f t="shared" si="68"/>
        <v>Male</v>
      </c>
      <c r="I1986">
        <f t="shared" si="69"/>
        <v>1</v>
      </c>
    </row>
    <row r="1987" spans="1:9" ht="14.25" customHeight="1">
      <c r="A1987" s="1" t="s">
        <v>1971</v>
      </c>
      <c r="B1987" s="1" t="s">
        <v>6</v>
      </c>
      <c r="C1987" s="1" t="str">
        <f t="shared" si="63"/>
        <v>a</v>
      </c>
      <c r="D1987">
        <f>VLOOKUP(C1987,'Naive Bayes'!A:D,3,0)</f>
        <v>0.17859365276913503</v>
      </c>
      <c r="E1987">
        <f>VLOOKUP(C1987,'Naive Bayes'!A:D,2,0)</f>
        <v>0.56097560975609762</v>
      </c>
      <c r="F1987">
        <f>D1987*GETPIVOTDATA("Gender",'Naive Bayes'!$A$3,"Gender","Male","LastLetter","a")</f>
        <v>3.1895692809422373E-2</v>
      </c>
      <c r="G1987">
        <f>E1987*GETPIVOTDATA("Gender",'Naive Bayes'!$A$3,"Gender","Female","LastLetter","a")</f>
        <v>0.31469363474122553</v>
      </c>
      <c r="H1987" t="str">
        <f t="shared" ref="H1987:H2050" si="70">IF(G1987&gt;F1987,"Female","Male")</f>
        <v>Female</v>
      </c>
      <c r="I1987">
        <f t="shared" ref="I1987:I2050" si="71">IF(H1987=B1987,1,0)</f>
        <v>1</v>
      </c>
    </row>
    <row r="1988" spans="1:9" ht="14.25" customHeight="1">
      <c r="A1988" s="1" t="s">
        <v>1972</v>
      </c>
      <c r="B1988" s="1" t="s">
        <v>4</v>
      </c>
      <c r="C1988" s="1" t="str">
        <f t="shared" si="63"/>
        <v>h</v>
      </c>
      <c r="D1988">
        <f>VLOOKUP(C1988,'Naive Bayes'!A:D,3,0)</f>
        <v>0.11263223397635345</v>
      </c>
      <c r="E1988">
        <f>VLOOKUP(C1988,'Naive Bayes'!A:D,2,0)</f>
        <v>5.0215208034433282E-3</v>
      </c>
      <c r="F1988">
        <f>D1988*GETPIVOTDATA("Gender",'Naive Bayes'!$A$3,"Gender","Male","LastLetter","a")</f>
        <v>2.0115402085384843E-2</v>
      </c>
      <c r="G1988">
        <f>E1988*GETPIVOTDATA("Gender",'Naive Bayes'!$A$3,"Gender","Female","LastLetter","a")</f>
        <v>2.8169506946145503E-3</v>
      </c>
      <c r="H1988" t="str">
        <f t="shared" si="70"/>
        <v>Male</v>
      </c>
      <c r="I1988">
        <f t="shared" si="71"/>
        <v>1</v>
      </c>
    </row>
    <row r="1989" spans="1:9" ht="14.25" customHeight="1">
      <c r="A1989" s="1" t="s">
        <v>1973</v>
      </c>
      <c r="B1989" s="1" t="s">
        <v>4</v>
      </c>
      <c r="C1989" s="1" t="str">
        <f t="shared" si="63"/>
        <v>v</v>
      </c>
      <c r="D1989">
        <f>VLOOKUP(C1989,'Naive Bayes'!A:D,3,0)</f>
        <v>2.4268823895457373E-2</v>
      </c>
      <c r="E1989">
        <f>VLOOKUP(C1989,'Naive Bayes'!A:D,2,0)</f>
        <v>0</v>
      </c>
      <c r="F1989">
        <f>D1989*GETPIVOTDATA("Gender",'Naive Bayes'!$A$3,"Gender","Male","LastLetter","a")</f>
        <v>4.3342579079006013E-3</v>
      </c>
      <c r="G1989">
        <f>E1989*GETPIVOTDATA("Gender",'Naive Bayes'!$A$3,"Gender","Female","LastLetter","a")</f>
        <v>0</v>
      </c>
      <c r="H1989" t="str">
        <f t="shared" si="70"/>
        <v>Male</v>
      </c>
      <c r="I1989">
        <f t="shared" si="71"/>
        <v>1</v>
      </c>
    </row>
    <row r="1990" spans="1:9" ht="14.25" customHeight="1">
      <c r="A1990" s="1" t="s">
        <v>1974</v>
      </c>
      <c r="B1990" s="1" t="s">
        <v>4</v>
      </c>
      <c r="C1990" s="1" t="str">
        <f t="shared" si="63"/>
        <v>r</v>
      </c>
      <c r="D1990">
        <f>VLOOKUP(C1990,'Naive Bayes'!A:D,3,0)</f>
        <v>8.7741132545115119E-2</v>
      </c>
      <c r="E1990">
        <f>VLOOKUP(C1990,'Naive Bayes'!A:D,2,0)</f>
        <v>6.4562410329985654E-3</v>
      </c>
      <c r="F1990">
        <f>D1990*GETPIVOTDATA("Gender",'Naive Bayes'!$A$3,"Gender","Male","LastLetter","a")</f>
        <v>1.5670009359332941E-2</v>
      </c>
      <c r="G1990">
        <f>E1990*GETPIVOTDATA("Gender",'Naive Bayes'!$A$3,"Gender","Female","LastLetter","a")</f>
        <v>3.6217937502187078E-3</v>
      </c>
      <c r="H1990" t="str">
        <f t="shared" si="70"/>
        <v>Male</v>
      </c>
      <c r="I1990">
        <f t="shared" si="71"/>
        <v>1</v>
      </c>
    </row>
    <row r="1991" spans="1:9" ht="14.25" customHeight="1">
      <c r="A1991" s="1" t="s">
        <v>1975</v>
      </c>
      <c r="B1991" s="1" t="s">
        <v>4</v>
      </c>
      <c r="C1991" s="1" t="str">
        <f t="shared" si="63"/>
        <v>n</v>
      </c>
      <c r="D1991">
        <f>VLOOKUP(C1991,'Naive Bayes'!A:D,3,0)</f>
        <v>0.15121344119477287</v>
      </c>
      <c r="E1991">
        <f>VLOOKUP(C1991,'Naive Bayes'!A:D,2,0)</f>
        <v>1.2195121951219513E-2</v>
      </c>
      <c r="F1991">
        <f>D1991*GETPIVOTDATA("Gender",'Naive Bayes'!$A$3,"Gender","Male","LastLetter","a")</f>
        <v>2.7005760810765285E-2</v>
      </c>
      <c r="G1991">
        <f>E1991*GETPIVOTDATA("Gender",'Naive Bayes'!$A$3,"Gender","Female","LastLetter","a")</f>
        <v>6.8411659726353366E-3</v>
      </c>
      <c r="H1991" t="str">
        <f t="shared" si="70"/>
        <v>Male</v>
      </c>
      <c r="I1991">
        <f t="shared" si="71"/>
        <v>1</v>
      </c>
    </row>
    <row r="1992" spans="1:9" ht="14.25" customHeight="1">
      <c r="A1992" s="1" t="s">
        <v>1976</v>
      </c>
      <c r="B1992" s="1" t="s">
        <v>6</v>
      </c>
      <c r="C1992" s="1" t="str">
        <f t="shared" si="63"/>
        <v>i</v>
      </c>
      <c r="D1992">
        <f>VLOOKUP(C1992,'Naive Bayes'!A:D,3,0)</f>
        <v>6.4716863721219667E-2</v>
      </c>
      <c r="E1992">
        <f>VLOOKUP(C1992,'Naive Bayes'!A:D,2,0)</f>
        <v>0.34074605451936874</v>
      </c>
      <c r="F1992">
        <f>D1992*GETPIVOTDATA("Gender",'Naive Bayes'!$A$3,"Gender","Male","LastLetter","a")</f>
        <v>1.1558021087734937E-2</v>
      </c>
      <c r="G1992">
        <f>E1992*GETPIVOTDATA("Gender",'Naive Bayes'!$A$3,"Gender","Female","LastLetter","a")</f>
        <v>0.19115022570598736</v>
      </c>
      <c r="H1992" t="str">
        <f t="shared" si="70"/>
        <v>Female</v>
      </c>
      <c r="I1992">
        <f t="shared" si="71"/>
        <v>1</v>
      </c>
    </row>
    <row r="1993" spans="1:9" ht="14.25" customHeight="1">
      <c r="A1993" s="1" t="s">
        <v>1977</v>
      </c>
      <c r="B1993" s="1" t="s">
        <v>6</v>
      </c>
      <c r="C1993" s="1" t="str">
        <f t="shared" si="63"/>
        <v>i</v>
      </c>
      <c r="D1993">
        <f>VLOOKUP(C1993,'Naive Bayes'!A:D,3,0)</f>
        <v>6.4716863721219667E-2</v>
      </c>
      <c r="E1993">
        <f>VLOOKUP(C1993,'Naive Bayes'!A:D,2,0)</f>
        <v>0.34074605451936874</v>
      </c>
      <c r="F1993">
        <f>D1993*GETPIVOTDATA("Gender",'Naive Bayes'!$A$3,"Gender","Male","LastLetter","a")</f>
        <v>1.1558021087734937E-2</v>
      </c>
      <c r="G1993">
        <f>E1993*GETPIVOTDATA("Gender",'Naive Bayes'!$A$3,"Gender","Female","LastLetter","a")</f>
        <v>0.19115022570598736</v>
      </c>
      <c r="H1993" t="str">
        <f t="shared" si="70"/>
        <v>Female</v>
      </c>
      <c r="I1993">
        <f t="shared" si="71"/>
        <v>1</v>
      </c>
    </row>
    <row r="1994" spans="1:9" ht="14.25" customHeight="1">
      <c r="A1994" s="1" t="s">
        <v>1978</v>
      </c>
      <c r="B1994" s="1" t="s">
        <v>6</v>
      </c>
      <c r="C1994" s="1" t="str">
        <f t="shared" si="63"/>
        <v>a</v>
      </c>
      <c r="D1994">
        <f>VLOOKUP(C1994,'Naive Bayes'!A:D,3,0)</f>
        <v>0.17859365276913503</v>
      </c>
      <c r="E1994">
        <f>VLOOKUP(C1994,'Naive Bayes'!A:D,2,0)</f>
        <v>0.56097560975609762</v>
      </c>
      <c r="F1994">
        <f>D1994*GETPIVOTDATA("Gender",'Naive Bayes'!$A$3,"Gender","Male","LastLetter","a")</f>
        <v>3.1895692809422373E-2</v>
      </c>
      <c r="G1994">
        <f>E1994*GETPIVOTDATA("Gender",'Naive Bayes'!$A$3,"Gender","Female","LastLetter","a")</f>
        <v>0.31469363474122553</v>
      </c>
      <c r="H1994" t="str">
        <f t="shared" si="70"/>
        <v>Female</v>
      </c>
      <c r="I1994">
        <f t="shared" si="71"/>
        <v>1</v>
      </c>
    </row>
    <row r="1995" spans="1:9" ht="14.25" customHeight="1">
      <c r="A1995" s="1" t="s">
        <v>1979</v>
      </c>
      <c r="B1995" s="1" t="s">
        <v>6</v>
      </c>
      <c r="C1995" s="1" t="str">
        <f t="shared" si="63"/>
        <v>a</v>
      </c>
      <c r="D1995">
        <f>VLOOKUP(C1995,'Naive Bayes'!A:D,3,0)</f>
        <v>0.17859365276913503</v>
      </c>
      <c r="E1995">
        <f>VLOOKUP(C1995,'Naive Bayes'!A:D,2,0)</f>
        <v>0.56097560975609762</v>
      </c>
      <c r="F1995">
        <f>D1995*GETPIVOTDATA("Gender",'Naive Bayes'!$A$3,"Gender","Male","LastLetter","a")</f>
        <v>3.1895692809422373E-2</v>
      </c>
      <c r="G1995">
        <f>E1995*GETPIVOTDATA("Gender",'Naive Bayes'!$A$3,"Gender","Female","LastLetter","a")</f>
        <v>0.31469363474122553</v>
      </c>
      <c r="H1995" t="str">
        <f t="shared" si="70"/>
        <v>Female</v>
      </c>
      <c r="I1995">
        <f t="shared" si="71"/>
        <v>1</v>
      </c>
    </row>
    <row r="1996" spans="1:9" ht="14.25" customHeight="1">
      <c r="A1996" s="1" t="s">
        <v>1980</v>
      </c>
      <c r="B1996" s="1" t="s">
        <v>6</v>
      </c>
      <c r="C1996" s="1" t="str">
        <f t="shared" si="63"/>
        <v>a</v>
      </c>
      <c r="D1996">
        <f>VLOOKUP(C1996,'Naive Bayes'!A:D,3,0)</f>
        <v>0.17859365276913503</v>
      </c>
      <c r="E1996">
        <f>VLOOKUP(C1996,'Naive Bayes'!A:D,2,0)</f>
        <v>0.56097560975609762</v>
      </c>
      <c r="F1996">
        <f>D1996*GETPIVOTDATA("Gender",'Naive Bayes'!$A$3,"Gender","Male","LastLetter","a")</f>
        <v>3.1895692809422373E-2</v>
      </c>
      <c r="G1996">
        <f>E1996*GETPIVOTDATA("Gender",'Naive Bayes'!$A$3,"Gender","Female","LastLetter","a")</f>
        <v>0.31469363474122553</v>
      </c>
      <c r="H1996" t="str">
        <f t="shared" si="70"/>
        <v>Female</v>
      </c>
      <c r="I1996">
        <f t="shared" si="71"/>
        <v>1</v>
      </c>
    </row>
    <row r="1997" spans="1:9" ht="14.25" customHeight="1">
      <c r="A1997" s="1" t="s">
        <v>1981</v>
      </c>
      <c r="B1997" s="1" t="s">
        <v>4</v>
      </c>
      <c r="C1997" s="1" t="str">
        <f t="shared" si="63"/>
        <v>a</v>
      </c>
      <c r="D1997">
        <f>VLOOKUP(C1997,'Naive Bayes'!A:D,3,0)</f>
        <v>0.17859365276913503</v>
      </c>
      <c r="E1997">
        <f>VLOOKUP(C1997,'Naive Bayes'!A:D,2,0)</f>
        <v>0.56097560975609762</v>
      </c>
      <c r="F1997">
        <f>D1997*GETPIVOTDATA("Gender",'Naive Bayes'!$A$3,"Gender","Male","LastLetter","a")</f>
        <v>3.1895692809422373E-2</v>
      </c>
      <c r="G1997">
        <f>E1997*GETPIVOTDATA("Gender",'Naive Bayes'!$A$3,"Gender","Female","LastLetter","a")</f>
        <v>0.31469363474122553</v>
      </c>
      <c r="H1997" t="str">
        <f t="shared" si="70"/>
        <v>Female</v>
      </c>
      <c r="I1997">
        <f t="shared" si="71"/>
        <v>0</v>
      </c>
    </row>
    <row r="1998" spans="1:9" ht="14.25" customHeight="1">
      <c r="A1998" s="1" t="s">
        <v>1982</v>
      </c>
      <c r="B1998" s="1" t="s">
        <v>6</v>
      </c>
      <c r="C1998" s="1" t="str">
        <f t="shared" si="63"/>
        <v>i</v>
      </c>
      <c r="D1998">
        <f>VLOOKUP(C1998,'Naive Bayes'!A:D,3,0)</f>
        <v>6.4716863721219667E-2</v>
      </c>
      <c r="E1998">
        <f>VLOOKUP(C1998,'Naive Bayes'!A:D,2,0)</f>
        <v>0.34074605451936874</v>
      </c>
      <c r="F1998">
        <f>D1998*GETPIVOTDATA("Gender",'Naive Bayes'!$A$3,"Gender","Male","LastLetter","a")</f>
        <v>1.1558021087734937E-2</v>
      </c>
      <c r="G1998">
        <f>E1998*GETPIVOTDATA("Gender",'Naive Bayes'!$A$3,"Gender","Female","LastLetter","a")</f>
        <v>0.19115022570598736</v>
      </c>
      <c r="H1998" t="str">
        <f t="shared" si="70"/>
        <v>Female</v>
      </c>
      <c r="I1998">
        <f t="shared" si="71"/>
        <v>1</v>
      </c>
    </row>
    <row r="1999" spans="1:9" ht="14.25" customHeight="1">
      <c r="A1999" s="1" t="s">
        <v>1983</v>
      </c>
      <c r="B1999" s="1" t="s">
        <v>4</v>
      </c>
      <c r="C1999" s="1" t="str">
        <f t="shared" si="63"/>
        <v>y</v>
      </c>
      <c r="D1999">
        <f>VLOOKUP(C1999,'Naive Bayes'!A:D,3,0)</f>
        <v>2.1157436216552583E-2</v>
      </c>
      <c r="E1999">
        <f>VLOOKUP(C1999,'Naive Bayes'!A:D,2,0)</f>
        <v>1.4347202295552368E-3</v>
      </c>
      <c r="F1999">
        <f>D1999*GETPIVOTDATA("Gender",'Naive Bayes'!$A$3,"Gender","Male","LastLetter","a")</f>
        <v>3.7785838171441139E-3</v>
      </c>
      <c r="G1999">
        <f>E1999*GETPIVOTDATA("Gender",'Naive Bayes'!$A$3,"Gender","Female","LastLetter","a")</f>
        <v>8.0484305560415731E-4</v>
      </c>
      <c r="H1999" t="str">
        <f t="shared" si="70"/>
        <v>Male</v>
      </c>
      <c r="I1999">
        <f t="shared" si="71"/>
        <v>1</v>
      </c>
    </row>
    <row r="2000" spans="1:9" ht="14.25" customHeight="1">
      <c r="A2000" s="1" t="s">
        <v>1984</v>
      </c>
      <c r="B2000" s="1" t="s">
        <v>4</v>
      </c>
      <c r="C2000" s="1" t="str">
        <f t="shared" si="63"/>
        <v>r</v>
      </c>
      <c r="D2000">
        <f>VLOOKUP(C2000,'Naive Bayes'!A:D,3,0)</f>
        <v>8.7741132545115119E-2</v>
      </c>
      <c r="E2000">
        <f>VLOOKUP(C2000,'Naive Bayes'!A:D,2,0)</f>
        <v>6.4562410329985654E-3</v>
      </c>
      <c r="F2000">
        <f>D2000*GETPIVOTDATA("Gender",'Naive Bayes'!$A$3,"Gender","Male","LastLetter","a")</f>
        <v>1.5670009359332941E-2</v>
      </c>
      <c r="G2000">
        <f>E2000*GETPIVOTDATA("Gender",'Naive Bayes'!$A$3,"Gender","Female","LastLetter","a")</f>
        <v>3.6217937502187078E-3</v>
      </c>
      <c r="H2000" t="str">
        <f t="shared" si="70"/>
        <v>Male</v>
      </c>
      <c r="I2000">
        <f t="shared" si="71"/>
        <v>1</v>
      </c>
    </row>
    <row r="2001" spans="1:9" ht="14.25" customHeight="1">
      <c r="A2001" s="1" t="s">
        <v>1985</v>
      </c>
      <c r="B2001" s="1" t="s">
        <v>4</v>
      </c>
      <c r="C2001" s="1" t="str">
        <f t="shared" si="63"/>
        <v>n</v>
      </c>
      <c r="D2001">
        <f>VLOOKUP(C2001,'Naive Bayes'!A:D,3,0)</f>
        <v>0.15121344119477287</v>
      </c>
      <c r="E2001">
        <f>VLOOKUP(C2001,'Naive Bayes'!A:D,2,0)</f>
        <v>1.2195121951219513E-2</v>
      </c>
      <c r="F2001">
        <f>D2001*GETPIVOTDATA("Gender",'Naive Bayes'!$A$3,"Gender","Male","LastLetter","a")</f>
        <v>2.7005760810765285E-2</v>
      </c>
      <c r="G2001">
        <f>E2001*GETPIVOTDATA("Gender",'Naive Bayes'!$A$3,"Gender","Female","LastLetter","a")</f>
        <v>6.8411659726353366E-3</v>
      </c>
      <c r="H2001" t="str">
        <f t="shared" si="70"/>
        <v>Male</v>
      </c>
      <c r="I2001">
        <f t="shared" si="71"/>
        <v>1</v>
      </c>
    </row>
    <row r="2002" spans="1:9" ht="14.25" customHeight="1">
      <c r="A2002" s="1" t="s">
        <v>1986</v>
      </c>
      <c r="B2002" s="1" t="s">
        <v>6</v>
      </c>
      <c r="C2002" s="1" t="str">
        <f t="shared" si="63"/>
        <v>a</v>
      </c>
      <c r="D2002">
        <f>VLOOKUP(C2002,'Naive Bayes'!A:D,3,0)</f>
        <v>0.17859365276913503</v>
      </c>
      <c r="E2002">
        <f>VLOOKUP(C2002,'Naive Bayes'!A:D,2,0)</f>
        <v>0.56097560975609762</v>
      </c>
      <c r="F2002">
        <f>D2002*GETPIVOTDATA("Gender",'Naive Bayes'!$A$3,"Gender","Male","LastLetter","a")</f>
        <v>3.1895692809422373E-2</v>
      </c>
      <c r="G2002">
        <f>E2002*GETPIVOTDATA("Gender",'Naive Bayes'!$A$3,"Gender","Female","LastLetter","a")</f>
        <v>0.31469363474122553</v>
      </c>
      <c r="H2002" t="str">
        <f t="shared" si="70"/>
        <v>Female</v>
      </c>
      <c r="I2002">
        <f t="shared" si="71"/>
        <v>1</v>
      </c>
    </row>
    <row r="2003" spans="1:9" ht="14.25" customHeight="1">
      <c r="A2003" s="1" t="s">
        <v>1987</v>
      </c>
      <c r="B2003" s="1" t="s">
        <v>4</v>
      </c>
      <c r="C2003" s="1" t="str">
        <f t="shared" si="63"/>
        <v>h</v>
      </c>
      <c r="D2003">
        <f>VLOOKUP(C2003,'Naive Bayes'!A:D,3,0)</f>
        <v>0.11263223397635345</v>
      </c>
      <c r="E2003">
        <f>VLOOKUP(C2003,'Naive Bayes'!A:D,2,0)</f>
        <v>5.0215208034433282E-3</v>
      </c>
      <c r="F2003">
        <f>D2003*GETPIVOTDATA("Gender",'Naive Bayes'!$A$3,"Gender","Male","LastLetter","a")</f>
        <v>2.0115402085384843E-2</v>
      </c>
      <c r="G2003">
        <f>E2003*GETPIVOTDATA("Gender",'Naive Bayes'!$A$3,"Gender","Female","LastLetter","a")</f>
        <v>2.8169506946145503E-3</v>
      </c>
      <c r="H2003" t="str">
        <f t="shared" si="70"/>
        <v>Male</v>
      </c>
      <c r="I2003">
        <f t="shared" si="71"/>
        <v>1</v>
      </c>
    </row>
    <row r="2004" spans="1:9" ht="14.25" customHeight="1">
      <c r="A2004" s="1" t="s">
        <v>1988</v>
      </c>
      <c r="B2004" s="1" t="s">
        <v>4</v>
      </c>
      <c r="C2004" s="1" t="str">
        <f t="shared" si="63"/>
        <v>n</v>
      </c>
      <c r="D2004">
        <f>VLOOKUP(C2004,'Naive Bayes'!A:D,3,0)</f>
        <v>0.15121344119477287</v>
      </c>
      <c r="E2004">
        <f>VLOOKUP(C2004,'Naive Bayes'!A:D,2,0)</f>
        <v>1.2195121951219513E-2</v>
      </c>
      <c r="F2004">
        <f>D2004*GETPIVOTDATA("Gender",'Naive Bayes'!$A$3,"Gender","Male","LastLetter","a")</f>
        <v>2.7005760810765285E-2</v>
      </c>
      <c r="G2004">
        <f>E2004*GETPIVOTDATA("Gender",'Naive Bayes'!$A$3,"Gender","Female","LastLetter","a")</f>
        <v>6.8411659726353366E-3</v>
      </c>
      <c r="H2004" t="str">
        <f t="shared" si="70"/>
        <v>Male</v>
      </c>
      <c r="I2004">
        <f t="shared" si="71"/>
        <v>1</v>
      </c>
    </row>
    <row r="2005" spans="1:9" ht="14.25" customHeight="1">
      <c r="A2005" s="1" t="s">
        <v>1989</v>
      </c>
      <c r="B2005" s="1" t="s">
        <v>4</v>
      </c>
      <c r="C2005" s="1" t="str">
        <f t="shared" si="63"/>
        <v>u</v>
      </c>
      <c r="D2005">
        <f>VLOOKUP(C2005,'Naive Bayes'!A:D,3,0)</f>
        <v>3.7336652146857496E-2</v>
      </c>
      <c r="E2005">
        <f>VLOOKUP(C2005,'Naive Bayes'!A:D,2,0)</f>
        <v>7.8909612625538018E-3</v>
      </c>
      <c r="F2005">
        <f>D2005*GETPIVOTDATA("Gender",'Naive Bayes'!$A$3,"Gender","Male","LastLetter","a")</f>
        <v>6.6680890890778478E-3</v>
      </c>
      <c r="G2005">
        <f>E2005*GETPIVOTDATA("Gender",'Naive Bayes'!$A$3,"Gender","Female","LastLetter","a")</f>
        <v>4.4266368058228645E-3</v>
      </c>
      <c r="H2005" t="str">
        <f t="shared" si="70"/>
        <v>Male</v>
      </c>
      <c r="I2005">
        <f t="shared" si="71"/>
        <v>1</v>
      </c>
    </row>
    <row r="2006" spans="1:9" ht="14.25" customHeight="1">
      <c r="A2006" s="1" t="s">
        <v>1990</v>
      </c>
      <c r="B2006" s="1" t="s">
        <v>4</v>
      </c>
      <c r="C2006" s="1" t="str">
        <f t="shared" si="63"/>
        <v>k</v>
      </c>
      <c r="D2006">
        <f>VLOOKUP(C2006,'Naive Bayes'!A:D,3,0)</f>
        <v>3.7336652146857496E-2</v>
      </c>
      <c r="E2006">
        <f>VLOOKUP(C2006,'Naive Bayes'!A:D,2,0)</f>
        <v>2.8694404591104736E-3</v>
      </c>
      <c r="F2006">
        <f>D2006*GETPIVOTDATA("Gender",'Naive Bayes'!$A$3,"Gender","Male","LastLetter","a")</f>
        <v>6.6680890890778478E-3</v>
      </c>
      <c r="G2006">
        <f>E2006*GETPIVOTDATA("Gender",'Naive Bayes'!$A$3,"Gender","Female","LastLetter","a")</f>
        <v>1.6096861112083146E-3</v>
      </c>
      <c r="H2006" t="str">
        <f t="shared" si="70"/>
        <v>Male</v>
      </c>
      <c r="I2006">
        <f t="shared" si="71"/>
        <v>1</v>
      </c>
    </row>
    <row r="2007" spans="1:9" ht="14.25" customHeight="1">
      <c r="A2007" s="1" t="s">
        <v>717</v>
      </c>
      <c r="B2007" s="1" t="s">
        <v>6</v>
      </c>
      <c r="C2007" s="1" t="str">
        <f t="shared" si="63"/>
        <v>n</v>
      </c>
      <c r="D2007">
        <f>VLOOKUP(C2007,'Naive Bayes'!A:D,3,0)</f>
        <v>0.15121344119477287</v>
      </c>
      <c r="E2007">
        <f>VLOOKUP(C2007,'Naive Bayes'!A:D,2,0)</f>
        <v>1.2195121951219513E-2</v>
      </c>
      <c r="F2007">
        <f>D2007*GETPIVOTDATA("Gender",'Naive Bayes'!$A$3,"Gender","Male","LastLetter","a")</f>
        <v>2.7005760810765285E-2</v>
      </c>
      <c r="G2007">
        <f>E2007*GETPIVOTDATA("Gender",'Naive Bayes'!$A$3,"Gender","Female","LastLetter","a")</f>
        <v>6.8411659726353366E-3</v>
      </c>
      <c r="H2007" t="str">
        <f t="shared" si="70"/>
        <v>Male</v>
      </c>
      <c r="I2007">
        <f t="shared" si="71"/>
        <v>0</v>
      </c>
    </row>
    <row r="2008" spans="1:9" ht="14.25" customHeight="1">
      <c r="A2008" s="1" t="s">
        <v>1991</v>
      </c>
      <c r="B2008" s="1" t="s">
        <v>4</v>
      </c>
      <c r="C2008" s="1" t="str">
        <f t="shared" si="63"/>
        <v>h</v>
      </c>
      <c r="D2008">
        <f>VLOOKUP(C2008,'Naive Bayes'!A:D,3,0)</f>
        <v>0.11263223397635345</v>
      </c>
      <c r="E2008">
        <f>VLOOKUP(C2008,'Naive Bayes'!A:D,2,0)</f>
        <v>5.0215208034433282E-3</v>
      </c>
      <c r="F2008">
        <f>D2008*GETPIVOTDATA("Gender",'Naive Bayes'!$A$3,"Gender","Male","LastLetter","a")</f>
        <v>2.0115402085384843E-2</v>
      </c>
      <c r="G2008">
        <f>E2008*GETPIVOTDATA("Gender",'Naive Bayes'!$A$3,"Gender","Female","LastLetter","a")</f>
        <v>2.8169506946145503E-3</v>
      </c>
      <c r="H2008" t="str">
        <f t="shared" si="70"/>
        <v>Male</v>
      </c>
      <c r="I2008">
        <f t="shared" si="71"/>
        <v>1</v>
      </c>
    </row>
    <row r="2009" spans="1:9" ht="14.25" customHeight="1">
      <c r="A2009" s="1" t="s">
        <v>1992</v>
      </c>
      <c r="B2009" s="1" t="s">
        <v>4</v>
      </c>
      <c r="C2009" s="1" t="str">
        <f t="shared" si="63"/>
        <v>r</v>
      </c>
      <c r="D2009">
        <f>VLOOKUP(C2009,'Naive Bayes'!A:D,3,0)</f>
        <v>8.7741132545115119E-2</v>
      </c>
      <c r="E2009">
        <f>VLOOKUP(C2009,'Naive Bayes'!A:D,2,0)</f>
        <v>6.4562410329985654E-3</v>
      </c>
      <c r="F2009">
        <f>D2009*GETPIVOTDATA("Gender",'Naive Bayes'!$A$3,"Gender","Male","LastLetter","a")</f>
        <v>1.5670009359332941E-2</v>
      </c>
      <c r="G2009">
        <f>E2009*GETPIVOTDATA("Gender",'Naive Bayes'!$A$3,"Gender","Female","LastLetter","a")</f>
        <v>3.6217937502187078E-3</v>
      </c>
      <c r="H2009" t="str">
        <f t="shared" si="70"/>
        <v>Male</v>
      </c>
      <c r="I2009">
        <f t="shared" si="71"/>
        <v>1</v>
      </c>
    </row>
    <row r="2010" spans="1:9" ht="14.25" customHeight="1">
      <c r="A2010" s="1" t="s">
        <v>1993</v>
      </c>
      <c r="B2010" s="1" t="s">
        <v>6</v>
      </c>
      <c r="C2010" s="1" t="str">
        <f t="shared" si="63"/>
        <v>a</v>
      </c>
      <c r="D2010">
        <f>VLOOKUP(C2010,'Naive Bayes'!A:D,3,0)</f>
        <v>0.17859365276913503</v>
      </c>
      <c r="E2010">
        <f>VLOOKUP(C2010,'Naive Bayes'!A:D,2,0)</f>
        <v>0.56097560975609762</v>
      </c>
      <c r="F2010">
        <f>D2010*GETPIVOTDATA("Gender",'Naive Bayes'!$A$3,"Gender","Male","LastLetter","a")</f>
        <v>3.1895692809422373E-2</v>
      </c>
      <c r="G2010">
        <f>E2010*GETPIVOTDATA("Gender",'Naive Bayes'!$A$3,"Gender","Female","LastLetter","a")</f>
        <v>0.31469363474122553</v>
      </c>
      <c r="H2010" t="str">
        <f t="shared" si="70"/>
        <v>Female</v>
      </c>
      <c r="I2010">
        <f t="shared" si="71"/>
        <v>1</v>
      </c>
    </row>
    <row r="2011" spans="1:9" ht="14.25" customHeight="1">
      <c r="A2011" s="1" t="s">
        <v>1994</v>
      </c>
      <c r="B2011" s="1" t="s">
        <v>6</v>
      </c>
      <c r="C2011" s="1" t="str">
        <f t="shared" si="63"/>
        <v>a</v>
      </c>
      <c r="D2011">
        <f>VLOOKUP(C2011,'Naive Bayes'!A:D,3,0)</f>
        <v>0.17859365276913503</v>
      </c>
      <c r="E2011">
        <f>VLOOKUP(C2011,'Naive Bayes'!A:D,2,0)</f>
        <v>0.56097560975609762</v>
      </c>
      <c r="F2011">
        <f>D2011*GETPIVOTDATA("Gender",'Naive Bayes'!$A$3,"Gender","Male","LastLetter","a")</f>
        <v>3.1895692809422373E-2</v>
      </c>
      <c r="G2011">
        <f>E2011*GETPIVOTDATA("Gender",'Naive Bayes'!$A$3,"Gender","Female","LastLetter","a")</f>
        <v>0.31469363474122553</v>
      </c>
      <c r="H2011" t="str">
        <f t="shared" si="70"/>
        <v>Female</v>
      </c>
      <c r="I2011">
        <f t="shared" si="71"/>
        <v>1</v>
      </c>
    </row>
    <row r="2012" spans="1:9" ht="14.25" customHeight="1">
      <c r="A2012" s="1" t="s">
        <v>1995</v>
      </c>
      <c r="B2012" s="1" t="s">
        <v>4</v>
      </c>
      <c r="C2012" s="1" t="str">
        <f t="shared" si="63"/>
        <v>i</v>
      </c>
      <c r="D2012">
        <f>VLOOKUP(C2012,'Naive Bayes'!A:D,3,0)</f>
        <v>6.4716863721219667E-2</v>
      </c>
      <c r="E2012">
        <f>VLOOKUP(C2012,'Naive Bayes'!A:D,2,0)</f>
        <v>0.34074605451936874</v>
      </c>
      <c r="F2012">
        <f>D2012*GETPIVOTDATA("Gender",'Naive Bayes'!$A$3,"Gender","Male","LastLetter","a")</f>
        <v>1.1558021087734937E-2</v>
      </c>
      <c r="G2012">
        <f>E2012*GETPIVOTDATA("Gender",'Naive Bayes'!$A$3,"Gender","Female","LastLetter","a")</f>
        <v>0.19115022570598736</v>
      </c>
      <c r="H2012" t="str">
        <f t="shared" si="70"/>
        <v>Female</v>
      </c>
      <c r="I2012">
        <f t="shared" si="71"/>
        <v>0</v>
      </c>
    </row>
    <row r="2013" spans="1:9" ht="14.25" customHeight="1">
      <c r="A2013" s="1" t="s">
        <v>1996</v>
      </c>
      <c r="B2013" s="1" t="s">
        <v>6</v>
      </c>
      <c r="C2013" s="1" t="str">
        <f t="shared" si="63"/>
        <v>a</v>
      </c>
      <c r="D2013">
        <f>VLOOKUP(C2013,'Naive Bayes'!A:D,3,0)</f>
        <v>0.17859365276913503</v>
      </c>
      <c r="E2013">
        <f>VLOOKUP(C2013,'Naive Bayes'!A:D,2,0)</f>
        <v>0.56097560975609762</v>
      </c>
      <c r="F2013">
        <f>D2013*GETPIVOTDATA("Gender",'Naive Bayes'!$A$3,"Gender","Male","LastLetter","a")</f>
        <v>3.1895692809422373E-2</v>
      </c>
      <c r="G2013">
        <f>E2013*GETPIVOTDATA("Gender",'Naive Bayes'!$A$3,"Gender","Female","LastLetter","a")</f>
        <v>0.31469363474122553</v>
      </c>
      <c r="H2013" t="str">
        <f t="shared" si="70"/>
        <v>Female</v>
      </c>
      <c r="I2013">
        <f t="shared" si="71"/>
        <v>1</v>
      </c>
    </row>
    <row r="2014" spans="1:9" ht="14.25" customHeight="1">
      <c r="A2014" s="1" t="s">
        <v>1997</v>
      </c>
      <c r="B2014" s="1" t="s">
        <v>6</v>
      </c>
      <c r="C2014" s="1" t="str">
        <f t="shared" si="63"/>
        <v>a</v>
      </c>
      <c r="D2014">
        <f>VLOOKUP(C2014,'Naive Bayes'!A:D,3,0)</f>
        <v>0.17859365276913503</v>
      </c>
      <c r="E2014">
        <f>VLOOKUP(C2014,'Naive Bayes'!A:D,2,0)</f>
        <v>0.56097560975609762</v>
      </c>
      <c r="F2014">
        <f>D2014*GETPIVOTDATA("Gender",'Naive Bayes'!$A$3,"Gender","Male","LastLetter","a")</f>
        <v>3.1895692809422373E-2</v>
      </c>
      <c r="G2014">
        <f>E2014*GETPIVOTDATA("Gender",'Naive Bayes'!$A$3,"Gender","Female","LastLetter","a")</f>
        <v>0.31469363474122553</v>
      </c>
      <c r="H2014" t="str">
        <f t="shared" si="70"/>
        <v>Female</v>
      </c>
      <c r="I2014">
        <f t="shared" si="71"/>
        <v>1</v>
      </c>
    </row>
    <row r="2015" spans="1:9" ht="14.25" customHeight="1">
      <c r="A2015" s="1" t="s">
        <v>1998</v>
      </c>
      <c r="B2015" s="1" t="s">
        <v>4</v>
      </c>
      <c r="C2015" s="1" t="str">
        <f t="shared" si="63"/>
        <v>n</v>
      </c>
      <c r="D2015">
        <f>VLOOKUP(C2015,'Naive Bayes'!A:D,3,0)</f>
        <v>0.15121344119477287</v>
      </c>
      <c r="E2015">
        <f>VLOOKUP(C2015,'Naive Bayes'!A:D,2,0)</f>
        <v>1.2195121951219513E-2</v>
      </c>
      <c r="F2015">
        <f>D2015*GETPIVOTDATA("Gender",'Naive Bayes'!$A$3,"Gender","Male","LastLetter","a")</f>
        <v>2.7005760810765285E-2</v>
      </c>
      <c r="G2015">
        <f>E2015*GETPIVOTDATA("Gender",'Naive Bayes'!$A$3,"Gender","Female","LastLetter","a")</f>
        <v>6.8411659726353366E-3</v>
      </c>
      <c r="H2015" t="str">
        <f t="shared" si="70"/>
        <v>Male</v>
      </c>
      <c r="I2015">
        <f t="shared" si="71"/>
        <v>1</v>
      </c>
    </row>
    <row r="2016" spans="1:9" ht="14.25" customHeight="1">
      <c r="A2016" s="1" t="s">
        <v>1999</v>
      </c>
      <c r="B2016" s="1" t="s">
        <v>6</v>
      </c>
      <c r="C2016" s="1" t="str">
        <f t="shared" si="63"/>
        <v>a</v>
      </c>
      <c r="D2016">
        <f>VLOOKUP(C2016,'Naive Bayes'!A:D,3,0)</f>
        <v>0.17859365276913503</v>
      </c>
      <c r="E2016">
        <f>VLOOKUP(C2016,'Naive Bayes'!A:D,2,0)</f>
        <v>0.56097560975609762</v>
      </c>
      <c r="F2016">
        <f>D2016*GETPIVOTDATA("Gender",'Naive Bayes'!$A$3,"Gender","Male","LastLetter","a")</f>
        <v>3.1895692809422373E-2</v>
      </c>
      <c r="G2016">
        <f>E2016*GETPIVOTDATA("Gender",'Naive Bayes'!$A$3,"Gender","Female","LastLetter","a")</f>
        <v>0.31469363474122553</v>
      </c>
      <c r="H2016" t="str">
        <f t="shared" si="70"/>
        <v>Female</v>
      </c>
      <c r="I2016">
        <f t="shared" si="71"/>
        <v>1</v>
      </c>
    </row>
    <row r="2017" spans="1:9" ht="14.25" customHeight="1">
      <c r="A2017" s="1" t="s">
        <v>2000</v>
      </c>
      <c r="B2017" s="1" t="s">
        <v>4</v>
      </c>
      <c r="C2017" s="1" t="str">
        <f t="shared" si="63"/>
        <v>j</v>
      </c>
      <c r="D2017">
        <f>VLOOKUP(C2017,'Naive Bayes'!A:D,3,0)</f>
        <v>2.3024268823895456E-2</v>
      </c>
      <c r="E2017">
        <f>VLOOKUP(C2017,'Naive Bayes'!A:D,2,0)</f>
        <v>7.173601147776184E-4</v>
      </c>
      <c r="F2017">
        <f>D2017*GETPIVOTDATA("Gender",'Naive Bayes'!$A$3,"Gender","Male","LastLetter","a")</f>
        <v>4.1119882715980058E-3</v>
      </c>
      <c r="G2017">
        <f>E2017*GETPIVOTDATA("Gender",'Naive Bayes'!$A$3,"Gender","Female","LastLetter","a")</f>
        <v>4.0242152780207866E-4</v>
      </c>
      <c r="H2017" t="str">
        <f t="shared" si="70"/>
        <v>Male</v>
      </c>
      <c r="I2017">
        <f t="shared" si="71"/>
        <v>1</v>
      </c>
    </row>
    <row r="2018" spans="1:9" ht="14.25" customHeight="1">
      <c r="A2018" s="1" t="s">
        <v>2001</v>
      </c>
      <c r="B2018" s="1" t="s">
        <v>6</v>
      </c>
      <c r="C2018" s="1" t="str">
        <f t="shared" si="63"/>
        <v>i</v>
      </c>
      <c r="D2018">
        <f>VLOOKUP(C2018,'Naive Bayes'!A:D,3,0)</f>
        <v>6.4716863721219667E-2</v>
      </c>
      <c r="E2018">
        <f>VLOOKUP(C2018,'Naive Bayes'!A:D,2,0)</f>
        <v>0.34074605451936874</v>
      </c>
      <c r="F2018">
        <f>D2018*GETPIVOTDATA("Gender",'Naive Bayes'!$A$3,"Gender","Male","LastLetter","a")</f>
        <v>1.1558021087734937E-2</v>
      </c>
      <c r="G2018">
        <f>E2018*GETPIVOTDATA("Gender",'Naive Bayes'!$A$3,"Gender","Female","LastLetter","a")</f>
        <v>0.19115022570598736</v>
      </c>
      <c r="H2018" t="str">
        <f t="shared" si="70"/>
        <v>Female</v>
      </c>
      <c r="I2018">
        <f t="shared" si="71"/>
        <v>1</v>
      </c>
    </row>
    <row r="2019" spans="1:9" ht="14.25" customHeight="1">
      <c r="A2019" s="1" t="s">
        <v>2002</v>
      </c>
      <c r="B2019" s="1" t="s">
        <v>4</v>
      </c>
      <c r="C2019" s="1" t="str">
        <f t="shared" si="63"/>
        <v>a</v>
      </c>
      <c r="D2019">
        <f>VLOOKUP(C2019,'Naive Bayes'!A:D,3,0)</f>
        <v>0.17859365276913503</v>
      </c>
      <c r="E2019">
        <f>VLOOKUP(C2019,'Naive Bayes'!A:D,2,0)</f>
        <v>0.56097560975609762</v>
      </c>
      <c r="F2019">
        <f>D2019*GETPIVOTDATA("Gender",'Naive Bayes'!$A$3,"Gender","Male","LastLetter","a")</f>
        <v>3.1895692809422373E-2</v>
      </c>
      <c r="G2019">
        <f>E2019*GETPIVOTDATA("Gender",'Naive Bayes'!$A$3,"Gender","Female","LastLetter","a")</f>
        <v>0.31469363474122553</v>
      </c>
      <c r="H2019" t="str">
        <f t="shared" si="70"/>
        <v>Female</v>
      </c>
      <c r="I2019">
        <f t="shared" si="71"/>
        <v>0</v>
      </c>
    </row>
    <row r="2020" spans="1:9" ht="14.25" customHeight="1">
      <c r="A2020" s="1" t="s">
        <v>2003</v>
      </c>
      <c r="B2020" s="1" t="s">
        <v>6</v>
      </c>
      <c r="C2020" s="1" t="str">
        <f t="shared" si="63"/>
        <v>a</v>
      </c>
      <c r="D2020">
        <f>VLOOKUP(C2020,'Naive Bayes'!A:D,3,0)</f>
        <v>0.17859365276913503</v>
      </c>
      <c r="E2020">
        <f>VLOOKUP(C2020,'Naive Bayes'!A:D,2,0)</f>
        <v>0.56097560975609762</v>
      </c>
      <c r="F2020">
        <f>D2020*GETPIVOTDATA("Gender",'Naive Bayes'!$A$3,"Gender","Male","LastLetter","a")</f>
        <v>3.1895692809422373E-2</v>
      </c>
      <c r="G2020">
        <f>E2020*GETPIVOTDATA("Gender",'Naive Bayes'!$A$3,"Gender","Female","LastLetter","a")</f>
        <v>0.31469363474122553</v>
      </c>
      <c r="H2020" t="str">
        <f t="shared" si="70"/>
        <v>Female</v>
      </c>
      <c r="I2020">
        <f t="shared" si="71"/>
        <v>1</v>
      </c>
    </row>
    <row r="2021" spans="1:9" ht="14.25" customHeight="1">
      <c r="A2021" s="1" t="s">
        <v>2004</v>
      </c>
      <c r="B2021" s="1" t="s">
        <v>6</v>
      </c>
      <c r="C2021" s="1" t="str">
        <f t="shared" si="63"/>
        <v>n</v>
      </c>
      <c r="D2021">
        <f>VLOOKUP(C2021,'Naive Bayes'!A:D,3,0)</f>
        <v>0.15121344119477287</v>
      </c>
      <c r="E2021">
        <f>VLOOKUP(C2021,'Naive Bayes'!A:D,2,0)</f>
        <v>1.2195121951219513E-2</v>
      </c>
      <c r="F2021">
        <f>D2021*GETPIVOTDATA("Gender",'Naive Bayes'!$A$3,"Gender","Male","LastLetter","a")</f>
        <v>2.7005760810765285E-2</v>
      </c>
      <c r="G2021">
        <f>E2021*GETPIVOTDATA("Gender",'Naive Bayes'!$A$3,"Gender","Female","LastLetter","a")</f>
        <v>6.8411659726353366E-3</v>
      </c>
      <c r="H2021" t="str">
        <f t="shared" si="70"/>
        <v>Male</v>
      </c>
      <c r="I2021">
        <f t="shared" si="71"/>
        <v>0</v>
      </c>
    </row>
    <row r="2022" spans="1:9" ht="14.25" customHeight="1">
      <c r="A2022" s="1" t="s">
        <v>2005</v>
      </c>
      <c r="B2022" s="1" t="s">
        <v>6</v>
      </c>
      <c r="C2022" s="1" t="str">
        <f t="shared" si="63"/>
        <v>i</v>
      </c>
      <c r="D2022">
        <f>VLOOKUP(C2022,'Naive Bayes'!A:D,3,0)</f>
        <v>6.4716863721219667E-2</v>
      </c>
      <c r="E2022">
        <f>VLOOKUP(C2022,'Naive Bayes'!A:D,2,0)</f>
        <v>0.34074605451936874</v>
      </c>
      <c r="F2022">
        <f>D2022*GETPIVOTDATA("Gender",'Naive Bayes'!$A$3,"Gender","Male","LastLetter","a")</f>
        <v>1.1558021087734937E-2</v>
      </c>
      <c r="G2022">
        <f>E2022*GETPIVOTDATA("Gender",'Naive Bayes'!$A$3,"Gender","Female","LastLetter","a")</f>
        <v>0.19115022570598736</v>
      </c>
      <c r="H2022" t="str">
        <f t="shared" si="70"/>
        <v>Female</v>
      </c>
      <c r="I2022">
        <f t="shared" si="71"/>
        <v>1</v>
      </c>
    </row>
    <row r="2023" spans="1:9" ht="14.25" customHeight="1">
      <c r="A2023" s="1" t="s">
        <v>2006</v>
      </c>
      <c r="B2023" s="1" t="s">
        <v>4</v>
      </c>
      <c r="C2023" s="1" t="str">
        <f t="shared" si="63"/>
        <v>d</v>
      </c>
      <c r="D2023">
        <f>VLOOKUP(C2023,'Naive Bayes'!A:D,3,0)</f>
        <v>3.4847542003733668E-2</v>
      </c>
      <c r="E2023">
        <f>VLOOKUP(C2023,'Naive Bayes'!A:D,2,0)</f>
        <v>2.152080344332855E-3</v>
      </c>
      <c r="F2023">
        <f>D2023*GETPIVOTDATA("Gender",'Naive Bayes'!$A$3,"Gender","Male","LastLetter","a")</f>
        <v>6.2235498164726587E-3</v>
      </c>
      <c r="G2023">
        <f>E2023*GETPIVOTDATA("Gender",'Naive Bayes'!$A$3,"Gender","Female","LastLetter","a")</f>
        <v>1.2072645834062359E-3</v>
      </c>
      <c r="H2023" t="str">
        <f t="shared" si="70"/>
        <v>Male</v>
      </c>
      <c r="I2023">
        <f t="shared" si="71"/>
        <v>1</v>
      </c>
    </row>
    <row r="2024" spans="1:9" ht="14.25" customHeight="1">
      <c r="A2024" s="1" t="s">
        <v>2007</v>
      </c>
      <c r="B2024" s="1" t="s">
        <v>4</v>
      </c>
      <c r="C2024" s="1" t="str">
        <f t="shared" si="63"/>
        <v>s</v>
      </c>
      <c r="D2024">
        <f>VLOOKUP(C2024,'Naive Bayes'!A:D,3,0)</f>
        <v>2.0535158680771624E-2</v>
      </c>
      <c r="E2024">
        <f>VLOOKUP(C2024,'Naive Bayes'!A:D,2,0)</f>
        <v>2.8694404591104736E-3</v>
      </c>
      <c r="F2024">
        <f>D2024*GETPIVOTDATA("Gender",'Naive Bayes'!$A$3,"Gender","Male","LastLetter","a")</f>
        <v>3.6674489989928162E-3</v>
      </c>
      <c r="G2024">
        <f>E2024*GETPIVOTDATA("Gender",'Naive Bayes'!$A$3,"Gender","Female","LastLetter","a")</f>
        <v>1.6096861112083146E-3</v>
      </c>
      <c r="H2024" t="str">
        <f t="shared" si="70"/>
        <v>Male</v>
      </c>
      <c r="I2024">
        <f t="shared" si="71"/>
        <v>1</v>
      </c>
    </row>
    <row r="2025" spans="1:9" ht="14.25" customHeight="1">
      <c r="A2025" s="1" t="s">
        <v>2008</v>
      </c>
      <c r="B2025" s="1" t="s">
        <v>6</v>
      </c>
      <c r="C2025" s="1" t="str">
        <f t="shared" si="63"/>
        <v>i</v>
      </c>
      <c r="D2025">
        <f>VLOOKUP(C2025,'Naive Bayes'!A:D,3,0)</f>
        <v>6.4716863721219667E-2</v>
      </c>
      <c r="E2025">
        <f>VLOOKUP(C2025,'Naive Bayes'!A:D,2,0)</f>
        <v>0.34074605451936874</v>
      </c>
      <c r="F2025">
        <f>D2025*GETPIVOTDATA("Gender",'Naive Bayes'!$A$3,"Gender","Male","LastLetter","a")</f>
        <v>1.1558021087734937E-2</v>
      </c>
      <c r="G2025">
        <f>E2025*GETPIVOTDATA("Gender",'Naive Bayes'!$A$3,"Gender","Female","LastLetter","a")</f>
        <v>0.19115022570598736</v>
      </c>
      <c r="H2025" t="str">
        <f t="shared" si="70"/>
        <v>Female</v>
      </c>
      <c r="I2025">
        <f t="shared" si="71"/>
        <v>1</v>
      </c>
    </row>
    <row r="2026" spans="1:9" ht="14.25" customHeight="1">
      <c r="A2026" s="1" t="s">
        <v>2009</v>
      </c>
      <c r="B2026" s="1" t="s">
        <v>6</v>
      </c>
      <c r="C2026" s="1" t="str">
        <f t="shared" si="63"/>
        <v>a</v>
      </c>
      <c r="D2026">
        <f>VLOOKUP(C2026,'Naive Bayes'!A:D,3,0)</f>
        <v>0.17859365276913503</v>
      </c>
      <c r="E2026">
        <f>VLOOKUP(C2026,'Naive Bayes'!A:D,2,0)</f>
        <v>0.56097560975609762</v>
      </c>
      <c r="F2026">
        <f>D2026*GETPIVOTDATA("Gender",'Naive Bayes'!$A$3,"Gender","Male","LastLetter","a")</f>
        <v>3.1895692809422373E-2</v>
      </c>
      <c r="G2026">
        <f>E2026*GETPIVOTDATA("Gender",'Naive Bayes'!$A$3,"Gender","Female","LastLetter","a")</f>
        <v>0.31469363474122553</v>
      </c>
      <c r="H2026" t="str">
        <f t="shared" si="70"/>
        <v>Female</v>
      </c>
      <c r="I2026">
        <f t="shared" si="71"/>
        <v>1</v>
      </c>
    </row>
    <row r="2027" spans="1:9" ht="14.25" customHeight="1">
      <c r="A2027" s="1" t="s">
        <v>2010</v>
      </c>
      <c r="B2027" s="1" t="s">
        <v>4</v>
      </c>
      <c r="C2027" s="1" t="str">
        <f t="shared" si="63"/>
        <v>r</v>
      </c>
      <c r="D2027">
        <f>VLOOKUP(C2027,'Naive Bayes'!A:D,3,0)</f>
        <v>8.7741132545115119E-2</v>
      </c>
      <c r="E2027">
        <f>VLOOKUP(C2027,'Naive Bayes'!A:D,2,0)</f>
        <v>6.4562410329985654E-3</v>
      </c>
      <c r="F2027">
        <f>D2027*GETPIVOTDATA("Gender",'Naive Bayes'!$A$3,"Gender","Male","LastLetter","a")</f>
        <v>1.5670009359332941E-2</v>
      </c>
      <c r="G2027">
        <f>E2027*GETPIVOTDATA("Gender",'Naive Bayes'!$A$3,"Gender","Female","LastLetter","a")</f>
        <v>3.6217937502187078E-3</v>
      </c>
      <c r="H2027" t="str">
        <f t="shared" si="70"/>
        <v>Male</v>
      </c>
      <c r="I2027">
        <f t="shared" si="71"/>
        <v>1</v>
      </c>
    </row>
    <row r="2028" spans="1:9" ht="14.25" customHeight="1">
      <c r="A2028" s="1" t="s">
        <v>2011</v>
      </c>
      <c r="B2028" s="1" t="s">
        <v>4</v>
      </c>
      <c r="C2028" s="1" t="str">
        <f t="shared" si="63"/>
        <v>h</v>
      </c>
      <c r="D2028">
        <f>VLOOKUP(C2028,'Naive Bayes'!A:D,3,0)</f>
        <v>0.11263223397635345</v>
      </c>
      <c r="E2028">
        <f>VLOOKUP(C2028,'Naive Bayes'!A:D,2,0)</f>
        <v>5.0215208034433282E-3</v>
      </c>
      <c r="F2028">
        <f>D2028*GETPIVOTDATA("Gender",'Naive Bayes'!$A$3,"Gender","Male","LastLetter","a")</f>
        <v>2.0115402085384843E-2</v>
      </c>
      <c r="G2028">
        <f>E2028*GETPIVOTDATA("Gender",'Naive Bayes'!$A$3,"Gender","Female","LastLetter","a")</f>
        <v>2.8169506946145503E-3</v>
      </c>
      <c r="H2028" t="str">
        <f t="shared" si="70"/>
        <v>Male</v>
      </c>
      <c r="I2028">
        <f t="shared" si="71"/>
        <v>1</v>
      </c>
    </row>
    <row r="2029" spans="1:9" ht="14.25" customHeight="1">
      <c r="A2029" s="1" t="s">
        <v>2012</v>
      </c>
      <c r="B2029" s="1" t="s">
        <v>6</v>
      </c>
      <c r="C2029" s="1" t="str">
        <f t="shared" si="63"/>
        <v>a</v>
      </c>
      <c r="D2029">
        <f>VLOOKUP(C2029,'Naive Bayes'!A:D,3,0)</f>
        <v>0.17859365276913503</v>
      </c>
      <c r="E2029">
        <f>VLOOKUP(C2029,'Naive Bayes'!A:D,2,0)</f>
        <v>0.56097560975609762</v>
      </c>
      <c r="F2029">
        <f>D2029*GETPIVOTDATA("Gender",'Naive Bayes'!$A$3,"Gender","Male","LastLetter","a")</f>
        <v>3.1895692809422373E-2</v>
      </c>
      <c r="G2029">
        <f>E2029*GETPIVOTDATA("Gender",'Naive Bayes'!$A$3,"Gender","Female","LastLetter","a")</f>
        <v>0.31469363474122553</v>
      </c>
      <c r="H2029" t="str">
        <f t="shared" si="70"/>
        <v>Female</v>
      </c>
      <c r="I2029">
        <f t="shared" si="71"/>
        <v>1</v>
      </c>
    </row>
    <row r="2030" spans="1:9" ht="14.25" customHeight="1">
      <c r="A2030" s="1" t="s">
        <v>2013</v>
      </c>
      <c r="B2030" s="1" t="s">
        <v>4</v>
      </c>
      <c r="C2030" s="1" t="str">
        <f t="shared" si="63"/>
        <v>n</v>
      </c>
      <c r="D2030">
        <f>VLOOKUP(C2030,'Naive Bayes'!A:D,3,0)</f>
        <v>0.15121344119477287</v>
      </c>
      <c r="E2030">
        <f>VLOOKUP(C2030,'Naive Bayes'!A:D,2,0)</f>
        <v>1.2195121951219513E-2</v>
      </c>
      <c r="F2030">
        <f>D2030*GETPIVOTDATA("Gender",'Naive Bayes'!$A$3,"Gender","Male","LastLetter","a")</f>
        <v>2.7005760810765285E-2</v>
      </c>
      <c r="G2030">
        <f>E2030*GETPIVOTDATA("Gender",'Naive Bayes'!$A$3,"Gender","Female","LastLetter","a")</f>
        <v>6.8411659726353366E-3</v>
      </c>
      <c r="H2030" t="str">
        <f t="shared" si="70"/>
        <v>Male</v>
      </c>
      <c r="I2030">
        <f t="shared" si="71"/>
        <v>1</v>
      </c>
    </row>
    <row r="2031" spans="1:9" ht="14.25" customHeight="1">
      <c r="A2031" s="1" t="s">
        <v>2014</v>
      </c>
      <c r="B2031" s="1" t="s">
        <v>4</v>
      </c>
      <c r="C2031" s="1" t="str">
        <f t="shared" si="63"/>
        <v>t</v>
      </c>
      <c r="D2031">
        <f>VLOOKUP(C2031,'Naive Bayes'!A:D,3,0)</f>
        <v>5.9116365899191038E-2</v>
      </c>
      <c r="E2031">
        <f>VLOOKUP(C2031,'Naive Bayes'!A:D,2,0)</f>
        <v>6.4562410329985654E-3</v>
      </c>
      <c r="F2031">
        <f>D2031*GETPIVOTDATA("Gender",'Naive Bayes'!$A$3,"Gender","Male","LastLetter","a")</f>
        <v>1.0557807724373258E-2</v>
      </c>
      <c r="G2031">
        <f>E2031*GETPIVOTDATA("Gender",'Naive Bayes'!$A$3,"Gender","Female","LastLetter","a")</f>
        <v>3.6217937502187078E-3</v>
      </c>
      <c r="H2031" t="str">
        <f t="shared" si="70"/>
        <v>Male</v>
      </c>
      <c r="I2031">
        <f t="shared" si="71"/>
        <v>1</v>
      </c>
    </row>
    <row r="2032" spans="1:9" ht="14.25" customHeight="1">
      <c r="A2032" s="1" t="s">
        <v>2015</v>
      </c>
      <c r="B2032" s="1" t="s">
        <v>6</v>
      </c>
      <c r="C2032" s="1" t="str">
        <f t="shared" si="63"/>
        <v>i</v>
      </c>
      <c r="D2032">
        <f>VLOOKUP(C2032,'Naive Bayes'!A:D,3,0)</f>
        <v>6.4716863721219667E-2</v>
      </c>
      <c r="E2032">
        <f>VLOOKUP(C2032,'Naive Bayes'!A:D,2,0)</f>
        <v>0.34074605451936874</v>
      </c>
      <c r="F2032">
        <f>D2032*GETPIVOTDATA("Gender",'Naive Bayes'!$A$3,"Gender","Male","LastLetter","a")</f>
        <v>1.1558021087734937E-2</v>
      </c>
      <c r="G2032">
        <f>E2032*GETPIVOTDATA("Gender",'Naive Bayes'!$A$3,"Gender","Female","LastLetter","a")</f>
        <v>0.19115022570598736</v>
      </c>
      <c r="H2032" t="str">
        <f t="shared" si="70"/>
        <v>Female</v>
      </c>
      <c r="I2032">
        <f t="shared" si="71"/>
        <v>1</v>
      </c>
    </row>
    <row r="2033" spans="1:9" ht="14.25" customHeight="1">
      <c r="A2033" s="1" t="s">
        <v>2016</v>
      </c>
      <c r="B2033" s="1" t="s">
        <v>4</v>
      </c>
      <c r="C2033" s="1" t="str">
        <f t="shared" si="63"/>
        <v>l</v>
      </c>
      <c r="D2033">
        <f>VLOOKUP(C2033,'Naive Bayes'!A:D,3,0)</f>
        <v>6.1605476042314873E-2</v>
      </c>
      <c r="E2033">
        <f>VLOOKUP(C2033,'Naive Bayes'!A:D,2,0)</f>
        <v>2.7977044476327116E-2</v>
      </c>
      <c r="F2033">
        <f>D2033*GETPIVOTDATA("Gender",'Naive Bayes'!$A$3,"Gender","Male","LastLetter","a")</f>
        <v>1.1002346996978449E-2</v>
      </c>
      <c r="G2033">
        <f>E2033*GETPIVOTDATA("Gender",'Naive Bayes'!$A$3,"Gender","Female","LastLetter","a")</f>
        <v>1.5694439584281066E-2</v>
      </c>
      <c r="H2033" t="str">
        <f t="shared" si="70"/>
        <v>Female</v>
      </c>
      <c r="I2033">
        <f t="shared" si="71"/>
        <v>0</v>
      </c>
    </row>
    <row r="2034" spans="1:9" ht="14.25" customHeight="1">
      <c r="A2034" s="1" t="s">
        <v>2017</v>
      </c>
      <c r="B2034" s="1" t="s">
        <v>4</v>
      </c>
      <c r="C2034" s="1" t="str">
        <f t="shared" si="63"/>
        <v>l</v>
      </c>
      <c r="D2034">
        <f>VLOOKUP(C2034,'Naive Bayes'!A:D,3,0)</f>
        <v>6.1605476042314873E-2</v>
      </c>
      <c r="E2034">
        <f>VLOOKUP(C2034,'Naive Bayes'!A:D,2,0)</f>
        <v>2.7977044476327116E-2</v>
      </c>
      <c r="F2034">
        <f>D2034*GETPIVOTDATA("Gender",'Naive Bayes'!$A$3,"Gender","Male","LastLetter","a")</f>
        <v>1.1002346996978449E-2</v>
      </c>
      <c r="G2034">
        <f>E2034*GETPIVOTDATA("Gender",'Naive Bayes'!$A$3,"Gender","Female","LastLetter","a")</f>
        <v>1.5694439584281066E-2</v>
      </c>
      <c r="H2034" t="str">
        <f t="shared" si="70"/>
        <v>Female</v>
      </c>
      <c r="I2034">
        <f t="shared" si="71"/>
        <v>0</v>
      </c>
    </row>
    <row r="2035" spans="1:9" ht="14.25" customHeight="1">
      <c r="A2035" s="1" t="s">
        <v>2018</v>
      </c>
      <c r="B2035" s="1" t="s">
        <v>6</v>
      </c>
      <c r="C2035" s="1" t="str">
        <f t="shared" si="63"/>
        <v>i</v>
      </c>
      <c r="D2035">
        <f>VLOOKUP(C2035,'Naive Bayes'!A:D,3,0)</f>
        <v>6.4716863721219667E-2</v>
      </c>
      <c r="E2035">
        <f>VLOOKUP(C2035,'Naive Bayes'!A:D,2,0)</f>
        <v>0.34074605451936874</v>
      </c>
      <c r="F2035">
        <f>D2035*GETPIVOTDATA("Gender",'Naive Bayes'!$A$3,"Gender","Male","LastLetter","a")</f>
        <v>1.1558021087734937E-2</v>
      </c>
      <c r="G2035">
        <f>E2035*GETPIVOTDATA("Gender",'Naive Bayes'!$A$3,"Gender","Female","LastLetter","a")</f>
        <v>0.19115022570598736</v>
      </c>
      <c r="H2035" t="str">
        <f t="shared" si="70"/>
        <v>Female</v>
      </c>
      <c r="I2035">
        <f t="shared" si="71"/>
        <v>1</v>
      </c>
    </row>
    <row r="2036" spans="1:9" ht="14.25" customHeight="1">
      <c r="A2036" s="1" t="s">
        <v>2019</v>
      </c>
      <c r="B2036" s="1" t="s">
        <v>4</v>
      </c>
      <c r="C2036" s="1" t="str">
        <f t="shared" si="63"/>
        <v>k</v>
      </c>
      <c r="D2036">
        <f>VLOOKUP(C2036,'Naive Bayes'!A:D,3,0)</f>
        <v>3.7336652146857496E-2</v>
      </c>
      <c r="E2036">
        <f>VLOOKUP(C2036,'Naive Bayes'!A:D,2,0)</f>
        <v>2.8694404591104736E-3</v>
      </c>
      <c r="F2036">
        <f>D2036*GETPIVOTDATA("Gender",'Naive Bayes'!$A$3,"Gender","Male","LastLetter","a")</f>
        <v>6.6680890890778478E-3</v>
      </c>
      <c r="G2036">
        <f>E2036*GETPIVOTDATA("Gender",'Naive Bayes'!$A$3,"Gender","Female","LastLetter","a")</f>
        <v>1.6096861112083146E-3</v>
      </c>
      <c r="H2036" t="str">
        <f t="shared" si="70"/>
        <v>Male</v>
      </c>
      <c r="I2036">
        <f t="shared" si="71"/>
        <v>1</v>
      </c>
    </row>
    <row r="2037" spans="1:9" ht="14.25" customHeight="1">
      <c r="A2037" s="1" t="s">
        <v>2020</v>
      </c>
      <c r="B2037" s="1" t="s">
        <v>6</v>
      </c>
      <c r="C2037" s="1" t="str">
        <f t="shared" si="63"/>
        <v>i</v>
      </c>
      <c r="D2037">
        <f>VLOOKUP(C2037,'Naive Bayes'!A:D,3,0)</f>
        <v>6.4716863721219667E-2</v>
      </c>
      <c r="E2037">
        <f>VLOOKUP(C2037,'Naive Bayes'!A:D,2,0)</f>
        <v>0.34074605451936874</v>
      </c>
      <c r="F2037">
        <f>D2037*GETPIVOTDATA("Gender",'Naive Bayes'!$A$3,"Gender","Male","LastLetter","a")</f>
        <v>1.1558021087734937E-2</v>
      </c>
      <c r="G2037">
        <f>E2037*GETPIVOTDATA("Gender",'Naive Bayes'!$A$3,"Gender","Female","LastLetter","a")</f>
        <v>0.19115022570598736</v>
      </c>
      <c r="H2037" t="str">
        <f t="shared" si="70"/>
        <v>Female</v>
      </c>
      <c r="I2037">
        <f t="shared" si="71"/>
        <v>1</v>
      </c>
    </row>
    <row r="2038" spans="1:9" ht="14.25" customHeight="1">
      <c r="A2038" s="1" t="s">
        <v>2021</v>
      </c>
      <c r="B2038" s="1" t="s">
        <v>6</v>
      </c>
      <c r="C2038" s="1" t="str">
        <f t="shared" si="63"/>
        <v>a</v>
      </c>
      <c r="D2038">
        <f>VLOOKUP(C2038,'Naive Bayes'!A:D,3,0)</f>
        <v>0.17859365276913503</v>
      </c>
      <c r="E2038">
        <f>VLOOKUP(C2038,'Naive Bayes'!A:D,2,0)</f>
        <v>0.56097560975609762</v>
      </c>
      <c r="F2038">
        <f>D2038*GETPIVOTDATA("Gender",'Naive Bayes'!$A$3,"Gender","Male","LastLetter","a")</f>
        <v>3.1895692809422373E-2</v>
      </c>
      <c r="G2038">
        <f>E2038*GETPIVOTDATA("Gender",'Naive Bayes'!$A$3,"Gender","Female","LastLetter","a")</f>
        <v>0.31469363474122553</v>
      </c>
      <c r="H2038" t="str">
        <f t="shared" si="70"/>
        <v>Female</v>
      </c>
      <c r="I2038">
        <f t="shared" si="71"/>
        <v>1</v>
      </c>
    </row>
    <row r="2039" spans="1:9" ht="14.25" customHeight="1">
      <c r="A2039" s="1" t="s">
        <v>2022</v>
      </c>
      <c r="B2039" s="1" t="s">
        <v>4</v>
      </c>
      <c r="C2039" s="1" t="str">
        <f t="shared" si="63"/>
        <v>j</v>
      </c>
      <c r="D2039">
        <f>VLOOKUP(C2039,'Naive Bayes'!A:D,3,0)</f>
        <v>2.3024268823895456E-2</v>
      </c>
      <c r="E2039">
        <f>VLOOKUP(C2039,'Naive Bayes'!A:D,2,0)</f>
        <v>7.173601147776184E-4</v>
      </c>
      <c r="F2039">
        <f>D2039*GETPIVOTDATA("Gender",'Naive Bayes'!$A$3,"Gender","Male","LastLetter","a")</f>
        <v>4.1119882715980058E-3</v>
      </c>
      <c r="G2039">
        <f>E2039*GETPIVOTDATA("Gender",'Naive Bayes'!$A$3,"Gender","Female","LastLetter","a")</f>
        <v>4.0242152780207866E-4</v>
      </c>
      <c r="H2039" t="str">
        <f t="shared" si="70"/>
        <v>Male</v>
      </c>
      <c r="I2039">
        <f t="shared" si="71"/>
        <v>1</v>
      </c>
    </row>
    <row r="2040" spans="1:9" ht="14.25" customHeight="1">
      <c r="A2040" s="1" t="s">
        <v>2023</v>
      </c>
      <c r="B2040" s="1" t="s">
        <v>6</v>
      </c>
      <c r="C2040" s="1" t="str">
        <f t="shared" si="63"/>
        <v>a</v>
      </c>
      <c r="D2040">
        <f>VLOOKUP(C2040,'Naive Bayes'!A:D,3,0)</f>
        <v>0.17859365276913503</v>
      </c>
      <c r="E2040">
        <f>VLOOKUP(C2040,'Naive Bayes'!A:D,2,0)</f>
        <v>0.56097560975609762</v>
      </c>
      <c r="F2040">
        <f>D2040*GETPIVOTDATA("Gender",'Naive Bayes'!$A$3,"Gender","Male","LastLetter","a")</f>
        <v>3.1895692809422373E-2</v>
      </c>
      <c r="G2040">
        <f>E2040*GETPIVOTDATA("Gender",'Naive Bayes'!$A$3,"Gender","Female","LastLetter","a")</f>
        <v>0.31469363474122553</v>
      </c>
      <c r="H2040" t="str">
        <f t="shared" si="70"/>
        <v>Female</v>
      </c>
      <c r="I2040">
        <f t="shared" si="71"/>
        <v>1</v>
      </c>
    </row>
    <row r="2041" spans="1:9" ht="14.25" customHeight="1">
      <c r="A2041" s="1" t="s">
        <v>2024</v>
      </c>
      <c r="B2041" s="1" t="s">
        <v>6</v>
      </c>
      <c r="C2041" s="1" t="str">
        <f t="shared" si="63"/>
        <v>i</v>
      </c>
      <c r="D2041">
        <f>VLOOKUP(C2041,'Naive Bayes'!A:D,3,0)</f>
        <v>6.4716863721219667E-2</v>
      </c>
      <c r="E2041">
        <f>VLOOKUP(C2041,'Naive Bayes'!A:D,2,0)</f>
        <v>0.34074605451936874</v>
      </c>
      <c r="F2041">
        <f>D2041*GETPIVOTDATA("Gender",'Naive Bayes'!$A$3,"Gender","Male","LastLetter","a")</f>
        <v>1.1558021087734937E-2</v>
      </c>
      <c r="G2041">
        <f>E2041*GETPIVOTDATA("Gender",'Naive Bayes'!$A$3,"Gender","Female","LastLetter","a")</f>
        <v>0.19115022570598736</v>
      </c>
      <c r="H2041" t="str">
        <f t="shared" si="70"/>
        <v>Female</v>
      </c>
      <c r="I2041">
        <f t="shared" si="71"/>
        <v>1</v>
      </c>
    </row>
    <row r="2042" spans="1:9" ht="14.25" customHeight="1">
      <c r="A2042" s="1" t="s">
        <v>2025</v>
      </c>
      <c r="B2042" s="1" t="s">
        <v>4</v>
      </c>
      <c r="C2042" s="1" t="str">
        <f t="shared" ref="C2042:C2073" si="72">RIGHT(A2042)</f>
        <v>i</v>
      </c>
      <c r="D2042">
        <f>VLOOKUP(C2042,'Naive Bayes'!A:D,3,0)</f>
        <v>6.4716863721219667E-2</v>
      </c>
      <c r="E2042">
        <f>VLOOKUP(C2042,'Naive Bayes'!A:D,2,0)</f>
        <v>0.34074605451936874</v>
      </c>
      <c r="F2042">
        <f>D2042*GETPIVOTDATA("Gender",'Naive Bayes'!$A$3,"Gender","Male","LastLetter","a")</f>
        <v>1.1558021087734937E-2</v>
      </c>
      <c r="G2042">
        <f>E2042*GETPIVOTDATA("Gender",'Naive Bayes'!$A$3,"Gender","Female","LastLetter","a")</f>
        <v>0.19115022570598736</v>
      </c>
      <c r="H2042" t="str">
        <f t="shared" si="70"/>
        <v>Female</v>
      </c>
      <c r="I2042">
        <f t="shared" si="71"/>
        <v>0</v>
      </c>
    </row>
    <row r="2043" spans="1:9" ht="14.25" customHeight="1">
      <c r="A2043" s="1" t="s">
        <v>2026</v>
      </c>
      <c r="B2043" s="1" t="s">
        <v>4</v>
      </c>
      <c r="C2043" s="1" t="str">
        <f t="shared" si="72"/>
        <v>n</v>
      </c>
      <c r="D2043">
        <f>VLOOKUP(C2043,'Naive Bayes'!A:D,3,0)</f>
        <v>0.15121344119477287</v>
      </c>
      <c r="E2043">
        <f>VLOOKUP(C2043,'Naive Bayes'!A:D,2,0)</f>
        <v>1.2195121951219513E-2</v>
      </c>
      <c r="F2043">
        <f>D2043*GETPIVOTDATA("Gender",'Naive Bayes'!$A$3,"Gender","Male","LastLetter","a")</f>
        <v>2.7005760810765285E-2</v>
      </c>
      <c r="G2043">
        <f>E2043*GETPIVOTDATA("Gender",'Naive Bayes'!$A$3,"Gender","Female","LastLetter","a")</f>
        <v>6.8411659726353366E-3</v>
      </c>
      <c r="H2043" t="str">
        <f t="shared" si="70"/>
        <v>Male</v>
      </c>
      <c r="I2043">
        <f t="shared" si="71"/>
        <v>1</v>
      </c>
    </row>
    <row r="2044" spans="1:9" ht="14.25" customHeight="1">
      <c r="A2044" s="1" t="s">
        <v>2027</v>
      </c>
      <c r="B2044" s="1" t="s">
        <v>6</v>
      </c>
      <c r="C2044" s="1" t="str">
        <f t="shared" si="72"/>
        <v>a</v>
      </c>
      <c r="D2044">
        <f>VLOOKUP(C2044,'Naive Bayes'!A:D,3,0)</f>
        <v>0.17859365276913503</v>
      </c>
      <c r="E2044">
        <f>VLOOKUP(C2044,'Naive Bayes'!A:D,2,0)</f>
        <v>0.56097560975609762</v>
      </c>
      <c r="F2044">
        <f>D2044*GETPIVOTDATA("Gender",'Naive Bayes'!$A$3,"Gender","Male","LastLetter","a")</f>
        <v>3.1895692809422373E-2</v>
      </c>
      <c r="G2044">
        <f>E2044*GETPIVOTDATA("Gender",'Naive Bayes'!$A$3,"Gender","Female","LastLetter","a")</f>
        <v>0.31469363474122553</v>
      </c>
      <c r="H2044" t="str">
        <f t="shared" si="70"/>
        <v>Female</v>
      </c>
      <c r="I2044">
        <f t="shared" si="71"/>
        <v>1</v>
      </c>
    </row>
    <row r="2045" spans="1:9" ht="14.25" customHeight="1">
      <c r="A2045" s="1" t="s">
        <v>2028</v>
      </c>
      <c r="B2045" s="1" t="s">
        <v>4</v>
      </c>
      <c r="C2045" s="1" t="str">
        <f t="shared" si="72"/>
        <v>r</v>
      </c>
      <c r="D2045">
        <f>VLOOKUP(C2045,'Naive Bayes'!A:D,3,0)</f>
        <v>8.7741132545115119E-2</v>
      </c>
      <c r="E2045">
        <f>VLOOKUP(C2045,'Naive Bayes'!A:D,2,0)</f>
        <v>6.4562410329985654E-3</v>
      </c>
      <c r="F2045">
        <f>D2045*GETPIVOTDATA("Gender",'Naive Bayes'!$A$3,"Gender","Male","LastLetter","a")</f>
        <v>1.5670009359332941E-2</v>
      </c>
      <c r="G2045">
        <f>E2045*GETPIVOTDATA("Gender",'Naive Bayes'!$A$3,"Gender","Female","LastLetter","a")</f>
        <v>3.6217937502187078E-3</v>
      </c>
      <c r="H2045" t="str">
        <f t="shared" si="70"/>
        <v>Male</v>
      </c>
      <c r="I2045">
        <f t="shared" si="71"/>
        <v>1</v>
      </c>
    </row>
    <row r="2046" spans="1:9" ht="14.25" customHeight="1">
      <c r="A2046" s="1" t="s">
        <v>2029</v>
      </c>
      <c r="B2046" s="1" t="s">
        <v>4</v>
      </c>
      <c r="C2046" s="1" t="str">
        <f t="shared" si="72"/>
        <v>a</v>
      </c>
      <c r="D2046">
        <f>VLOOKUP(C2046,'Naive Bayes'!A:D,3,0)</f>
        <v>0.17859365276913503</v>
      </c>
      <c r="E2046">
        <f>VLOOKUP(C2046,'Naive Bayes'!A:D,2,0)</f>
        <v>0.56097560975609762</v>
      </c>
      <c r="F2046">
        <f>D2046*GETPIVOTDATA("Gender",'Naive Bayes'!$A$3,"Gender","Male","LastLetter","a")</f>
        <v>3.1895692809422373E-2</v>
      </c>
      <c r="G2046">
        <f>E2046*GETPIVOTDATA("Gender",'Naive Bayes'!$A$3,"Gender","Female","LastLetter","a")</f>
        <v>0.31469363474122553</v>
      </c>
      <c r="H2046" t="str">
        <f t="shared" si="70"/>
        <v>Female</v>
      </c>
      <c r="I2046">
        <f t="shared" si="71"/>
        <v>0</v>
      </c>
    </row>
    <row r="2047" spans="1:9" ht="14.25" customHeight="1">
      <c r="A2047" s="1" t="s">
        <v>2030</v>
      </c>
      <c r="B2047" s="1" t="s">
        <v>6</v>
      </c>
      <c r="C2047" s="1" t="str">
        <f t="shared" si="72"/>
        <v>i</v>
      </c>
      <c r="D2047">
        <f>VLOOKUP(C2047,'Naive Bayes'!A:D,3,0)</f>
        <v>6.4716863721219667E-2</v>
      </c>
      <c r="E2047">
        <f>VLOOKUP(C2047,'Naive Bayes'!A:D,2,0)</f>
        <v>0.34074605451936874</v>
      </c>
      <c r="F2047">
        <f>D2047*GETPIVOTDATA("Gender",'Naive Bayes'!$A$3,"Gender","Male","LastLetter","a")</f>
        <v>1.1558021087734937E-2</v>
      </c>
      <c r="G2047">
        <f>E2047*GETPIVOTDATA("Gender",'Naive Bayes'!$A$3,"Gender","Female","LastLetter","a")</f>
        <v>0.19115022570598736</v>
      </c>
      <c r="H2047" t="str">
        <f t="shared" si="70"/>
        <v>Female</v>
      </c>
      <c r="I2047">
        <f t="shared" si="71"/>
        <v>1</v>
      </c>
    </row>
    <row r="2048" spans="1:9" ht="14.25" customHeight="1">
      <c r="A2048" s="1" t="s">
        <v>2031</v>
      </c>
      <c r="B2048" s="1" t="s">
        <v>4</v>
      </c>
      <c r="C2048" s="1" t="str">
        <f t="shared" si="72"/>
        <v>a</v>
      </c>
      <c r="D2048">
        <f>VLOOKUP(C2048,'Naive Bayes'!A:D,3,0)</f>
        <v>0.17859365276913503</v>
      </c>
      <c r="E2048">
        <f>VLOOKUP(C2048,'Naive Bayes'!A:D,2,0)</f>
        <v>0.56097560975609762</v>
      </c>
      <c r="F2048">
        <f>D2048*GETPIVOTDATA("Gender",'Naive Bayes'!$A$3,"Gender","Male","LastLetter","a")</f>
        <v>3.1895692809422373E-2</v>
      </c>
      <c r="G2048">
        <f>E2048*GETPIVOTDATA("Gender",'Naive Bayes'!$A$3,"Gender","Female","LastLetter","a")</f>
        <v>0.31469363474122553</v>
      </c>
      <c r="H2048" t="str">
        <f t="shared" si="70"/>
        <v>Female</v>
      </c>
      <c r="I2048">
        <f t="shared" si="71"/>
        <v>0</v>
      </c>
    </row>
    <row r="2049" spans="1:9" ht="14.25" customHeight="1">
      <c r="A2049" s="1" t="s">
        <v>2032</v>
      </c>
      <c r="B2049" s="1" t="s">
        <v>6</v>
      </c>
      <c r="C2049" s="1" t="str">
        <f t="shared" si="72"/>
        <v>h</v>
      </c>
      <c r="D2049">
        <f>VLOOKUP(C2049,'Naive Bayes'!A:D,3,0)</f>
        <v>0.11263223397635345</v>
      </c>
      <c r="E2049">
        <f>VLOOKUP(C2049,'Naive Bayes'!A:D,2,0)</f>
        <v>5.0215208034433282E-3</v>
      </c>
      <c r="F2049">
        <f>D2049*GETPIVOTDATA("Gender",'Naive Bayes'!$A$3,"Gender","Male","LastLetter","a")</f>
        <v>2.0115402085384843E-2</v>
      </c>
      <c r="G2049">
        <f>E2049*GETPIVOTDATA("Gender",'Naive Bayes'!$A$3,"Gender","Female","LastLetter","a")</f>
        <v>2.8169506946145503E-3</v>
      </c>
      <c r="H2049" t="str">
        <f t="shared" si="70"/>
        <v>Male</v>
      </c>
      <c r="I2049">
        <f t="shared" si="71"/>
        <v>0</v>
      </c>
    </row>
    <row r="2050" spans="1:9" ht="14.25" customHeight="1">
      <c r="A2050" s="1" t="s">
        <v>2033</v>
      </c>
      <c r="B2050" s="1" t="s">
        <v>4</v>
      </c>
      <c r="C2050" s="1" t="str">
        <f t="shared" si="72"/>
        <v>a</v>
      </c>
      <c r="D2050">
        <f>VLOOKUP(C2050,'Naive Bayes'!A:D,3,0)</f>
        <v>0.17859365276913503</v>
      </c>
      <c r="E2050">
        <f>VLOOKUP(C2050,'Naive Bayes'!A:D,2,0)</f>
        <v>0.56097560975609762</v>
      </c>
      <c r="F2050">
        <f>D2050*GETPIVOTDATA("Gender",'Naive Bayes'!$A$3,"Gender","Male","LastLetter","a")</f>
        <v>3.1895692809422373E-2</v>
      </c>
      <c r="G2050">
        <f>E2050*GETPIVOTDATA("Gender",'Naive Bayes'!$A$3,"Gender","Female","LastLetter","a")</f>
        <v>0.31469363474122553</v>
      </c>
      <c r="H2050" t="str">
        <f t="shared" si="70"/>
        <v>Female</v>
      </c>
      <c r="I2050">
        <f t="shared" si="71"/>
        <v>0</v>
      </c>
    </row>
    <row r="2051" spans="1:9" ht="14.25" customHeight="1">
      <c r="A2051" s="1" t="s">
        <v>2034</v>
      </c>
      <c r="B2051" s="1" t="s">
        <v>4</v>
      </c>
      <c r="C2051" s="1" t="str">
        <f t="shared" si="72"/>
        <v>n</v>
      </c>
      <c r="D2051">
        <f>VLOOKUP(C2051,'Naive Bayes'!A:D,3,0)</f>
        <v>0.15121344119477287</v>
      </c>
      <c r="E2051">
        <f>VLOOKUP(C2051,'Naive Bayes'!A:D,2,0)</f>
        <v>1.2195121951219513E-2</v>
      </c>
      <c r="F2051">
        <f>D2051*GETPIVOTDATA("Gender",'Naive Bayes'!$A$3,"Gender","Male","LastLetter","a")</f>
        <v>2.7005760810765285E-2</v>
      </c>
      <c r="G2051">
        <f>E2051*GETPIVOTDATA("Gender",'Naive Bayes'!$A$3,"Gender","Female","LastLetter","a")</f>
        <v>6.8411659726353366E-3</v>
      </c>
      <c r="H2051" t="str">
        <f t="shared" ref="H2051:H2101" si="73">IF(G2051&gt;F2051,"Female","Male")</f>
        <v>Male</v>
      </c>
      <c r="I2051">
        <f t="shared" ref="I2051:I2101" si="74">IF(H2051=B2051,1,0)</f>
        <v>1</v>
      </c>
    </row>
    <row r="2052" spans="1:9" ht="14.25" customHeight="1">
      <c r="A2052" s="1" t="s">
        <v>2035</v>
      </c>
      <c r="B2052" s="1" t="s">
        <v>4</v>
      </c>
      <c r="C2052" s="1" t="str">
        <f t="shared" si="72"/>
        <v>d</v>
      </c>
      <c r="D2052">
        <f>VLOOKUP(C2052,'Naive Bayes'!A:D,3,0)</f>
        <v>3.4847542003733668E-2</v>
      </c>
      <c r="E2052">
        <f>VLOOKUP(C2052,'Naive Bayes'!A:D,2,0)</f>
        <v>2.152080344332855E-3</v>
      </c>
      <c r="F2052">
        <f>D2052*GETPIVOTDATA("Gender",'Naive Bayes'!$A$3,"Gender","Male","LastLetter","a")</f>
        <v>6.2235498164726587E-3</v>
      </c>
      <c r="G2052">
        <f>E2052*GETPIVOTDATA("Gender",'Naive Bayes'!$A$3,"Gender","Female","LastLetter","a")</f>
        <v>1.2072645834062359E-3</v>
      </c>
      <c r="H2052" t="str">
        <f t="shared" si="73"/>
        <v>Male</v>
      </c>
      <c r="I2052">
        <f t="shared" si="74"/>
        <v>1</v>
      </c>
    </row>
    <row r="2053" spans="1:9" ht="14.25" customHeight="1">
      <c r="A2053" s="1" t="s">
        <v>2036</v>
      </c>
      <c r="B2053" s="1" t="s">
        <v>4</v>
      </c>
      <c r="C2053" s="1" t="str">
        <f t="shared" si="72"/>
        <v>n</v>
      </c>
      <c r="D2053">
        <f>VLOOKUP(C2053,'Naive Bayes'!A:D,3,0)</f>
        <v>0.15121344119477287</v>
      </c>
      <c r="E2053">
        <f>VLOOKUP(C2053,'Naive Bayes'!A:D,2,0)</f>
        <v>1.2195121951219513E-2</v>
      </c>
      <c r="F2053">
        <f>D2053*GETPIVOTDATA("Gender",'Naive Bayes'!$A$3,"Gender","Male","LastLetter","a")</f>
        <v>2.7005760810765285E-2</v>
      </c>
      <c r="G2053">
        <f>E2053*GETPIVOTDATA("Gender",'Naive Bayes'!$A$3,"Gender","Female","LastLetter","a")</f>
        <v>6.8411659726353366E-3</v>
      </c>
      <c r="H2053" t="str">
        <f t="shared" si="73"/>
        <v>Male</v>
      </c>
      <c r="I2053">
        <f t="shared" si="74"/>
        <v>1</v>
      </c>
    </row>
    <row r="2054" spans="1:9" ht="14.25" customHeight="1">
      <c r="A2054" s="1" t="s">
        <v>2037</v>
      </c>
      <c r="B2054" s="1" t="s">
        <v>4</v>
      </c>
      <c r="C2054" s="1" t="str">
        <f t="shared" si="72"/>
        <v>s</v>
      </c>
      <c r="D2054">
        <f>VLOOKUP(C2054,'Naive Bayes'!A:D,3,0)</f>
        <v>2.0535158680771624E-2</v>
      </c>
      <c r="E2054">
        <f>VLOOKUP(C2054,'Naive Bayes'!A:D,2,0)</f>
        <v>2.8694404591104736E-3</v>
      </c>
      <c r="F2054">
        <f>D2054*GETPIVOTDATA("Gender",'Naive Bayes'!$A$3,"Gender","Male","LastLetter","a")</f>
        <v>3.6674489989928162E-3</v>
      </c>
      <c r="G2054">
        <f>E2054*GETPIVOTDATA("Gender",'Naive Bayes'!$A$3,"Gender","Female","LastLetter","a")</f>
        <v>1.6096861112083146E-3</v>
      </c>
      <c r="H2054" t="str">
        <f t="shared" si="73"/>
        <v>Male</v>
      </c>
      <c r="I2054">
        <f t="shared" si="74"/>
        <v>1</v>
      </c>
    </row>
    <row r="2055" spans="1:9" ht="14.25" customHeight="1">
      <c r="A2055" s="1" t="s">
        <v>2038</v>
      </c>
      <c r="B2055" s="1" t="s">
        <v>6</v>
      </c>
      <c r="C2055" s="1" t="str">
        <f t="shared" si="72"/>
        <v>i</v>
      </c>
      <c r="D2055">
        <f>VLOOKUP(C2055,'Naive Bayes'!A:D,3,0)</f>
        <v>6.4716863721219667E-2</v>
      </c>
      <c r="E2055">
        <f>VLOOKUP(C2055,'Naive Bayes'!A:D,2,0)</f>
        <v>0.34074605451936874</v>
      </c>
      <c r="F2055">
        <f>D2055*GETPIVOTDATA("Gender",'Naive Bayes'!$A$3,"Gender","Male","LastLetter","a")</f>
        <v>1.1558021087734937E-2</v>
      </c>
      <c r="G2055">
        <f>E2055*GETPIVOTDATA("Gender",'Naive Bayes'!$A$3,"Gender","Female","LastLetter","a")</f>
        <v>0.19115022570598736</v>
      </c>
      <c r="H2055" t="str">
        <f t="shared" si="73"/>
        <v>Female</v>
      </c>
      <c r="I2055">
        <f t="shared" si="74"/>
        <v>1</v>
      </c>
    </row>
    <row r="2056" spans="1:9" ht="14.25" customHeight="1">
      <c r="A2056" s="1" t="s">
        <v>2039</v>
      </c>
      <c r="B2056" s="1" t="s">
        <v>4</v>
      </c>
      <c r="C2056" s="1" t="str">
        <f t="shared" si="72"/>
        <v>n</v>
      </c>
      <c r="D2056">
        <f>VLOOKUP(C2056,'Naive Bayes'!A:D,3,0)</f>
        <v>0.15121344119477287</v>
      </c>
      <c r="E2056">
        <f>VLOOKUP(C2056,'Naive Bayes'!A:D,2,0)</f>
        <v>1.2195121951219513E-2</v>
      </c>
      <c r="F2056">
        <f>D2056*GETPIVOTDATA("Gender",'Naive Bayes'!$A$3,"Gender","Male","LastLetter","a")</f>
        <v>2.7005760810765285E-2</v>
      </c>
      <c r="G2056">
        <f>E2056*GETPIVOTDATA("Gender",'Naive Bayes'!$A$3,"Gender","Female","LastLetter","a")</f>
        <v>6.8411659726353366E-3</v>
      </c>
      <c r="H2056" t="str">
        <f t="shared" si="73"/>
        <v>Male</v>
      </c>
      <c r="I2056">
        <f t="shared" si="74"/>
        <v>1</v>
      </c>
    </row>
    <row r="2057" spans="1:9" ht="14.25" customHeight="1">
      <c r="A2057" s="1" t="s">
        <v>2040</v>
      </c>
      <c r="B2057" s="1" t="s">
        <v>4</v>
      </c>
      <c r="C2057" s="1" t="str">
        <f t="shared" si="72"/>
        <v>n</v>
      </c>
      <c r="D2057">
        <f>VLOOKUP(C2057,'Naive Bayes'!A:D,3,0)</f>
        <v>0.15121344119477287</v>
      </c>
      <c r="E2057">
        <f>VLOOKUP(C2057,'Naive Bayes'!A:D,2,0)</f>
        <v>1.2195121951219513E-2</v>
      </c>
      <c r="F2057">
        <f>D2057*GETPIVOTDATA("Gender",'Naive Bayes'!$A$3,"Gender","Male","LastLetter","a")</f>
        <v>2.7005760810765285E-2</v>
      </c>
      <c r="G2057">
        <f>E2057*GETPIVOTDATA("Gender",'Naive Bayes'!$A$3,"Gender","Female","LastLetter","a")</f>
        <v>6.8411659726353366E-3</v>
      </c>
      <c r="H2057" t="str">
        <f t="shared" si="73"/>
        <v>Male</v>
      </c>
      <c r="I2057">
        <f t="shared" si="74"/>
        <v>1</v>
      </c>
    </row>
    <row r="2058" spans="1:9" ht="14.25" customHeight="1">
      <c r="A2058" s="1" t="s">
        <v>2041</v>
      </c>
      <c r="B2058" s="1" t="s">
        <v>4</v>
      </c>
      <c r="C2058" s="1" t="str">
        <f t="shared" si="72"/>
        <v>a</v>
      </c>
      <c r="D2058">
        <f>VLOOKUP(C2058,'Naive Bayes'!A:D,3,0)</f>
        <v>0.17859365276913503</v>
      </c>
      <c r="E2058">
        <f>VLOOKUP(C2058,'Naive Bayes'!A:D,2,0)</f>
        <v>0.56097560975609762</v>
      </c>
      <c r="F2058">
        <f>D2058*GETPIVOTDATA("Gender",'Naive Bayes'!$A$3,"Gender","Male","LastLetter","a")</f>
        <v>3.1895692809422373E-2</v>
      </c>
      <c r="G2058">
        <f>E2058*GETPIVOTDATA("Gender",'Naive Bayes'!$A$3,"Gender","Female","LastLetter","a")</f>
        <v>0.31469363474122553</v>
      </c>
      <c r="H2058" t="str">
        <f t="shared" si="73"/>
        <v>Female</v>
      </c>
      <c r="I2058">
        <f t="shared" si="74"/>
        <v>0</v>
      </c>
    </row>
    <row r="2059" spans="1:9" ht="14.25" customHeight="1">
      <c r="A2059" s="1" t="s">
        <v>2042</v>
      </c>
      <c r="B2059" s="1" t="s">
        <v>6</v>
      </c>
      <c r="C2059" s="1" t="str">
        <f t="shared" si="72"/>
        <v>l</v>
      </c>
      <c r="D2059">
        <f>VLOOKUP(C2059,'Naive Bayes'!A:D,3,0)</f>
        <v>6.1605476042314873E-2</v>
      </c>
      <c r="E2059">
        <f>VLOOKUP(C2059,'Naive Bayes'!A:D,2,0)</f>
        <v>2.7977044476327116E-2</v>
      </c>
      <c r="F2059">
        <f>D2059*GETPIVOTDATA("Gender",'Naive Bayes'!$A$3,"Gender","Male","LastLetter","a")</f>
        <v>1.1002346996978449E-2</v>
      </c>
      <c r="G2059">
        <f>E2059*GETPIVOTDATA("Gender",'Naive Bayes'!$A$3,"Gender","Female","LastLetter","a")</f>
        <v>1.5694439584281066E-2</v>
      </c>
      <c r="H2059" t="str">
        <f t="shared" si="73"/>
        <v>Female</v>
      </c>
      <c r="I2059">
        <f t="shared" si="74"/>
        <v>1</v>
      </c>
    </row>
    <row r="2060" spans="1:9" ht="14.25" customHeight="1">
      <c r="A2060" s="1" t="s">
        <v>2043</v>
      </c>
      <c r="B2060" s="1" t="s">
        <v>4</v>
      </c>
      <c r="C2060" s="1" t="str">
        <f t="shared" si="72"/>
        <v>m</v>
      </c>
      <c r="D2060">
        <f>VLOOKUP(C2060,'Naive Bayes'!A:D,3,0)</f>
        <v>3.2980709396390792E-2</v>
      </c>
      <c r="E2060">
        <f>VLOOKUP(C2060,'Naive Bayes'!A:D,2,0)</f>
        <v>7.8909612625538018E-3</v>
      </c>
      <c r="F2060">
        <f>D2060*GETPIVOTDATA("Gender",'Naive Bayes'!$A$3,"Gender","Male","LastLetter","a")</f>
        <v>5.8901453620187659E-3</v>
      </c>
      <c r="G2060">
        <f>E2060*GETPIVOTDATA("Gender",'Naive Bayes'!$A$3,"Gender","Female","LastLetter","a")</f>
        <v>4.4266368058228645E-3</v>
      </c>
      <c r="H2060" t="str">
        <f t="shared" si="73"/>
        <v>Male</v>
      </c>
      <c r="I2060">
        <f t="shared" si="74"/>
        <v>1</v>
      </c>
    </row>
    <row r="2061" spans="1:9" ht="14.25" customHeight="1">
      <c r="A2061" s="1" t="s">
        <v>2044</v>
      </c>
      <c r="B2061" s="1" t="s">
        <v>6</v>
      </c>
      <c r="C2061" s="1" t="str">
        <f t="shared" si="72"/>
        <v>a</v>
      </c>
      <c r="D2061">
        <f>VLOOKUP(C2061,'Naive Bayes'!A:D,3,0)</f>
        <v>0.17859365276913503</v>
      </c>
      <c r="E2061">
        <f>VLOOKUP(C2061,'Naive Bayes'!A:D,2,0)</f>
        <v>0.56097560975609762</v>
      </c>
      <c r="F2061">
        <f>D2061*GETPIVOTDATA("Gender",'Naive Bayes'!$A$3,"Gender","Male","LastLetter","a")</f>
        <v>3.1895692809422373E-2</v>
      </c>
      <c r="G2061">
        <f>E2061*GETPIVOTDATA("Gender",'Naive Bayes'!$A$3,"Gender","Female","LastLetter","a")</f>
        <v>0.31469363474122553</v>
      </c>
      <c r="H2061" t="str">
        <f t="shared" si="73"/>
        <v>Female</v>
      </c>
      <c r="I2061">
        <f t="shared" si="74"/>
        <v>1</v>
      </c>
    </row>
    <row r="2062" spans="1:9" ht="14.25" customHeight="1">
      <c r="A2062" s="1" t="s">
        <v>2045</v>
      </c>
      <c r="B2062" s="1" t="s">
        <v>6</v>
      </c>
      <c r="C2062" s="1" t="str">
        <f t="shared" si="72"/>
        <v>l</v>
      </c>
      <c r="D2062">
        <f>VLOOKUP(C2062,'Naive Bayes'!A:D,3,0)</f>
        <v>6.1605476042314873E-2</v>
      </c>
      <c r="E2062">
        <f>VLOOKUP(C2062,'Naive Bayes'!A:D,2,0)</f>
        <v>2.7977044476327116E-2</v>
      </c>
      <c r="F2062">
        <f>D2062*GETPIVOTDATA("Gender",'Naive Bayes'!$A$3,"Gender","Male","LastLetter","a")</f>
        <v>1.1002346996978449E-2</v>
      </c>
      <c r="G2062">
        <f>E2062*GETPIVOTDATA("Gender",'Naive Bayes'!$A$3,"Gender","Female","LastLetter","a")</f>
        <v>1.5694439584281066E-2</v>
      </c>
      <c r="H2062" t="str">
        <f t="shared" si="73"/>
        <v>Female</v>
      </c>
      <c r="I2062">
        <f t="shared" si="74"/>
        <v>1</v>
      </c>
    </row>
    <row r="2063" spans="1:9" ht="14.25" customHeight="1">
      <c r="A2063" s="1" t="s">
        <v>2046</v>
      </c>
      <c r="B2063" s="1" t="s">
        <v>6</v>
      </c>
      <c r="C2063" s="1" t="str">
        <f t="shared" si="72"/>
        <v>a</v>
      </c>
      <c r="D2063">
        <f>VLOOKUP(C2063,'Naive Bayes'!A:D,3,0)</f>
        <v>0.17859365276913503</v>
      </c>
      <c r="E2063">
        <f>VLOOKUP(C2063,'Naive Bayes'!A:D,2,0)</f>
        <v>0.56097560975609762</v>
      </c>
      <c r="F2063">
        <f>D2063*GETPIVOTDATA("Gender",'Naive Bayes'!$A$3,"Gender","Male","LastLetter","a")</f>
        <v>3.1895692809422373E-2</v>
      </c>
      <c r="G2063">
        <f>E2063*GETPIVOTDATA("Gender",'Naive Bayes'!$A$3,"Gender","Female","LastLetter","a")</f>
        <v>0.31469363474122553</v>
      </c>
      <c r="H2063" t="str">
        <f t="shared" si="73"/>
        <v>Female</v>
      </c>
      <c r="I2063">
        <f t="shared" si="74"/>
        <v>1</v>
      </c>
    </row>
    <row r="2064" spans="1:9" ht="14.25" customHeight="1">
      <c r="A2064" s="1" t="s">
        <v>2047</v>
      </c>
      <c r="B2064" s="1" t="s">
        <v>4</v>
      </c>
      <c r="C2064" s="1" t="str">
        <f t="shared" si="72"/>
        <v>a</v>
      </c>
      <c r="D2064">
        <f>VLOOKUP(C2064,'Naive Bayes'!A:D,3,0)</f>
        <v>0.17859365276913503</v>
      </c>
      <c r="E2064">
        <f>VLOOKUP(C2064,'Naive Bayes'!A:D,2,0)</f>
        <v>0.56097560975609762</v>
      </c>
      <c r="F2064">
        <f>D2064*GETPIVOTDATA("Gender",'Naive Bayes'!$A$3,"Gender","Male","LastLetter","a")</f>
        <v>3.1895692809422373E-2</v>
      </c>
      <c r="G2064">
        <f>E2064*GETPIVOTDATA("Gender",'Naive Bayes'!$A$3,"Gender","Female","LastLetter","a")</f>
        <v>0.31469363474122553</v>
      </c>
      <c r="H2064" t="str">
        <f t="shared" si="73"/>
        <v>Female</v>
      </c>
      <c r="I2064">
        <f t="shared" si="74"/>
        <v>0</v>
      </c>
    </row>
    <row r="2065" spans="1:9" ht="14.25" customHeight="1">
      <c r="A2065" s="1" t="s">
        <v>2048</v>
      </c>
      <c r="B2065" s="1" t="s">
        <v>4</v>
      </c>
      <c r="C2065" s="1" t="str">
        <f t="shared" si="72"/>
        <v>b</v>
      </c>
      <c r="D2065">
        <f>VLOOKUP(C2065,'Naive Bayes'!A:D,3,0)</f>
        <v>9.9564405724953328E-3</v>
      </c>
      <c r="E2065">
        <f>VLOOKUP(C2065,'Naive Bayes'!A:D,2,0)</f>
        <v>2.152080344332855E-3</v>
      </c>
      <c r="F2065">
        <f>D2065*GETPIVOTDATA("Gender",'Naive Bayes'!$A$3,"Gender","Male","LastLetter","a")</f>
        <v>1.7781570904207595E-3</v>
      </c>
      <c r="G2065">
        <f>E2065*GETPIVOTDATA("Gender",'Naive Bayes'!$A$3,"Gender","Female","LastLetter","a")</f>
        <v>1.2072645834062359E-3</v>
      </c>
      <c r="H2065" t="str">
        <f t="shared" si="73"/>
        <v>Male</v>
      </c>
      <c r="I2065">
        <f t="shared" si="74"/>
        <v>1</v>
      </c>
    </row>
    <row r="2066" spans="1:9" ht="14.25" customHeight="1">
      <c r="A2066" s="1" t="s">
        <v>2049</v>
      </c>
      <c r="B2066" s="1" t="s">
        <v>4</v>
      </c>
      <c r="C2066" s="1" t="str">
        <f t="shared" si="72"/>
        <v>p</v>
      </c>
      <c r="D2066">
        <f>VLOOKUP(C2066,'Naive Bayes'!A:D,3,0)</f>
        <v>1.2445550715619166E-2</v>
      </c>
      <c r="E2066">
        <f>VLOOKUP(C2066,'Naive Bayes'!A:D,2,0)</f>
        <v>7.173601147776184E-4</v>
      </c>
      <c r="F2066">
        <f>D2066*GETPIVOTDATA("Gender",'Naive Bayes'!$A$3,"Gender","Male","LastLetter","a")</f>
        <v>2.2226963630259493E-3</v>
      </c>
      <c r="G2066">
        <f>E2066*GETPIVOTDATA("Gender",'Naive Bayes'!$A$3,"Gender","Female","LastLetter","a")</f>
        <v>4.0242152780207866E-4</v>
      </c>
      <c r="H2066" t="str">
        <f t="shared" si="73"/>
        <v>Male</v>
      </c>
      <c r="I2066">
        <f t="shared" si="74"/>
        <v>1</v>
      </c>
    </row>
    <row r="2067" spans="1:9" ht="14.25" customHeight="1">
      <c r="A2067" s="1" t="s">
        <v>2050</v>
      </c>
      <c r="B2067" s="1" t="s">
        <v>4</v>
      </c>
      <c r="C2067" s="1" t="str">
        <f t="shared" si="72"/>
        <v>i</v>
      </c>
      <c r="D2067">
        <f>VLOOKUP(C2067,'Naive Bayes'!A:D,3,0)</f>
        <v>6.4716863721219667E-2</v>
      </c>
      <c r="E2067">
        <f>VLOOKUP(C2067,'Naive Bayes'!A:D,2,0)</f>
        <v>0.34074605451936874</v>
      </c>
      <c r="F2067">
        <f>D2067*GETPIVOTDATA("Gender",'Naive Bayes'!$A$3,"Gender","Male","LastLetter","a")</f>
        <v>1.1558021087734937E-2</v>
      </c>
      <c r="G2067">
        <f>E2067*GETPIVOTDATA("Gender",'Naive Bayes'!$A$3,"Gender","Female","LastLetter","a")</f>
        <v>0.19115022570598736</v>
      </c>
      <c r="H2067" t="str">
        <f t="shared" si="73"/>
        <v>Female</v>
      </c>
      <c r="I2067">
        <f t="shared" si="74"/>
        <v>0</v>
      </c>
    </row>
    <row r="2068" spans="1:9" ht="14.25" customHeight="1">
      <c r="A2068" s="1" t="s">
        <v>2051</v>
      </c>
      <c r="B2068" s="1" t="s">
        <v>6</v>
      </c>
      <c r="C2068" s="1" t="str">
        <f t="shared" si="72"/>
        <v>a</v>
      </c>
      <c r="D2068">
        <f>VLOOKUP(C2068,'Naive Bayes'!A:D,3,0)</f>
        <v>0.17859365276913503</v>
      </c>
      <c r="E2068">
        <f>VLOOKUP(C2068,'Naive Bayes'!A:D,2,0)</f>
        <v>0.56097560975609762</v>
      </c>
      <c r="F2068">
        <f>D2068*GETPIVOTDATA("Gender",'Naive Bayes'!$A$3,"Gender","Male","LastLetter","a")</f>
        <v>3.1895692809422373E-2</v>
      </c>
      <c r="G2068">
        <f>E2068*GETPIVOTDATA("Gender",'Naive Bayes'!$A$3,"Gender","Female","LastLetter","a")</f>
        <v>0.31469363474122553</v>
      </c>
      <c r="H2068" t="str">
        <f t="shared" si="73"/>
        <v>Female</v>
      </c>
      <c r="I2068">
        <f t="shared" si="74"/>
        <v>1</v>
      </c>
    </row>
    <row r="2069" spans="1:9" ht="14.25" customHeight="1">
      <c r="A2069" s="1" t="s">
        <v>2052</v>
      </c>
      <c r="B2069" s="1" t="s">
        <v>6</v>
      </c>
      <c r="C2069" s="1" t="str">
        <f t="shared" si="72"/>
        <v>a</v>
      </c>
      <c r="D2069">
        <f>VLOOKUP(C2069,'Naive Bayes'!A:D,3,0)</f>
        <v>0.17859365276913503</v>
      </c>
      <c r="E2069">
        <f>VLOOKUP(C2069,'Naive Bayes'!A:D,2,0)</f>
        <v>0.56097560975609762</v>
      </c>
      <c r="F2069">
        <f>D2069*GETPIVOTDATA("Gender",'Naive Bayes'!$A$3,"Gender","Male","LastLetter","a")</f>
        <v>3.1895692809422373E-2</v>
      </c>
      <c r="G2069">
        <f>E2069*GETPIVOTDATA("Gender",'Naive Bayes'!$A$3,"Gender","Female","LastLetter","a")</f>
        <v>0.31469363474122553</v>
      </c>
      <c r="H2069" t="str">
        <f t="shared" si="73"/>
        <v>Female</v>
      </c>
      <c r="I2069">
        <f t="shared" si="74"/>
        <v>1</v>
      </c>
    </row>
    <row r="2070" spans="1:9" ht="14.25" customHeight="1">
      <c r="A2070" s="1" t="s">
        <v>2053</v>
      </c>
      <c r="B2070" s="1" t="s">
        <v>4</v>
      </c>
      <c r="C2070" s="1" t="str">
        <f t="shared" si="72"/>
        <v>h</v>
      </c>
      <c r="D2070">
        <f>VLOOKUP(C2070,'Naive Bayes'!A:D,3,0)</f>
        <v>0.11263223397635345</v>
      </c>
      <c r="E2070">
        <f>VLOOKUP(C2070,'Naive Bayes'!A:D,2,0)</f>
        <v>5.0215208034433282E-3</v>
      </c>
      <c r="F2070">
        <f>D2070*GETPIVOTDATA("Gender",'Naive Bayes'!$A$3,"Gender","Male","LastLetter","a")</f>
        <v>2.0115402085384843E-2</v>
      </c>
      <c r="G2070">
        <f>E2070*GETPIVOTDATA("Gender",'Naive Bayes'!$A$3,"Gender","Female","LastLetter","a")</f>
        <v>2.8169506946145503E-3</v>
      </c>
      <c r="H2070" t="str">
        <f t="shared" si="73"/>
        <v>Male</v>
      </c>
      <c r="I2070">
        <f t="shared" si="74"/>
        <v>1</v>
      </c>
    </row>
    <row r="2071" spans="1:9" ht="14.25" customHeight="1">
      <c r="A2071" s="1" t="s">
        <v>2054</v>
      </c>
      <c r="B2071" s="1" t="s">
        <v>4</v>
      </c>
      <c r="C2071" s="1" t="str">
        <f t="shared" si="72"/>
        <v>h</v>
      </c>
      <c r="D2071">
        <f>VLOOKUP(C2071,'Naive Bayes'!A:D,3,0)</f>
        <v>0.11263223397635345</v>
      </c>
      <c r="E2071">
        <f>VLOOKUP(C2071,'Naive Bayes'!A:D,2,0)</f>
        <v>5.0215208034433282E-3</v>
      </c>
      <c r="F2071">
        <f>D2071*GETPIVOTDATA("Gender",'Naive Bayes'!$A$3,"Gender","Male","LastLetter","a")</f>
        <v>2.0115402085384843E-2</v>
      </c>
      <c r="G2071">
        <f>E2071*GETPIVOTDATA("Gender",'Naive Bayes'!$A$3,"Gender","Female","LastLetter","a")</f>
        <v>2.8169506946145503E-3</v>
      </c>
      <c r="H2071" t="str">
        <f t="shared" si="73"/>
        <v>Male</v>
      </c>
      <c r="I2071">
        <f t="shared" si="74"/>
        <v>1</v>
      </c>
    </row>
    <row r="2072" spans="1:9" ht="14.25" customHeight="1">
      <c r="A2072" s="1" t="s">
        <v>2055</v>
      </c>
      <c r="B2072" s="1" t="s">
        <v>4</v>
      </c>
      <c r="C2072" s="1" t="str">
        <f t="shared" si="72"/>
        <v>t</v>
      </c>
      <c r="D2072">
        <f>VLOOKUP(C2072,'Naive Bayes'!A:D,3,0)</f>
        <v>5.9116365899191038E-2</v>
      </c>
      <c r="E2072">
        <f>VLOOKUP(C2072,'Naive Bayes'!A:D,2,0)</f>
        <v>6.4562410329985654E-3</v>
      </c>
      <c r="F2072">
        <f>D2072*GETPIVOTDATA("Gender",'Naive Bayes'!$A$3,"Gender","Male","LastLetter","a")</f>
        <v>1.0557807724373258E-2</v>
      </c>
      <c r="G2072">
        <f>E2072*GETPIVOTDATA("Gender",'Naive Bayes'!$A$3,"Gender","Female","LastLetter","a")</f>
        <v>3.6217937502187078E-3</v>
      </c>
      <c r="H2072" t="str">
        <f t="shared" si="73"/>
        <v>Male</v>
      </c>
      <c r="I2072">
        <f t="shared" si="74"/>
        <v>1</v>
      </c>
    </row>
    <row r="2073" spans="1:9" ht="14.25" customHeight="1">
      <c r="A2073" s="1" t="s">
        <v>2056</v>
      </c>
      <c r="B2073" s="1" t="s">
        <v>6</v>
      </c>
      <c r="C2073" s="1" t="str">
        <f t="shared" si="72"/>
        <v>i</v>
      </c>
      <c r="D2073">
        <f>VLOOKUP(C2073,'Naive Bayes'!A:D,3,0)</f>
        <v>6.4716863721219667E-2</v>
      </c>
      <c r="E2073">
        <f>VLOOKUP(C2073,'Naive Bayes'!A:D,2,0)</f>
        <v>0.34074605451936874</v>
      </c>
      <c r="F2073">
        <f>D2073*GETPIVOTDATA("Gender",'Naive Bayes'!$A$3,"Gender","Male","LastLetter","a")</f>
        <v>1.1558021087734937E-2</v>
      </c>
      <c r="G2073">
        <f>E2073*GETPIVOTDATA("Gender",'Naive Bayes'!$A$3,"Gender","Female","LastLetter","a")</f>
        <v>0.19115022570598736</v>
      </c>
      <c r="H2073" t="str">
        <f t="shared" si="73"/>
        <v>Female</v>
      </c>
      <c r="I2073">
        <f t="shared" si="74"/>
        <v>1</v>
      </c>
    </row>
    <row r="2074" spans="1:9" ht="14.25" customHeight="1">
      <c r="A2074" s="1" t="s">
        <v>2057</v>
      </c>
      <c r="B2074" s="1" t="s">
        <v>4</v>
      </c>
      <c r="C2074" s="1" t="str">
        <f t="shared" ref="C2074:C2101" si="75">RIGHT(A2074)</f>
        <v>r</v>
      </c>
      <c r="D2074">
        <f>VLOOKUP(C2074,'Naive Bayes'!A:D,3,0)</f>
        <v>8.7741132545115119E-2</v>
      </c>
      <c r="E2074">
        <f>VLOOKUP(C2074,'Naive Bayes'!A:D,2,0)</f>
        <v>6.4562410329985654E-3</v>
      </c>
      <c r="F2074">
        <f>D2074*GETPIVOTDATA("Gender",'Naive Bayes'!$A$3,"Gender","Male","LastLetter","a")</f>
        <v>1.5670009359332941E-2</v>
      </c>
      <c r="G2074">
        <f>E2074*GETPIVOTDATA("Gender",'Naive Bayes'!$A$3,"Gender","Female","LastLetter","a")</f>
        <v>3.6217937502187078E-3</v>
      </c>
      <c r="H2074" t="str">
        <f t="shared" si="73"/>
        <v>Male</v>
      </c>
      <c r="I2074">
        <f t="shared" si="74"/>
        <v>1</v>
      </c>
    </row>
    <row r="2075" spans="1:9" ht="14.25" customHeight="1">
      <c r="A2075" s="1" t="s">
        <v>2058</v>
      </c>
      <c r="B2075" s="1" t="s">
        <v>6</v>
      </c>
      <c r="C2075" s="1" t="str">
        <f t="shared" si="75"/>
        <v>a</v>
      </c>
      <c r="D2075">
        <f>VLOOKUP(C2075,'Naive Bayes'!A:D,3,0)</f>
        <v>0.17859365276913503</v>
      </c>
      <c r="E2075">
        <f>VLOOKUP(C2075,'Naive Bayes'!A:D,2,0)</f>
        <v>0.56097560975609762</v>
      </c>
      <c r="F2075">
        <f>D2075*GETPIVOTDATA("Gender",'Naive Bayes'!$A$3,"Gender","Male","LastLetter","a")</f>
        <v>3.1895692809422373E-2</v>
      </c>
      <c r="G2075">
        <f>E2075*GETPIVOTDATA("Gender",'Naive Bayes'!$A$3,"Gender","Female","LastLetter","a")</f>
        <v>0.31469363474122553</v>
      </c>
      <c r="H2075" t="str">
        <f t="shared" si="73"/>
        <v>Female</v>
      </c>
      <c r="I2075">
        <f t="shared" si="74"/>
        <v>1</v>
      </c>
    </row>
    <row r="2076" spans="1:9" ht="14.25" customHeight="1">
      <c r="A2076" s="1" t="s">
        <v>2059</v>
      </c>
      <c r="B2076" s="1" t="s">
        <v>4</v>
      </c>
      <c r="C2076" s="1" t="str">
        <f t="shared" si="75"/>
        <v>r</v>
      </c>
      <c r="D2076">
        <f>VLOOKUP(C2076,'Naive Bayes'!A:D,3,0)</f>
        <v>8.7741132545115119E-2</v>
      </c>
      <c r="E2076">
        <f>VLOOKUP(C2076,'Naive Bayes'!A:D,2,0)</f>
        <v>6.4562410329985654E-3</v>
      </c>
      <c r="F2076">
        <f>D2076*GETPIVOTDATA("Gender",'Naive Bayes'!$A$3,"Gender","Male","LastLetter","a")</f>
        <v>1.5670009359332941E-2</v>
      </c>
      <c r="G2076">
        <f>E2076*GETPIVOTDATA("Gender",'Naive Bayes'!$A$3,"Gender","Female","LastLetter","a")</f>
        <v>3.6217937502187078E-3</v>
      </c>
      <c r="H2076" t="str">
        <f t="shared" si="73"/>
        <v>Male</v>
      </c>
      <c r="I2076">
        <f t="shared" si="74"/>
        <v>1</v>
      </c>
    </row>
    <row r="2077" spans="1:9" ht="14.25" customHeight="1">
      <c r="A2077" s="1" t="s">
        <v>2060</v>
      </c>
      <c r="B2077" s="1" t="s">
        <v>6</v>
      </c>
      <c r="C2077" s="1" t="str">
        <f t="shared" si="75"/>
        <v>a</v>
      </c>
      <c r="D2077">
        <f>VLOOKUP(C2077,'Naive Bayes'!A:D,3,0)</f>
        <v>0.17859365276913503</v>
      </c>
      <c r="E2077">
        <f>VLOOKUP(C2077,'Naive Bayes'!A:D,2,0)</f>
        <v>0.56097560975609762</v>
      </c>
      <c r="F2077">
        <f>D2077*GETPIVOTDATA("Gender",'Naive Bayes'!$A$3,"Gender","Male","LastLetter","a")</f>
        <v>3.1895692809422373E-2</v>
      </c>
      <c r="G2077">
        <f>E2077*GETPIVOTDATA("Gender",'Naive Bayes'!$A$3,"Gender","Female","LastLetter","a")</f>
        <v>0.31469363474122553</v>
      </c>
      <c r="H2077" t="str">
        <f t="shared" si="73"/>
        <v>Female</v>
      </c>
      <c r="I2077">
        <f t="shared" si="74"/>
        <v>1</v>
      </c>
    </row>
    <row r="2078" spans="1:9" ht="14.25" customHeight="1">
      <c r="A2078" s="1" t="s">
        <v>2061</v>
      </c>
      <c r="B2078" s="1" t="s">
        <v>4</v>
      </c>
      <c r="C2078" s="1" t="str">
        <f t="shared" si="75"/>
        <v>r</v>
      </c>
      <c r="D2078">
        <f>VLOOKUP(C2078,'Naive Bayes'!A:D,3,0)</f>
        <v>8.7741132545115119E-2</v>
      </c>
      <c r="E2078">
        <f>VLOOKUP(C2078,'Naive Bayes'!A:D,2,0)</f>
        <v>6.4562410329985654E-3</v>
      </c>
      <c r="F2078">
        <f>D2078*GETPIVOTDATA("Gender",'Naive Bayes'!$A$3,"Gender","Male","LastLetter","a")</f>
        <v>1.5670009359332941E-2</v>
      </c>
      <c r="G2078">
        <f>E2078*GETPIVOTDATA("Gender",'Naive Bayes'!$A$3,"Gender","Female","LastLetter","a")</f>
        <v>3.6217937502187078E-3</v>
      </c>
      <c r="H2078" t="str">
        <f t="shared" si="73"/>
        <v>Male</v>
      </c>
      <c r="I2078">
        <f t="shared" si="74"/>
        <v>1</v>
      </c>
    </row>
    <row r="2079" spans="1:9" ht="14.25" customHeight="1">
      <c r="A2079" s="1" t="s">
        <v>2062</v>
      </c>
      <c r="B2079" s="1" t="s">
        <v>4</v>
      </c>
      <c r="C2079" s="1" t="str">
        <f t="shared" si="75"/>
        <v>k</v>
      </c>
      <c r="D2079">
        <f>VLOOKUP(C2079,'Naive Bayes'!A:D,3,0)</f>
        <v>3.7336652146857496E-2</v>
      </c>
      <c r="E2079">
        <f>VLOOKUP(C2079,'Naive Bayes'!A:D,2,0)</f>
        <v>2.8694404591104736E-3</v>
      </c>
      <c r="F2079">
        <f>D2079*GETPIVOTDATA("Gender",'Naive Bayes'!$A$3,"Gender","Male","LastLetter","a")</f>
        <v>6.6680890890778478E-3</v>
      </c>
      <c r="G2079">
        <f>E2079*GETPIVOTDATA("Gender",'Naive Bayes'!$A$3,"Gender","Female","LastLetter","a")</f>
        <v>1.6096861112083146E-3</v>
      </c>
      <c r="H2079" t="str">
        <f t="shared" si="73"/>
        <v>Male</v>
      </c>
      <c r="I2079">
        <f t="shared" si="74"/>
        <v>1</v>
      </c>
    </row>
    <row r="2080" spans="1:9" ht="14.25" customHeight="1">
      <c r="A2080" s="1" t="s">
        <v>2063</v>
      </c>
      <c r="B2080" s="1" t="s">
        <v>4</v>
      </c>
      <c r="C2080" s="1" t="str">
        <f t="shared" si="75"/>
        <v>l</v>
      </c>
      <c r="D2080">
        <f>VLOOKUP(C2080,'Naive Bayes'!A:D,3,0)</f>
        <v>6.1605476042314873E-2</v>
      </c>
      <c r="E2080">
        <f>VLOOKUP(C2080,'Naive Bayes'!A:D,2,0)</f>
        <v>2.7977044476327116E-2</v>
      </c>
      <c r="F2080">
        <f>D2080*GETPIVOTDATA("Gender",'Naive Bayes'!$A$3,"Gender","Male","LastLetter","a")</f>
        <v>1.1002346996978449E-2</v>
      </c>
      <c r="G2080">
        <f>E2080*GETPIVOTDATA("Gender",'Naive Bayes'!$A$3,"Gender","Female","LastLetter","a")</f>
        <v>1.5694439584281066E-2</v>
      </c>
      <c r="H2080" t="str">
        <f t="shared" si="73"/>
        <v>Female</v>
      </c>
      <c r="I2080">
        <f t="shared" si="74"/>
        <v>0</v>
      </c>
    </row>
    <row r="2081" spans="1:9" ht="14.25" customHeight="1">
      <c r="A2081" s="1" t="s">
        <v>2064</v>
      </c>
      <c r="B2081" s="1" t="s">
        <v>6</v>
      </c>
      <c r="C2081" s="1" t="str">
        <f t="shared" si="75"/>
        <v>a</v>
      </c>
      <c r="D2081">
        <f>VLOOKUP(C2081,'Naive Bayes'!A:D,3,0)</f>
        <v>0.17859365276913503</v>
      </c>
      <c r="E2081">
        <f>VLOOKUP(C2081,'Naive Bayes'!A:D,2,0)</f>
        <v>0.56097560975609762</v>
      </c>
      <c r="F2081">
        <f>D2081*GETPIVOTDATA("Gender",'Naive Bayes'!$A$3,"Gender","Male","LastLetter","a")</f>
        <v>3.1895692809422373E-2</v>
      </c>
      <c r="G2081">
        <f>E2081*GETPIVOTDATA("Gender",'Naive Bayes'!$A$3,"Gender","Female","LastLetter","a")</f>
        <v>0.31469363474122553</v>
      </c>
      <c r="H2081" t="str">
        <f t="shared" si="73"/>
        <v>Female</v>
      </c>
      <c r="I2081">
        <f t="shared" si="74"/>
        <v>1</v>
      </c>
    </row>
    <row r="2082" spans="1:9" ht="14.25" customHeight="1">
      <c r="A2082" s="1" t="s">
        <v>2065</v>
      </c>
      <c r="B2082" s="1" t="s">
        <v>4</v>
      </c>
      <c r="C2082" s="1" t="str">
        <f t="shared" si="75"/>
        <v>n</v>
      </c>
      <c r="D2082">
        <f>VLOOKUP(C2082,'Naive Bayes'!A:D,3,0)</f>
        <v>0.15121344119477287</v>
      </c>
      <c r="E2082">
        <f>VLOOKUP(C2082,'Naive Bayes'!A:D,2,0)</f>
        <v>1.2195121951219513E-2</v>
      </c>
      <c r="F2082">
        <f>D2082*GETPIVOTDATA("Gender",'Naive Bayes'!$A$3,"Gender","Male","LastLetter","a")</f>
        <v>2.7005760810765285E-2</v>
      </c>
      <c r="G2082">
        <f>E2082*GETPIVOTDATA("Gender",'Naive Bayes'!$A$3,"Gender","Female","LastLetter","a")</f>
        <v>6.8411659726353366E-3</v>
      </c>
      <c r="H2082" t="str">
        <f t="shared" si="73"/>
        <v>Male</v>
      </c>
      <c r="I2082">
        <f t="shared" si="74"/>
        <v>1</v>
      </c>
    </row>
    <row r="2083" spans="1:9" ht="14.25" customHeight="1">
      <c r="A2083" s="1" t="s">
        <v>2066</v>
      </c>
      <c r="B2083" s="1" t="s">
        <v>4</v>
      </c>
      <c r="C2083" s="1" t="str">
        <f t="shared" si="75"/>
        <v>a</v>
      </c>
      <c r="D2083">
        <f>VLOOKUP(C2083,'Naive Bayes'!A:D,3,0)</f>
        <v>0.17859365276913503</v>
      </c>
      <c r="E2083">
        <f>VLOOKUP(C2083,'Naive Bayes'!A:D,2,0)</f>
        <v>0.56097560975609762</v>
      </c>
      <c r="F2083">
        <f>D2083*GETPIVOTDATA("Gender",'Naive Bayes'!$A$3,"Gender","Male","LastLetter","a")</f>
        <v>3.1895692809422373E-2</v>
      </c>
      <c r="G2083">
        <f>E2083*GETPIVOTDATA("Gender",'Naive Bayes'!$A$3,"Gender","Female","LastLetter","a")</f>
        <v>0.31469363474122553</v>
      </c>
      <c r="H2083" t="str">
        <f t="shared" si="73"/>
        <v>Female</v>
      </c>
      <c r="I2083">
        <f t="shared" si="74"/>
        <v>0</v>
      </c>
    </row>
    <row r="2084" spans="1:9" ht="14.25" customHeight="1">
      <c r="A2084" s="1" t="s">
        <v>2067</v>
      </c>
      <c r="B2084" s="1" t="s">
        <v>4</v>
      </c>
      <c r="C2084" s="1" t="str">
        <f t="shared" si="75"/>
        <v>m</v>
      </c>
      <c r="D2084">
        <f>VLOOKUP(C2084,'Naive Bayes'!A:D,3,0)</f>
        <v>3.2980709396390792E-2</v>
      </c>
      <c r="E2084">
        <f>VLOOKUP(C2084,'Naive Bayes'!A:D,2,0)</f>
        <v>7.8909612625538018E-3</v>
      </c>
      <c r="F2084">
        <f>D2084*GETPIVOTDATA("Gender",'Naive Bayes'!$A$3,"Gender","Male","LastLetter","a")</f>
        <v>5.8901453620187659E-3</v>
      </c>
      <c r="G2084">
        <f>E2084*GETPIVOTDATA("Gender",'Naive Bayes'!$A$3,"Gender","Female","LastLetter","a")</f>
        <v>4.4266368058228645E-3</v>
      </c>
      <c r="H2084" t="str">
        <f t="shared" si="73"/>
        <v>Male</v>
      </c>
      <c r="I2084">
        <f t="shared" si="74"/>
        <v>1</v>
      </c>
    </row>
    <row r="2085" spans="1:9" ht="14.25" customHeight="1">
      <c r="A2085" s="1" t="s">
        <v>2068</v>
      </c>
      <c r="B2085" s="1" t="s">
        <v>6</v>
      </c>
      <c r="C2085" s="1" t="str">
        <f t="shared" si="75"/>
        <v>a</v>
      </c>
      <c r="D2085">
        <f>VLOOKUP(C2085,'Naive Bayes'!A:D,3,0)</f>
        <v>0.17859365276913503</v>
      </c>
      <c r="E2085">
        <f>VLOOKUP(C2085,'Naive Bayes'!A:D,2,0)</f>
        <v>0.56097560975609762</v>
      </c>
      <c r="F2085">
        <f>D2085*GETPIVOTDATA("Gender",'Naive Bayes'!$A$3,"Gender","Male","LastLetter","a")</f>
        <v>3.1895692809422373E-2</v>
      </c>
      <c r="G2085">
        <f>E2085*GETPIVOTDATA("Gender",'Naive Bayes'!$A$3,"Gender","Female","LastLetter","a")</f>
        <v>0.31469363474122553</v>
      </c>
      <c r="H2085" t="str">
        <f t="shared" si="73"/>
        <v>Female</v>
      </c>
      <c r="I2085">
        <f t="shared" si="74"/>
        <v>1</v>
      </c>
    </row>
    <row r="2086" spans="1:9" ht="14.25" customHeight="1">
      <c r="A2086" s="1" t="s">
        <v>2069</v>
      </c>
      <c r="B2086" s="1" t="s">
        <v>4</v>
      </c>
      <c r="C2086" s="1" t="str">
        <f t="shared" si="75"/>
        <v>r</v>
      </c>
      <c r="D2086">
        <f>VLOOKUP(C2086,'Naive Bayes'!A:D,3,0)</f>
        <v>8.7741132545115119E-2</v>
      </c>
      <c r="E2086">
        <f>VLOOKUP(C2086,'Naive Bayes'!A:D,2,0)</f>
        <v>6.4562410329985654E-3</v>
      </c>
      <c r="F2086">
        <f>D2086*GETPIVOTDATA("Gender",'Naive Bayes'!$A$3,"Gender","Male","LastLetter","a")</f>
        <v>1.5670009359332941E-2</v>
      </c>
      <c r="G2086">
        <f>E2086*GETPIVOTDATA("Gender",'Naive Bayes'!$A$3,"Gender","Female","LastLetter","a")</f>
        <v>3.6217937502187078E-3</v>
      </c>
      <c r="H2086" t="str">
        <f t="shared" si="73"/>
        <v>Male</v>
      </c>
      <c r="I2086">
        <f t="shared" si="74"/>
        <v>1</v>
      </c>
    </row>
    <row r="2087" spans="1:9" ht="14.25" customHeight="1">
      <c r="A2087" s="1" t="s">
        <v>2070</v>
      </c>
      <c r="B2087" s="1" t="s">
        <v>4</v>
      </c>
      <c r="C2087" s="1" t="str">
        <f t="shared" si="75"/>
        <v>e</v>
      </c>
      <c r="D2087">
        <f>VLOOKUP(C2087,'Naive Bayes'!A:D,3,0)</f>
        <v>6.8450528935905417E-3</v>
      </c>
      <c r="E2087">
        <f>VLOOKUP(C2087,'Naive Bayes'!A:D,2,0)</f>
        <v>7.1736011477761836E-3</v>
      </c>
      <c r="F2087">
        <f>D2087*GETPIVOTDATA("Gender",'Naive Bayes'!$A$3,"Gender","Male","LastLetter","a")</f>
        <v>1.2224829996642721E-3</v>
      </c>
      <c r="G2087">
        <f>E2087*GETPIVOTDATA("Gender",'Naive Bayes'!$A$3,"Gender","Female","LastLetter","a")</f>
        <v>4.0242152780207863E-3</v>
      </c>
      <c r="H2087" t="str">
        <f t="shared" si="73"/>
        <v>Female</v>
      </c>
      <c r="I2087">
        <f t="shared" si="74"/>
        <v>0</v>
      </c>
    </row>
    <row r="2088" spans="1:9" ht="14.25" customHeight="1">
      <c r="A2088" s="1" t="s">
        <v>2071</v>
      </c>
      <c r="B2088" s="1" t="s">
        <v>4</v>
      </c>
      <c r="C2088" s="1" t="str">
        <f t="shared" si="75"/>
        <v>a</v>
      </c>
      <c r="D2088">
        <f>VLOOKUP(C2088,'Naive Bayes'!A:D,3,0)</f>
        <v>0.17859365276913503</v>
      </c>
      <c r="E2088">
        <f>VLOOKUP(C2088,'Naive Bayes'!A:D,2,0)</f>
        <v>0.56097560975609762</v>
      </c>
      <c r="F2088">
        <f>D2088*GETPIVOTDATA("Gender",'Naive Bayes'!$A$3,"Gender","Male","LastLetter","a")</f>
        <v>3.1895692809422373E-2</v>
      </c>
      <c r="G2088">
        <f>E2088*GETPIVOTDATA("Gender",'Naive Bayes'!$A$3,"Gender","Female","LastLetter","a")</f>
        <v>0.31469363474122553</v>
      </c>
      <c r="H2088" t="str">
        <f t="shared" si="73"/>
        <v>Female</v>
      </c>
      <c r="I2088">
        <f t="shared" si="74"/>
        <v>0</v>
      </c>
    </row>
    <row r="2089" spans="1:9" ht="14.25" customHeight="1">
      <c r="A2089" s="1" t="s">
        <v>2072</v>
      </c>
      <c r="B2089" s="1" t="s">
        <v>6</v>
      </c>
      <c r="C2089" s="1" t="str">
        <f t="shared" si="75"/>
        <v>a</v>
      </c>
      <c r="D2089">
        <f>VLOOKUP(C2089,'Naive Bayes'!A:D,3,0)</f>
        <v>0.17859365276913503</v>
      </c>
      <c r="E2089">
        <f>VLOOKUP(C2089,'Naive Bayes'!A:D,2,0)</f>
        <v>0.56097560975609762</v>
      </c>
      <c r="F2089">
        <f>D2089*GETPIVOTDATA("Gender",'Naive Bayes'!$A$3,"Gender","Male","LastLetter","a")</f>
        <v>3.1895692809422373E-2</v>
      </c>
      <c r="G2089">
        <f>E2089*GETPIVOTDATA("Gender",'Naive Bayes'!$A$3,"Gender","Female","LastLetter","a")</f>
        <v>0.31469363474122553</v>
      </c>
      <c r="H2089" t="str">
        <f t="shared" si="73"/>
        <v>Female</v>
      </c>
      <c r="I2089">
        <f t="shared" si="74"/>
        <v>1</v>
      </c>
    </row>
    <row r="2090" spans="1:9" ht="14.25" customHeight="1">
      <c r="A2090" s="1" t="s">
        <v>2073</v>
      </c>
      <c r="B2090" s="1" t="s">
        <v>6</v>
      </c>
      <c r="C2090" s="1" t="str">
        <f t="shared" si="75"/>
        <v>a</v>
      </c>
      <c r="D2090">
        <f>VLOOKUP(C2090,'Naive Bayes'!A:D,3,0)</f>
        <v>0.17859365276913503</v>
      </c>
      <c r="E2090">
        <f>VLOOKUP(C2090,'Naive Bayes'!A:D,2,0)</f>
        <v>0.56097560975609762</v>
      </c>
      <c r="F2090">
        <f>D2090*GETPIVOTDATA("Gender",'Naive Bayes'!$A$3,"Gender","Male","LastLetter","a")</f>
        <v>3.1895692809422373E-2</v>
      </c>
      <c r="G2090">
        <f>E2090*GETPIVOTDATA("Gender",'Naive Bayes'!$A$3,"Gender","Female","LastLetter","a")</f>
        <v>0.31469363474122553</v>
      </c>
      <c r="H2090" t="str">
        <f t="shared" si="73"/>
        <v>Female</v>
      </c>
      <c r="I2090">
        <f t="shared" si="74"/>
        <v>1</v>
      </c>
    </row>
    <row r="2091" spans="1:9" ht="14.25" customHeight="1">
      <c r="A2091" s="1" t="s">
        <v>2074</v>
      </c>
      <c r="B2091" s="1" t="s">
        <v>4</v>
      </c>
      <c r="C2091" s="1" t="str">
        <f t="shared" si="75"/>
        <v>d</v>
      </c>
      <c r="D2091">
        <f>VLOOKUP(C2091,'Naive Bayes'!A:D,3,0)</f>
        <v>3.4847542003733668E-2</v>
      </c>
      <c r="E2091">
        <f>VLOOKUP(C2091,'Naive Bayes'!A:D,2,0)</f>
        <v>2.152080344332855E-3</v>
      </c>
      <c r="F2091">
        <f>D2091*GETPIVOTDATA("Gender",'Naive Bayes'!$A$3,"Gender","Male","LastLetter","a")</f>
        <v>6.2235498164726587E-3</v>
      </c>
      <c r="G2091">
        <f>E2091*GETPIVOTDATA("Gender",'Naive Bayes'!$A$3,"Gender","Female","LastLetter","a")</f>
        <v>1.2072645834062359E-3</v>
      </c>
      <c r="H2091" t="str">
        <f t="shared" si="73"/>
        <v>Male</v>
      </c>
      <c r="I2091">
        <f t="shared" si="74"/>
        <v>1</v>
      </c>
    </row>
    <row r="2092" spans="1:9" ht="14.25" customHeight="1">
      <c r="A2092" s="1" t="s">
        <v>2075</v>
      </c>
      <c r="B2092" s="1" t="s">
        <v>6</v>
      </c>
      <c r="C2092" s="1" t="str">
        <f t="shared" si="75"/>
        <v>i</v>
      </c>
      <c r="D2092">
        <f>VLOOKUP(C2092,'Naive Bayes'!A:D,3,0)</f>
        <v>6.4716863721219667E-2</v>
      </c>
      <c r="E2092">
        <f>VLOOKUP(C2092,'Naive Bayes'!A:D,2,0)</f>
        <v>0.34074605451936874</v>
      </c>
      <c r="F2092">
        <f>D2092*GETPIVOTDATA("Gender",'Naive Bayes'!$A$3,"Gender","Male","LastLetter","a")</f>
        <v>1.1558021087734937E-2</v>
      </c>
      <c r="G2092">
        <f>E2092*GETPIVOTDATA("Gender",'Naive Bayes'!$A$3,"Gender","Female","LastLetter","a")</f>
        <v>0.19115022570598736</v>
      </c>
      <c r="H2092" t="str">
        <f t="shared" si="73"/>
        <v>Female</v>
      </c>
      <c r="I2092">
        <f t="shared" si="74"/>
        <v>1</v>
      </c>
    </row>
    <row r="2093" spans="1:9" ht="14.25" customHeight="1">
      <c r="A2093" s="1" t="s">
        <v>2076</v>
      </c>
      <c r="B2093" s="1" t="s">
        <v>4</v>
      </c>
      <c r="C2093" s="1" t="str">
        <f t="shared" si="75"/>
        <v>d</v>
      </c>
      <c r="D2093">
        <f>VLOOKUP(C2093,'Naive Bayes'!A:D,3,0)</f>
        <v>3.4847542003733668E-2</v>
      </c>
      <c r="E2093">
        <f>VLOOKUP(C2093,'Naive Bayes'!A:D,2,0)</f>
        <v>2.152080344332855E-3</v>
      </c>
      <c r="F2093">
        <f>D2093*GETPIVOTDATA("Gender",'Naive Bayes'!$A$3,"Gender","Male","LastLetter","a")</f>
        <v>6.2235498164726587E-3</v>
      </c>
      <c r="G2093">
        <f>E2093*GETPIVOTDATA("Gender",'Naive Bayes'!$A$3,"Gender","Female","LastLetter","a")</f>
        <v>1.2072645834062359E-3</v>
      </c>
      <c r="H2093" t="str">
        <f t="shared" si="73"/>
        <v>Male</v>
      </c>
      <c r="I2093">
        <f t="shared" si="74"/>
        <v>1</v>
      </c>
    </row>
    <row r="2094" spans="1:9" ht="14.25" customHeight="1">
      <c r="A2094" s="1" t="s">
        <v>2077</v>
      </c>
      <c r="B2094" s="1" t="s">
        <v>4</v>
      </c>
      <c r="C2094" s="1" t="str">
        <f t="shared" si="75"/>
        <v>i</v>
      </c>
      <c r="D2094">
        <f>VLOOKUP(C2094,'Naive Bayes'!A:D,3,0)</f>
        <v>6.4716863721219667E-2</v>
      </c>
      <c r="E2094">
        <f>VLOOKUP(C2094,'Naive Bayes'!A:D,2,0)</f>
        <v>0.34074605451936874</v>
      </c>
      <c r="F2094">
        <f>D2094*GETPIVOTDATA("Gender",'Naive Bayes'!$A$3,"Gender","Male","LastLetter","a")</f>
        <v>1.1558021087734937E-2</v>
      </c>
      <c r="G2094">
        <f>E2094*GETPIVOTDATA("Gender",'Naive Bayes'!$A$3,"Gender","Female","LastLetter","a")</f>
        <v>0.19115022570598736</v>
      </c>
      <c r="H2094" t="str">
        <f t="shared" si="73"/>
        <v>Female</v>
      </c>
      <c r="I2094">
        <f t="shared" si="74"/>
        <v>0</v>
      </c>
    </row>
    <row r="2095" spans="1:9" ht="14.25" customHeight="1">
      <c r="A2095" s="1" t="s">
        <v>2078</v>
      </c>
      <c r="B2095" s="1" t="s">
        <v>4</v>
      </c>
      <c r="C2095" s="1" t="str">
        <f t="shared" si="75"/>
        <v>a</v>
      </c>
      <c r="D2095">
        <f>VLOOKUP(C2095,'Naive Bayes'!A:D,3,0)</f>
        <v>0.17859365276913503</v>
      </c>
      <c r="E2095">
        <f>VLOOKUP(C2095,'Naive Bayes'!A:D,2,0)</f>
        <v>0.56097560975609762</v>
      </c>
      <c r="F2095">
        <f>D2095*GETPIVOTDATA("Gender",'Naive Bayes'!$A$3,"Gender","Male","LastLetter","a")</f>
        <v>3.1895692809422373E-2</v>
      </c>
      <c r="G2095">
        <f>E2095*GETPIVOTDATA("Gender",'Naive Bayes'!$A$3,"Gender","Female","LastLetter","a")</f>
        <v>0.31469363474122553</v>
      </c>
      <c r="H2095" t="str">
        <f t="shared" si="73"/>
        <v>Female</v>
      </c>
      <c r="I2095">
        <f t="shared" si="74"/>
        <v>0</v>
      </c>
    </row>
    <row r="2096" spans="1:9" ht="14.25" customHeight="1">
      <c r="A2096" s="1" t="s">
        <v>2079</v>
      </c>
      <c r="B2096" s="1" t="s">
        <v>6</v>
      </c>
      <c r="C2096" s="1" t="str">
        <f t="shared" si="75"/>
        <v>a</v>
      </c>
      <c r="D2096">
        <f>VLOOKUP(C2096,'Naive Bayes'!A:D,3,0)</f>
        <v>0.17859365276913503</v>
      </c>
      <c r="E2096">
        <f>VLOOKUP(C2096,'Naive Bayes'!A:D,2,0)</f>
        <v>0.56097560975609762</v>
      </c>
      <c r="F2096">
        <f>D2096*GETPIVOTDATA("Gender",'Naive Bayes'!$A$3,"Gender","Male","LastLetter","a")</f>
        <v>3.1895692809422373E-2</v>
      </c>
      <c r="G2096">
        <f>E2096*GETPIVOTDATA("Gender",'Naive Bayes'!$A$3,"Gender","Female","LastLetter","a")</f>
        <v>0.31469363474122553</v>
      </c>
      <c r="H2096" t="str">
        <f t="shared" si="73"/>
        <v>Female</v>
      </c>
      <c r="I2096">
        <f t="shared" si="74"/>
        <v>1</v>
      </c>
    </row>
    <row r="2097" spans="1:9" ht="14.25" customHeight="1">
      <c r="A2097" s="1" t="s">
        <v>2080</v>
      </c>
      <c r="B2097" s="1" t="s">
        <v>4</v>
      </c>
      <c r="C2097" s="1" t="str">
        <f t="shared" si="75"/>
        <v>e</v>
      </c>
      <c r="D2097">
        <f>VLOOKUP(C2097,'Naive Bayes'!A:D,3,0)</f>
        <v>6.8450528935905417E-3</v>
      </c>
      <c r="E2097">
        <f>VLOOKUP(C2097,'Naive Bayes'!A:D,2,0)</f>
        <v>7.1736011477761836E-3</v>
      </c>
      <c r="F2097">
        <f>D2097*GETPIVOTDATA("Gender",'Naive Bayes'!$A$3,"Gender","Male","LastLetter","a")</f>
        <v>1.2224829996642721E-3</v>
      </c>
      <c r="G2097">
        <f>E2097*GETPIVOTDATA("Gender",'Naive Bayes'!$A$3,"Gender","Female","LastLetter","a")</f>
        <v>4.0242152780207863E-3</v>
      </c>
      <c r="H2097" t="str">
        <f t="shared" si="73"/>
        <v>Female</v>
      </c>
      <c r="I2097">
        <f t="shared" si="74"/>
        <v>0</v>
      </c>
    </row>
    <row r="2098" spans="1:9" ht="14.25" customHeight="1">
      <c r="A2098" s="1" t="s">
        <v>2081</v>
      </c>
      <c r="B2098" s="1" t="s">
        <v>6</v>
      </c>
      <c r="C2098" s="1" t="str">
        <f t="shared" si="75"/>
        <v>e</v>
      </c>
      <c r="D2098">
        <f>VLOOKUP(C2098,'Naive Bayes'!A:D,3,0)</f>
        <v>6.8450528935905417E-3</v>
      </c>
      <c r="E2098">
        <f>VLOOKUP(C2098,'Naive Bayes'!A:D,2,0)</f>
        <v>7.1736011477761836E-3</v>
      </c>
      <c r="F2098">
        <f>D2098*GETPIVOTDATA("Gender",'Naive Bayes'!$A$3,"Gender","Male","LastLetter","a")</f>
        <v>1.2224829996642721E-3</v>
      </c>
      <c r="G2098">
        <f>E2098*GETPIVOTDATA("Gender",'Naive Bayes'!$A$3,"Gender","Female","LastLetter","a")</f>
        <v>4.0242152780207863E-3</v>
      </c>
      <c r="H2098" t="str">
        <f t="shared" si="73"/>
        <v>Female</v>
      </c>
      <c r="I2098">
        <f t="shared" si="74"/>
        <v>1</v>
      </c>
    </row>
    <row r="2099" spans="1:9" ht="14.25" customHeight="1">
      <c r="A2099" s="1" t="s">
        <v>2082</v>
      </c>
      <c r="B2099" s="1" t="s">
        <v>4</v>
      </c>
      <c r="C2099" s="1" t="str">
        <f t="shared" si="75"/>
        <v>s</v>
      </c>
      <c r="D2099">
        <f>VLOOKUP(C2099,'Naive Bayes'!A:D,3,0)</f>
        <v>2.0535158680771624E-2</v>
      </c>
      <c r="E2099">
        <f>VLOOKUP(C2099,'Naive Bayes'!A:D,2,0)</f>
        <v>2.8694404591104736E-3</v>
      </c>
      <c r="F2099">
        <f>D2099*GETPIVOTDATA("Gender",'Naive Bayes'!$A$3,"Gender","Male","LastLetter","a")</f>
        <v>3.6674489989928162E-3</v>
      </c>
      <c r="G2099">
        <f>E2099*GETPIVOTDATA("Gender",'Naive Bayes'!$A$3,"Gender","Female","LastLetter","a")</f>
        <v>1.6096861112083146E-3</v>
      </c>
      <c r="H2099" t="str">
        <f t="shared" si="73"/>
        <v>Male</v>
      </c>
      <c r="I2099">
        <f t="shared" si="74"/>
        <v>1</v>
      </c>
    </row>
    <row r="2100" spans="1:9" ht="14.25" customHeight="1">
      <c r="A2100" s="1" t="s">
        <v>2083</v>
      </c>
      <c r="B2100" s="1" t="s">
        <v>6</v>
      </c>
      <c r="C2100" s="1" t="str">
        <f t="shared" si="75"/>
        <v>i</v>
      </c>
      <c r="D2100">
        <f>VLOOKUP(C2100,'Naive Bayes'!A:D,3,0)</f>
        <v>6.4716863721219667E-2</v>
      </c>
      <c r="E2100">
        <f>VLOOKUP(C2100,'Naive Bayes'!A:D,2,0)</f>
        <v>0.34074605451936874</v>
      </c>
      <c r="F2100">
        <f>D2100*GETPIVOTDATA("Gender",'Naive Bayes'!$A$3,"Gender","Male","LastLetter","a")</f>
        <v>1.1558021087734937E-2</v>
      </c>
      <c r="G2100">
        <f>E2100*GETPIVOTDATA("Gender",'Naive Bayes'!$A$3,"Gender","Female","LastLetter","a")</f>
        <v>0.19115022570598736</v>
      </c>
      <c r="H2100" t="str">
        <f t="shared" si="73"/>
        <v>Female</v>
      </c>
      <c r="I2100">
        <f t="shared" si="74"/>
        <v>1</v>
      </c>
    </row>
    <row r="2101" spans="1:9" ht="14.25" customHeight="1">
      <c r="A2101" s="1" t="s">
        <v>2084</v>
      </c>
      <c r="B2101" s="1" t="s">
        <v>4</v>
      </c>
      <c r="C2101" s="1" t="str">
        <f t="shared" si="75"/>
        <v>n</v>
      </c>
      <c r="D2101">
        <f>VLOOKUP(C2101,'Naive Bayes'!A:D,3,0)</f>
        <v>0.15121344119477287</v>
      </c>
      <c r="E2101">
        <f>VLOOKUP(C2101,'Naive Bayes'!A:D,2,0)</f>
        <v>1.2195121951219513E-2</v>
      </c>
      <c r="F2101">
        <f>D2101*GETPIVOTDATA("Gender",'Naive Bayes'!$A$3,"Gender","Male","LastLetter","a")</f>
        <v>2.7005760810765285E-2</v>
      </c>
      <c r="G2101">
        <f>E2101*GETPIVOTDATA("Gender",'Naive Bayes'!$A$3,"Gender","Female","LastLetter","a")</f>
        <v>6.8411659726353366E-3</v>
      </c>
      <c r="H2101" t="str">
        <f t="shared" si="73"/>
        <v>Male</v>
      </c>
      <c r="I2101">
        <f t="shared" si="74"/>
        <v>1</v>
      </c>
    </row>
    <row r="2102" spans="1:9" ht="14.25" customHeight="1"/>
    <row r="2103" spans="1:9" ht="14.25" customHeight="1"/>
    <row r="2104" spans="1:9" ht="14.25" customHeight="1"/>
    <row r="2105" spans="1:9" ht="14.25" customHeight="1"/>
    <row r="2106" spans="1:9" ht="14.25" customHeight="1"/>
    <row r="2107" spans="1:9" ht="14.25" customHeight="1"/>
    <row r="2108" spans="1:9" ht="14.25" customHeight="1"/>
    <row r="2109" spans="1:9" ht="14.25" customHeight="1"/>
    <row r="2110" spans="1:9" ht="14.25" customHeight="1"/>
    <row r="2111" spans="1:9" ht="14.25" customHeight="1"/>
    <row r="2112" spans="1:9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</sheetData>
  <pageMargins left="0.7" right="0.7" top="0.75" bottom="0.75" header="0" footer="0"/>
  <pageSetup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1151-5F48-4175-A562-BA2AB9D35785}">
  <dimension ref="A3:D28"/>
  <sheetViews>
    <sheetView topLeftCell="A4" workbookViewId="0">
      <selection activeCell="F23" sqref="F23"/>
    </sheetView>
  </sheetViews>
  <sheetFormatPr defaultRowHeight="14.4"/>
  <cols>
    <col min="1" max="1" width="15" bestFit="1" customWidth="1"/>
    <col min="2" max="2" width="15.5546875" style="37" bestFit="1" customWidth="1"/>
    <col min="3" max="3" width="8" style="37" bestFit="1" customWidth="1"/>
    <col min="4" max="4" width="10.77734375" style="37" bestFit="1" customWidth="1"/>
    <col min="5" max="5" width="10.77734375" bestFit="1" customWidth="1"/>
  </cols>
  <sheetData>
    <row r="3" spans="1:4">
      <c r="A3" s="23" t="s">
        <v>3008</v>
      </c>
      <c r="B3" s="36" t="s">
        <v>3006</v>
      </c>
    </row>
    <row r="4" spans="1:4">
      <c r="A4" s="23" t="s">
        <v>3007</v>
      </c>
      <c r="B4" s="37" t="s">
        <v>6</v>
      </c>
      <c r="C4" s="37" t="s">
        <v>4</v>
      </c>
      <c r="D4" s="37" t="s">
        <v>2975</v>
      </c>
    </row>
    <row r="5" spans="1:4">
      <c r="A5" s="24" t="s">
        <v>2976</v>
      </c>
      <c r="B5" s="37">
        <v>0.55521783181357653</v>
      </c>
      <c r="C5" s="37">
        <v>0.17520215633423181</v>
      </c>
      <c r="D5" s="37">
        <v>0.29193899782135074</v>
      </c>
    </row>
    <row r="6" spans="1:4">
      <c r="A6" s="24" t="s">
        <v>2977</v>
      </c>
      <c r="B6" s="37">
        <v>2.0263424518743669E-3</v>
      </c>
      <c r="C6" s="37">
        <v>8.9847259658580418E-3</v>
      </c>
      <c r="D6" s="37">
        <v>6.8471833177715527E-3</v>
      </c>
    </row>
    <row r="7" spans="1:4">
      <c r="A7" s="24" t="s">
        <v>2978</v>
      </c>
      <c r="B7" s="37">
        <v>1.0131712259371835E-3</v>
      </c>
      <c r="C7" s="37">
        <v>3.0548068283917342E-2</v>
      </c>
      <c r="D7" s="37">
        <v>2.1475256769374416E-2</v>
      </c>
    </row>
    <row r="8" spans="1:4">
      <c r="A8" s="24" t="s">
        <v>2979</v>
      </c>
      <c r="B8" s="37">
        <v>8.1053698074974676E-3</v>
      </c>
      <c r="C8" s="37">
        <v>6.2893081761006293E-3</v>
      </c>
      <c r="D8" s="37">
        <v>6.8471833177715527E-3</v>
      </c>
    </row>
    <row r="9" spans="1:4">
      <c r="A9" s="24" t="s">
        <v>2980</v>
      </c>
      <c r="B9" s="37">
        <v>1.0131712259371835E-3</v>
      </c>
      <c r="C9" s="37">
        <v>1.7969451931716084E-3</v>
      </c>
      <c r="D9" s="37">
        <v>1.556178026766262E-3</v>
      </c>
    </row>
    <row r="10" spans="1:4">
      <c r="A10" s="24" t="s">
        <v>2981</v>
      </c>
      <c r="B10" s="37">
        <v>0</v>
      </c>
      <c r="C10" s="37">
        <v>1.2578616352201259E-2</v>
      </c>
      <c r="D10" s="37">
        <v>8.7145969498910684E-3</v>
      </c>
    </row>
    <row r="11" spans="1:4">
      <c r="A11" s="24" t="s">
        <v>2982</v>
      </c>
      <c r="B11" s="37">
        <v>5.065856129685917E-3</v>
      </c>
      <c r="C11" s="37">
        <v>0.1096136567834681</v>
      </c>
      <c r="D11" s="37">
        <v>7.7497665732959853E-2</v>
      </c>
    </row>
    <row r="12" spans="1:4">
      <c r="A12" s="24" t="s">
        <v>2983</v>
      </c>
      <c r="B12" s="37">
        <v>0.33839918946301922</v>
      </c>
      <c r="C12" s="37">
        <v>6.5588499550763707E-2</v>
      </c>
      <c r="D12" s="37">
        <v>0.14939309056956115</v>
      </c>
    </row>
    <row r="13" spans="1:4">
      <c r="A13" s="24" t="s">
        <v>2984</v>
      </c>
      <c r="B13" s="37">
        <v>1.0131712259371835E-3</v>
      </c>
      <c r="C13" s="37">
        <v>2.3360287511230909E-2</v>
      </c>
      <c r="D13" s="37">
        <v>1.6495487083722379E-2</v>
      </c>
    </row>
    <row r="14" spans="1:4">
      <c r="A14" s="24" t="s">
        <v>2985</v>
      </c>
      <c r="B14" s="37">
        <v>4.0526849037487338E-3</v>
      </c>
      <c r="C14" s="37">
        <v>3.6837376460017966E-2</v>
      </c>
      <c r="D14" s="37">
        <v>2.6766262060379707E-2</v>
      </c>
    </row>
    <row r="15" spans="1:4">
      <c r="A15" s="24" t="s">
        <v>2986</v>
      </c>
      <c r="B15" s="37">
        <v>3.0395136778115502E-2</v>
      </c>
      <c r="C15" s="37">
        <v>5.6603773584905662E-2</v>
      </c>
      <c r="D15" s="37">
        <v>4.8552754435107377E-2</v>
      </c>
    </row>
    <row r="16" spans="1:4">
      <c r="A16" s="24" t="s">
        <v>2987</v>
      </c>
      <c r="B16" s="37">
        <v>7.0921985815602835E-3</v>
      </c>
      <c r="C16" s="37">
        <v>3.7735849056603772E-2</v>
      </c>
      <c r="D16" s="37">
        <v>2.8322440087145968E-2</v>
      </c>
    </row>
    <row r="17" spans="1:4">
      <c r="A17" s="24" t="s">
        <v>2988</v>
      </c>
      <c r="B17" s="37">
        <v>1.4184397163120567E-2</v>
      </c>
      <c r="C17" s="37">
        <v>0.16172506738544473</v>
      </c>
      <c r="D17" s="37">
        <v>0.1164021164021164</v>
      </c>
    </row>
    <row r="18" spans="1:4">
      <c r="A18" s="24" t="s">
        <v>2989</v>
      </c>
      <c r="B18" s="37">
        <v>2.0263424518743669E-3</v>
      </c>
      <c r="C18" s="37">
        <v>2.6954177897574125E-3</v>
      </c>
      <c r="D18" s="37">
        <v>2.4898848428260194E-3</v>
      </c>
    </row>
    <row r="19" spans="1:4">
      <c r="A19" s="24" t="s">
        <v>2990</v>
      </c>
      <c r="B19" s="37">
        <v>1.0131712259371835E-3</v>
      </c>
      <c r="C19" s="37">
        <v>1.2578616352201259E-2</v>
      </c>
      <c r="D19" s="37">
        <v>9.0258325552443203E-3</v>
      </c>
    </row>
    <row r="20" spans="1:4">
      <c r="A20" s="24" t="s">
        <v>2991</v>
      </c>
      <c r="B20" s="37">
        <v>0</v>
      </c>
      <c r="C20" s="37">
        <v>3.5938903863432167E-3</v>
      </c>
      <c r="D20" s="37">
        <v>2.4898848428260194E-3</v>
      </c>
    </row>
    <row r="21" spans="1:4">
      <c r="A21" s="24" t="s">
        <v>2992</v>
      </c>
      <c r="B21" s="37">
        <v>8.1053698074974676E-3</v>
      </c>
      <c r="C21" s="37">
        <v>8.9847259658580411E-2</v>
      </c>
      <c r="D21" s="37">
        <v>6.4737005913476503E-2</v>
      </c>
    </row>
    <row r="22" spans="1:4">
      <c r="A22" s="24" t="s">
        <v>2993</v>
      </c>
      <c r="B22" s="37">
        <v>3.0395136778115501E-3</v>
      </c>
      <c r="C22" s="37">
        <v>2.2461814914645103E-2</v>
      </c>
      <c r="D22" s="37">
        <v>1.6495487083722379E-2</v>
      </c>
    </row>
    <row r="23" spans="1:4">
      <c r="A23" s="24" t="s">
        <v>2994</v>
      </c>
      <c r="B23" s="37">
        <v>5.065856129685917E-3</v>
      </c>
      <c r="C23" s="37">
        <v>6.2893081761006289E-2</v>
      </c>
      <c r="D23" s="37">
        <v>4.5129162776221601E-2</v>
      </c>
    </row>
    <row r="24" spans="1:4">
      <c r="A24" s="24" t="s">
        <v>2995</v>
      </c>
      <c r="B24" s="37">
        <v>1.0131712259371834E-2</v>
      </c>
      <c r="C24" s="37">
        <v>3.2345013477088951E-2</v>
      </c>
      <c r="D24" s="37">
        <v>2.5521319638966696E-2</v>
      </c>
    </row>
    <row r="25" spans="1:4">
      <c r="A25" s="24" t="s">
        <v>2996</v>
      </c>
      <c r="B25" s="37">
        <v>0</v>
      </c>
      <c r="C25" s="37">
        <v>2.4258760107816711E-2</v>
      </c>
      <c r="D25" s="37">
        <v>1.680672268907563E-2</v>
      </c>
    </row>
    <row r="26" spans="1:4">
      <c r="A26" s="24" t="s">
        <v>2997</v>
      </c>
      <c r="B26" s="37">
        <v>2.0263424518743669E-3</v>
      </c>
      <c r="C26" s="37">
        <v>1.7070979335130278E-2</v>
      </c>
      <c r="D26" s="37">
        <v>1.2449424214130096E-2</v>
      </c>
    </row>
    <row r="27" spans="1:4">
      <c r="A27" s="24" t="s">
        <v>2998</v>
      </c>
      <c r="B27" s="37">
        <v>1.0131712259371835E-3</v>
      </c>
      <c r="C27" s="37">
        <v>5.3908355795148251E-3</v>
      </c>
      <c r="D27" s="37">
        <v>4.0460628695922814E-3</v>
      </c>
    </row>
    <row r="28" spans="1:4">
      <c r="A28" s="24" t="s">
        <v>2975</v>
      </c>
      <c r="B28" s="37">
        <v>1</v>
      </c>
      <c r="C28" s="37">
        <v>1</v>
      </c>
      <c r="D28" s="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5CA7-2928-421D-8C06-B525FDE3FE60}">
  <dimension ref="A1:Q3214"/>
  <sheetViews>
    <sheetView workbookViewId="0">
      <selection sqref="A1:B1048576"/>
    </sheetView>
  </sheetViews>
  <sheetFormatPr defaultRowHeight="14.4"/>
  <cols>
    <col min="4" max="4" width="10.44140625" customWidth="1"/>
    <col min="12" max="12" width="21.33203125" customWidth="1"/>
    <col min="13" max="13" width="15.5546875" bestFit="1" customWidth="1"/>
    <col min="14" max="14" width="5.21875" bestFit="1" customWidth="1"/>
    <col min="15" max="15" width="7" bestFit="1" customWidth="1"/>
    <col min="16" max="16" width="16.44140625" customWidth="1"/>
  </cols>
  <sheetData>
    <row r="1" spans="1:17">
      <c r="A1" s="25" t="s">
        <v>1</v>
      </c>
      <c r="B1" s="25" t="s">
        <v>2</v>
      </c>
      <c r="C1" s="25" t="s">
        <v>3038</v>
      </c>
      <c r="D1" s="25" t="s">
        <v>3039</v>
      </c>
      <c r="E1" s="25" t="s">
        <v>3040</v>
      </c>
      <c r="F1" s="25" t="s">
        <v>3041</v>
      </c>
      <c r="G1" s="25" t="s">
        <v>3009</v>
      </c>
    </row>
    <row r="2" spans="1:17">
      <c r="A2" t="s">
        <v>4</v>
      </c>
      <c r="B2" t="s">
        <v>2982</v>
      </c>
      <c r="C2">
        <f>VLOOKUP(B2,NB_2!A:C,3,0)</f>
        <v>0.1096136567834681</v>
      </c>
      <c r="D2">
        <f>VLOOKUP(B2,NB_2!A:C,2,0)</f>
        <v>5.065856129685917E-3</v>
      </c>
      <c r="E2">
        <f>C2*GETPIVOTDATA("Gender",NB_2!$A$3,"Gender","Male","LastLetter","a")</f>
        <v>1.9204549032144008E-2</v>
      </c>
      <c r="F2">
        <f>D2*GETPIVOTDATA("Gender",NB_2!$A$3,"Gender","Female","LastLetter","a")</f>
        <v>2.812653656603731E-3</v>
      </c>
      <c r="G2" t="str">
        <f>IF(E2&gt;F2,"Male","Female")</f>
        <v>Male</v>
      </c>
      <c r="L2" s="23" t="s">
        <v>3008</v>
      </c>
      <c r="M2" s="23" t="s">
        <v>3006</v>
      </c>
    </row>
    <row r="3" spans="1:17">
      <c r="A3" t="s">
        <v>6</v>
      </c>
      <c r="B3" t="s">
        <v>2976</v>
      </c>
      <c r="C3">
        <f>VLOOKUP(B3,NB_2!A:C,3,0)</f>
        <v>0.17520215633423181</v>
      </c>
      <c r="D3">
        <f>VLOOKUP(B3,NB_2!A:C,2,0)</f>
        <v>0.55521783181357653</v>
      </c>
      <c r="E3">
        <f>C3*GETPIVOTDATA("Gender",NB_2!$A$3,"Gender","Male","LastLetter","a")</f>
        <v>3.0695795584164604E-2</v>
      </c>
      <c r="F3">
        <f>D3*GETPIVOTDATA("Gender",NB_2!$A$3,"Gender","Female","LastLetter","a")</f>
        <v>0.30826684076376898</v>
      </c>
      <c r="G3" t="str">
        <f t="shared" ref="G3:G66" si="0">IF(E3&gt;F3,"Male","Female")</f>
        <v>Female</v>
      </c>
      <c r="L3" s="23" t="s">
        <v>3007</v>
      </c>
      <c r="M3" t="s">
        <v>6</v>
      </c>
      <c r="N3" t="s">
        <v>4</v>
      </c>
      <c r="O3" t="s">
        <v>3037</v>
      </c>
      <c r="P3" t="s">
        <v>2975</v>
      </c>
    </row>
    <row r="4" spans="1:17">
      <c r="A4" t="s">
        <v>4</v>
      </c>
      <c r="B4" t="s">
        <v>2977</v>
      </c>
      <c r="C4">
        <f>VLOOKUP(B4,NB_2!A:C,3,0)</f>
        <v>8.9847259658580418E-3</v>
      </c>
      <c r="D4">
        <f>VLOOKUP(B4,NB_2!A:C,2,0)</f>
        <v>2.0263424518743669E-3</v>
      </c>
      <c r="E4">
        <f>C4*GETPIVOTDATA("Gender",NB_2!$A$3,"Gender","Male","LastLetter","a")</f>
        <v>1.5741433632904926E-3</v>
      </c>
      <c r="F4">
        <f>D4*GETPIVOTDATA("Gender",NB_2!$A$3,"Gender","Female","LastLetter","a")</f>
        <v>1.1250614626414925E-3</v>
      </c>
      <c r="G4" t="str">
        <f t="shared" si="0"/>
        <v>Male</v>
      </c>
      <c r="L4" s="24" t="s">
        <v>6</v>
      </c>
      <c r="M4">
        <v>923</v>
      </c>
      <c r="N4">
        <v>64</v>
      </c>
      <c r="P4">
        <v>987</v>
      </c>
    </row>
    <row r="5" spans="1:17">
      <c r="A5" t="s">
        <v>6</v>
      </c>
      <c r="B5" t="s">
        <v>2976</v>
      </c>
      <c r="C5">
        <f>VLOOKUP(B5,NB_2!A:C,3,0)</f>
        <v>0.17520215633423181</v>
      </c>
      <c r="D5">
        <f>VLOOKUP(B5,NB_2!A:C,2,0)</f>
        <v>0.55521783181357653</v>
      </c>
      <c r="E5">
        <f>C5*GETPIVOTDATA("Gender",NB_2!$A$3,"Gender","Male","LastLetter","a")</f>
        <v>3.0695795584164604E-2</v>
      </c>
      <c r="F5">
        <f>D5*GETPIVOTDATA("Gender",NB_2!$A$3,"Gender","Female","LastLetter","a")</f>
        <v>0.30826684076376898</v>
      </c>
      <c r="G5" t="str">
        <f t="shared" si="0"/>
        <v>Female</v>
      </c>
      <c r="L5" s="24" t="s">
        <v>4</v>
      </c>
      <c r="M5">
        <v>686</v>
      </c>
      <c r="N5">
        <v>1540</v>
      </c>
      <c r="P5">
        <v>2226</v>
      </c>
    </row>
    <row r="6" spans="1:17">
      <c r="A6" t="s">
        <v>6</v>
      </c>
      <c r="B6" t="s">
        <v>2983</v>
      </c>
      <c r="C6">
        <f>VLOOKUP(B6,NB_2!A:C,3,0)</f>
        <v>6.5588499550763707E-2</v>
      </c>
      <c r="D6">
        <f>VLOOKUP(B6,NB_2!A:C,2,0)</f>
        <v>0.33839918946301922</v>
      </c>
      <c r="E6">
        <f>C6*GETPIVOTDATA("Gender",NB_2!$A$3,"Gender","Male","LastLetter","a")</f>
        <v>1.1491246552020596E-2</v>
      </c>
      <c r="F6">
        <f>D6*GETPIVOTDATA("Gender",NB_2!$A$3,"Gender","Female","LastLetter","a")</f>
        <v>0.18788526426112923</v>
      </c>
      <c r="G6" t="str">
        <f t="shared" si="0"/>
        <v>Female</v>
      </c>
      <c r="L6" s="24" t="s">
        <v>3037</v>
      </c>
    </row>
    <row r="7" spans="1:17">
      <c r="A7" t="s">
        <v>6</v>
      </c>
      <c r="B7" t="s">
        <v>2976</v>
      </c>
      <c r="C7">
        <f>VLOOKUP(B7,NB_2!A:C,3,0)</f>
        <v>0.17520215633423181</v>
      </c>
      <c r="D7">
        <f>VLOOKUP(B7,NB_2!A:C,2,0)</f>
        <v>0.55521783181357653</v>
      </c>
      <c r="E7">
        <f>C7*GETPIVOTDATA("Gender",NB_2!$A$3,"Gender","Male","LastLetter","a")</f>
        <v>3.0695795584164604E-2</v>
      </c>
      <c r="F7">
        <f>D7*GETPIVOTDATA("Gender",NB_2!$A$3,"Gender","Female","LastLetter","a")</f>
        <v>0.30826684076376898</v>
      </c>
      <c r="G7" t="str">
        <f t="shared" si="0"/>
        <v>Female</v>
      </c>
      <c r="L7" s="24" t="s">
        <v>2975</v>
      </c>
      <c r="M7">
        <v>1609</v>
      </c>
      <c r="N7">
        <v>1604</v>
      </c>
      <c r="P7">
        <v>3213</v>
      </c>
    </row>
    <row r="8" spans="1:17">
      <c r="A8" t="s">
        <v>6</v>
      </c>
      <c r="B8" t="s">
        <v>2983</v>
      </c>
      <c r="C8">
        <f>VLOOKUP(B8,NB_2!A:C,3,0)</f>
        <v>6.5588499550763707E-2</v>
      </c>
      <c r="D8">
        <f>VLOOKUP(B8,NB_2!A:C,2,0)</f>
        <v>0.33839918946301922</v>
      </c>
      <c r="E8">
        <f>C8*GETPIVOTDATA("Gender",NB_2!$A$3,"Gender","Male","LastLetter","a")</f>
        <v>1.1491246552020596E-2</v>
      </c>
      <c r="F8">
        <f>D8*GETPIVOTDATA("Gender",NB_2!$A$3,"Gender","Female","LastLetter","a")</f>
        <v>0.18788526426112923</v>
      </c>
      <c r="G8" t="str">
        <f t="shared" si="0"/>
        <v>Female</v>
      </c>
    </row>
    <row r="9" spans="1:17">
      <c r="A9" t="s">
        <v>4</v>
      </c>
      <c r="B9" t="s">
        <v>2976</v>
      </c>
      <c r="C9">
        <f>VLOOKUP(B9,NB_2!A:C,3,0)</f>
        <v>0.17520215633423181</v>
      </c>
      <c r="D9">
        <f>VLOOKUP(B9,NB_2!A:C,2,0)</f>
        <v>0.55521783181357653</v>
      </c>
      <c r="E9">
        <f>C9*GETPIVOTDATA("Gender",NB_2!$A$3,"Gender","Male","LastLetter","a")</f>
        <v>3.0695795584164604E-2</v>
      </c>
      <c r="F9">
        <f>D9*GETPIVOTDATA("Gender",NB_2!$A$3,"Gender","Female","LastLetter","a")</f>
        <v>0.30826684076376898</v>
      </c>
      <c r="G9" t="str">
        <f t="shared" si="0"/>
        <v>Female</v>
      </c>
    </row>
    <row r="10" spans="1:17">
      <c r="A10" t="s">
        <v>6</v>
      </c>
      <c r="B10" t="s">
        <v>2976</v>
      </c>
      <c r="C10">
        <f>VLOOKUP(B10,NB_2!A:C,3,0)</f>
        <v>0.17520215633423181</v>
      </c>
      <c r="D10">
        <f>VLOOKUP(B10,NB_2!A:C,2,0)</f>
        <v>0.55521783181357653</v>
      </c>
      <c r="E10">
        <f>C10*GETPIVOTDATA("Gender",NB_2!$A$3,"Gender","Male","LastLetter","a")</f>
        <v>3.0695795584164604E-2</v>
      </c>
      <c r="F10">
        <f>D10*GETPIVOTDATA("Gender",NB_2!$A$3,"Gender","Female","LastLetter","a")</f>
        <v>0.30826684076376898</v>
      </c>
      <c r="G10" t="str">
        <f t="shared" si="0"/>
        <v>Female</v>
      </c>
      <c r="L10" s="28" t="s">
        <v>3042</v>
      </c>
      <c r="M10" s="27">
        <f>GETPIVOTDATA("Gender",$L$2,"Gender","Female","Prediction","Female")/GETPIVOTDATA("Gender",$L$2,"Prediction","Female")</f>
        <v>0.57364822871348664</v>
      </c>
      <c r="P10" s="25" t="s">
        <v>3034</v>
      </c>
      <c r="Q10">
        <f>GETPIVOTDATA("Gender",$L$2,"Gender","Female")/GETPIVOTDATA("Gender",$L$2)</f>
        <v>0.30718954248366015</v>
      </c>
    </row>
    <row r="11" spans="1:17">
      <c r="A11" t="s">
        <v>4</v>
      </c>
      <c r="B11" t="s">
        <v>2985</v>
      </c>
      <c r="C11">
        <f>VLOOKUP(B11,NB_2!A:C,3,0)</f>
        <v>3.6837376460017966E-2</v>
      </c>
      <c r="D11">
        <f>VLOOKUP(B11,NB_2!A:C,2,0)</f>
        <v>4.0526849037487338E-3</v>
      </c>
      <c r="E11">
        <f>C11*GETPIVOTDATA("Gender",NB_2!$A$3,"Gender","Male","LastLetter","a")</f>
        <v>6.4539877894910181E-3</v>
      </c>
      <c r="F11">
        <f>D11*GETPIVOTDATA("Gender",NB_2!$A$3,"Gender","Female","LastLetter","a")</f>
        <v>2.250122925282985E-3</v>
      </c>
      <c r="G11" t="str">
        <f t="shared" si="0"/>
        <v>Male</v>
      </c>
      <c r="L11" s="25" t="s">
        <v>3043</v>
      </c>
      <c r="M11" s="27">
        <f>GETPIVOTDATA("Gender",$L$2,"Gender","Female","Prediction","Female")/GETPIVOTDATA("Gender",$L$2,"Gender","Female")</f>
        <v>0.93515704154002022</v>
      </c>
      <c r="P11" s="25" t="s">
        <v>3035</v>
      </c>
      <c r="Q11">
        <f>GETPIVOTDATA("Gender",$L$2,"Gender","Male")/GETPIVOTDATA("Gender",$L$2)</f>
        <v>0.69281045751633985</v>
      </c>
    </row>
    <row r="12" spans="1:17">
      <c r="A12" t="s">
        <v>4</v>
      </c>
      <c r="B12" t="s">
        <v>2978</v>
      </c>
      <c r="C12">
        <f>VLOOKUP(B12,NB_2!A:C,3,0)</f>
        <v>3.0548068283917342E-2</v>
      </c>
      <c r="D12">
        <f>VLOOKUP(B12,NB_2!A:C,2,0)</f>
        <v>1.0131712259371835E-3</v>
      </c>
      <c r="E12">
        <f>C12*GETPIVOTDATA("Gender",NB_2!$A$3,"Gender","Male","LastLetter","a")</f>
        <v>5.3520874351876743E-3</v>
      </c>
      <c r="F12">
        <f>D12*GETPIVOTDATA("Gender",NB_2!$A$3,"Gender","Female","LastLetter","a")</f>
        <v>5.6253073132074625E-4</v>
      </c>
      <c r="G12" t="str">
        <f t="shared" si="0"/>
        <v>Male</v>
      </c>
    </row>
    <row r="13" spans="1:17">
      <c r="A13" t="s">
        <v>6</v>
      </c>
      <c r="B13" t="s">
        <v>2983</v>
      </c>
      <c r="C13">
        <f>VLOOKUP(B13,NB_2!A:C,3,0)</f>
        <v>6.5588499550763707E-2</v>
      </c>
      <c r="D13">
        <f>VLOOKUP(B13,NB_2!A:C,2,0)</f>
        <v>0.33839918946301922</v>
      </c>
      <c r="E13">
        <f>C13*GETPIVOTDATA("Gender",NB_2!$A$3,"Gender","Male","LastLetter","a")</f>
        <v>1.1491246552020596E-2</v>
      </c>
      <c r="F13">
        <f>D13*GETPIVOTDATA("Gender",NB_2!$A$3,"Gender","Female","LastLetter","a")</f>
        <v>0.18788526426112923</v>
      </c>
      <c r="G13" t="str">
        <f t="shared" si="0"/>
        <v>Female</v>
      </c>
      <c r="L13" s="25" t="s">
        <v>3030</v>
      </c>
      <c r="M13" s="27">
        <f>GETPIVOTDATA("Gender",$L$2,"Gender","Male","Prediction","Male")/GETPIVOTDATA("Gender",$L$2,"Prediction","Male")</f>
        <v>0.96009975062344144</v>
      </c>
    </row>
    <row r="14" spans="1:17">
      <c r="A14" t="s">
        <v>6</v>
      </c>
      <c r="B14" t="s">
        <v>2976</v>
      </c>
      <c r="C14">
        <f>VLOOKUP(B14,NB_2!A:C,3,0)</f>
        <v>0.17520215633423181</v>
      </c>
      <c r="D14">
        <f>VLOOKUP(B14,NB_2!A:C,2,0)</f>
        <v>0.55521783181357653</v>
      </c>
      <c r="E14">
        <f>C14*GETPIVOTDATA("Gender",NB_2!$A$3,"Gender","Male","LastLetter","a")</f>
        <v>3.0695795584164604E-2</v>
      </c>
      <c r="F14">
        <f>D14*GETPIVOTDATA("Gender",NB_2!$A$3,"Gender","Female","LastLetter","a")</f>
        <v>0.30826684076376898</v>
      </c>
      <c r="G14" t="str">
        <f t="shared" si="0"/>
        <v>Female</v>
      </c>
      <c r="L14" s="25" t="s">
        <v>3031</v>
      </c>
      <c r="M14" s="27">
        <f>GETPIVOTDATA("Gender",$L$2,"Gender","Male","Prediction","Male")/GETPIVOTDATA("Gender",$L$2,"Gender","Male")</f>
        <v>0.69182389937106914</v>
      </c>
    </row>
    <row r="15" spans="1:17">
      <c r="A15" t="s">
        <v>4</v>
      </c>
      <c r="B15" t="s">
        <v>2995</v>
      </c>
      <c r="C15">
        <f>VLOOKUP(B15,NB_2!A:C,3,0)</f>
        <v>3.2345013477088951E-2</v>
      </c>
      <c r="D15">
        <f>VLOOKUP(B15,NB_2!A:C,2,0)</f>
        <v>1.0131712259371834E-2</v>
      </c>
      <c r="E15">
        <f>C15*GETPIVOTDATA("Gender",NB_2!$A$3,"Gender","Male","LastLetter","a")</f>
        <v>5.6669161078457733E-3</v>
      </c>
      <c r="F15">
        <f>D15*GETPIVOTDATA("Gender",NB_2!$A$3,"Gender","Female","LastLetter","a")</f>
        <v>5.6253073132074621E-3</v>
      </c>
      <c r="G15" t="str">
        <f t="shared" si="0"/>
        <v>Male</v>
      </c>
    </row>
    <row r="16" spans="1:17">
      <c r="A16" t="s">
        <v>6</v>
      </c>
      <c r="B16" t="s">
        <v>2983</v>
      </c>
      <c r="C16">
        <f>VLOOKUP(B16,NB_2!A:C,3,0)</f>
        <v>6.5588499550763707E-2</v>
      </c>
      <c r="D16">
        <f>VLOOKUP(B16,NB_2!A:C,2,0)</f>
        <v>0.33839918946301922</v>
      </c>
      <c r="E16">
        <f>C16*GETPIVOTDATA("Gender",NB_2!$A$3,"Gender","Male","LastLetter","a")</f>
        <v>1.1491246552020596E-2</v>
      </c>
      <c r="F16">
        <f>D16*GETPIVOTDATA("Gender",NB_2!$A$3,"Gender","Female","LastLetter","a")</f>
        <v>0.18788526426112923</v>
      </c>
      <c r="G16" t="str">
        <f t="shared" si="0"/>
        <v>Female</v>
      </c>
      <c r="L16" s="25" t="s">
        <v>3044</v>
      </c>
      <c r="M16" s="27">
        <f>2*M10*M11/(M10+M11)</f>
        <v>0.71109399075500768</v>
      </c>
    </row>
    <row r="17" spans="1:13">
      <c r="A17" t="s">
        <v>6</v>
      </c>
      <c r="B17" t="s">
        <v>2988</v>
      </c>
      <c r="C17">
        <f>VLOOKUP(B17,NB_2!A:C,3,0)</f>
        <v>0.16172506738544473</v>
      </c>
      <c r="D17">
        <f>VLOOKUP(B17,NB_2!A:C,2,0)</f>
        <v>1.4184397163120567E-2</v>
      </c>
      <c r="E17">
        <f>C17*GETPIVOTDATA("Gender",NB_2!$A$3,"Gender","Male","LastLetter","a")</f>
        <v>2.8334580539228861E-2</v>
      </c>
      <c r="F17">
        <f>D17*GETPIVOTDATA("Gender",NB_2!$A$3,"Gender","Female","LastLetter","a")</f>
        <v>7.8754302384904471E-3</v>
      </c>
      <c r="G17" t="str">
        <f t="shared" si="0"/>
        <v>Male</v>
      </c>
      <c r="L17" s="25" t="s">
        <v>3032</v>
      </c>
      <c r="M17" s="27">
        <f>2*M13*M14/(M13+M14)</f>
        <v>0.80417754569190592</v>
      </c>
    </row>
    <row r="18" spans="1:13">
      <c r="A18" t="s">
        <v>4</v>
      </c>
      <c r="B18" t="s">
        <v>2992</v>
      </c>
      <c r="C18">
        <f>VLOOKUP(B18,NB_2!A:C,3,0)</f>
        <v>8.9847259658580411E-2</v>
      </c>
      <c r="D18">
        <f>VLOOKUP(B18,NB_2!A:C,2,0)</f>
        <v>8.1053698074974676E-3</v>
      </c>
      <c r="E18">
        <f>C18*GETPIVOTDATA("Gender",NB_2!$A$3,"Gender","Male","LastLetter","a")</f>
        <v>1.5741433632904926E-2</v>
      </c>
      <c r="F18">
        <f>D18*GETPIVOTDATA("Gender",NB_2!$A$3,"Gender","Female","LastLetter","a")</f>
        <v>4.50024585056597E-3</v>
      </c>
      <c r="G18" t="str">
        <f t="shared" si="0"/>
        <v>Male</v>
      </c>
    </row>
    <row r="19" spans="1:13">
      <c r="A19" t="s">
        <v>4</v>
      </c>
      <c r="B19" t="s">
        <v>2993</v>
      </c>
      <c r="C19">
        <f>VLOOKUP(B19,NB_2!A:C,3,0)</f>
        <v>2.2461814914645103E-2</v>
      </c>
      <c r="D19">
        <f>VLOOKUP(B19,NB_2!A:C,2,0)</f>
        <v>3.0395136778115501E-3</v>
      </c>
      <c r="E19">
        <f>C19*GETPIVOTDATA("Gender",NB_2!$A$3,"Gender","Male","LastLetter","a")</f>
        <v>3.9353584082262314E-3</v>
      </c>
      <c r="F19">
        <f>D19*GETPIVOTDATA("Gender",NB_2!$A$3,"Gender","Female","LastLetter","a")</f>
        <v>1.6875921939622388E-3</v>
      </c>
      <c r="G19" t="str">
        <f t="shared" si="0"/>
        <v>Male</v>
      </c>
      <c r="L19" s="25" t="s">
        <v>3022</v>
      </c>
      <c r="M19" s="27">
        <f>(M16+M17)/2</f>
        <v>0.7576357682234568</v>
      </c>
    </row>
    <row r="20" spans="1:13">
      <c r="A20" t="s">
        <v>6</v>
      </c>
      <c r="B20" t="s">
        <v>2983</v>
      </c>
      <c r="C20">
        <f>VLOOKUP(B20,NB_2!A:C,3,0)</f>
        <v>6.5588499550763707E-2</v>
      </c>
      <c r="D20">
        <f>VLOOKUP(B20,NB_2!A:C,2,0)</f>
        <v>0.33839918946301922</v>
      </c>
      <c r="E20">
        <f>C20*GETPIVOTDATA("Gender",NB_2!$A$3,"Gender","Male","LastLetter","a")</f>
        <v>1.1491246552020596E-2</v>
      </c>
      <c r="F20">
        <f>D20*GETPIVOTDATA("Gender",NB_2!$A$3,"Gender","Female","LastLetter","a")</f>
        <v>0.18788526426112923</v>
      </c>
      <c r="G20" t="str">
        <f t="shared" si="0"/>
        <v>Female</v>
      </c>
      <c r="L20" s="25" t="s">
        <v>3036</v>
      </c>
      <c r="M20" s="27">
        <f>Q10*M16+Q11*M17</f>
        <v>0.77558325103808756</v>
      </c>
    </row>
    <row r="21" spans="1:13">
      <c r="A21" t="s">
        <v>6</v>
      </c>
      <c r="B21" t="s">
        <v>2976</v>
      </c>
      <c r="C21">
        <f>VLOOKUP(B21,NB_2!A:C,3,0)</f>
        <v>0.17520215633423181</v>
      </c>
      <c r="D21">
        <f>VLOOKUP(B21,NB_2!A:C,2,0)</f>
        <v>0.55521783181357653</v>
      </c>
      <c r="E21">
        <f>C21*GETPIVOTDATA("Gender",NB_2!$A$3,"Gender","Male","LastLetter","a")</f>
        <v>3.0695795584164604E-2</v>
      </c>
      <c r="F21">
        <f>D21*GETPIVOTDATA("Gender",NB_2!$A$3,"Gender","Female","LastLetter","a")</f>
        <v>0.30826684076376898</v>
      </c>
      <c r="G21" t="str">
        <f t="shared" si="0"/>
        <v>Female</v>
      </c>
    </row>
    <row r="22" spans="1:13">
      <c r="A22" t="s">
        <v>6</v>
      </c>
      <c r="B22" t="s">
        <v>2983</v>
      </c>
      <c r="C22">
        <f>VLOOKUP(B22,NB_2!A:C,3,0)</f>
        <v>6.5588499550763707E-2</v>
      </c>
      <c r="D22">
        <f>VLOOKUP(B22,NB_2!A:C,2,0)</f>
        <v>0.33839918946301922</v>
      </c>
      <c r="E22">
        <f>C22*GETPIVOTDATA("Gender",NB_2!$A$3,"Gender","Male","LastLetter","a")</f>
        <v>1.1491246552020596E-2</v>
      </c>
      <c r="F22">
        <f>D22*GETPIVOTDATA("Gender",NB_2!$A$3,"Gender","Female","LastLetter","a")</f>
        <v>0.18788526426112923</v>
      </c>
      <c r="G22" t="str">
        <f t="shared" si="0"/>
        <v>Female</v>
      </c>
    </row>
    <row r="23" spans="1:13">
      <c r="A23" t="s">
        <v>4</v>
      </c>
      <c r="B23" t="s">
        <v>2986</v>
      </c>
      <c r="C23">
        <f>VLOOKUP(B23,NB_2!A:C,3,0)</f>
        <v>5.6603773584905662E-2</v>
      </c>
      <c r="D23">
        <f>VLOOKUP(B23,NB_2!A:C,2,0)</f>
        <v>3.0395136778115502E-2</v>
      </c>
      <c r="E23">
        <f>C23*GETPIVOTDATA("Gender",NB_2!$A$3,"Gender","Male","LastLetter","a")</f>
        <v>9.9171031887301028E-3</v>
      </c>
      <c r="F23">
        <f>D23*GETPIVOTDATA("Gender",NB_2!$A$3,"Gender","Female","LastLetter","a")</f>
        <v>1.6875921939622389E-2</v>
      </c>
      <c r="G23" t="str">
        <f t="shared" si="0"/>
        <v>Female</v>
      </c>
    </row>
    <row r="24" spans="1:13">
      <c r="A24" t="s">
        <v>4</v>
      </c>
      <c r="B24" t="s">
        <v>2976</v>
      </c>
      <c r="C24">
        <f>VLOOKUP(B24,NB_2!A:C,3,0)</f>
        <v>0.17520215633423181</v>
      </c>
      <c r="D24">
        <f>VLOOKUP(B24,NB_2!A:C,2,0)</f>
        <v>0.55521783181357653</v>
      </c>
      <c r="E24">
        <f>C24*GETPIVOTDATA("Gender",NB_2!$A$3,"Gender","Male","LastLetter","a")</f>
        <v>3.0695795584164604E-2</v>
      </c>
      <c r="F24">
        <f>D24*GETPIVOTDATA("Gender",NB_2!$A$3,"Gender","Female","LastLetter","a")</f>
        <v>0.30826684076376898</v>
      </c>
      <c r="G24" t="str">
        <f t="shared" si="0"/>
        <v>Female</v>
      </c>
    </row>
    <row r="25" spans="1:13">
      <c r="A25" t="s">
        <v>6</v>
      </c>
      <c r="B25" t="s">
        <v>2976</v>
      </c>
      <c r="C25">
        <f>VLOOKUP(B25,NB_2!A:C,3,0)</f>
        <v>0.17520215633423181</v>
      </c>
      <c r="D25">
        <f>VLOOKUP(B25,NB_2!A:C,2,0)</f>
        <v>0.55521783181357653</v>
      </c>
      <c r="E25">
        <f>C25*GETPIVOTDATA("Gender",NB_2!$A$3,"Gender","Male","LastLetter","a")</f>
        <v>3.0695795584164604E-2</v>
      </c>
      <c r="F25">
        <f>D25*GETPIVOTDATA("Gender",NB_2!$A$3,"Gender","Female","LastLetter","a")</f>
        <v>0.30826684076376898</v>
      </c>
      <c r="G25" t="str">
        <f t="shared" si="0"/>
        <v>Female</v>
      </c>
    </row>
    <row r="26" spans="1:13">
      <c r="A26" t="s">
        <v>6</v>
      </c>
      <c r="B26" t="s">
        <v>2986</v>
      </c>
      <c r="C26">
        <f>VLOOKUP(B26,NB_2!A:C,3,0)</f>
        <v>5.6603773584905662E-2</v>
      </c>
      <c r="D26">
        <f>VLOOKUP(B26,NB_2!A:C,2,0)</f>
        <v>3.0395136778115502E-2</v>
      </c>
      <c r="E26">
        <f>C26*GETPIVOTDATA("Gender",NB_2!$A$3,"Gender","Male","LastLetter","a")</f>
        <v>9.9171031887301028E-3</v>
      </c>
      <c r="F26">
        <f>D26*GETPIVOTDATA("Gender",NB_2!$A$3,"Gender","Female","LastLetter","a")</f>
        <v>1.6875921939622389E-2</v>
      </c>
      <c r="G26" t="str">
        <f t="shared" si="0"/>
        <v>Female</v>
      </c>
    </row>
    <row r="27" spans="1:13">
      <c r="A27" t="s">
        <v>6</v>
      </c>
      <c r="B27" t="s">
        <v>2976</v>
      </c>
      <c r="C27">
        <f>VLOOKUP(B27,NB_2!A:C,3,0)</f>
        <v>0.17520215633423181</v>
      </c>
      <c r="D27">
        <f>VLOOKUP(B27,NB_2!A:C,2,0)</f>
        <v>0.55521783181357653</v>
      </c>
      <c r="E27">
        <f>C27*GETPIVOTDATA("Gender",NB_2!$A$3,"Gender","Male","LastLetter","a")</f>
        <v>3.0695795584164604E-2</v>
      </c>
      <c r="F27">
        <f>D27*GETPIVOTDATA("Gender",NB_2!$A$3,"Gender","Female","LastLetter","a")</f>
        <v>0.30826684076376898</v>
      </c>
      <c r="G27" t="str">
        <f t="shared" si="0"/>
        <v>Female</v>
      </c>
    </row>
    <row r="28" spans="1:13">
      <c r="A28" t="s">
        <v>6</v>
      </c>
      <c r="B28" t="s">
        <v>2983</v>
      </c>
      <c r="C28">
        <f>VLOOKUP(B28,NB_2!A:C,3,0)</f>
        <v>6.5588499550763707E-2</v>
      </c>
      <c r="D28">
        <f>VLOOKUP(B28,NB_2!A:C,2,0)</f>
        <v>0.33839918946301922</v>
      </c>
      <c r="E28">
        <f>C28*GETPIVOTDATA("Gender",NB_2!$A$3,"Gender","Male","LastLetter","a")</f>
        <v>1.1491246552020596E-2</v>
      </c>
      <c r="F28">
        <f>D28*GETPIVOTDATA("Gender",NB_2!$A$3,"Gender","Female","LastLetter","a")</f>
        <v>0.18788526426112923</v>
      </c>
      <c r="G28" t="str">
        <f t="shared" si="0"/>
        <v>Female</v>
      </c>
    </row>
    <row r="29" spans="1:13">
      <c r="A29" t="s">
        <v>4</v>
      </c>
      <c r="B29" t="s">
        <v>2987</v>
      </c>
      <c r="C29">
        <f>VLOOKUP(B29,NB_2!A:C,3,0)</f>
        <v>3.7735849056603772E-2</v>
      </c>
      <c r="D29">
        <f>VLOOKUP(B29,NB_2!A:C,2,0)</f>
        <v>7.0921985815602835E-3</v>
      </c>
      <c r="E29">
        <f>C29*GETPIVOTDATA("Gender",NB_2!$A$3,"Gender","Male","LastLetter","a")</f>
        <v>6.6114021258200676E-3</v>
      </c>
      <c r="F29">
        <f>D29*GETPIVOTDATA("Gender",NB_2!$A$3,"Gender","Female","LastLetter","a")</f>
        <v>3.9377151192452236E-3</v>
      </c>
      <c r="G29" t="str">
        <f t="shared" si="0"/>
        <v>Male</v>
      </c>
    </row>
    <row r="30" spans="1:13">
      <c r="A30" t="s">
        <v>4</v>
      </c>
      <c r="B30" t="s">
        <v>2983</v>
      </c>
      <c r="C30">
        <f>VLOOKUP(B30,NB_2!A:C,3,0)</f>
        <v>6.5588499550763707E-2</v>
      </c>
      <c r="D30">
        <f>VLOOKUP(B30,NB_2!A:C,2,0)</f>
        <v>0.33839918946301922</v>
      </c>
      <c r="E30">
        <f>C30*GETPIVOTDATA("Gender",NB_2!$A$3,"Gender","Male","LastLetter","a")</f>
        <v>1.1491246552020596E-2</v>
      </c>
      <c r="F30">
        <f>D30*GETPIVOTDATA("Gender",NB_2!$A$3,"Gender","Female","LastLetter","a")</f>
        <v>0.18788526426112923</v>
      </c>
      <c r="G30" t="str">
        <f t="shared" si="0"/>
        <v>Female</v>
      </c>
    </row>
    <row r="31" spans="1:13">
      <c r="A31" t="s">
        <v>4</v>
      </c>
      <c r="B31" t="s">
        <v>2988</v>
      </c>
      <c r="C31">
        <f>VLOOKUP(B31,NB_2!A:C,3,0)</f>
        <v>0.16172506738544473</v>
      </c>
      <c r="D31">
        <f>VLOOKUP(B31,NB_2!A:C,2,0)</f>
        <v>1.4184397163120567E-2</v>
      </c>
      <c r="E31">
        <f>C31*GETPIVOTDATA("Gender",NB_2!$A$3,"Gender","Male","LastLetter","a")</f>
        <v>2.8334580539228861E-2</v>
      </c>
      <c r="F31">
        <f>D31*GETPIVOTDATA("Gender",NB_2!$A$3,"Gender","Female","LastLetter","a")</f>
        <v>7.8754302384904471E-3</v>
      </c>
      <c r="G31" t="str">
        <f t="shared" si="0"/>
        <v>Male</v>
      </c>
    </row>
    <row r="32" spans="1:13">
      <c r="A32" t="s">
        <v>4</v>
      </c>
      <c r="B32" t="s">
        <v>2995</v>
      </c>
      <c r="C32">
        <f>VLOOKUP(B32,NB_2!A:C,3,0)</f>
        <v>3.2345013477088951E-2</v>
      </c>
      <c r="D32">
        <f>VLOOKUP(B32,NB_2!A:C,2,0)</f>
        <v>1.0131712259371834E-2</v>
      </c>
      <c r="E32">
        <f>C32*GETPIVOTDATA("Gender",NB_2!$A$3,"Gender","Male","LastLetter","a")</f>
        <v>5.6669161078457733E-3</v>
      </c>
      <c r="F32">
        <f>D32*GETPIVOTDATA("Gender",NB_2!$A$3,"Gender","Female","LastLetter","a")</f>
        <v>5.6253073132074621E-3</v>
      </c>
      <c r="G32" t="str">
        <f t="shared" si="0"/>
        <v>Male</v>
      </c>
    </row>
    <row r="33" spans="1:7">
      <c r="A33" t="s">
        <v>6</v>
      </c>
      <c r="B33" t="s">
        <v>2983</v>
      </c>
      <c r="C33">
        <f>VLOOKUP(B33,NB_2!A:C,3,0)</f>
        <v>6.5588499550763707E-2</v>
      </c>
      <c r="D33">
        <f>VLOOKUP(B33,NB_2!A:C,2,0)</f>
        <v>0.33839918946301922</v>
      </c>
      <c r="E33">
        <f>C33*GETPIVOTDATA("Gender",NB_2!$A$3,"Gender","Male","LastLetter","a")</f>
        <v>1.1491246552020596E-2</v>
      </c>
      <c r="F33">
        <f>D33*GETPIVOTDATA("Gender",NB_2!$A$3,"Gender","Female","LastLetter","a")</f>
        <v>0.18788526426112923</v>
      </c>
      <c r="G33" t="str">
        <f t="shared" si="0"/>
        <v>Female</v>
      </c>
    </row>
    <row r="34" spans="1:7">
      <c r="A34" t="s">
        <v>4</v>
      </c>
      <c r="B34" t="s">
        <v>2982</v>
      </c>
      <c r="C34">
        <f>VLOOKUP(B34,NB_2!A:C,3,0)</f>
        <v>0.1096136567834681</v>
      </c>
      <c r="D34">
        <f>VLOOKUP(B34,NB_2!A:C,2,0)</f>
        <v>5.065856129685917E-3</v>
      </c>
      <c r="E34">
        <f>C34*GETPIVOTDATA("Gender",NB_2!$A$3,"Gender","Male","LastLetter","a")</f>
        <v>1.9204549032144008E-2</v>
      </c>
      <c r="F34">
        <f>D34*GETPIVOTDATA("Gender",NB_2!$A$3,"Gender","Female","LastLetter","a")</f>
        <v>2.812653656603731E-3</v>
      </c>
      <c r="G34" t="str">
        <f t="shared" si="0"/>
        <v>Male</v>
      </c>
    </row>
    <row r="35" spans="1:7">
      <c r="A35" t="s">
        <v>4</v>
      </c>
      <c r="B35" t="s">
        <v>2992</v>
      </c>
      <c r="C35">
        <f>VLOOKUP(B35,NB_2!A:C,3,0)</f>
        <v>8.9847259658580411E-2</v>
      </c>
      <c r="D35">
        <f>VLOOKUP(B35,NB_2!A:C,2,0)</f>
        <v>8.1053698074974676E-3</v>
      </c>
      <c r="E35">
        <f>C35*GETPIVOTDATA("Gender",NB_2!$A$3,"Gender","Male","LastLetter","a")</f>
        <v>1.5741433632904926E-2</v>
      </c>
      <c r="F35">
        <f>D35*GETPIVOTDATA("Gender",NB_2!$A$3,"Gender","Female","LastLetter","a")</f>
        <v>4.50024585056597E-3</v>
      </c>
      <c r="G35" t="str">
        <f t="shared" si="0"/>
        <v>Male</v>
      </c>
    </row>
    <row r="36" spans="1:7">
      <c r="A36" t="s">
        <v>4</v>
      </c>
      <c r="B36" t="s">
        <v>2988</v>
      </c>
      <c r="C36">
        <f>VLOOKUP(B36,NB_2!A:C,3,0)</f>
        <v>0.16172506738544473</v>
      </c>
      <c r="D36">
        <f>VLOOKUP(B36,NB_2!A:C,2,0)</f>
        <v>1.4184397163120567E-2</v>
      </c>
      <c r="E36">
        <f>C36*GETPIVOTDATA("Gender",NB_2!$A$3,"Gender","Male","LastLetter","a")</f>
        <v>2.8334580539228861E-2</v>
      </c>
      <c r="F36">
        <f>D36*GETPIVOTDATA("Gender",NB_2!$A$3,"Gender","Female","LastLetter","a")</f>
        <v>7.8754302384904471E-3</v>
      </c>
      <c r="G36" t="str">
        <f t="shared" si="0"/>
        <v>Male</v>
      </c>
    </row>
    <row r="37" spans="1:7">
      <c r="A37" t="s">
        <v>4</v>
      </c>
      <c r="B37" t="s">
        <v>2988</v>
      </c>
      <c r="C37">
        <f>VLOOKUP(B37,NB_2!A:C,3,0)</f>
        <v>0.16172506738544473</v>
      </c>
      <c r="D37">
        <f>VLOOKUP(B37,NB_2!A:C,2,0)</f>
        <v>1.4184397163120567E-2</v>
      </c>
      <c r="E37">
        <f>C37*GETPIVOTDATA("Gender",NB_2!$A$3,"Gender","Male","LastLetter","a")</f>
        <v>2.8334580539228861E-2</v>
      </c>
      <c r="F37">
        <f>D37*GETPIVOTDATA("Gender",NB_2!$A$3,"Gender","Female","LastLetter","a")</f>
        <v>7.8754302384904471E-3</v>
      </c>
      <c r="G37" t="str">
        <f t="shared" si="0"/>
        <v>Male</v>
      </c>
    </row>
    <row r="38" spans="1:7">
      <c r="A38" t="s">
        <v>4</v>
      </c>
      <c r="B38" t="s">
        <v>2976</v>
      </c>
      <c r="C38">
        <f>VLOOKUP(B38,NB_2!A:C,3,0)</f>
        <v>0.17520215633423181</v>
      </c>
      <c r="D38">
        <f>VLOOKUP(B38,NB_2!A:C,2,0)</f>
        <v>0.55521783181357653</v>
      </c>
      <c r="E38">
        <f>C38*GETPIVOTDATA("Gender",NB_2!$A$3,"Gender","Male","LastLetter","a")</f>
        <v>3.0695795584164604E-2</v>
      </c>
      <c r="F38">
        <f>D38*GETPIVOTDATA("Gender",NB_2!$A$3,"Gender","Female","LastLetter","a")</f>
        <v>0.30826684076376898</v>
      </c>
      <c r="G38" t="str">
        <f t="shared" si="0"/>
        <v>Female</v>
      </c>
    </row>
    <row r="39" spans="1:7">
      <c r="A39" t="s">
        <v>6</v>
      </c>
      <c r="B39" t="s">
        <v>2976</v>
      </c>
      <c r="C39">
        <f>VLOOKUP(B39,NB_2!A:C,3,0)</f>
        <v>0.17520215633423181</v>
      </c>
      <c r="D39">
        <f>VLOOKUP(B39,NB_2!A:C,2,0)</f>
        <v>0.55521783181357653</v>
      </c>
      <c r="E39">
        <f>C39*GETPIVOTDATA("Gender",NB_2!$A$3,"Gender","Male","LastLetter","a")</f>
        <v>3.0695795584164604E-2</v>
      </c>
      <c r="F39">
        <f>D39*GETPIVOTDATA("Gender",NB_2!$A$3,"Gender","Female","LastLetter","a")</f>
        <v>0.30826684076376898</v>
      </c>
      <c r="G39" t="str">
        <f t="shared" si="0"/>
        <v>Female</v>
      </c>
    </row>
    <row r="40" spans="1:7">
      <c r="A40" t="s">
        <v>6</v>
      </c>
      <c r="B40" t="s">
        <v>2983</v>
      </c>
      <c r="C40">
        <f>VLOOKUP(B40,NB_2!A:C,3,0)</f>
        <v>6.5588499550763707E-2</v>
      </c>
      <c r="D40">
        <f>VLOOKUP(B40,NB_2!A:C,2,0)</f>
        <v>0.33839918946301922</v>
      </c>
      <c r="E40">
        <f>C40*GETPIVOTDATA("Gender",NB_2!$A$3,"Gender","Male","LastLetter","a")</f>
        <v>1.1491246552020596E-2</v>
      </c>
      <c r="F40">
        <f>D40*GETPIVOTDATA("Gender",NB_2!$A$3,"Gender","Female","LastLetter","a")</f>
        <v>0.18788526426112923</v>
      </c>
      <c r="G40" t="str">
        <f t="shared" si="0"/>
        <v>Female</v>
      </c>
    </row>
    <row r="41" spans="1:7">
      <c r="A41" t="s">
        <v>4</v>
      </c>
      <c r="B41" t="s">
        <v>2995</v>
      </c>
      <c r="C41">
        <f>VLOOKUP(B41,NB_2!A:C,3,0)</f>
        <v>3.2345013477088951E-2</v>
      </c>
      <c r="D41">
        <f>VLOOKUP(B41,NB_2!A:C,2,0)</f>
        <v>1.0131712259371834E-2</v>
      </c>
      <c r="E41">
        <f>C41*GETPIVOTDATA("Gender",NB_2!$A$3,"Gender","Male","LastLetter","a")</f>
        <v>5.6669161078457733E-3</v>
      </c>
      <c r="F41">
        <f>D41*GETPIVOTDATA("Gender",NB_2!$A$3,"Gender","Female","LastLetter","a")</f>
        <v>5.6253073132074621E-3</v>
      </c>
      <c r="G41" t="str">
        <f t="shared" si="0"/>
        <v>Male</v>
      </c>
    </row>
    <row r="42" spans="1:7">
      <c r="A42" t="s">
        <v>4</v>
      </c>
      <c r="B42" t="s">
        <v>2982</v>
      </c>
      <c r="C42">
        <f>VLOOKUP(B42,NB_2!A:C,3,0)</f>
        <v>0.1096136567834681</v>
      </c>
      <c r="D42">
        <f>VLOOKUP(B42,NB_2!A:C,2,0)</f>
        <v>5.065856129685917E-3</v>
      </c>
      <c r="E42">
        <f>C42*GETPIVOTDATA("Gender",NB_2!$A$3,"Gender","Male","LastLetter","a")</f>
        <v>1.9204549032144008E-2</v>
      </c>
      <c r="F42">
        <f>D42*GETPIVOTDATA("Gender",NB_2!$A$3,"Gender","Female","LastLetter","a")</f>
        <v>2.812653656603731E-3</v>
      </c>
      <c r="G42" t="str">
        <f t="shared" si="0"/>
        <v>Male</v>
      </c>
    </row>
    <row r="43" spans="1:7">
      <c r="A43" t="s">
        <v>4</v>
      </c>
      <c r="B43" t="s">
        <v>2984</v>
      </c>
      <c r="C43">
        <f>VLOOKUP(B43,NB_2!A:C,3,0)</f>
        <v>2.3360287511230909E-2</v>
      </c>
      <c r="D43">
        <f>VLOOKUP(B43,NB_2!A:C,2,0)</f>
        <v>1.0131712259371835E-3</v>
      </c>
      <c r="E43">
        <f>C43*GETPIVOTDATA("Gender",NB_2!$A$3,"Gender","Male","LastLetter","a")</f>
        <v>4.0927727445552809E-3</v>
      </c>
      <c r="F43">
        <f>D43*GETPIVOTDATA("Gender",NB_2!$A$3,"Gender","Female","LastLetter","a")</f>
        <v>5.6253073132074625E-4</v>
      </c>
      <c r="G43" t="str">
        <f t="shared" si="0"/>
        <v>Male</v>
      </c>
    </row>
    <row r="44" spans="1:7">
      <c r="A44" t="s">
        <v>4</v>
      </c>
      <c r="B44" t="s">
        <v>2997</v>
      </c>
      <c r="C44">
        <f>VLOOKUP(B44,NB_2!A:C,3,0)</f>
        <v>1.7070979335130278E-2</v>
      </c>
      <c r="D44">
        <f>VLOOKUP(B44,NB_2!A:C,2,0)</f>
        <v>2.0263424518743669E-3</v>
      </c>
      <c r="E44">
        <f>C44*GETPIVOTDATA("Gender",NB_2!$A$3,"Gender","Male","LastLetter","a")</f>
        <v>2.9908723902519353E-3</v>
      </c>
      <c r="F44">
        <f>D44*GETPIVOTDATA("Gender",NB_2!$A$3,"Gender","Female","LastLetter","a")</f>
        <v>1.1250614626414925E-3</v>
      </c>
      <c r="G44" t="str">
        <f t="shared" si="0"/>
        <v>Male</v>
      </c>
    </row>
    <row r="45" spans="1:7">
      <c r="A45" t="s">
        <v>6</v>
      </c>
      <c r="B45" t="s">
        <v>2976</v>
      </c>
      <c r="C45">
        <f>VLOOKUP(B45,NB_2!A:C,3,0)</f>
        <v>0.17520215633423181</v>
      </c>
      <c r="D45">
        <f>VLOOKUP(B45,NB_2!A:C,2,0)</f>
        <v>0.55521783181357653</v>
      </c>
      <c r="E45">
        <f>C45*GETPIVOTDATA("Gender",NB_2!$A$3,"Gender","Male","LastLetter","a")</f>
        <v>3.0695795584164604E-2</v>
      </c>
      <c r="F45">
        <f>D45*GETPIVOTDATA("Gender",NB_2!$A$3,"Gender","Female","LastLetter","a")</f>
        <v>0.30826684076376898</v>
      </c>
      <c r="G45" t="str">
        <f t="shared" si="0"/>
        <v>Female</v>
      </c>
    </row>
    <row r="46" spans="1:7">
      <c r="A46" t="s">
        <v>6</v>
      </c>
      <c r="B46" t="s">
        <v>2976</v>
      </c>
      <c r="C46">
        <f>VLOOKUP(B46,NB_2!A:C,3,0)</f>
        <v>0.17520215633423181</v>
      </c>
      <c r="D46">
        <f>VLOOKUP(B46,NB_2!A:C,2,0)</f>
        <v>0.55521783181357653</v>
      </c>
      <c r="E46">
        <f>C46*GETPIVOTDATA("Gender",NB_2!$A$3,"Gender","Male","LastLetter","a")</f>
        <v>3.0695795584164604E-2</v>
      </c>
      <c r="F46">
        <f>D46*GETPIVOTDATA("Gender",NB_2!$A$3,"Gender","Female","LastLetter","a")</f>
        <v>0.30826684076376898</v>
      </c>
      <c r="G46" t="str">
        <f t="shared" si="0"/>
        <v>Female</v>
      </c>
    </row>
    <row r="47" spans="1:7">
      <c r="A47" t="s">
        <v>4</v>
      </c>
      <c r="B47" t="s">
        <v>2994</v>
      </c>
      <c r="C47">
        <f>VLOOKUP(B47,NB_2!A:C,3,0)</f>
        <v>6.2893081761006289E-2</v>
      </c>
      <c r="D47">
        <f>VLOOKUP(B47,NB_2!A:C,2,0)</f>
        <v>5.065856129685917E-3</v>
      </c>
      <c r="E47">
        <f>C47*GETPIVOTDATA("Gender",NB_2!$A$3,"Gender","Male","LastLetter","a")</f>
        <v>1.1019003543033448E-2</v>
      </c>
      <c r="F47">
        <f>D47*GETPIVOTDATA("Gender",NB_2!$A$3,"Gender","Female","LastLetter","a")</f>
        <v>2.812653656603731E-3</v>
      </c>
      <c r="G47" t="str">
        <f t="shared" si="0"/>
        <v>Male</v>
      </c>
    </row>
    <row r="48" spans="1:7">
      <c r="A48" t="s">
        <v>4</v>
      </c>
      <c r="B48" t="s">
        <v>2986</v>
      </c>
      <c r="C48">
        <f>VLOOKUP(B48,NB_2!A:C,3,0)</f>
        <v>5.6603773584905662E-2</v>
      </c>
      <c r="D48">
        <f>VLOOKUP(B48,NB_2!A:C,2,0)</f>
        <v>3.0395136778115502E-2</v>
      </c>
      <c r="E48">
        <f>C48*GETPIVOTDATA("Gender",NB_2!$A$3,"Gender","Male","LastLetter","a")</f>
        <v>9.9171031887301028E-3</v>
      </c>
      <c r="F48">
        <f>D48*GETPIVOTDATA("Gender",NB_2!$A$3,"Gender","Female","LastLetter","a")</f>
        <v>1.6875921939622389E-2</v>
      </c>
      <c r="G48" t="str">
        <f t="shared" si="0"/>
        <v>Female</v>
      </c>
    </row>
    <row r="49" spans="1:7">
      <c r="A49" t="s">
        <v>6</v>
      </c>
      <c r="B49" t="s">
        <v>2983</v>
      </c>
      <c r="C49">
        <f>VLOOKUP(B49,NB_2!A:C,3,0)</f>
        <v>6.5588499550763707E-2</v>
      </c>
      <c r="D49">
        <f>VLOOKUP(B49,NB_2!A:C,2,0)</f>
        <v>0.33839918946301922</v>
      </c>
      <c r="E49">
        <f>C49*GETPIVOTDATA("Gender",NB_2!$A$3,"Gender","Male","LastLetter","a")</f>
        <v>1.1491246552020596E-2</v>
      </c>
      <c r="F49">
        <f>D49*GETPIVOTDATA("Gender",NB_2!$A$3,"Gender","Female","LastLetter","a")</f>
        <v>0.18788526426112923</v>
      </c>
      <c r="G49" t="str">
        <f t="shared" si="0"/>
        <v>Female</v>
      </c>
    </row>
    <row r="50" spans="1:7">
      <c r="A50" t="s">
        <v>6</v>
      </c>
      <c r="B50" t="s">
        <v>2983</v>
      </c>
      <c r="C50">
        <f>VLOOKUP(B50,NB_2!A:C,3,0)</f>
        <v>6.5588499550763707E-2</v>
      </c>
      <c r="D50">
        <f>VLOOKUP(B50,NB_2!A:C,2,0)</f>
        <v>0.33839918946301922</v>
      </c>
      <c r="E50">
        <f>C50*GETPIVOTDATA("Gender",NB_2!$A$3,"Gender","Male","LastLetter","a")</f>
        <v>1.1491246552020596E-2</v>
      </c>
      <c r="F50">
        <f>D50*GETPIVOTDATA("Gender",NB_2!$A$3,"Gender","Female","LastLetter","a")</f>
        <v>0.18788526426112923</v>
      </c>
      <c r="G50" t="str">
        <f t="shared" si="0"/>
        <v>Female</v>
      </c>
    </row>
    <row r="51" spans="1:7">
      <c r="A51" t="s">
        <v>6</v>
      </c>
      <c r="B51" t="s">
        <v>2983</v>
      </c>
      <c r="C51">
        <f>VLOOKUP(B51,NB_2!A:C,3,0)</f>
        <v>6.5588499550763707E-2</v>
      </c>
      <c r="D51">
        <f>VLOOKUP(B51,NB_2!A:C,2,0)</f>
        <v>0.33839918946301922</v>
      </c>
      <c r="E51">
        <f>C51*GETPIVOTDATA("Gender",NB_2!$A$3,"Gender","Male","LastLetter","a")</f>
        <v>1.1491246552020596E-2</v>
      </c>
      <c r="F51">
        <f>D51*GETPIVOTDATA("Gender",NB_2!$A$3,"Gender","Female","LastLetter","a")</f>
        <v>0.18788526426112923</v>
      </c>
      <c r="G51" t="str">
        <f t="shared" si="0"/>
        <v>Female</v>
      </c>
    </row>
    <row r="52" spans="1:7">
      <c r="A52" t="s">
        <v>4</v>
      </c>
      <c r="B52" t="s">
        <v>2976</v>
      </c>
      <c r="C52">
        <f>VLOOKUP(B52,NB_2!A:C,3,0)</f>
        <v>0.17520215633423181</v>
      </c>
      <c r="D52">
        <f>VLOOKUP(B52,NB_2!A:C,2,0)</f>
        <v>0.55521783181357653</v>
      </c>
      <c r="E52">
        <f>C52*GETPIVOTDATA("Gender",NB_2!$A$3,"Gender","Male","LastLetter","a")</f>
        <v>3.0695795584164604E-2</v>
      </c>
      <c r="F52">
        <f>D52*GETPIVOTDATA("Gender",NB_2!$A$3,"Gender","Female","LastLetter","a")</f>
        <v>0.30826684076376898</v>
      </c>
      <c r="G52" t="str">
        <f t="shared" si="0"/>
        <v>Female</v>
      </c>
    </row>
    <row r="53" spans="1:7">
      <c r="A53" t="s">
        <v>4</v>
      </c>
      <c r="B53" t="s">
        <v>2992</v>
      </c>
      <c r="C53">
        <f>VLOOKUP(B53,NB_2!A:C,3,0)</f>
        <v>8.9847259658580411E-2</v>
      </c>
      <c r="D53">
        <f>VLOOKUP(B53,NB_2!A:C,2,0)</f>
        <v>8.1053698074974676E-3</v>
      </c>
      <c r="E53">
        <f>C53*GETPIVOTDATA("Gender",NB_2!$A$3,"Gender","Male","LastLetter","a")</f>
        <v>1.5741433632904926E-2</v>
      </c>
      <c r="F53">
        <f>D53*GETPIVOTDATA("Gender",NB_2!$A$3,"Gender","Female","LastLetter","a")</f>
        <v>4.50024585056597E-3</v>
      </c>
      <c r="G53" t="str">
        <f t="shared" si="0"/>
        <v>Male</v>
      </c>
    </row>
    <row r="54" spans="1:7">
      <c r="A54" t="s">
        <v>6</v>
      </c>
      <c r="B54" t="s">
        <v>2976</v>
      </c>
      <c r="C54">
        <f>VLOOKUP(B54,NB_2!A:C,3,0)</f>
        <v>0.17520215633423181</v>
      </c>
      <c r="D54">
        <f>VLOOKUP(B54,NB_2!A:C,2,0)</f>
        <v>0.55521783181357653</v>
      </c>
      <c r="E54">
        <f>C54*GETPIVOTDATA("Gender",NB_2!$A$3,"Gender","Male","LastLetter","a")</f>
        <v>3.0695795584164604E-2</v>
      </c>
      <c r="F54">
        <f>D54*GETPIVOTDATA("Gender",NB_2!$A$3,"Gender","Female","LastLetter","a")</f>
        <v>0.30826684076376898</v>
      </c>
      <c r="G54" t="str">
        <f t="shared" si="0"/>
        <v>Female</v>
      </c>
    </row>
    <row r="55" spans="1:7">
      <c r="A55" t="s">
        <v>4</v>
      </c>
      <c r="B55" t="s">
        <v>2992</v>
      </c>
      <c r="C55">
        <f>VLOOKUP(B55,NB_2!A:C,3,0)</f>
        <v>8.9847259658580411E-2</v>
      </c>
      <c r="D55">
        <f>VLOOKUP(B55,NB_2!A:C,2,0)</f>
        <v>8.1053698074974676E-3</v>
      </c>
      <c r="E55">
        <f>C55*GETPIVOTDATA("Gender",NB_2!$A$3,"Gender","Male","LastLetter","a")</f>
        <v>1.5741433632904926E-2</v>
      </c>
      <c r="F55">
        <f>D55*GETPIVOTDATA("Gender",NB_2!$A$3,"Gender","Female","LastLetter","a")</f>
        <v>4.50024585056597E-3</v>
      </c>
      <c r="G55" t="str">
        <f t="shared" si="0"/>
        <v>Male</v>
      </c>
    </row>
    <row r="56" spans="1:7">
      <c r="A56" t="s">
        <v>4</v>
      </c>
      <c r="B56" t="s">
        <v>2997</v>
      </c>
      <c r="C56">
        <f>VLOOKUP(B56,NB_2!A:C,3,0)</f>
        <v>1.7070979335130278E-2</v>
      </c>
      <c r="D56">
        <f>VLOOKUP(B56,NB_2!A:C,2,0)</f>
        <v>2.0263424518743669E-3</v>
      </c>
      <c r="E56">
        <f>C56*GETPIVOTDATA("Gender",NB_2!$A$3,"Gender","Male","LastLetter","a")</f>
        <v>2.9908723902519353E-3</v>
      </c>
      <c r="F56">
        <f>D56*GETPIVOTDATA("Gender",NB_2!$A$3,"Gender","Female","LastLetter","a")</f>
        <v>1.1250614626414925E-3</v>
      </c>
      <c r="G56" t="str">
        <f t="shared" si="0"/>
        <v>Male</v>
      </c>
    </row>
    <row r="57" spans="1:7">
      <c r="A57" t="s">
        <v>6</v>
      </c>
      <c r="B57" t="s">
        <v>2976</v>
      </c>
      <c r="C57">
        <f>VLOOKUP(B57,NB_2!A:C,3,0)</f>
        <v>0.17520215633423181</v>
      </c>
      <c r="D57">
        <f>VLOOKUP(B57,NB_2!A:C,2,0)</f>
        <v>0.55521783181357653</v>
      </c>
      <c r="E57">
        <f>C57*GETPIVOTDATA("Gender",NB_2!$A$3,"Gender","Male","LastLetter","a")</f>
        <v>3.0695795584164604E-2</v>
      </c>
      <c r="F57">
        <f>D57*GETPIVOTDATA("Gender",NB_2!$A$3,"Gender","Female","LastLetter","a")</f>
        <v>0.30826684076376898</v>
      </c>
      <c r="G57" t="str">
        <f t="shared" si="0"/>
        <v>Female</v>
      </c>
    </row>
    <row r="58" spans="1:7">
      <c r="A58" t="s">
        <v>6</v>
      </c>
      <c r="B58" t="s">
        <v>2995</v>
      </c>
      <c r="C58">
        <f>VLOOKUP(B58,NB_2!A:C,3,0)</f>
        <v>3.2345013477088951E-2</v>
      </c>
      <c r="D58">
        <f>VLOOKUP(B58,NB_2!A:C,2,0)</f>
        <v>1.0131712259371834E-2</v>
      </c>
      <c r="E58">
        <f>C58*GETPIVOTDATA("Gender",NB_2!$A$3,"Gender","Male","LastLetter","a")</f>
        <v>5.6669161078457733E-3</v>
      </c>
      <c r="F58">
        <f>D58*GETPIVOTDATA("Gender",NB_2!$A$3,"Gender","Female","LastLetter","a")</f>
        <v>5.6253073132074621E-3</v>
      </c>
      <c r="G58" t="str">
        <f t="shared" si="0"/>
        <v>Male</v>
      </c>
    </row>
    <row r="59" spans="1:7">
      <c r="A59" t="s">
        <v>4</v>
      </c>
      <c r="B59" t="s">
        <v>2992</v>
      </c>
      <c r="C59">
        <f>VLOOKUP(B59,NB_2!A:C,3,0)</f>
        <v>8.9847259658580411E-2</v>
      </c>
      <c r="D59">
        <f>VLOOKUP(B59,NB_2!A:C,2,0)</f>
        <v>8.1053698074974676E-3</v>
      </c>
      <c r="E59">
        <f>C59*GETPIVOTDATA("Gender",NB_2!$A$3,"Gender","Male","LastLetter","a")</f>
        <v>1.5741433632904926E-2</v>
      </c>
      <c r="F59">
        <f>D59*GETPIVOTDATA("Gender",NB_2!$A$3,"Gender","Female","LastLetter","a")</f>
        <v>4.50024585056597E-3</v>
      </c>
      <c r="G59" t="str">
        <f t="shared" si="0"/>
        <v>Male</v>
      </c>
    </row>
    <row r="60" spans="1:7">
      <c r="A60" t="s">
        <v>6</v>
      </c>
      <c r="B60" t="s">
        <v>2983</v>
      </c>
      <c r="C60">
        <f>VLOOKUP(B60,NB_2!A:C,3,0)</f>
        <v>6.5588499550763707E-2</v>
      </c>
      <c r="D60">
        <f>VLOOKUP(B60,NB_2!A:C,2,0)</f>
        <v>0.33839918946301922</v>
      </c>
      <c r="E60">
        <f>C60*GETPIVOTDATA("Gender",NB_2!$A$3,"Gender","Male","LastLetter","a")</f>
        <v>1.1491246552020596E-2</v>
      </c>
      <c r="F60">
        <f>D60*GETPIVOTDATA("Gender",NB_2!$A$3,"Gender","Female","LastLetter","a")</f>
        <v>0.18788526426112923</v>
      </c>
      <c r="G60" t="str">
        <f t="shared" si="0"/>
        <v>Female</v>
      </c>
    </row>
    <row r="61" spans="1:7">
      <c r="A61" t="s">
        <v>4</v>
      </c>
      <c r="B61" t="s">
        <v>2976</v>
      </c>
      <c r="C61">
        <f>VLOOKUP(B61,NB_2!A:C,3,0)</f>
        <v>0.17520215633423181</v>
      </c>
      <c r="D61">
        <f>VLOOKUP(B61,NB_2!A:C,2,0)</f>
        <v>0.55521783181357653</v>
      </c>
      <c r="E61">
        <f>C61*GETPIVOTDATA("Gender",NB_2!$A$3,"Gender","Male","LastLetter","a")</f>
        <v>3.0695795584164604E-2</v>
      </c>
      <c r="F61">
        <f>D61*GETPIVOTDATA("Gender",NB_2!$A$3,"Gender","Female","LastLetter","a")</f>
        <v>0.30826684076376898</v>
      </c>
      <c r="G61" t="str">
        <f t="shared" si="0"/>
        <v>Female</v>
      </c>
    </row>
    <row r="62" spans="1:7">
      <c r="A62" t="s">
        <v>4</v>
      </c>
      <c r="B62" t="s">
        <v>2986</v>
      </c>
      <c r="C62">
        <f>VLOOKUP(B62,NB_2!A:C,3,0)</f>
        <v>5.6603773584905662E-2</v>
      </c>
      <c r="D62">
        <f>VLOOKUP(B62,NB_2!A:C,2,0)</f>
        <v>3.0395136778115502E-2</v>
      </c>
      <c r="E62">
        <f>C62*GETPIVOTDATA("Gender",NB_2!$A$3,"Gender","Male","LastLetter","a")</f>
        <v>9.9171031887301028E-3</v>
      </c>
      <c r="F62">
        <f>D62*GETPIVOTDATA("Gender",NB_2!$A$3,"Gender","Female","LastLetter","a")</f>
        <v>1.6875921939622389E-2</v>
      </c>
      <c r="G62" t="str">
        <f t="shared" si="0"/>
        <v>Female</v>
      </c>
    </row>
    <row r="63" spans="1:7">
      <c r="A63" t="s">
        <v>4</v>
      </c>
      <c r="B63" t="s">
        <v>2996</v>
      </c>
      <c r="C63">
        <f>VLOOKUP(B63,NB_2!A:C,3,0)</f>
        <v>2.4258760107816711E-2</v>
      </c>
      <c r="D63">
        <f>VLOOKUP(B63,NB_2!A:C,2,0)</f>
        <v>0</v>
      </c>
      <c r="E63">
        <f>C63*GETPIVOTDATA("Gender",NB_2!$A$3,"Gender","Male","LastLetter","a")</f>
        <v>4.2501870808843295E-3</v>
      </c>
      <c r="F63">
        <f>D63*GETPIVOTDATA("Gender",NB_2!$A$3,"Gender","Female","LastLetter","a")</f>
        <v>0</v>
      </c>
      <c r="G63" t="str">
        <f t="shared" si="0"/>
        <v>Male</v>
      </c>
    </row>
    <row r="64" spans="1:7">
      <c r="A64" t="s">
        <v>4</v>
      </c>
      <c r="B64" t="s">
        <v>2988</v>
      </c>
      <c r="C64">
        <f>VLOOKUP(B64,NB_2!A:C,3,0)</f>
        <v>0.16172506738544473</v>
      </c>
      <c r="D64">
        <f>VLOOKUP(B64,NB_2!A:C,2,0)</f>
        <v>1.4184397163120567E-2</v>
      </c>
      <c r="E64">
        <f>C64*GETPIVOTDATA("Gender",NB_2!$A$3,"Gender","Male","LastLetter","a")</f>
        <v>2.8334580539228861E-2</v>
      </c>
      <c r="F64">
        <f>D64*GETPIVOTDATA("Gender",NB_2!$A$3,"Gender","Female","LastLetter","a")</f>
        <v>7.8754302384904471E-3</v>
      </c>
      <c r="G64" t="str">
        <f t="shared" si="0"/>
        <v>Male</v>
      </c>
    </row>
    <row r="65" spans="1:7">
      <c r="A65" t="s">
        <v>6</v>
      </c>
      <c r="B65" t="s">
        <v>2976</v>
      </c>
      <c r="C65">
        <f>VLOOKUP(B65,NB_2!A:C,3,0)</f>
        <v>0.17520215633423181</v>
      </c>
      <c r="D65">
        <f>VLOOKUP(B65,NB_2!A:C,2,0)</f>
        <v>0.55521783181357653</v>
      </c>
      <c r="E65">
        <f>C65*GETPIVOTDATA("Gender",NB_2!$A$3,"Gender","Male","LastLetter","a")</f>
        <v>3.0695795584164604E-2</v>
      </c>
      <c r="F65">
        <f>D65*GETPIVOTDATA("Gender",NB_2!$A$3,"Gender","Female","LastLetter","a")</f>
        <v>0.30826684076376898</v>
      </c>
      <c r="G65" t="str">
        <f t="shared" si="0"/>
        <v>Female</v>
      </c>
    </row>
    <row r="66" spans="1:7">
      <c r="A66" t="s">
        <v>4</v>
      </c>
      <c r="B66" t="s">
        <v>2988</v>
      </c>
      <c r="C66">
        <f>VLOOKUP(B66,NB_2!A:C,3,0)</f>
        <v>0.16172506738544473</v>
      </c>
      <c r="D66">
        <f>VLOOKUP(B66,NB_2!A:C,2,0)</f>
        <v>1.4184397163120567E-2</v>
      </c>
      <c r="E66">
        <f>C66*GETPIVOTDATA("Gender",NB_2!$A$3,"Gender","Male","LastLetter","a")</f>
        <v>2.8334580539228861E-2</v>
      </c>
      <c r="F66">
        <f>D66*GETPIVOTDATA("Gender",NB_2!$A$3,"Gender","Female","LastLetter","a")</f>
        <v>7.8754302384904471E-3</v>
      </c>
      <c r="G66" t="str">
        <f t="shared" si="0"/>
        <v>Male</v>
      </c>
    </row>
    <row r="67" spans="1:7">
      <c r="A67" t="s">
        <v>4</v>
      </c>
      <c r="B67" t="s">
        <v>2983</v>
      </c>
      <c r="C67">
        <f>VLOOKUP(B67,NB_2!A:C,3,0)</f>
        <v>6.5588499550763707E-2</v>
      </c>
      <c r="D67">
        <f>VLOOKUP(B67,NB_2!A:C,2,0)</f>
        <v>0.33839918946301922</v>
      </c>
      <c r="E67">
        <f>C67*GETPIVOTDATA("Gender",NB_2!$A$3,"Gender","Male","LastLetter","a")</f>
        <v>1.1491246552020596E-2</v>
      </c>
      <c r="F67">
        <f>D67*GETPIVOTDATA("Gender",NB_2!$A$3,"Gender","Female","LastLetter","a")</f>
        <v>0.18788526426112923</v>
      </c>
      <c r="G67" t="str">
        <f t="shared" ref="G67:G130" si="1">IF(E67&gt;F67,"Male","Female")</f>
        <v>Female</v>
      </c>
    </row>
    <row r="68" spans="1:7">
      <c r="A68" t="s">
        <v>4</v>
      </c>
      <c r="B68" t="s">
        <v>2982</v>
      </c>
      <c r="C68">
        <f>VLOOKUP(B68,NB_2!A:C,3,0)</f>
        <v>0.1096136567834681</v>
      </c>
      <c r="D68">
        <f>VLOOKUP(B68,NB_2!A:C,2,0)</f>
        <v>5.065856129685917E-3</v>
      </c>
      <c r="E68">
        <f>C68*GETPIVOTDATA("Gender",NB_2!$A$3,"Gender","Male","LastLetter","a")</f>
        <v>1.9204549032144008E-2</v>
      </c>
      <c r="F68">
        <f>D68*GETPIVOTDATA("Gender",NB_2!$A$3,"Gender","Female","LastLetter","a")</f>
        <v>2.812653656603731E-3</v>
      </c>
      <c r="G68" t="str">
        <f t="shared" si="1"/>
        <v>Male</v>
      </c>
    </row>
    <row r="69" spans="1:7">
      <c r="A69" t="s">
        <v>6</v>
      </c>
      <c r="B69" t="s">
        <v>2983</v>
      </c>
      <c r="C69">
        <f>VLOOKUP(B69,NB_2!A:C,3,0)</f>
        <v>6.5588499550763707E-2</v>
      </c>
      <c r="D69">
        <f>VLOOKUP(B69,NB_2!A:C,2,0)</f>
        <v>0.33839918946301922</v>
      </c>
      <c r="E69">
        <f>C69*GETPIVOTDATA("Gender",NB_2!$A$3,"Gender","Male","LastLetter","a")</f>
        <v>1.1491246552020596E-2</v>
      </c>
      <c r="F69">
        <f>D69*GETPIVOTDATA("Gender",NB_2!$A$3,"Gender","Female","LastLetter","a")</f>
        <v>0.18788526426112923</v>
      </c>
      <c r="G69" t="str">
        <f t="shared" si="1"/>
        <v>Female</v>
      </c>
    </row>
    <row r="70" spans="1:7">
      <c r="A70" t="s">
        <v>6</v>
      </c>
      <c r="B70" t="s">
        <v>2976</v>
      </c>
      <c r="C70">
        <f>VLOOKUP(B70,NB_2!A:C,3,0)</f>
        <v>0.17520215633423181</v>
      </c>
      <c r="D70">
        <f>VLOOKUP(B70,NB_2!A:C,2,0)</f>
        <v>0.55521783181357653</v>
      </c>
      <c r="E70">
        <f>C70*GETPIVOTDATA("Gender",NB_2!$A$3,"Gender","Male","LastLetter","a")</f>
        <v>3.0695795584164604E-2</v>
      </c>
      <c r="F70">
        <f>D70*GETPIVOTDATA("Gender",NB_2!$A$3,"Gender","Female","LastLetter","a")</f>
        <v>0.30826684076376898</v>
      </c>
      <c r="G70" t="str">
        <f t="shared" si="1"/>
        <v>Female</v>
      </c>
    </row>
    <row r="71" spans="1:7">
      <c r="A71" t="s">
        <v>4</v>
      </c>
      <c r="B71" t="s">
        <v>2986</v>
      </c>
      <c r="C71">
        <f>VLOOKUP(B71,NB_2!A:C,3,0)</f>
        <v>5.6603773584905662E-2</v>
      </c>
      <c r="D71">
        <f>VLOOKUP(B71,NB_2!A:C,2,0)</f>
        <v>3.0395136778115502E-2</v>
      </c>
      <c r="E71">
        <f>C71*GETPIVOTDATA("Gender",NB_2!$A$3,"Gender","Male","LastLetter","a")</f>
        <v>9.9171031887301028E-3</v>
      </c>
      <c r="F71">
        <f>D71*GETPIVOTDATA("Gender",NB_2!$A$3,"Gender","Female","LastLetter","a")</f>
        <v>1.6875921939622389E-2</v>
      </c>
      <c r="G71" t="str">
        <f t="shared" si="1"/>
        <v>Female</v>
      </c>
    </row>
    <row r="72" spans="1:7">
      <c r="A72" t="s">
        <v>4</v>
      </c>
      <c r="B72" t="s">
        <v>2992</v>
      </c>
      <c r="C72">
        <f>VLOOKUP(B72,NB_2!A:C,3,0)</f>
        <v>8.9847259658580411E-2</v>
      </c>
      <c r="D72">
        <f>VLOOKUP(B72,NB_2!A:C,2,0)</f>
        <v>8.1053698074974676E-3</v>
      </c>
      <c r="E72">
        <f>C72*GETPIVOTDATA("Gender",NB_2!$A$3,"Gender","Male","LastLetter","a")</f>
        <v>1.5741433632904926E-2</v>
      </c>
      <c r="F72">
        <f>D72*GETPIVOTDATA("Gender",NB_2!$A$3,"Gender","Female","LastLetter","a")</f>
        <v>4.50024585056597E-3</v>
      </c>
      <c r="G72" t="str">
        <f t="shared" si="1"/>
        <v>Male</v>
      </c>
    </row>
    <row r="73" spans="1:7">
      <c r="A73" t="s">
        <v>4</v>
      </c>
      <c r="B73" t="s">
        <v>2988</v>
      </c>
      <c r="C73">
        <f>VLOOKUP(B73,NB_2!A:C,3,0)</f>
        <v>0.16172506738544473</v>
      </c>
      <c r="D73">
        <f>VLOOKUP(B73,NB_2!A:C,2,0)</f>
        <v>1.4184397163120567E-2</v>
      </c>
      <c r="E73">
        <f>C73*GETPIVOTDATA("Gender",NB_2!$A$3,"Gender","Male","LastLetter","a")</f>
        <v>2.8334580539228861E-2</v>
      </c>
      <c r="F73">
        <f>D73*GETPIVOTDATA("Gender",NB_2!$A$3,"Gender","Female","LastLetter","a")</f>
        <v>7.8754302384904471E-3</v>
      </c>
      <c r="G73" t="str">
        <f t="shared" si="1"/>
        <v>Male</v>
      </c>
    </row>
    <row r="74" spans="1:7">
      <c r="A74" t="s">
        <v>6</v>
      </c>
      <c r="B74" t="s">
        <v>2976</v>
      </c>
      <c r="C74">
        <f>VLOOKUP(B74,NB_2!A:C,3,0)</f>
        <v>0.17520215633423181</v>
      </c>
      <c r="D74">
        <f>VLOOKUP(B74,NB_2!A:C,2,0)</f>
        <v>0.55521783181357653</v>
      </c>
      <c r="E74">
        <f>C74*GETPIVOTDATA("Gender",NB_2!$A$3,"Gender","Male","LastLetter","a")</f>
        <v>3.0695795584164604E-2</v>
      </c>
      <c r="F74">
        <f>D74*GETPIVOTDATA("Gender",NB_2!$A$3,"Gender","Female","LastLetter","a")</f>
        <v>0.30826684076376898</v>
      </c>
      <c r="G74" t="str">
        <f t="shared" si="1"/>
        <v>Female</v>
      </c>
    </row>
    <row r="75" spans="1:7">
      <c r="A75" t="s">
        <v>4</v>
      </c>
      <c r="B75" t="s">
        <v>2976</v>
      </c>
      <c r="C75">
        <f>VLOOKUP(B75,NB_2!A:C,3,0)</f>
        <v>0.17520215633423181</v>
      </c>
      <c r="D75">
        <f>VLOOKUP(B75,NB_2!A:C,2,0)</f>
        <v>0.55521783181357653</v>
      </c>
      <c r="E75">
        <f>C75*GETPIVOTDATA("Gender",NB_2!$A$3,"Gender","Male","LastLetter","a")</f>
        <v>3.0695795584164604E-2</v>
      </c>
      <c r="F75">
        <f>D75*GETPIVOTDATA("Gender",NB_2!$A$3,"Gender","Female","LastLetter","a")</f>
        <v>0.30826684076376898</v>
      </c>
      <c r="G75" t="str">
        <f t="shared" si="1"/>
        <v>Female</v>
      </c>
    </row>
    <row r="76" spans="1:7">
      <c r="A76" t="s">
        <v>4</v>
      </c>
      <c r="B76" t="s">
        <v>2985</v>
      </c>
      <c r="C76">
        <f>VLOOKUP(B76,NB_2!A:C,3,0)</f>
        <v>3.6837376460017966E-2</v>
      </c>
      <c r="D76">
        <f>VLOOKUP(B76,NB_2!A:C,2,0)</f>
        <v>4.0526849037487338E-3</v>
      </c>
      <c r="E76">
        <f>C76*GETPIVOTDATA("Gender",NB_2!$A$3,"Gender","Male","LastLetter","a")</f>
        <v>6.4539877894910181E-3</v>
      </c>
      <c r="F76">
        <f>D76*GETPIVOTDATA("Gender",NB_2!$A$3,"Gender","Female","LastLetter","a")</f>
        <v>2.250122925282985E-3</v>
      </c>
      <c r="G76" t="str">
        <f t="shared" si="1"/>
        <v>Male</v>
      </c>
    </row>
    <row r="77" spans="1:7">
      <c r="A77" t="s">
        <v>4</v>
      </c>
      <c r="B77" t="s">
        <v>2994</v>
      </c>
      <c r="C77">
        <f>VLOOKUP(B77,NB_2!A:C,3,0)</f>
        <v>6.2893081761006289E-2</v>
      </c>
      <c r="D77">
        <f>VLOOKUP(B77,NB_2!A:C,2,0)</f>
        <v>5.065856129685917E-3</v>
      </c>
      <c r="E77">
        <f>C77*GETPIVOTDATA("Gender",NB_2!$A$3,"Gender","Male","LastLetter","a")</f>
        <v>1.1019003543033448E-2</v>
      </c>
      <c r="F77">
        <f>D77*GETPIVOTDATA("Gender",NB_2!$A$3,"Gender","Female","LastLetter","a")</f>
        <v>2.812653656603731E-3</v>
      </c>
      <c r="G77" t="str">
        <f t="shared" si="1"/>
        <v>Male</v>
      </c>
    </row>
    <row r="78" spans="1:7">
      <c r="A78" t="s">
        <v>6</v>
      </c>
      <c r="B78" t="s">
        <v>2976</v>
      </c>
      <c r="C78">
        <f>VLOOKUP(B78,NB_2!A:C,3,0)</f>
        <v>0.17520215633423181</v>
      </c>
      <c r="D78">
        <f>VLOOKUP(B78,NB_2!A:C,2,0)</f>
        <v>0.55521783181357653</v>
      </c>
      <c r="E78">
        <f>C78*GETPIVOTDATA("Gender",NB_2!$A$3,"Gender","Male","LastLetter","a")</f>
        <v>3.0695795584164604E-2</v>
      </c>
      <c r="F78">
        <f>D78*GETPIVOTDATA("Gender",NB_2!$A$3,"Gender","Female","LastLetter","a")</f>
        <v>0.30826684076376898</v>
      </c>
      <c r="G78" t="str">
        <f t="shared" si="1"/>
        <v>Female</v>
      </c>
    </row>
    <row r="79" spans="1:7">
      <c r="A79" t="s">
        <v>4</v>
      </c>
      <c r="B79" t="s">
        <v>2992</v>
      </c>
      <c r="C79">
        <f>VLOOKUP(B79,NB_2!A:C,3,0)</f>
        <v>8.9847259658580411E-2</v>
      </c>
      <c r="D79">
        <f>VLOOKUP(B79,NB_2!A:C,2,0)</f>
        <v>8.1053698074974676E-3</v>
      </c>
      <c r="E79">
        <f>C79*GETPIVOTDATA("Gender",NB_2!$A$3,"Gender","Male","LastLetter","a")</f>
        <v>1.5741433632904926E-2</v>
      </c>
      <c r="F79">
        <f>D79*GETPIVOTDATA("Gender",NB_2!$A$3,"Gender","Female","LastLetter","a")</f>
        <v>4.50024585056597E-3</v>
      </c>
      <c r="G79" t="str">
        <f t="shared" si="1"/>
        <v>Male</v>
      </c>
    </row>
    <row r="80" spans="1:7">
      <c r="A80" t="s">
        <v>4</v>
      </c>
      <c r="B80" t="s">
        <v>2995</v>
      </c>
      <c r="C80">
        <f>VLOOKUP(B80,NB_2!A:C,3,0)</f>
        <v>3.2345013477088951E-2</v>
      </c>
      <c r="D80">
        <f>VLOOKUP(B80,NB_2!A:C,2,0)</f>
        <v>1.0131712259371834E-2</v>
      </c>
      <c r="E80">
        <f>C80*GETPIVOTDATA("Gender",NB_2!$A$3,"Gender","Male","LastLetter","a")</f>
        <v>5.6669161078457733E-3</v>
      </c>
      <c r="F80">
        <f>D80*GETPIVOTDATA("Gender",NB_2!$A$3,"Gender","Female","LastLetter","a")</f>
        <v>5.6253073132074621E-3</v>
      </c>
      <c r="G80" t="str">
        <f t="shared" si="1"/>
        <v>Male</v>
      </c>
    </row>
    <row r="81" spans="1:7">
      <c r="A81" t="s">
        <v>6</v>
      </c>
      <c r="B81" t="s">
        <v>2976</v>
      </c>
      <c r="C81">
        <f>VLOOKUP(B81,NB_2!A:C,3,0)</f>
        <v>0.17520215633423181</v>
      </c>
      <c r="D81">
        <f>VLOOKUP(B81,NB_2!A:C,2,0)</f>
        <v>0.55521783181357653</v>
      </c>
      <c r="E81">
        <f>C81*GETPIVOTDATA("Gender",NB_2!$A$3,"Gender","Male","LastLetter","a")</f>
        <v>3.0695795584164604E-2</v>
      </c>
      <c r="F81">
        <f>D81*GETPIVOTDATA("Gender",NB_2!$A$3,"Gender","Female","LastLetter","a")</f>
        <v>0.30826684076376898</v>
      </c>
      <c r="G81" t="str">
        <f t="shared" si="1"/>
        <v>Female</v>
      </c>
    </row>
    <row r="82" spans="1:7">
      <c r="A82" t="s">
        <v>6</v>
      </c>
      <c r="B82" t="s">
        <v>2976</v>
      </c>
      <c r="C82">
        <f>VLOOKUP(B82,NB_2!A:C,3,0)</f>
        <v>0.17520215633423181</v>
      </c>
      <c r="D82">
        <f>VLOOKUP(B82,NB_2!A:C,2,0)</f>
        <v>0.55521783181357653</v>
      </c>
      <c r="E82">
        <f>C82*GETPIVOTDATA("Gender",NB_2!$A$3,"Gender","Male","LastLetter","a")</f>
        <v>3.0695795584164604E-2</v>
      </c>
      <c r="F82">
        <f>D82*GETPIVOTDATA("Gender",NB_2!$A$3,"Gender","Female","LastLetter","a")</f>
        <v>0.30826684076376898</v>
      </c>
      <c r="G82" t="str">
        <f t="shared" si="1"/>
        <v>Female</v>
      </c>
    </row>
    <row r="83" spans="1:7">
      <c r="A83" t="s">
        <v>6</v>
      </c>
      <c r="B83" t="s">
        <v>2976</v>
      </c>
      <c r="C83">
        <f>VLOOKUP(B83,NB_2!A:C,3,0)</f>
        <v>0.17520215633423181</v>
      </c>
      <c r="D83">
        <f>VLOOKUP(B83,NB_2!A:C,2,0)</f>
        <v>0.55521783181357653</v>
      </c>
      <c r="E83">
        <f>C83*GETPIVOTDATA("Gender",NB_2!$A$3,"Gender","Male","LastLetter","a")</f>
        <v>3.0695795584164604E-2</v>
      </c>
      <c r="F83">
        <f>D83*GETPIVOTDATA("Gender",NB_2!$A$3,"Gender","Female","LastLetter","a")</f>
        <v>0.30826684076376898</v>
      </c>
      <c r="G83" t="str">
        <f t="shared" si="1"/>
        <v>Female</v>
      </c>
    </row>
    <row r="84" spans="1:7">
      <c r="A84" t="s">
        <v>6</v>
      </c>
      <c r="B84" t="s">
        <v>2989</v>
      </c>
      <c r="C84">
        <f>VLOOKUP(B84,NB_2!A:C,3,0)</f>
        <v>2.6954177897574125E-3</v>
      </c>
      <c r="D84">
        <f>VLOOKUP(B84,NB_2!A:C,2,0)</f>
        <v>2.0263424518743669E-3</v>
      </c>
      <c r="E84">
        <f>C84*GETPIVOTDATA("Gender",NB_2!$A$3,"Gender","Male","LastLetter","a")</f>
        <v>4.7224300898714773E-4</v>
      </c>
      <c r="F84">
        <f>D84*GETPIVOTDATA("Gender",NB_2!$A$3,"Gender","Female","LastLetter","a")</f>
        <v>1.1250614626414925E-3</v>
      </c>
      <c r="G84" t="str">
        <f t="shared" si="1"/>
        <v>Female</v>
      </c>
    </row>
    <row r="85" spans="1:7">
      <c r="A85" t="s">
        <v>6</v>
      </c>
      <c r="B85" t="s">
        <v>2976</v>
      </c>
      <c r="C85">
        <f>VLOOKUP(B85,NB_2!A:C,3,0)</f>
        <v>0.17520215633423181</v>
      </c>
      <c r="D85">
        <f>VLOOKUP(B85,NB_2!A:C,2,0)</f>
        <v>0.55521783181357653</v>
      </c>
      <c r="E85">
        <f>C85*GETPIVOTDATA("Gender",NB_2!$A$3,"Gender","Male","LastLetter","a")</f>
        <v>3.0695795584164604E-2</v>
      </c>
      <c r="F85">
        <f>D85*GETPIVOTDATA("Gender",NB_2!$A$3,"Gender","Female","LastLetter","a")</f>
        <v>0.30826684076376898</v>
      </c>
      <c r="G85" t="str">
        <f t="shared" si="1"/>
        <v>Female</v>
      </c>
    </row>
    <row r="86" spans="1:7">
      <c r="A86" t="s">
        <v>6</v>
      </c>
      <c r="B86" t="s">
        <v>2976</v>
      </c>
      <c r="C86">
        <f>VLOOKUP(B86,NB_2!A:C,3,0)</f>
        <v>0.17520215633423181</v>
      </c>
      <c r="D86">
        <f>VLOOKUP(B86,NB_2!A:C,2,0)</f>
        <v>0.55521783181357653</v>
      </c>
      <c r="E86">
        <f>C86*GETPIVOTDATA("Gender",NB_2!$A$3,"Gender","Male","LastLetter","a")</f>
        <v>3.0695795584164604E-2</v>
      </c>
      <c r="F86">
        <f>D86*GETPIVOTDATA("Gender",NB_2!$A$3,"Gender","Female","LastLetter","a")</f>
        <v>0.30826684076376898</v>
      </c>
      <c r="G86" t="str">
        <f t="shared" si="1"/>
        <v>Female</v>
      </c>
    </row>
    <row r="87" spans="1:7">
      <c r="A87" t="s">
        <v>6</v>
      </c>
      <c r="B87" t="s">
        <v>2982</v>
      </c>
      <c r="C87">
        <f>VLOOKUP(B87,NB_2!A:C,3,0)</f>
        <v>0.1096136567834681</v>
      </c>
      <c r="D87">
        <f>VLOOKUP(B87,NB_2!A:C,2,0)</f>
        <v>5.065856129685917E-3</v>
      </c>
      <c r="E87">
        <f>C87*GETPIVOTDATA("Gender",NB_2!$A$3,"Gender","Male","LastLetter","a")</f>
        <v>1.9204549032144008E-2</v>
      </c>
      <c r="F87">
        <f>D87*GETPIVOTDATA("Gender",NB_2!$A$3,"Gender","Female","LastLetter","a")</f>
        <v>2.812653656603731E-3</v>
      </c>
      <c r="G87" t="str">
        <f t="shared" si="1"/>
        <v>Male</v>
      </c>
    </row>
    <row r="88" spans="1:7">
      <c r="A88" t="s">
        <v>4</v>
      </c>
      <c r="B88" t="s">
        <v>2982</v>
      </c>
      <c r="C88">
        <f>VLOOKUP(B88,NB_2!A:C,3,0)</f>
        <v>0.1096136567834681</v>
      </c>
      <c r="D88">
        <f>VLOOKUP(B88,NB_2!A:C,2,0)</f>
        <v>5.065856129685917E-3</v>
      </c>
      <c r="E88">
        <f>C88*GETPIVOTDATA("Gender",NB_2!$A$3,"Gender","Male","LastLetter","a")</f>
        <v>1.9204549032144008E-2</v>
      </c>
      <c r="F88">
        <f>D88*GETPIVOTDATA("Gender",NB_2!$A$3,"Gender","Female","LastLetter","a")</f>
        <v>2.812653656603731E-3</v>
      </c>
      <c r="G88" t="str">
        <f t="shared" si="1"/>
        <v>Male</v>
      </c>
    </row>
    <row r="89" spans="1:7">
      <c r="A89" t="s">
        <v>4</v>
      </c>
      <c r="B89" t="s">
        <v>2976</v>
      </c>
      <c r="C89">
        <f>VLOOKUP(B89,NB_2!A:C,3,0)</f>
        <v>0.17520215633423181</v>
      </c>
      <c r="D89">
        <f>VLOOKUP(B89,NB_2!A:C,2,0)</f>
        <v>0.55521783181357653</v>
      </c>
      <c r="E89">
        <f>C89*GETPIVOTDATA("Gender",NB_2!$A$3,"Gender","Male","LastLetter","a")</f>
        <v>3.0695795584164604E-2</v>
      </c>
      <c r="F89">
        <f>D89*GETPIVOTDATA("Gender",NB_2!$A$3,"Gender","Female","LastLetter","a")</f>
        <v>0.30826684076376898</v>
      </c>
      <c r="G89" t="str">
        <f t="shared" si="1"/>
        <v>Female</v>
      </c>
    </row>
    <row r="90" spans="1:7">
      <c r="A90" t="s">
        <v>4</v>
      </c>
      <c r="B90" t="s">
        <v>2978</v>
      </c>
      <c r="C90">
        <f>VLOOKUP(B90,NB_2!A:C,3,0)</f>
        <v>3.0548068283917342E-2</v>
      </c>
      <c r="D90">
        <f>VLOOKUP(B90,NB_2!A:C,2,0)</f>
        <v>1.0131712259371835E-3</v>
      </c>
      <c r="E90">
        <f>C90*GETPIVOTDATA("Gender",NB_2!$A$3,"Gender","Male","LastLetter","a")</f>
        <v>5.3520874351876743E-3</v>
      </c>
      <c r="F90">
        <f>D90*GETPIVOTDATA("Gender",NB_2!$A$3,"Gender","Female","LastLetter","a")</f>
        <v>5.6253073132074625E-4</v>
      </c>
      <c r="G90" t="str">
        <f t="shared" si="1"/>
        <v>Male</v>
      </c>
    </row>
    <row r="91" spans="1:7">
      <c r="A91" t="s">
        <v>6</v>
      </c>
      <c r="B91" t="s">
        <v>2995</v>
      </c>
      <c r="C91">
        <f>VLOOKUP(B91,NB_2!A:C,3,0)</f>
        <v>3.2345013477088951E-2</v>
      </c>
      <c r="D91">
        <f>VLOOKUP(B91,NB_2!A:C,2,0)</f>
        <v>1.0131712259371834E-2</v>
      </c>
      <c r="E91">
        <f>C91*GETPIVOTDATA("Gender",NB_2!$A$3,"Gender","Male","LastLetter","a")</f>
        <v>5.6669161078457733E-3</v>
      </c>
      <c r="F91">
        <f>D91*GETPIVOTDATA("Gender",NB_2!$A$3,"Gender","Female","LastLetter","a")</f>
        <v>5.6253073132074621E-3</v>
      </c>
      <c r="G91" t="str">
        <f t="shared" si="1"/>
        <v>Male</v>
      </c>
    </row>
    <row r="92" spans="1:7">
      <c r="A92" t="s">
        <v>4</v>
      </c>
      <c r="B92" t="s">
        <v>2983</v>
      </c>
      <c r="C92">
        <f>VLOOKUP(B92,NB_2!A:C,3,0)</f>
        <v>6.5588499550763707E-2</v>
      </c>
      <c r="D92">
        <f>VLOOKUP(B92,NB_2!A:C,2,0)</f>
        <v>0.33839918946301922</v>
      </c>
      <c r="E92">
        <f>C92*GETPIVOTDATA("Gender",NB_2!$A$3,"Gender","Male","LastLetter","a")</f>
        <v>1.1491246552020596E-2</v>
      </c>
      <c r="F92">
        <f>D92*GETPIVOTDATA("Gender",NB_2!$A$3,"Gender","Female","LastLetter","a")</f>
        <v>0.18788526426112923</v>
      </c>
      <c r="G92" t="str">
        <f t="shared" si="1"/>
        <v>Female</v>
      </c>
    </row>
    <row r="93" spans="1:7">
      <c r="A93" t="s">
        <v>6</v>
      </c>
      <c r="B93" t="s">
        <v>2983</v>
      </c>
      <c r="C93">
        <f>VLOOKUP(B93,NB_2!A:C,3,0)</f>
        <v>6.5588499550763707E-2</v>
      </c>
      <c r="D93">
        <f>VLOOKUP(B93,NB_2!A:C,2,0)</f>
        <v>0.33839918946301922</v>
      </c>
      <c r="E93">
        <f>C93*GETPIVOTDATA("Gender",NB_2!$A$3,"Gender","Male","LastLetter","a")</f>
        <v>1.1491246552020596E-2</v>
      </c>
      <c r="F93">
        <f>D93*GETPIVOTDATA("Gender",NB_2!$A$3,"Gender","Female","LastLetter","a")</f>
        <v>0.18788526426112923</v>
      </c>
      <c r="G93" t="str">
        <f t="shared" si="1"/>
        <v>Female</v>
      </c>
    </row>
    <row r="94" spans="1:7">
      <c r="A94" t="s">
        <v>4</v>
      </c>
      <c r="B94" t="s">
        <v>2987</v>
      </c>
      <c r="C94">
        <f>VLOOKUP(B94,NB_2!A:C,3,0)</f>
        <v>3.7735849056603772E-2</v>
      </c>
      <c r="D94">
        <f>VLOOKUP(B94,NB_2!A:C,2,0)</f>
        <v>7.0921985815602835E-3</v>
      </c>
      <c r="E94">
        <f>C94*GETPIVOTDATA("Gender",NB_2!$A$3,"Gender","Male","LastLetter","a")</f>
        <v>6.6114021258200676E-3</v>
      </c>
      <c r="F94">
        <f>D94*GETPIVOTDATA("Gender",NB_2!$A$3,"Gender","Female","LastLetter","a")</f>
        <v>3.9377151192452236E-3</v>
      </c>
      <c r="G94" t="str">
        <f t="shared" si="1"/>
        <v>Male</v>
      </c>
    </row>
    <row r="95" spans="1:7">
      <c r="A95" t="s">
        <v>6</v>
      </c>
      <c r="B95" t="s">
        <v>2987</v>
      </c>
      <c r="C95">
        <f>VLOOKUP(B95,NB_2!A:C,3,0)</f>
        <v>3.7735849056603772E-2</v>
      </c>
      <c r="D95">
        <f>VLOOKUP(B95,NB_2!A:C,2,0)</f>
        <v>7.0921985815602835E-3</v>
      </c>
      <c r="E95">
        <f>C95*GETPIVOTDATA("Gender",NB_2!$A$3,"Gender","Male","LastLetter","a")</f>
        <v>6.6114021258200676E-3</v>
      </c>
      <c r="F95">
        <f>D95*GETPIVOTDATA("Gender",NB_2!$A$3,"Gender","Female","LastLetter","a")</f>
        <v>3.9377151192452236E-3</v>
      </c>
      <c r="G95" t="str">
        <f t="shared" si="1"/>
        <v>Male</v>
      </c>
    </row>
    <row r="96" spans="1:7">
      <c r="A96" t="s">
        <v>4</v>
      </c>
      <c r="B96" t="s">
        <v>2976</v>
      </c>
      <c r="C96">
        <f>VLOOKUP(B96,NB_2!A:C,3,0)</f>
        <v>0.17520215633423181</v>
      </c>
      <c r="D96">
        <f>VLOOKUP(B96,NB_2!A:C,2,0)</f>
        <v>0.55521783181357653</v>
      </c>
      <c r="E96">
        <f>C96*GETPIVOTDATA("Gender",NB_2!$A$3,"Gender","Male","LastLetter","a")</f>
        <v>3.0695795584164604E-2</v>
      </c>
      <c r="F96">
        <f>D96*GETPIVOTDATA("Gender",NB_2!$A$3,"Gender","Female","LastLetter","a")</f>
        <v>0.30826684076376898</v>
      </c>
      <c r="G96" t="str">
        <f t="shared" si="1"/>
        <v>Female</v>
      </c>
    </row>
    <row r="97" spans="1:7">
      <c r="A97" t="s">
        <v>4</v>
      </c>
      <c r="B97" t="s">
        <v>2995</v>
      </c>
      <c r="C97">
        <f>VLOOKUP(B97,NB_2!A:C,3,0)</f>
        <v>3.2345013477088951E-2</v>
      </c>
      <c r="D97">
        <f>VLOOKUP(B97,NB_2!A:C,2,0)</f>
        <v>1.0131712259371834E-2</v>
      </c>
      <c r="E97">
        <f>C97*GETPIVOTDATA("Gender",NB_2!$A$3,"Gender","Male","LastLetter","a")</f>
        <v>5.6669161078457733E-3</v>
      </c>
      <c r="F97">
        <f>D97*GETPIVOTDATA("Gender",NB_2!$A$3,"Gender","Female","LastLetter","a")</f>
        <v>5.6253073132074621E-3</v>
      </c>
      <c r="G97" t="str">
        <f t="shared" si="1"/>
        <v>Male</v>
      </c>
    </row>
    <row r="98" spans="1:7">
      <c r="A98" t="s">
        <v>6</v>
      </c>
      <c r="B98" t="s">
        <v>2976</v>
      </c>
      <c r="C98">
        <f>VLOOKUP(B98,NB_2!A:C,3,0)</f>
        <v>0.17520215633423181</v>
      </c>
      <c r="D98">
        <f>VLOOKUP(B98,NB_2!A:C,2,0)</f>
        <v>0.55521783181357653</v>
      </c>
      <c r="E98">
        <f>C98*GETPIVOTDATA("Gender",NB_2!$A$3,"Gender","Male","LastLetter","a")</f>
        <v>3.0695795584164604E-2</v>
      </c>
      <c r="F98">
        <f>D98*GETPIVOTDATA("Gender",NB_2!$A$3,"Gender","Female","LastLetter","a")</f>
        <v>0.30826684076376898</v>
      </c>
      <c r="G98" t="str">
        <f t="shared" si="1"/>
        <v>Female</v>
      </c>
    </row>
    <row r="99" spans="1:7">
      <c r="A99" t="s">
        <v>4</v>
      </c>
      <c r="B99" t="s">
        <v>2976</v>
      </c>
      <c r="C99">
        <f>VLOOKUP(B99,NB_2!A:C,3,0)</f>
        <v>0.17520215633423181</v>
      </c>
      <c r="D99">
        <f>VLOOKUP(B99,NB_2!A:C,2,0)</f>
        <v>0.55521783181357653</v>
      </c>
      <c r="E99">
        <f>C99*GETPIVOTDATA("Gender",NB_2!$A$3,"Gender","Male","LastLetter","a")</f>
        <v>3.0695795584164604E-2</v>
      </c>
      <c r="F99">
        <f>D99*GETPIVOTDATA("Gender",NB_2!$A$3,"Gender","Female","LastLetter","a")</f>
        <v>0.30826684076376898</v>
      </c>
      <c r="G99" t="str">
        <f t="shared" si="1"/>
        <v>Female</v>
      </c>
    </row>
    <row r="100" spans="1:7">
      <c r="A100" t="s">
        <v>6</v>
      </c>
      <c r="B100" t="s">
        <v>2976</v>
      </c>
      <c r="C100">
        <f>VLOOKUP(B100,NB_2!A:C,3,0)</f>
        <v>0.17520215633423181</v>
      </c>
      <c r="D100">
        <f>VLOOKUP(B100,NB_2!A:C,2,0)</f>
        <v>0.55521783181357653</v>
      </c>
      <c r="E100">
        <f>C100*GETPIVOTDATA("Gender",NB_2!$A$3,"Gender","Male","LastLetter","a")</f>
        <v>3.0695795584164604E-2</v>
      </c>
      <c r="F100">
        <f>D100*GETPIVOTDATA("Gender",NB_2!$A$3,"Gender","Female","LastLetter","a")</f>
        <v>0.30826684076376898</v>
      </c>
      <c r="G100" t="str">
        <f t="shared" si="1"/>
        <v>Female</v>
      </c>
    </row>
    <row r="101" spans="1:7">
      <c r="A101" t="s">
        <v>6</v>
      </c>
      <c r="B101" t="s">
        <v>2983</v>
      </c>
      <c r="C101">
        <f>VLOOKUP(B101,NB_2!A:C,3,0)</f>
        <v>6.5588499550763707E-2</v>
      </c>
      <c r="D101">
        <f>VLOOKUP(B101,NB_2!A:C,2,0)</f>
        <v>0.33839918946301922</v>
      </c>
      <c r="E101">
        <f>C101*GETPIVOTDATA("Gender",NB_2!$A$3,"Gender","Male","LastLetter","a")</f>
        <v>1.1491246552020596E-2</v>
      </c>
      <c r="F101">
        <f>D101*GETPIVOTDATA("Gender",NB_2!$A$3,"Gender","Female","LastLetter","a")</f>
        <v>0.18788526426112923</v>
      </c>
      <c r="G101" t="str">
        <f t="shared" si="1"/>
        <v>Female</v>
      </c>
    </row>
    <row r="102" spans="1:7">
      <c r="A102" t="s">
        <v>6</v>
      </c>
      <c r="B102" t="s">
        <v>2976</v>
      </c>
      <c r="C102">
        <f>VLOOKUP(B102,NB_2!A:C,3,0)</f>
        <v>0.17520215633423181</v>
      </c>
      <c r="D102">
        <f>VLOOKUP(B102,NB_2!A:C,2,0)</f>
        <v>0.55521783181357653</v>
      </c>
      <c r="E102">
        <f>C102*GETPIVOTDATA("Gender",NB_2!$A$3,"Gender","Male","LastLetter","a")</f>
        <v>3.0695795584164604E-2</v>
      </c>
      <c r="F102">
        <f>D102*GETPIVOTDATA("Gender",NB_2!$A$3,"Gender","Female","LastLetter","a")</f>
        <v>0.30826684076376898</v>
      </c>
      <c r="G102" t="str">
        <f t="shared" si="1"/>
        <v>Female</v>
      </c>
    </row>
    <row r="103" spans="1:7">
      <c r="A103" t="s">
        <v>6</v>
      </c>
      <c r="B103" t="s">
        <v>2983</v>
      </c>
      <c r="C103">
        <f>VLOOKUP(B103,NB_2!A:C,3,0)</f>
        <v>6.5588499550763707E-2</v>
      </c>
      <c r="D103">
        <f>VLOOKUP(B103,NB_2!A:C,2,0)</f>
        <v>0.33839918946301922</v>
      </c>
      <c r="E103">
        <f>C103*GETPIVOTDATA("Gender",NB_2!$A$3,"Gender","Male","LastLetter","a")</f>
        <v>1.1491246552020596E-2</v>
      </c>
      <c r="F103">
        <f>D103*GETPIVOTDATA("Gender",NB_2!$A$3,"Gender","Female","LastLetter","a")</f>
        <v>0.18788526426112923</v>
      </c>
      <c r="G103" t="str">
        <f t="shared" si="1"/>
        <v>Female</v>
      </c>
    </row>
    <row r="104" spans="1:7">
      <c r="A104" t="s">
        <v>6</v>
      </c>
      <c r="B104" t="s">
        <v>2983</v>
      </c>
      <c r="C104">
        <f>VLOOKUP(B104,NB_2!A:C,3,0)</f>
        <v>6.5588499550763707E-2</v>
      </c>
      <c r="D104">
        <f>VLOOKUP(B104,NB_2!A:C,2,0)</f>
        <v>0.33839918946301922</v>
      </c>
      <c r="E104">
        <f>C104*GETPIVOTDATA("Gender",NB_2!$A$3,"Gender","Male","LastLetter","a")</f>
        <v>1.1491246552020596E-2</v>
      </c>
      <c r="F104">
        <f>D104*GETPIVOTDATA("Gender",NB_2!$A$3,"Gender","Female","LastLetter","a")</f>
        <v>0.18788526426112923</v>
      </c>
      <c r="G104" t="str">
        <f t="shared" si="1"/>
        <v>Female</v>
      </c>
    </row>
    <row r="105" spans="1:7">
      <c r="A105" t="s">
        <v>4</v>
      </c>
      <c r="B105" t="s">
        <v>2985</v>
      </c>
      <c r="C105">
        <f>VLOOKUP(B105,NB_2!A:C,3,0)</f>
        <v>3.6837376460017966E-2</v>
      </c>
      <c r="D105">
        <f>VLOOKUP(B105,NB_2!A:C,2,0)</f>
        <v>4.0526849037487338E-3</v>
      </c>
      <c r="E105">
        <f>C105*GETPIVOTDATA("Gender",NB_2!$A$3,"Gender","Male","LastLetter","a")</f>
        <v>6.4539877894910181E-3</v>
      </c>
      <c r="F105">
        <f>D105*GETPIVOTDATA("Gender",NB_2!$A$3,"Gender","Female","LastLetter","a")</f>
        <v>2.250122925282985E-3</v>
      </c>
      <c r="G105" t="str">
        <f t="shared" si="1"/>
        <v>Male</v>
      </c>
    </row>
    <row r="106" spans="1:7">
      <c r="A106" t="s">
        <v>6</v>
      </c>
      <c r="B106" t="s">
        <v>2988</v>
      </c>
      <c r="C106">
        <f>VLOOKUP(B106,NB_2!A:C,3,0)</f>
        <v>0.16172506738544473</v>
      </c>
      <c r="D106">
        <f>VLOOKUP(B106,NB_2!A:C,2,0)</f>
        <v>1.4184397163120567E-2</v>
      </c>
      <c r="E106">
        <f>C106*GETPIVOTDATA("Gender",NB_2!$A$3,"Gender","Male","LastLetter","a")</f>
        <v>2.8334580539228861E-2</v>
      </c>
      <c r="F106">
        <f>D106*GETPIVOTDATA("Gender",NB_2!$A$3,"Gender","Female","LastLetter","a")</f>
        <v>7.8754302384904471E-3</v>
      </c>
      <c r="G106" t="str">
        <f t="shared" si="1"/>
        <v>Male</v>
      </c>
    </row>
    <row r="107" spans="1:7">
      <c r="A107" t="s">
        <v>4</v>
      </c>
      <c r="B107" t="s">
        <v>2982</v>
      </c>
      <c r="C107">
        <f>VLOOKUP(B107,NB_2!A:C,3,0)</f>
        <v>0.1096136567834681</v>
      </c>
      <c r="D107">
        <f>VLOOKUP(B107,NB_2!A:C,2,0)</f>
        <v>5.065856129685917E-3</v>
      </c>
      <c r="E107">
        <f>C107*GETPIVOTDATA("Gender",NB_2!$A$3,"Gender","Male","LastLetter","a")</f>
        <v>1.9204549032144008E-2</v>
      </c>
      <c r="F107">
        <f>D107*GETPIVOTDATA("Gender",NB_2!$A$3,"Gender","Female","LastLetter","a")</f>
        <v>2.812653656603731E-3</v>
      </c>
      <c r="G107" t="str">
        <f t="shared" si="1"/>
        <v>Male</v>
      </c>
    </row>
    <row r="108" spans="1:7">
      <c r="A108" t="s">
        <v>6</v>
      </c>
      <c r="B108" t="s">
        <v>2983</v>
      </c>
      <c r="C108">
        <f>VLOOKUP(B108,NB_2!A:C,3,0)</f>
        <v>6.5588499550763707E-2</v>
      </c>
      <c r="D108">
        <f>VLOOKUP(B108,NB_2!A:C,2,0)</f>
        <v>0.33839918946301922</v>
      </c>
      <c r="E108">
        <f>C108*GETPIVOTDATA("Gender",NB_2!$A$3,"Gender","Male","LastLetter","a")</f>
        <v>1.1491246552020596E-2</v>
      </c>
      <c r="F108">
        <f>D108*GETPIVOTDATA("Gender",NB_2!$A$3,"Gender","Female","LastLetter","a")</f>
        <v>0.18788526426112923</v>
      </c>
      <c r="G108" t="str">
        <f t="shared" si="1"/>
        <v>Female</v>
      </c>
    </row>
    <row r="109" spans="1:7">
      <c r="A109" t="s">
        <v>6</v>
      </c>
      <c r="B109" t="s">
        <v>2976</v>
      </c>
      <c r="C109">
        <f>VLOOKUP(B109,NB_2!A:C,3,0)</f>
        <v>0.17520215633423181</v>
      </c>
      <c r="D109">
        <f>VLOOKUP(B109,NB_2!A:C,2,0)</f>
        <v>0.55521783181357653</v>
      </c>
      <c r="E109">
        <f>C109*GETPIVOTDATA("Gender",NB_2!$A$3,"Gender","Male","LastLetter","a")</f>
        <v>3.0695795584164604E-2</v>
      </c>
      <c r="F109">
        <f>D109*GETPIVOTDATA("Gender",NB_2!$A$3,"Gender","Female","LastLetter","a")</f>
        <v>0.30826684076376898</v>
      </c>
      <c r="G109" t="str">
        <f t="shared" si="1"/>
        <v>Female</v>
      </c>
    </row>
    <row r="110" spans="1:7">
      <c r="A110" t="s">
        <v>6</v>
      </c>
      <c r="B110" t="s">
        <v>2976</v>
      </c>
      <c r="C110">
        <f>VLOOKUP(B110,NB_2!A:C,3,0)</f>
        <v>0.17520215633423181</v>
      </c>
      <c r="D110">
        <f>VLOOKUP(B110,NB_2!A:C,2,0)</f>
        <v>0.55521783181357653</v>
      </c>
      <c r="E110">
        <f>C110*GETPIVOTDATA("Gender",NB_2!$A$3,"Gender","Male","LastLetter","a")</f>
        <v>3.0695795584164604E-2</v>
      </c>
      <c r="F110">
        <f>D110*GETPIVOTDATA("Gender",NB_2!$A$3,"Gender","Female","LastLetter","a")</f>
        <v>0.30826684076376898</v>
      </c>
      <c r="G110" t="str">
        <f t="shared" si="1"/>
        <v>Female</v>
      </c>
    </row>
    <row r="111" spans="1:7">
      <c r="A111" t="s">
        <v>6</v>
      </c>
      <c r="B111" t="s">
        <v>2976</v>
      </c>
      <c r="C111">
        <f>VLOOKUP(B111,NB_2!A:C,3,0)</f>
        <v>0.17520215633423181</v>
      </c>
      <c r="D111">
        <f>VLOOKUP(B111,NB_2!A:C,2,0)</f>
        <v>0.55521783181357653</v>
      </c>
      <c r="E111">
        <f>C111*GETPIVOTDATA("Gender",NB_2!$A$3,"Gender","Male","LastLetter","a")</f>
        <v>3.0695795584164604E-2</v>
      </c>
      <c r="F111">
        <f>D111*GETPIVOTDATA("Gender",NB_2!$A$3,"Gender","Female","LastLetter","a")</f>
        <v>0.30826684076376898</v>
      </c>
      <c r="G111" t="str">
        <f t="shared" si="1"/>
        <v>Female</v>
      </c>
    </row>
    <row r="112" spans="1:7">
      <c r="A112" t="s">
        <v>6</v>
      </c>
      <c r="B112" t="s">
        <v>2976</v>
      </c>
      <c r="C112">
        <f>VLOOKUP(B112,NB_2!A:C,3,0)</f>
        <v>0.17520215633423181</v>
      </c>
      <c r="D112">
        <f>VLOOKUP(B112,NB_2!A:C,2,0)</f>
        <v>0.55521783181357653</v>
      </c>
      <c r="E112">
        <f>C112*GETPIVOTDATA("Gender",NB_2!$A$3,"Gender","Male","LastLetter","a")</f>
        <v>3.0695795584164604E-2</v>
      </c>
      <c r="F112">
        <f>D112*GETPIVOTDATA("Gender",NB_2!$A$3,"Gender","Female","LastLetter","a")</f>
        <v>0.30826684076376898</v>
      </c>
      <c r="G112" t="str">
        <f t="shared" si="1"/>
        <v>Female</v>
      </c>
    </row>
    <row r="113" spans="1:7">
      <c r="A113" t="s">
        <v>4</v>
      </c>
      <c r="B113" t="s">
        <v>2982</v>
      </c>
      <c r="C113">
        <f>VLOOKUP(B113,NB_2!A:C,3,0)</f>
        <v>0.1096136567834681</v>
      </c>
      <c r="D113">
        <f>VLOOKUP(B113,NB_2!A:C,2,0)</f>
        <v>5.065856129685917E-3</v>
      </c>
      <c r="E113">
        <f>C113*GETPIVOTDATA("Gender",NB_2!$A$3,"Gender","Male","LastLetter","a")</f>
        <v>1.9204549032144008E-2</v>
      </c>
      <c r="F113">
        <f>D113*GETPIVOTDATA("Gender",NB_2!$A$3,"Gender","Female","LastLetter","a")</f>
        <v>2.812653656603731E-3</v>
      </c>
      <c r="G113" t="str">
        <f t="shared" si="1"/>
        <v>Male</v>
      </c>
    </row>
    <row r="114" spans="1:7">
      <c r="A114" t="s">
        <v>6</v>
      </c>
      <c r="B114" t="s">
        <v>2983</v>
      </c>
      <c r="C114">
        <f>VLOOKUP(B114,NB_2!A:C,3,0)</f>
        <v>6.5588499550763707E-2</v>
      </c>
      <c r="D114">
        <f>VLOOKUP(B114,NB_2!A:C,2,0)</f>
        <v>0.33839918946301922</v>
      </c>
      <c r="E114">
        <f>C114*GETPIVOTDATA("Gender",NB_2!$A$3,"Gender","Male","LastLetter","a")</f>
        <v>1.1491246552020596E-2</v>
      </c>
      <c r="F114">
        <f>D114*GETPIVOTDATA("Gender",NB_2!$A$3,"Gender","Female","LastLetter","a")</f>
        <v>0.18788526426112923</v>
      </c>
      <c r="G114" t="str">
        <f t="shared" si="1"/>
        <v>Female</v>
      </c>
    </row>
    <row r="115" spans="1:7">
      <c r="A115" t="s">
        <v>6</v>
      </c>
      <c r="B115" t="s">
        <v>2983</v>
      </c>
      <c r="C115">
        <f>VLOOKUP(B115,NB_2!A:C,3,0)</f>
        <v>6.5588499550763707E-2</v>
      </c>
      <c r="D115">
        <f>VLOOKUP(B115,NB_2!A:C,2,0)</f>
        <v>0.33839918946301922</v>
      </c>
      <c r="E115">
        <f>C115*GETPIVOTDATA("Gender",NB_2!$A$3,"Gender","Male","LastLetter","a")</f>
        <v>1.1491246552020596E-2</v>
      </c>
      <c r="F115">
        <f>D115*GETPIVOTDATA("Gender",NB_2!$A$3,"Gender","Female","LastLetter","a")</f>
        <v>0.18788526426112923</v>
      </c>
      <c r="G115" t="str">
        <f t="shared" si="1"/>
        <v>Female</v>
      </c>
    </row>
    <row r="116" spans="1:7">
      <c r="A116" t="s">
        <v>4</v>
      </c>
      <c r="B116" t="s">
        <v>2976</v>
      </c>
      <c r="C116">
        <f>VLOOKUP(B116,NB_2!A:C,3,0)</f>
        <v>0.17520215633423181</v>
      </c>
      <c r="D116">
        <f>VLOOKUP(B116,NB_2!A:C,2,0)</f>
        <v>0.55521783181357653</v>
      </c>
      <c r="E116">
        <f>C116*GETPIVOTDATA("Gender",NB_2!$A$3,"Gender","Male","LastLetter","a")</f>
        <v>3.0695795584164604E-2</v>
      </c>
      <c r="F116">
        <f>D116*GETPIVOTDATA("Gender",NB_2!$A$3,"Gender","Female","LastLetter","a")</f>
        <v>0.30826684076376898</v>
      </c>
      <c r="G116" t="str">
        <f t="shared" si="1"/>
        <v>Female</v>
      </c>
    </row>
    <row r="117" spans="1:7">
      <c r="A117" t="s">
        <v>6</v>
      </c>
      <c r="B117" t="s">
        <v>2986</v>
      </c>
      <c r="C117">
        <f>VLOOKUP(B117,NB_2!A:C,3,0)</f>
        <v>5.6603773584905662E-2</v>
      </c>
      <c r="D117">
        <f>VLOOKUP(B117,NB_2!A:C,2,0)</f>
        <v>3.0395136778115502E-2</v>
      </c>
      <c r="E117">
        <f>C117*GETPIVOTDATA("Gender",NB_2!$A$3,"Gender","Male","LastLetter","a")</f>
        <v>9.9171031887301028E-3</v>
      </c>
      <c r="F117">
        <f>D117*GETPIVOTDATA("Gender",NB_2!$A$3,"Gender","Female","LastLetter","a")</f>
        <v>1.6875921939622389E-2</v>
      </c>
      <c r="G117" t="str">
        <f t="shared" si="1"/>
        <v>Female</v>
      </c>
    </row>
    <row r="118" spans="1:7">
      <c r="A118" t="s">
        <v>4</v>
      </c>
      <c r="B118" t="s">
        <v>2988</v>
      </c>
      <c r="C118">
        <f>VLOOKUP(B118,NB_2!A:C,3,0)</f>
        <v>0.16172506738544473</v>
      </c>
      <c r="D118">
        <f>VLOOKUP(B118,NB_2!A:C,2,0)</f>
        <v>1.4184397163120567E-2</v>
      </c>
      <c r="E118">
        <f>C118*GETPIVOTDATA("Gender",NB_2!$A$3,"Gender","Male","LastLetter","a")</f>
        <v>2.8334580539228861E-2</v>
      </c>
      <c r="F118">
        <f>D118*GETPIVOTDATA("Gender",NB_2!$A$3,"Gender","Female","LastLetter","a")</f>
        <v>7.8754302384904471E-3</v>
      </c>
      <c r="G118" t="str">
        <f t="shared" si="1"/>
        <v>Male</v>
      </c>
    </row>
    <row r="119" spans="1:7">
      <c r="A119" t="s">
        <v>4</v>
      </c>
      <c r="B119" t="s">
        <v>2985</v>
      </c>
      <c r="C119">
        <f>VLOOKUP(B119,NB_2!A:C,3,0)</f>
        <v>3.6837376460017966E-2</v>
      </c>
      <c r="D119">
        <f>VLOOKUP(B119,NB_2!A:C,2,0)</f>
        <v>4.0526849037487338E-3</v>
      </c>
      <c r="E119">
        <f>C119*GETPIVOTDATA("Gender",NB_2!$A$3,"Gender","Male","LastLetter","a")</f>
        <v>6.4539877894910181E-3</v>
      </c>
      <c r="F119">
        <f>D119*GETPIVOTDATA("Gender",NB_2!$A$3,"Gender","Female","LastLetter","a")</f>
        <v>2.250122925282985E-3</v>
      </c>
      <c r="G119" t="str">
        <f t="shared" si="1"/>
        <v>Male</v>
      </c>
    </row>
    <row r="120" spans="1:7">
      <c r="A120" t="s">
        <v>6</v>
      </c>
      <c r="B120" t="s">
        <v>2976</v>
      </c>
      <c r="C120">
        <f>VLOOKUP(B120,NB_2!A:C,3,0)</f>
        <v>0.17520215633423181</v>
      </c>
      <c r="D120">
        <f>VLOOKUP(B120,NB_2!A:C,2,0)</f>
        <v>0.55521783181357653</v>
      </c>
      <c r="E120">
        <f>C120*GETPIVOTDATA("Gender",NB_2!$A$3,"Gender","Male","LastLetter","a")</f>
        <v>3.0695795584164604E-2</v>
      </c>
      <c r="F120">
        <f>D120*GETPIVOTDATA("Gender",NB_2!$A$3,"Gender","Female","LastLetter","a")</f>
        <v>0.30826684076376898</v>
      </c>
      <c r="G120" t="str">
        <f t="shared" si="1"/>
        <v>Female</v>
      </c>
    </row>
    <row r="121" spans="1:7">
      <c r="A121" t="s">
        <v>6</v>
      </c>
      <c r="B121" t="s">
        <v>2976</v>
      </c>
      <c r="C121">
        <f>VLOOKUP(B121,NB_2!A:C,3,0)</f>
        <v>0.17520215633423181</v>
      </c>
      <c r="D121">
        <f>VLOOKUP(B121,NB_2!A:C,2,0)</f>
        <v>0.55521783181357653</v>
      </c>
      <c r="E121">
        <f>C121*GETPIVOTDATA("Gender",NB_2!$A$3,"Gender","Male","LastLetter","a")</f>
        <v>3.0695795584164604E-2</v>
      </c>
      <c r="F121">
        <f>D121*GETPIVOTDATA("Gender",NB_2!$A$3,"Gender","Female","LastLetter","a")</f>
        <v>0.30826684076376898</v>
      </c>
      <c r="G121" t="str">
        <f t="shared" si="1"/>
        <v>Female</v>
      </c>
    </row>
    <row r="122" spans="1:7">
      <c r="A122" t="s">
        <v>6</v>
      </c>
      <c r="B122" t="s">
        <v>2983</v>
      </c>
      <c r="C122">
        <f>VLOOKUP(B122,NB_2!A:C,3,0)</f>
        <v>6.5588499550763707E-2</v>
      </c>
      <c r="D122">
        <f>VLOOKUP(B122,NB_2!A:C,2,0)</f>
        <v>0.33839918946301922</v>
      </c>
      <c r="E122">
        <f>C122*GETPIVOTDATA("Gender",NB_2!$A$3,"Gender","Male","LastLetter","a")</f>
        <v>1.1491246552020596E-2</v>
      </c>
      <c r="F122">
        <f>D122*GETPIVOTDATA("Gender",NB_2!$A$3,"Gender","Female","LastLetter","a")</f>
        <v>0.18788526426112923</v>
      </c>
      <c r="G122" t="str">
        <f t="shared" si="1"/>
        <v>Female</v>
      </c>
    </row>
    <row r="123" spans="1:7">
      <c r="A123" t="s">
        <v>4</v>
      </c>
      <c r="B123" t="s">
        <v>2996</v>
      </c>
      <c r="C123">
        <f>VLOOKUP(B123,NB_2!A:C,3,0)</f>
        <v>2.4258760107816711E-2</v>
      </c>
      <c r="D123">
        <f>VLOOKUP(B123,NB_2!A:C,2,0)</f>
        <v>0</v>
      </c>
      <c r="E123">
        <f>C123*GETPIVOTDATA("Gender",NB_2!$A$3,"Gender","Male","LastLetter","a")</f>
        <v>4.2501870808843295E-3</v>
      </c>
      <c r="F123">
        <f>D123*GETPIVOTDATA("Gender",NB_2!$A$3,"Gender","Female","LastLetter","a")</f>
        <v>0</v>
      </c>
      <c r="G123" t="str">
        <f t="shared" si="1"/>
        <v>Male</v>
      </c>
    </row>
    <row r="124" spans="1:7">
      <c r="A124" t="s">
        <v>6</v>
      </c>
      <c r="B124" t="s">
        <v>2989</v>
      </c>
      <c r="C124">
        <f>VLOOKUP(B124,NB_2!A:C,3,0)</f>
        <v>2.6954177897574125E-3</v>
      </c>
      <c r="D124">
        <f>VLOOKUP(B124,NB_2!A:C,2,0)</f>
        <v>2.0263424518743669E-3</v>
      </c>
      <c r="E124">
        <f>C124*GETPIVOTDATA("Gender",NB_2!$A$3,"Gender","Male","LastLetter","a")</f>
        <v>4.7224300898714773E-4</v>
      </c>
      <c r="F124">
        <f>D124*GETPIVOTDATA("Gender",NB_2!$A$3,"Gender","Female","LastLetter","a")</f>
        <v>1.1250614626414925E-3</v>
      </c>
      <c r="G124" t="str">
        <f t="shared" si="1"/>
        <v>Female</v>
      </c>
    </row>
    <row r="125" spans="1:7">
      <c r="A125" t="s">
        <v>6</v>
      </c>
      <c r="B125" t="s">
        <v>2983</v>
      </c>
      <c r="C125">
        <f>VLOOKUP(B125,NB_2!A:C,3,0)</f>
        <v>6.5588499550763707E-2</v>
      </c>
      <c r="D125">
        <f>VLOOKUP(B125,NB_2!A:C,2,0)</f>
        <v>0.33839918946301922</v>
      </c>
      <c r="E125">
        <f>C125*GETPIVOTDATA("Gender",NB_2!$A$3,"Gender","Male","LastLetter","a")</f>
        <v>1.1491246552020596E-2</v>
      </c>
      <c r="F125">
        <f>D125*GETPIVOTDATA("Gender",NB_2!$A$3,"Gender","Female","LastLetter","a")</f>
        <v>0.18788526426112923</v>
      </c>
      <c r="G125" t="str">
        <f t="shared" si="1"/>
        <v>Female</v>
      </c>
    </row>
    <row r="126" spans="1:7">
      <c r="A126" t="s">
        <v>4</v>
      </c>
      <c r="B126" t="s">
        <v>2982</v>
      </c>
      <c r="C126">
        <f>VLOOKUP(B126,NB_2!A:C,3,0)</f>
        <v>0.1096136567834681</v>
      </c>
      <c r="D126">
        <f>VLOOKUP(B126,NB_2!A:C,2,0)</f>
        <v>5.065856129685917E-3</v>
      </c>
      <c r="E126">
        <f>C126*GETPIVOTDATA("Gender",NB_2!$A$3,"Gender","Male","LastLetter","a")</f>
        <v>1.9204549032144008E-2</v>
      </c>
      <c r="F126">
        <f>D126*GETPIVOTDATA("Gender",NB_2!$A$3,"Gender","Female","LastLetter","a")</f>
        <v>2.812653656603731E-3</v>
      </c>
      <c r="G126" t="str">
        <f t="shared" si="1"/>
        <v>Male</v>
      </c>
    </row>
    <row r="127" spans="1:7">
      <c r="A127" t="s">
        <v>4</v>
      </c>
      <c r="B127" t="s">
        <v>2988</v>
      </c>
      <c r="C127">
        <f>VLOOKUP(B127,NB_2!A:C,3,0)</f>
        <v>0.16172506738544473</v>
      </c>
      <c r="D127">
        <f>VLOOKUP(B127,NB_2!A:C,2,0)</f>
        <v>1.4184397163120567E-2</v>
      </c>
      <c r="E127">
        <f>C127*GETPIVOTDATA("Gender",NB_2!$A$3,"Gender","Male","LastLetter","a")</f>
        <v>2.8334580539228861E-2</v>
      </c>
      <c r="F127">
        <f>D127*GETPIVOTDATA("Gender",NB_2!$A$3,"Gender","Female","LastLetter","a")</f>
        <v>7.8754302384904471E-3</v>
      </c>
      <c r="G127" t="str">
        <f t="shared" si="1"/>
        <v>Male</v>
      </c>
    </row>
    <row r="128" spans="1:7">
      <c r="A128" t="s">
        <v>4</v>
      </c>
      <c r="B128" t="s">
        <v>2988</v>
      </c>
      <c r="C128">
        <f>VLOOKUP(B128,NB_2!A:C,3,0)</f>
        <v>0.16172506738544473</v>
      </c>
      <c r="D128">
        <f>VLOOKUP(B128,NB_2!A:C,2,0)</f>
        <v>1.4184397163120567E-2</v>
      </c>
      <c r="E128">
        <f>C128*GETPIVOTDATA("Gender",NB_2!$A$3,"Gender","Male","LastLetter","a")</f>
        <v>2.8334580539228861E-2</v>
      </c>
      <c r="F128">
        <f>D128*GETPIVOTDATA("Gender",NB_2!$A$3,"Gender","Female","LastLetter","a")</f>
        <v>7.8754302384904471E-3</v>
      </c>
      <c r="G128" t="str">
        <f t="shared" si="1"/>
        <v>Male</v>
      </c>
    </row>
    <row r="129" spans="1:7">
      <c r="A129" t="s">
        <v>6</v>
      </c>
      <c r="B129" t="s">
        <v>2983</v>
      </c>
      <c r="C129">
        <f>VLOOKUP(B129,NB_2!A:C,3,0)</f>
        <v>6.5588499550763707E-2</v>
      </c>
      <c r="D129">
        <f>VLOOKUP(B129,NB_2!A:C,2,0)</f>
        <v>0.33839918946301922</v>
      </c>
      <c r="E129">
        <f>C129*GETPIVOTDATA("Gender",NB_2!$A$3,"Gender","Male","LastLetter","a")</f>
        <v>1.1491246552020596E-2</v>
      </c>
      <c r="F129">
        <f>D129*GETPIVOTDATA("Gender",NB_2!$A$3,"Gender","Female","LastLetter","a")</f>
        <v>0.18788526426112923</v>
      </c>
      <c r="G129" t="str">
        <f t="shared" si="1"/>
        <v>Female</v>
      </c>
    </row>
    <row r="130" spans="1:7">
      <c r="A130" t="s">
        <v>4</v>
      </c>
      <c r="B130" t="s">
        <v>2976</v>
      </c>
      <c r="C130">
        <f>VLOOKUP(B130,NB_2!A:C,3,0)</f>
        <v>0.17520215633423181</v>
      </c>
      <c r="D130">
        <f>VLOOKUP(B130,NB_2!A:C,2,0)</f>
        <v>0.55521783181357653</v>
      </c>
      <c r="E130">
        <f>C130*GETPIVOTDATA("Gender",NB_2!$A$3,"Gender","Male","LastLetter","a")</f>
        <v>3.0695795584164604E-2</v>
      </c>
      <c r="F130">
        <f>D130*GETPIVOTDATA("Gender",NB_2!$A$3,"Gender","Female","LastLetter","a")</f>
        <v>0.30826684076376898</v>
      </c>
      <c r="G130" t="str">
        <f t="shared" si="1"/>
        <v>Female</v>
      </c>
    </row>
    <row r="131" spans="1:7">
      <c r="A131" t="s">
        <v>4</v>
      </c>
      <c r="B131" t="s">
        <v>2982</v>
      </c>
      <c r="C131">
        <f>VLOOKUP(B131,NB_2!A:C,3,0)</f>
        <v>0.1096136567834681</v>
      </c>
      <c r="D131">
        <f>VLOOKUP(B131,NB_2!A:C,2,0)</f>
        <v>5.065856129685917E-3</v>
      </c>
      <c r="E131">
        <f>C131*GETPIVOTDATA("Gender",NB_2!$A$3,"Gender","Male","LastLetter","a")</f>
        <v>1.9204549032144008E-2</v>
      </c>
      <c r="F131">
        <f>D131*GETPIVOTDATA("Gender",NB_2!$A$3,"Gender","Female","LastLetter","a")</f>
        <v>2.812653656603731E-3</v>
      </c>
      <c r="G131" t="str">
        <f t="shared" ref="G131:G194" si="2">IF(E131&gt;F131,"Male","Female")</f>
        <v>Male</v>
      </c>
    </row>
    <row r="132" spans="1:7">
      <c r="A132" t="s">
        <v>6</v>
      </c>
      <c r="B132" t="s">
        <v>2976</v>
      </c>
      <c r="C132">
        <f>VLOOKUP(B132,NB_2!A:C,3,0)</f>
        <v>0.17520215633423181</v>
      </c>
      <c r="D132">
        <f>VLOOKUP(B132,NB_2!A:C,2,0)</f>
        <v>0.55521783181357653</v>
      </c>
      <c r="E132">
        <f>C132*GETPIVOTDATA("Gender",NB_2!$A$3,"Gender","Male","LastLetter","a")</f>
        <v>3.0695795584164604E-2</v>
      </c>
      <c r="F132">
        <f>D132*GETPIVOTDATA("Gender",NB_2!$A$3,"Gender","Female","LastLetter","a")</f>
        <v>0.30826684076376898</v>
      </c>
      <c r="G132" t="str">
        <f t="shared" si="2"/>
        <v>Female</v>
      </c>
    </row>
    <row r="133" spans="1:7">
      <c r="A133" t="s">
        <v>4</v>
      </c>
      <c r="B133" t="s">
        <v>2982</v>
      </c>
      <c r="C133">
        <f>VLOOKUP(B133,NB_2!A:C,3,0)</f>
        <v>0.1096136567834681</v>
      </c>
      <c r="D133">
        <f>VLOOKUP(B133,NB_2!A:C,2,0)</f>
        <v>5.065856129685917E-3</v>
      </c>
      <c r="E133">
        <f>C133*GETPIVOTDATA("Gender",NB_2!$A$3,"Gender","Male","LastLetter","a")</f>
        <v>1.9204549032144008E-2</v>
      </c>
      <c r="F133">
        <f>D133*GETPIVOTDATA("Gender",NB_2!$A$3,"Gender","Female","LastLetter","a")</f>
        <v>2.812653656603731E-3</v>
      </c>
      <c r="G133" t="str">
        <f t="shared" si="2"/>
        <v>Male</v>
      </c>
    </row>
    <row r="134" spans="1:7">
      <c r="A134" t="s">
        <v>6</v>
      </c>
      <c r="B134" t="s">
        <v>2976</v>
      </c>
      <c r="C134">
        <f>VLOOKUP(B134,NB_2!A:C,3,0)</f>
        <v>0.17520215633423181</v>
      </c>
      <c r="D134">
        <f>VLOOKUP(B134,NB_2!A:C,2,0)</f>
        <v>0.55521783181357653</v>
      </c>
      <c r="E134">
        <f>C134*GETPIVOTDATA("Gender",NB_2!$A$3,"Gender","Male","LastLetter","a")</f>
        <v>3.0695795584164604E-2</v>
      </c>
      <c r="F134">
        <f>D134*GETPIVOTDATA("Gender",NB_2!$A$3,"Gender","Female","LastLetter","a")</f>
        <v>0.30826684076376898</v>
      </c>
      <c r="G134" t="str">
        <f t="shared" si="2"/>
        <v>Female</v>
      </c>
    </row>
    <row r="135" spans="1:7">
      <c r="A135" t="s">
        <v>4</v>
      </c>
      <c r="B135" t="s">
        <v>2988</v>
      </c>
      <c r="C135">
        <f>VLOOKUP(B135,NB_2!A:C,3,0)</f>
        <v>0.16172506738544473</v>
      </c>
      <c r="D135">
        <f>VLOOKUP(B135,NB_2!A:C,2,0)</f>
        <v>1.4184397163120567E-2</v>
      </c>
      <c r="E135">
        <f>C135*GETPIVOTDATA("Gender",NB_2!$A$3,"Gender","Male","LastLetter","a")</f>
        <v>2.8334580539228861E-2</v>
      </c>
      <c r="F135">
        <f>D135*GETPIVOTDATA("Gender",NB_2!$A$3,"Gender","Female","LastLetter","a")</f>
        <v>7.8754302384904471E-3</v>
      </c>
      <c r="G135" t="str">
        <f t="shared" si="2"/>
        <v>Male</v>
      </c>
    </row>
    <row r="136" spans="1:7">
      <c r="A136" t="s">
        <v>6</v>
      </c>
      <c r="B136" t="s">
        <v>2983</v>
      </c>
      <c r="C136">
        <f>VLOOKUP(B136,NB_2!A:C,3,0)</f>
        <v>6.5588499550763707E-2</v>
      </c>
      <c r="D136">
        <f>VLOOKUP(B136,NB_2!A:C,2,0)</f>
        <v>0.33839918946301922</v>
      </c>
      <c r="E136">
        <f>C136*GETPIVOTDATA("Gender",NB_2!$A$3,"Gender","Male","LastLetter","a")</f>
        <v>1.1491246552020596E-2</v>
      </c>
      <c r="F136">
        <f>D136*GETPIVOTDATA("Gender",NB_2!$A$3,"Gender","Female","LastLetter","a")</f>
        <v>0.18788526426112923</v>
      </c>
      <c r="G136" t="str">
        <f t="shared" si="2"/>
        <v>Female</v>
      </c>
    </row>
    <row r="137" spans="1:7">
      <c r="A137" t="s">
        <v>4</v>
      </c>
      <c r="B137" t="s">
        <v>2992</v>
      </c>
      <c r="C137">
        <f>VLOOKUP(B137,NB_2!A:C,3,0)</f>
        <v>8.9847259658580411E-2</v>
      </c>
      <c r="D137">
        <f>VLOOKUP(B137,NB_2!A:C,2,0)</f>
        <v>8.1053698074974676E-3</v>
      </c>
      <c r="E137">
        <f>C137*GETPIVOTDATA("Gender",NB_2!$A$3,"Gender","Male","LastLetter","a")</f>
        <v>1.5741433632904926E-2</v>
      </c>
      <c r="F137">
        <f>D137*GETPIVOTDATA("Gender",NB_2!$A$3,"Gender","Female","LastLetter","a")</f>
        <v>4.50024585056597E-3</v>
      </c>
      <c r="G137" t="str">
        <f t="shared" si="2"/>
        <v>Male</v>
      </c>
    </row>
    <row r="138" spans="1:7">
      <c r="A138" t="s">
        <v>6</v>
      </c>
      <c r="B138" t="s">
        <v>2976</v>
      </c>
      <c r="C138">
        <f>VLOOKUP(B138,NB_2!A:C,3,0)</f>
        <v>0.17520215633423181</v>
      </c>
      <c r="D138">
        <f>VLOOKUP(B138,NB_2!A:C,2,0)</f>
        <v>0.55521783181357653</v>
      </c>
      <c r="E138">
        <f>C138*GETPIVOTDATA("Gender",NB_2!$A$3,"Gender","Male","LastLetter","a")</f>
        <v>3.0695795584164604E-2</v>
      </c>
      <c r="F138">
        <f>D138*GETPIVOTDATA("Gender",NB_2!$A$3,"Gender","Female","LastLetter","a")</f>
        <v>0.30826684076376898</v>
      </c>
      <c r="G138" t="str">
        <f t="shared" si="2"/>
        <v>Female</v>
      </c>
    </row>
    <row r="139" spans="1:7">
      <c r="A139" t="s">
        <v>6</v>
      </c>
      <c r="B139" t="s">
        <v>2983</v>
      </c>
      <c r="C139">
        <f>VLOOKUP(B139,NB_2!A:C,3,0)</f>
        <v>6.5588499550763707E-2</v>
      </c>
      <c r="D139">
        <f>VLOOKUP(B139,NB_2!A:C,2,0)</f>
        <v>0.33839918946301922</v>
      </c>
      <c r="E139">
        <f>C139*GETPIVOTDATA("Gender",NB_2!$A$3,"Gender","Male","LastLetter","a")</f>
        <v>1.1491246552020596E-2</v>
      </c>
      <c r="F139">
        <f>D139*GETPIVOTDATA("Gender",NB_2!$A$3,"Gender","Female","LastLetter","a")</f>
        <v>0.18788526426112923</v>
      </c>
      <c r="G139" t="str">
        <f t="shared" si="2"/>
        <v>Female</v>
      </c>
    </row>
    <row r="140" spans="1:7">
      <c r="A140" t="s">
        <v>6</v>
      </c>
      <c r="B140" t="s">
        <v>2977</v>
      </c>
      <c r="C140">
        <f>VLOOKUP(B140,NB_2!A:C,3,0)</f>
        <v>8.9847259658580418E-3</v>
      </c>
      <c r="D140">
        <f>VLOOKUP(B140,NB_2!A:C,2,0)</f>
        <v>2.0263424518743669E-3</v>
      </c>
      <c r="E140">
        <f>C140*GETPIVOTDATA("Gender",NB_2!$A$3,"Gender","Male","LastLetter","a")</f>
        <v>1.5741433632904926E-3</v>
      </c>
      <c r="F140">
        <f>D140*GETPIVOTDATA("Gender",NB_2!$A$3,"Gender","Female","LastLetter","a")</f>
        <v>1.1250614626414925E-3</v>
      </c>
      <c r="G140" t="str">
        <f t="shared" si="2"/>
        <v>Male</v>
      </c>
    </row>
    <row r="141" spans="1:7">
      <c r="A141" t="s">
        <v>6</v>
      </c>
      <c r="B141" t="s">
        <v>2976</v>
      </c>
      <c r="C141">
        <f>VLOOKUP(B141,NB_2!A:C,3,0)</f>
        <v>0.17520215633423181</v>
      </c>
      <c r="D141">
        <f>VLOOKUP(B141,NB_2!A:C,2,0)</f>
        <v>0.55521783181357653</v>
      </c>
      <c r="E141">
        <f>C141*GETPIVOTDATA("Gender",NB_2!$A$3,"Gender","Male","LastLetter","a")</f>
        <v>3.0695795584164604E-2</v>
      </c>
      <c r="F141">
        <f>D141*GETPIVOTDATA("Gender",NB_2!$A$3,"Gender","Female","LastLetter","a")</f>
        <v>0.30826684076376898</v>
      </c>
      <c r="G141" t="str">
        <f t="shared" si="2"/>
        <v>Female</v>
      </c>
    </row>
    <row r="142" spans="1:7">
      <c r="A142" t="s">
        <v>6</v>
      </c>
      <c r="B142" t="s">
        <v>2983</v>
      </c>
      <c r="C142">
        <f>VLOOKUP(B142,NB_2!A:C,3,0)</f>
        <v>6.5588499550763707E-2</v>
      </c>
      <c r="D142">
        <f>VLOOKUP(B142,NB_2!A:C,2,0)</f>
        <v>0.33839918946301922</v>
      </c>
      <c r="E142">
        <f>C142*GETPIVOTDATA("Gender",NB_2!$A$3,"Gender","Male","LastLetter","a")</f>
        <v>1.1491246552020596E-2</v>
      </c>
      <c r="F142">
        <f>D142*GETPIVOTDATA("Gender",NB_2!$A$3,"Gender","Female","LastLetter","a")</f>
        <v>0.18788526426112923</v>
      </c>
      <c r="G142" t="str">
        <f t="shared" si="2"/>
        <v>Female</v>
      </c>
    </row>
    <row r="143" spans="1:7">
      <c r="A143" t="s">
        <v>6</v>
      </c>
      <c r="B143" t="s">
        <v>2983</v>
      </c>
      <c r="C143">
        <f>VLOOKUP(B143,NB_2!A:C,3,0)</f>
        <v>6.5588499550763707E-2</v>
      </c>
      <c r="D143">
        <f>VLOOKUP(B143,NB_2!A:C,2,0)</f>
        <v>0.33839918946301922</v>
      </c>
      <c r="E143">
        <f>C143*GETPIVOTDATA("Gender",NB_2!$A$3,"Gender","Male","LastLetter","a")</f>
        <v>1.1491246552020596E-2</v>
      </c>
      <c r="F143">
        <f>D143*GETPIVOTDATA("Gender",NB_2!$A$3,"Gender","Female","LastLetter","a")</f>
        <v>0.18788526426112923</v>
      </c>
      <c r="G143" t="str">
        <f t="shared" si="2"/>
        <v>Female</v>
      </c>
    </row>
    <row r="144" spans="1:7">
      <c r="A144" t="s">
        <v>4</v>
      </c>
      <c r="B144" t="s">
        <v>2984</v>
      </c>
      <c r="C144">
        <f>VLOOKUP(B144,NB_2!A:C,3,0)</f>
        <v>2.3360287511230909E-2</v>
      </c>
      <c r="D144">
        <f>VLOOKUP(B144,NB_2!A:C,2,0)</f>
        <v>1.0131712259371835E-3</v>
      </c>
      <c r="E144">
        <f>C144*GETPIVOTDATA("Gender",NB_2!$A$3,"Gender","Male","LastLetter","a")</f>
        <v>4.0927727445552809E-3</v>
      </c>
      <c r="F144">
        <f>D144*GETPIVOTDATA("Gender",NB_2!$A$3,"Gender","Female","LastLetter","a")</f>
        <v>5.6253073132074625E-4</v>
      </c>
      <c r="G144" t="str">
        <f t="shared" si="2"/>
        <v>Male</v>
      </c>
    </row>
    <row r="145" spans="1:7">
      <c r="A145" t="s">
        <v>6</v>
      </c>
      <c r="B145" t="s">
        <v>2983</v>
      </c>
      <c r="C145">
        <f>VLOOKUP(B145,NB_2!A:C,3,0)</f>
        <v>6.5588499550763707E-2</v>
      </c>
      <c r="D145">
        <f>VLOOKUP(B145,NB_2!A:C,2,0)</f>
        <v>0.33839918946301922</v>
      </c>
      <c r="E145">
        <f>C145*GETPIVOTDATA("Gender",NB_2!$A$3,"Gender","Male","LastLetter","a")</f>
        <v>1.1491246552020596E-2</v>
      </c>
      <c r="F145">
        <f>D145*GETPIVOTDATA("Gender",NB_2!$A$3,"Gender","Female","LastLetter","a")</f>
        <v>0.18788526426112923</v>
      </c>
      <c r="G145" t="str">
        <f t="shared" si="2"/>
        <v>Female</v>
      </c>
    </row>
    <row r="146" spans="1:7">
      <c r="A146" t="s">
        <v>4</v>
      </c>
      <c r="B146" t="s">
        <v>2976</v>
      </c>
      <c r="C146">
        <f>VLOOKUP(B146,NB_2!A:C,3,0)</f>
        <v>0.17520215633423181</v>
      </c>
      <c r="D146">
        <f>VLOOKUP(B146,NB_2!A:C,2,0)</f>
        <v>0.55521783181357653</v>
      </c>
      <c r="E146">
        <f>C146*GETPIVOTDATA("Gender",NB_2!$A$3,"Gender","Male","LastLetter","a")</f>
        <v>3.0695795584164604E-2</v>
      </c>
      <c r="F146">
        <f>D146*GETPIVOTDATA("Gender",NB_2!$A$3,"Gender","Female","LastLetter","a")</f>
        <v>0.30826684076376898</v>
      </c>
      <c r="G146" t="str">
        <f t="shared" si="2"/>
        <v>Female</v>
      </c>
    </row>
    <row r="147" spans="1:7">
      <c r="A147" t="s">
        <v>6</v>
      </c>
      <c r="B147" t="s">
        <v>2976</v>
      </c>
      <c r="C147">
        <f>VLOOKUP(B147,NB_2!A:C,3,0)</f>
        <v>0.17520215633423181</v>
      </c>
      <c r="D147">
        <f>VLOOKUP(B147,NB_2!A:C,2,0)</f>
        <v>0.55521783181357653</v>
      </c>
      <c r="E147">
        <f>C147*GETPIVOTDATA("Gender",NB_2!$A$3,"Gender","Male","LastLetter","a")</f>
        <v>3.0695795584164604E-2</v>
      </c>
      <c r="F147">
        <f>D147*GETPIVOTDATA("Gender",NB_2!$A$3,"Gender","Female","LastLetter","a")</f>
        <v>0.30826684076376898</v>
      </c>
      <c r="G147" t="str">
        <f t="shared" si="2"/>
        <v>Female</v>
      </c>
    </row>
    <row r="148" spans="1:7">
      <c r="A148" t="s">
        <v>6</v>
      </c>
      <c r="B148" t="s">
        <v>2976</v>
      </c>
      <c r="C148">
        <f>VLOOKUP(B148,NB_2!A:C,3,0)</f>
        <v>0.17520215633423181</v>
      </c>
      <c r="D148">
        <f>VLOOKUP(B148,NB_2!A:C,2,0)</f>
        <v>0.55521783181357653</v>
      </c>
      <c r="E148">
        <f>C148*GETPIVOTDATA("Gender",NB_2!$A$3,"Gender","Male","LastLetter","a")</f>
        <v>3.0695795584164604E-2</v>
      </c>
      <c r="F148">
        <f>D148*GETPIVOTDATA("Gender",NB_2!$A$3,"Gender","Female","LastLetter","a")</f>
        <v>0.30826684076376898</v>
      </c>
      <c r="G148" t="str">
        <f t="shared" si="2"/>
        <v>Female</v>
      </c>
    </row>
    <row r="149" spans="1:7">
      <c r="A149" t="s">
        <v>4</v>
      </c>
      <c r="B149" t="s">
        <v>2976</v>
      </c>
      <c r="C149">
        <f>VLOOKUP(B149,NB_2!A:C,3,0)</f>
        <v>0.17520215633423181</v>
      </c>
      <c r="D149">
        <f>VLOOKUP(B149,NB_2!A:C,2,0)</f>
        <v>0.55521783181357653</v>
      </c>
      <c r="E149">
        <f>C149*GETPIVOTDATA("Gender",NB_2!$A$3,"Gender","Male","LastLetter","a")</f>
        <v>3.0695795584164604E-2</v>
      </c>
      <c r="F149">
        <f>D149*GETPIVOTDATA("Gender",NB_2!$A$3,"Gender","Female","LastLetter","a")</f>
        <v>0.30826684076376898</v>
      </c>
      <c r="G149" t="str">
        <f t="shared" si="2"/>
        <v>Female</v>
      </c>
    </row>
    <row r="150" spans="1:7">
      <c r="A150" t="s">
        <v>6</v>
      </c>
      <c r="B150" t="s">
        <v>2983</v>
      </c>
      <c r="C150">
        <f>VLOOKUP(B150,NB_2!A:C,3,0)</f>
        <v>6.5588499550763707E-2</v>
      </c>
      <c r="D150">
        <f>VLOOKUP(B150,NB_2!A:C,2,0)</f>
        <v>0.33839918946301922</v>
      </c>
      <c r="E150">
        <f>C150*GETPIVOTDATA("Gender",NB_2!$A$3,"Gender","Male","LastLetter","a")</f>
        <v>1.1491246552020596E-2</v>
      </c>
      <c r="F150">
        <f>D150*GETPIVOTDATA("Gender",NB_2!$A$3,"Gender","Female","LastLetter","a")</f>
        <v>0.18788526426112923</v>
      </c>
      <c r="G150" t="str">
        <f t="shared" si="2"/>
        <v>Female</v>
      </c>
    </row>
    <row r="151" spans="1:7">
      <c r="A151" t="s">
        <v>4</v>
      </c>
      <c r="B151" t="s">
        <v>2976</v>
      </c>
      <c r="C151">
        <f>VLOOKUP(B151,NB_2!A:C,3,0)</f>
        <v>0.17520215633423181</v>
      </c>
      <c r="D151">
        <f>VLOOKUP(B151,NB_2!A:C,2,0)</f>
        <v>0.55521783181357653</v>
      </c>
      <c r="E151">
        <f>C151*GETPIVOTDATA("Gender",NB_2!$A$3,"Gender","Male","LastLetter","a")</f>
        <v>3.0695795584164604E-2</v>
      </c>
      <c r="F151">
        <f>D151*GETPIVOTDATA("Gender",NB_2!$A$3,"Gender","Female","LastLetter","a")</f>
        <v>0.30826684076376898</v>
      </c>
      <c r="G151" t="str">
        <f t="shared" si="2"/>
        <v>Female</v>
      </c>
    </row>
    <row r="152" spans="1:7">
      <c r="A152" t="s">
        <v>6</v>
      </c>
      <c r="B152" t="s">
        <v>2976</v>
      </c>
      <c r="C152">
        <f>VLOOKUP(B152,NB_2!A:C,3,0)</f>
        <v>0.17520215633423181</v>
      </c>
      <c r="D152">
        <f>VLOOKUP(B152,NB_2!A:C,2,0)</f>
        <v>0.55521783181357653</v>
      </c>
      <c r="E152">
        <f>C152*GETPIVOTDATA("Gender",NB_2!$A$3,"Gender","Male","LastLetter","a")</f>
        <v>3.0695795584164604E-2</v>
      </c>
      <c r="F152">
        <f>D152*GETPIVOTDATA("Gender",NB_2!$A$3,"Gender","Female","LastLetter","a")</f>
        <v>0.30826684076376898</v>
      </c>
      <c r="G152" t="str">
        <f t="shared" si="2"/>
        <v>Female</v>
      </c>
    </row>
    <row r="153" spans="1:7">
      <c r="A153" t="s">
        <v>4</v>
      </c>
      <c r="B153" t="s">
        <v>2992</v>
      </c>
      <c r="C153">
        <f>VLOOKUP(B153,NB_2!A:C,3,0)</f>
        <v>8.9847259658580411E-2</v>
      </c>
      <c r="D153">
        <f>VLOOKUP(B153,NB_2!A:C,2,0)</f>
        <v>8.1053698074974676E-3</v>
      </c>
      <c r="E153">
        <f>C153*GETPIVOTDATA("Gender",NB_2!$A$3,"Gender","Male","LastLetter","a")</f>
        <v>1.5741433632904926E-2</v>
      </c>
      <c r="F153">
        <f>D153*GETPIVOTDATA("Gender",NB_2!$A$3,"Gender","Female","LastLetter","a")</f>
        <v>4.50024585056597E-3</v>
      </c>
      <c r="G153" t="str">
        <f t="shared" si="2"/>
        <v>Male</v>
      </c>
    </row>
    <row r="154" spans="1:7">
      <c r="A154" t="s">
        <v>4</v>
      </c>
      <c r="B154" t="s">
        <v>2992</v>
      </c>
      <c r="C154">
        <f>VLOOKUP(B154,NB_2!A:C,3,0)</f>
        <v>8.9847259658580411E-2</v>
      </c>
      <c r="D154">
        <f>VLOOKUP(B154,NB_2!A:C,2,0)</f>
        <v>8.1053698074974676E-3</v>
      </c>
      <c r="E154">
        <f>C154*GETPIVOTDATA("Gender",NB_2!$A$3,"Gender","Male","LastLetter","a")</f>
        <v>1.5741433632904926E-2</v>
      </c>
      <c r="F154">
        <f>D154*GETPIVOTDATA("Gender",NB_2!$A$3,"Gender","Female","LastLetter","a")</f>
        <v>4.50024585056597E-3</v>
      </c>
      <c r="G154" t="str">
        <f t="shared" si="2"/>
        <v>Male</v>
      </c>
    </row>
    <row r="155" spans="1:7">
      <c r="A155" t="s">
        <v>4</v>
      </c>
      <c r="B155" t="s">
        <v>2990</v>
      </c>
      <c r="C155">
        <f>VLOOKUP(B155,NB_2!A:C,3,0)</f>
        <v>1.2578616352201259E-2</v>
      </c>
      <c r="D155">
        <f>VLOOKUP(B155,NB_2!A:C,2,0)</f>
        <v>1.0131712259371835E-3</v>
      </c>
      <c r="E155">
        <f>C155*GETPIVOTDATA("Gender",NB_2!$A$3,"Gender","Male","LastLetter","a")</f>
        <v>2.2038007086066895E-3</v>
      </c>
      <c r="F155">
        <f>D155*GETPIVOTDATA("Gender",NB_2!$A$3,"Gender","Female","LastLetter","a")</f>
        <v>5.6253073132074625E-4</v>
      </c>
      <c r="G155" t="str">
        <f t="shared" si="2"/>
        <v>Male</v>
      </c>
    </row>
    <row r="156" spans="1:7">
      <c r="A156" t="s">
        <v>4</v>
      </c>
      <c r="B156" t="s">
        <v>2997</v>
      </c>
      <c r="C156">
        <f>VLOOKUP(B156,NB_2!A:C,3,0)</f>
        <v>1.7070979335130278E-2</v>
      </c>
      <c r="D156">
        <f>VLOOKUP(B156,NB_2!A:C,2,0)</f>
        <v>2.0263424518743669E-3</v>
      </c>
      <c r="E156">
        <f>C156*GETPIVOTDATA("Gender",NB_2!$A$3,"Gender","Male","LastLetter","a")</f>
        <v>2.9908723902519353E-3</v>
      </c>
      <c r="F156">
        <f>D156*GETPIVOTDATA("Gender",NB_2!$A$3,"Gender","Female","LastLetter","a")</f>
        <v>1.1250614626414925E-3</v>
      </c>
      <c r="G156" t="str">
        <f t="shared" si="2"/>
        <v>Male</v>
      </c>
    </row>
    <row r="157" spans="1:7">
      <c r="A157" t="s">
        <v>4</v>
      </c>
      <c r="B157" t="s">
        <v>2982</v>
      </c>
      <c r="C157">
        <f>VLOOKUP(B157,NB_2!A:C,3,0)</f>
        <v>0.1096136567834681</v>
      </c>
      <c r="D157">
        <f>VLOOKUP(B157,NB_2!A:C,2,0)</f>
        <v>5.065856129685917E-3</v>
      </c>
      <c r="E157">
        <f>C157*GETPIVOTDATA("Gender",NB_2!$A$3,"Gender","Male","LastLetter","a")</f>
        <v>1.9204549032144008E-2</v>
      </c>
      <c r="F157">
        <f>D157*GETPIVOTDATA("Gender",NB_2!$A$3,"Gender","Female","LastLetter","a")</f>
        <v>2.812653656603731E-3</v>
      </c>
      <c r="G157" t="str">
        <f t="shared" si="2"/>
        <v>Male</v>
      </c>
    </row>
    <row r="158" spans="1:7">
      <c r="A158" t="s">
        <v>6</v>
      </c>
      <c r="B158" t="s">
        <v>2976</v>
      </c>
      <c r="C158">
        <f>VLOOKUP(B158,NB_2!A:C,3,0)</f>
        <v>0.17520215633423181</v>
      </c>
      <c r="D158">
        <f>VLOOKUP(B158,NB_2!A:C,2,0)</f>
        <v>0.55521783181357653</v>
      </c>
      <c r="E158">
        <f>C158*GETPIVOTDATA("Gender",NB_2!$A$3,"Gender","Male","LastLetter","a")</f>
        <v>3.0695795584164604E-2</v>
      </c>
      <c r="F158">
        <f>D158*GETPIVOTDATA("Gender",NB_2!$A$3,"Gender","Female","LastLetter","a")</f>
        <v>0.30826684076376898</v>
      </c>
      <c r="G158" t="str">
        <f t="shared" si="2"/>
        <v>Female</v>
      </c>
    </row>
    <row r="159" spans="1:7">
      <c r="A159" t="s">
        <v>6</v>
      </c>
      <c r="B159" t="s">
        <v>2976</v>
      </c>
      <c r="C159">
        <f>VLOOKUP(B159,NB_2!A:C,3,0)</f>
        <v>0.17520215633423181</v>
      </c>
      <c r="D159">
        <f>VLOOKUP(B159,NB_2!A:C,2,0)</f>
        <v>0.55521783181357653</v>
      </c>
      <c r="E159">
        <f>C159*GETPIVOTDATA("Gender",NB_2!$A$3,"Gender","Male","LastLetter","a")</f>
        <v>3.0695795584164604E-2</v>
      </c>
      <c r="F159">
        <f>D159*GETPIVOTDATA("Gender",NB_2!$A$3,"Gender","Female","LastLetter","a")</f>
        <v>0.30826684076376898</v>
      </c>
      <c r="G159" t="str">
        <f t="shared" si="2"/>
        <v>Female</v>
      </c>
    </row>
    <row r="160" spans="1:7">
      <c r="A160" t="s">
        <v>6</v>
      </c>
      <c r="B160" t="s">
        <v>2976</v>
      </c>
      <c r="C160">
        <f>VLOOKUP(B160,NB_2!A:C,3,0)</f>
        <v>0.17520215633423181</v>
      </c>
      <c r="D160">
        <f>VLOOKUP(B160,NB_2!A:C,2,0)</f>
        <v>0.55521783181357653</v>
      </c>
      <c r="E160">
        <f>C160*GETPIVOTDATA("Gender",NB_2!$A$3,"Gender","Male","LastLetter","a")</f>
        <v>3.0695795584164604E-2</v>
      </c>
      <c r="F160">
        <f>D160*GETPIVOTDATA("Gender",NB_2!$A$3,"Gender","Female","LastLetter","a")</f>
        <v>0.30826684076376898</v>
      </c>
      <c r="G160" t="str">
        <f t="shared" si="2"/>
        <v>Female</v>
      </c>
    </row>
    <row r="161" spans="1:7">
      <c r="A161" t="s">
        <v>6</v>
      </c>
      <c r="B161" t="s">
        <v>2976</v>
      </c>
      <c r="C161">
        <f>VLOOKUP(B161,NB_2!A:C,3,0)</f>
        <v>0.17520215633423181</v>
      </c>
      <c r="D161">
        <f>VLOOKUP(B161,NB_2!A:C,2,0)</f>
        <v>0.55521783181357653</v>
      </c>
      <c r="E161">
        <f>C161*GETPIVOTDATA("Gender",NB_2!$A$3,"Gender","Male","LastLetter","a")</f>
        <v>3.0695795584164604E-2</v>
      </c>
      <c r="F161">
        <f>D161*GETPIVOTDATA("Gender",NB_2!$A$3,"Gender","Female","LastLetter","a")</f>
        <v>0.30826684076376898</v>
      </c>
      <c r="G161" t="str">
        <f t="shared" si="2"/>
        <v>Female</v>
      </c>
    </row>
    <row r="162" spans="1:7">
      <c r="A162" t="s">
        <v>6</v>
      </c>
      <c r="B162" t="s">
        <v>2976</v>
      </c>
      <c r="C162">
        <f>VLOOKUP(B162,NB_2!A:C,3,0)</f>
        <v>0.17520215633423181</v>
      </c>
      <c r="D162">
        <f>VLOOKUP(B162,NB_2!A:C,2,0)</f>
        <v>0.55521783181357653</v>
      </c>
      <c r="E162">
        <f>C162*GETPIVOTDATA("Gender",NB_2!$A$3,"Gender","Male","LastLetter","a")</f>
        <v>3.0695795584164604E-2</v>
      </c>
      <c r="F162">
        <f>D162*GETPIVOTDATA("Gender",NB_2!$A$3,"Gender","Female","LastLetter","a")</f>
        <v>0.30826684076376898</v>
      </c>
      <c r="G162" t="str">
        <f t="shared" si="2"/>
        <v>Female</v>
      </c>
    </row>
    <row r="163" spans="1:7">
      <c r="A163" t="s">
        <v>4</v>
      </c>
      <c r="B163" t="s">
        <v>2992</v>
      </c>
      <c r="C163">
        <f>VLOOKUP(B163,NB_2!A:C,3,0)</f>
        <v>8.9847259658580411E-2</v>
      </c>
      <c r="D163">
        <f>VLOOKUP(B163,NB_2!A:C,2,0)</f>
        <v>8.1053698074974676E-3</v>
      </c>
      <c r="E163">
        <f>C163*GETPIVOTDATA("Gender",NB_2!$A$3,"Gender","Male","LastLetter","a")</f>
        <v>1.5741433632904926E-2</v>
      </c>
      <c r="F163">
        <f>D163*GETPIVOTDATA("Gender",NB_2!$A$3,"Gender","Female","LastLetter","a")</f>
        <v>4.50024585056597E-3</v>
      </c>
      <c r="G163" t="str">
        <f t="shared" si="2"/>
        <v>Male</v>
      </c>
    </row>
    <row r="164" spans="1:7">
      <c r="A164" t="s">
        <v>6</v>
      </c>
      <c r="B164" t="s">
        <v>2983</v>
      </c>
      <c r="C164">
        <f>VLOOKUP(B164,NB_2!A:C,3,0)</f>
        <v>6.5588499550763707E-2</v>
      </c>
      <c r="D164">
        <f>VLOOKUP(B164,NB_2!A:C,2,0)</f>
        <v>0.33839918946301922</v>
      </c>
      <c r="E164">
        <f>C164*GETPIVOTDATA("Gender",NB_2!$A$3,"Gender","Male","LastLetter","a")</f>
        <v>1.1491246552020596E-2</v>
      </c>
      <c r="F164">
        <f>D164*GETPIVOTDATA("Gender",NB_2!$A$3,"Gender","Female","LastLetter","a")</f>
        <v>0.18788526426112923</v>
      </c>
      <c r="G164" t="str">
        <f t="shared" si="2"/>
        <v>Female</v>
      </c>
    </row>
    <row r="165" spans="1:7">
      <c r="A165" t="s">
        <v>6</v>
      </c>
      <c r="B165" t="s">
        <v>2986</v>
      </c>
      <c r="C165">
        <f>VLOOKUP(B165,NB_2!A:C,3,0)</f>
        <v>5.6603773584905662E-2</v>
      </c>
      <c r="D165">
        <f>VLOOKUP(B165,NB_2!A:C,2,0)</f>
        <v>3.0395136778115502E-2</v>
      </c>
      <c r="E165">
        <f>C165*GETPIVOTDATA("Gender",NB_2!$A$3,"Gender","Male","LastLetter","a")</f>
        <v>9.9171031887301028E-3</v>
      </c>
      <c r="F165">
        <f>D165*GETPIVOTDATA("Gender",NB_2!$A$3,"Gender","Female","LastLetter","a")</f>
        <v>1.6875921939622389E-2</v>
      </c>
      <c r="G165" t="str">
        <f t="shared" si="2"/>
        <v>Female</v>
      </c>
    </row>
    <row r="166" spans="1:7">
      <c r="A166" t="s">
        <v>6</v>
      </c>
      <c r="B166" t="s">
        <v>2976</v>
      </c>
      <c r="C166">
        <f>VLOOKUP(B166,NB_2!A:C,3,0)</f>
        <v>0.17520215633423181</v>
      </c>
      <c r="D166">
        <f>VLOOKUP(B166,NB_2!A:C,2,0)</f>
        <v>0.55521783181357653</v>
      </c>
      <c r="E166">
        <f>C166*GETPIVOTDATA("Gender",NB_2!$A$3,"Gender","Male","LastLetter","a")</f>
        <v>3.0695795584164604E-2</v>
      </c>
      <c r="F166">
        <f>D166*GETPIVOTDATA("Gender",NB_2!$A$3,"Gender","Female","LastLetter","a")</f>
        <v>0.30826684076376898</v>
      </c>
      <c r="G166" t="str">
        <f t="shared" si="2"/>
        <v>Female</v>
      </c>
    </row>
    <row r="167" spans="1:7">
      <c r="A167" t="s">
        <v>6</v>
      </c>
      <c r="B167" t="s">
        <v>2976</v>
      </c>
      <c r="C167">
        <f>VLOOKUP(B167,NB_2!A:C,3,0)</f>
        <v>0.17520215633423181</v>
      </c>
      <c r="D167">
        <f>VLOOKUP(B167,NB_2!A:C,2,0)</f>
        <v>0.55521783181357653</v>
      </c>
      <c r="E167">
        <f>C167*GETPIVOTDATA("Gender",NB_2!$A$3,"Gender","Male","LastLetter","a")</f>
        <v>3.0695795584164604E-2</v>
      </c>
      <c r="F167">
        <f>D167*GETPIVOTDATA("Gender",NB_2!$A$3,"Gender","Female","LastLetter","a")</f>
        <v>0.30826684076376898</v>
      </c>
      <c r="G167" t="str">
        <f t="shared" si="2"/>
        <v>Female</v>
      </c>
    </row>
    <row r="168" spans="1:7">
      <c r="A168" t="s">
        <v>6</v>
      </c>
      <c r="B168" t="s">
        <v>2983</v>
      </c>
      <c r="C168">
        <f>VLOOKUP(B168,NB_2!A:C,3,0)</f>
        <v>6.5588499550763707E-2</v>
      </c>
      <c r="D168">
        <f>VLOOKUP(B168,NB_2!A:C,2,0)</f>
        <v>0.33839918946301922</v>
      </c>
      <c r="E168">
        <f>C168*GETPIVOTDATA("Gender",NB_2!$A$3,"Gender","Male","LastLetter","a")</f>
        <v>1.1491246552020596E-2</v>
      </c>
      <c r="F168">
        <f>D168*GETPIVOTDATA("Gender",NB_2!$A$3,"Gender","Female","LastLetter","a")</f>
        <v>0.18788526426112923</v>
      </c>
      <c r="G168" t="str">
        <f t="shared" si="2"/>
        <v>Female</v>
      </c>
    </row>
    <row r="169" spans="1:7">
      <c r="A169" t="s">
        <v>6</v>
      </c>
      <c r="B169" t="s">
        <v>2988</v>
      </c>
      <c r="C169">
        <f>VLOOKUP(B169,NB_2!A:C,3,0)</f>
        <v>0.16172506738544473</v>
      </c>
      <c r="D169">
        <f>VLOOKUP(B169,NB_2!A:C,2,0)</f>
        <v>1.4184397163120567E-2</v>
      </c>
      <c r="E169">
        <f>C169*GETPIVOTDATA("Gender",NB_2!$A$3,"Gender","Male","LastLetter","a")</f>
        <v>2.8334580539228861E-2</v>
      </c>
      <c r="F169">
        <f>D169*GETPIVOTDATA("Gender",NB_2!$A$3,"Gender","Female","LastLetter","a")</f>
        <v>7.8754302384904471E-3</v>
      </c>
      <c r="G169" t="str">
        <f t="shared" si="2"/>
        <v>Male</v>
      </c>
    </row>
    <row r="170" spans="1:7">
      <c r="A170" t="s">
        <v>6</v>
      </c>
      <c r="B170" t="s">
        <v>2983</v>
      </c>
      <c r="C170">
        <f>VLOOKUP(B170,NB_2!A:C,3,0)</f>
        <v>6.5588499550763707E-2</v>
      </c>
      <c r="D170">
        <f>VLOOKUP(B170,NB_2!A:C,2,0)</f>
        <v>0.33839918946301922</v>
      </c>
      <c r="E170">
        <f>C170*GETPIVOTDATA("Gender",NB_2!$A$3,"Gender","Male","LastLetter","a")</f>
        <v>1.1491246552020596E-2</v>
      </c>
      <c r="F170">
        <f>D170*GETPIVOTDATA("Gender",NB_2!$A$3,"Gender","Female","LastLetter","a")</f>
        <v>0.18788526426112923</v>
      </c>
      <c r="G170" t="str">
        <f t="shared" si="2"/>
        <v>Female</v>
      </c>
    </row>
    <row r="171" spans="1:7">
      <c r="A171" t="s">
        <v>6</v>
      </c>
      <c r="B171" t="s">
        <v>2983</v>
      </c>
      <c r="C171">
        <f>VLOOKUP(B171,NB_2!A:C,3,0)</f>
        <v>6.5588499550763707E-2</v>
      </c>
      <c r="D171">
        <f>VLOOKUP(B171,NB_2!A:C,2,0)</f>
        <v>0.33839918946301922</v>
      </c>
      <c r="E171">
        <f>C171*GETPIVOTDATA("Gender",NB_2!$A$3,"Gender","Male","LastLetter","a")</f>
        <v>1.1491246552020596E-2</v>
      </c>
      <c r="F171">
        <f>D171*GETPIVOTDATA("Gender",NB_2!$A$3,"Gender","Female","LastLetter","a")</f>
        <v>0.18788526426112923</v>
      </c>
      <c r="G171" t="str">
        <f t="shared" si="2"/>
        <v>Female</v>
      </c>
    </row>
    <row r="172" spans="1:7">
      <c r="A172" t="s">
        <v>6</v>
      </c>
      <c r="B172" t="s">
        <v>2976</v>
      </c>
      <c r="C172">
        <f>VLOOKUP(B172,NB_2!A:C,3,0)</f>
        <v>0.17520215633423181</v>
      </c>
      <c r="D172">
        <f>VLOOKUP(B172,NB_2!A:C,2,0)</f>
        <v>0.55521783181357653</v>
      </c>
      <c r="E172">
        <f>C172*GETPIVOTDATA("Gender",NB_2!$A$3,"Gender","Male","LastLetter","a")</f>
        <v>3.0695795584164604E-2</v>
      </c>
      <c r="F172">
        <f>D172*GETPIVOTDATA("Gender",NB_2!$A$3,"Gender","Female","LastLetter","a")</f>
        <v>0.30826684076376898</v>
      </c>
      <c r="G172" t="str">
        <f t="shared" si="2"/>
        <v>Female</v>
      </c>
    </row>
    <row r="173" spans="1:7">
      <c r="A173" t="s">
        <v>4</v>
      </c>
      <c r="B173" t="s">
        <v>2983</v>
      </c>
      <c r="C173">
        <f>VLOOKUP(B173,NB_2!A:C,3,0)</f>
        <v>6.5588499550763707E-2</v>
      </c>
      <c r="D173">
        <f>VLOOKUP(B173,NB_2!A:C,2,0)</f>
        <v>0.33839918946301922</v>
      </c>
      <c r="E173">
        <f>C173*GETPIVOTDATA("Gender",NB_2!$A$3,"Gender","Male","LastLetter","a")</f>
        <v>1.1491246552020596E-2</v>
      </c>
      <c r="F173">
        <f>D173*GETPIVOTDATA("Gender",NB_2!$A$3,"Gender","Female","LastLetter","a")</f>
        <v>0.18788526426112923</v>
      </c>
      <c r="G173" t="str">
        <f t="shared" si="2"/>
        <v>Female</v>
      </c>
    </row>
    <row r="174" spans="1:7">
      <c r="A174" t="s">
        <v>6</v>
      </c>
      <c r="B174" t="s">
        <v>2976</v>
      </c>
      <c r="C174">
        <f>VLOOKUP(B174,NB_2!A:C,3,0)</f>
        <v>0.17520215633423181</v>
      </c>
      <c r="D174">
        <f>VLOOKUP(B174,NB_2!A:C,2,0)</f>
        <v>0.55521783181357653</v>
      </c>
      <c r="E174">
        <f>C174*GETPIVOTDATA("Gender",NB_2!$A$3,"Gender","Male","LastLetter","a")</f>
        <v>3.0695795584164604E-2</v>
      </c>
      <c r="F174">
        <f>D174*GETPIVOTDATA("Gender",NB_2!$A$3,"Gender","Female","LastLetter","a")</f>
        <v>0.30826684076376898</v>
      </c>
      <c r="G174" t="str">
        <f t="shared" si="2"/>
        <v>Female</v>
      </c>
    </row>
    <row r="175" spans="1:7">
      <c r="A175" t="s">
        <v>6</v>
      </c>
      <c r="B175" t="s">
        <v>2976</v>
      </c>
      <c r="C175">
        <f>VLOOKUP(B175,NB_2!A:C,3,0)</f>
        <v>0.17520215633423181</v>
      </c>
      <c r="D175">
        <f>VLOOKUP(B175,NB_2!A:C,2,0)</f>
        <v>0.55521783181357653</v>
      </c>
      <c r="E175">
        <f>C175*GETPIVOTDATA("Gender",NB_2!$A$3,"Gender","Male","LastLetter","a")</f>
        <v>3.0695795584164604E-2</v>
      </c>
      <c r="F175">
        <f>D175*GETPIVOTDATA("Gender",NB_2!$A$3,"Gender","Female","LastLetter","a")</f>
        <v>0.30826684076376898</v>
      </c>
      <c r="G175" t="str">
        <f t="shared" si="2"/>
        <v>Female</v>
      </c>
    </row>
    <row r="176" spans="1:7">
      <c r="A176" t="s">
        <v>6</v>
      </c>
      <c r="B176" t="s">
        <v>2976</v>
      </c>
      <c r="C176">
        <f>VLOOKUP(B176,NB_2!A:C,3,0)</f>
        <v>0.17520215633423181</v>
      </c>
      <c r="D176">
        <f>VLOOKUP(B176,NB_2!A:C,2,0)</f>
        <v>0.55521783181357653</v>
      </c>
      <c r="E176">
        <f>C176*GETPIVOTDATA("Gender",NB_2!$A$3,"Gender","Male","LastLetter","a")</f>
        <v>3.0695795584164604E-2</v>
      </c>
      <c r="F176">
        <f>D176*GETPIVOTDATA("Gender",NB_2!$A$3,"Gender","Female","LastLetter","a")</f>
        <v>0.30826684076376898</v>
      </c>
      <c r="G176" t="str">
        <f t="shared" si="2"/>
        <v>Female</v>
      </c>
    </row>
    <row r="177" spans="1:7">
      <c r="A177" t="s">
        <v>4</v>
      </c>
      <c r="B177" t="s">
        <v>2992</v>
      </c>
      <c r="C177">
        <f>VLOOKUP(B177,NB_2!A:C,3,0)</f>
        <v>8.9847259658580411E-2</v>
      </c>
      <c r="D177">
        <f>VLOOKUP(B177,NB_2!A:C,2,0)</f>
        <v>8.1053698074974676E-3</v>
      </c>
      <c r="E177">
        <f>C177*GETPIVOTDATA("Gender",NB_2!$A$3,"Gender","Male","LastLetter","a")</f>
        <v>1.5741433632904926E-2</v>
      </c>
      <c r="F177">
        <f>D177*GETPIVOTDATA("Gender",NB_2!$A$3,"Gender","Female","LastLetter","a")</f>
        <v>4.50024585056597E-3</v>
      </c>
      <c r="G177" t="str">
        <f t="shared" si="2"/>
        <v>Male</v>
      </c>
    </row>
    <row r="178" spans="1:7">
      <c r="A178" t="s">
        <v>6</v>
      </c>
      <c r="B178" t="s">
        <v>2976</v>
      </c>
      <c r="C178">
        <f>VLOOKUP(B178,NB_2!A:C,3,0)</f>
        <v>0.17520215633423181</v>
      </c>
      <c r="D178">
        <f>VLOOKUP(B178,NB_2!A:C,2,0)</f>
        <v>0.55521783181357653</v>
      </c>
      <c r="E178">
        <f>C178*GETPIVOTDATA("Gender",NB_2!$A$3,"Gender","Male","LastLetter","a")</f>
        <v>3.0695795584164604E-2</v>
      </c>
      <c r="F178">
        <f>D178*GETPIVOTDATA("Gender",NB_2!$A$3,"Gender","Female","LastLetter","a")</f>
        <v>0.30826684076376898</v>
      </c>
      <c r="G178" t="str">
        <f t="shared" si="2"/>
        <v>Female</v>
      </c>
    </row>
    <row r="179" spans="1:7">
      <c r="A179" t="s">
        <v>4</v>
      </c>
      <c r="B179" t="s">
        <v>2976</v>
      </c>
      <c r="C179">
        <f>VLOOKUP(B179,NB_2!A:C,3,0)</f>
        <v>0.17520215633423181</v>
      </c>
      <c r="D179">
        <f>VLOOKUP(B179,NB_2!A:C,2,0)</f>
        <v>0.55521783181357653</v>
      </c>
      <c r="E179">
        <f>C179*GETPIVOTDATA("Gender",NB_2!$A$3,"Gender","Male","LastLetter","a")</f>
        <v>3.0695795584164604E-2</v>
      </c>
      <c r="F179">
        <f>D179*GETPIVOTDATA("Gender",NB_2!$A$3,"Gender","Female","LastLetter","a")</f>
        <v>0.30826684076376898</v>
      </c>
      <c r="G179" t="str">
        <f t="shared" si="2"/>
        <v>Female</v>
      </c>
    </row>
    <row r="180" spans="1:7">
      <c r="A180" t="s">
        <v>6</v>
      </c>
      <c r="B180" t="s">
        <v>2976</v>
      </c>
      <c r="C180">
        <f>VLOOKUP(B180,NB_2!A:C,3,0)</f>
        <v>0.17520215633423181</v>
      </c>
      <c r="D180">
        <f>VLOOKUP(B180,NB_2!A:C,2,0)</f>
        <v>0.55521783181357653</v>
      </c>
      <c r="E180">
        <f>C180*GETPIVOTDATA("Gender",NB_2!$A$3,"Gender","Male","LastLetter","a")</f>
        <v>3.0695795584164604E-2</v>
      </c>
      <c r="F180">
        <f>D180*GETPIVOTDATA("Gender",NB_2!$A$3,"Gender","Female","LastLetter","a")</f>
        <v>0.30826684076376898</v>
      </c>
      <c r="G180" t="str">
        <f t="shared" si="2"/>
        <v>Female</v>
      </c>
    </row>
    <row r="181" spans="1:7">
      <c r="A181" t="s">
        <v>6</v>
      </c>
      <c r="B181" t="s">
        <v>2976</v>
      </c>
      <c r="C181">
        <f>VLOOKUP(B181,NB_2!A:C,3,0)</f>
        <v>0.17520215633423181</v>
      </c>
      <c r="D181">
        <f>VLOOKUP(B181,NB_2!A:C,2,0)</f>
        <v>0.55521783181357653</v>
      </c>
      <c r="E181">
        <f>C181*GETPIVOTDATA("Gender",NB_2!$A$3,"Gender","Male","LastLetter","a")</f>
        <v>3.0695795584164604E-2</v>
      </c>
      <c r="F181">
        <f>D181*GETPIVOTDATA("Gender",NB_2!$A$3,"Gender","Female","LastLetter","a")</f>
        <v>0.30826684076376898</v>
      </c>
      <c r="G181" t="str">
        <f t="shared" si="2"/>
        <v>Female</v>
      </c>
    </row>
    <row r="182" spans="1:7">
      <c r="A182" t="s">
        <v>6</v>
      </c>
      <c r="B182" t="s">
        <v>2983</v>
      </c>
      <c r="C182">
        <f>VLOOKUP(B182,NB_2!A:C,3,0)</f>
        <v>6.5588499550763707E-2</v>
      </c>
      <c r="D182">
        <f>VLOOKUP(B182,NB_2!A:C,2,0)</f>
        <v>0.33839918946301922</v>
      </c>
      <c r="E182">
        <f>C182*GETPIVOTDATA("Gender",NB_2!$A$3,"Gender","Male","LastLetter","a")</f>
        <v>1.1491246552020596E-2</v>
      </c>
      <c r="F182">
        <f>D182*GETPIVOTDATA("Gender",NB_2!$A$3,"Gender","Female","LastLetter","a")</f>
        <v>0.18788526426112923</v>
      </c>
      <c r="G182" t="str">
        <f t="shared" si="2"/>
        <v>Female</v>
      </c>
    </row>
    <row r="183" spans="1:7">
      <c r="A183" t="s">
        <v>4</v>
      </c>
      <c r="B183" t="s">
        <v>2988</v>
      </c>
      <c r="C183">
        <f>VLOOKUP(B183,NB_2!A:C,3,0)</f>
        <v>0.16172506738544473</v>
      </c>
      <c r="D183">
        <f>VLOOKUP(B183,NB_2!A:C,2,0)</f>
        <v>1.4184397163120567E-2</v>
      </c>
      <c r="E183">
        <f>C183*GETPIVOTDATA("Gender",NB_2!$A$3,"Gender","Male","LastLetter","a")</f>
        <v>2.8334580539228861E-2</v>
      </c>
      <c r="F183">
        <f>D183*GETPIVOTDATA("Gender",NB_2!$A$3,"Gender","Female","LastLetter","a")</f>
        <v>7.8754302384904471E-3</v>
      </c>
      <c r="G183" t="str">
        <f t="shared" si="2"/>
        <v>Male</v>
      </c>
    </row>
    <row r="184" spans="1:7">
      <c r="A184" t="s">
        <v>4</v>
      </c>
      <c r="B184" t="s">
        <v>2994</v>
      </c>
      <c r="C184">
        <f>VLOOKUP(B184,NB_2!A:C,3,0)</f>
        <v>6.2893081761006289E-2</v>
      </c>
      <c r="D184">
        <f>VLOOKUP(B184,NB_2!A:C,2,0)</f>
        <v>5.065856129685917E-3</v>
      </c>
      <c r="E184">
        <f>C184*GETPIVOTDATA("Gender",NB_2!$A$3,"Gender","Male","LastLetter","a")</f>
        <v>1.1019003543033448E-2</v>
      </c>
      <c r="F184">
        <f>D184*GETPIVOTDATA("Gender",NB_2!$A$3,"Gender","Female","LastLetter","a")</f>
        <v>2.812653656603731E-3</v>
      </c>
      <c r="G184" t="str">
        <f t="shared" si="2"/>
        <v>Male</v>
      </c>
    </row>
    <row r="185" spans="1:7">
      <c r="A185" t="s">
        <v>4</v>
      </c>
      <c r="B185" t="s">
        <v>2976</v>
      </c>
      <c r="C185">
        <f>VLOOKUP(B185,NB_2!A:C,3,0)</f>
        <v>0.17520215633423181</v>
      </c>
      <c r="D185">
        <f>VLOOKUP(B185,NB_2!A:C,2,0)</f>
        <v>0.55521783181357653</v>
      </c>
      <c r="E185">
        <f>C185*GETPIVOTDATA("Gender",NB_2!$A$3,"Gender","Male","LastLetter","a")</f>
        <v>3.0695795584164604E-2</v>
      </c>
      <c r="F185">
        <f>D185*GETPIVOTDATA("Gender",NB_2!$A$3,"Gender","Female","LastLetter","a")</f>
        <v>0.30826684076376898</v>
      </c>
      <c r="G185" t="str">
        <f t="shared" si="2"/>
        <v>Female</v>
      </c>
    </row>
    <row r="186" spans="1:7">
      <c r="A186" t="s">
        <v>4</v>
      </c>
      <c r="B186" t="s">
        <v>2976</v>
      </c>
      <c r="C186">
        <f>VLOOKUP(B186,NB_2!A:C,3,0)</f>
        <v>0.17520215633423181</v>
      </c>
      <c r="D186">
        <f>VLOOKUP(B186,NB_2!A:C,2,0)</f>
        <v>0.55521783181357653</v>
      </c>
      <c r="E186">
        <f>C186*GETPIVOTDATA("Gender",NB_2!$A$3,"Gender","Male","LastLetter","a")</f>
        <v>3.0695795584164604E-2</v>
      </c>
      <c r="F186">
        <f>D186*GETPIVOTDATA("Gender",NB_2!$A$3,"Gender","Female","LastLetter","a")</f>
        <v>0.30826684076376898</v>
      </c>
      <c r="G186" t="str">
        <f t="shared" si="2"/>
        <v>Female</v>
      </c>
    </row>
    <row r="187" spans="1:7">
      <c r="A187" t="s">
        <v>4</v>
      </c>
      <c r="B187" t="s">
        <v>2983</v>
      </c>
      <c r="C187">
        <f>VLOOKUP(B187,NB_2!A:C,3,0)</f>
        <v>6.5588499550763707E-2</v>
      </c>
      <c r="D187">
        <f>VLOOKUP(B187,NB_2!A:C,2,0)</f>
        <v>0.33839918946301922</v>
      </c>
      <c r="E187">
        <f>C187*GETPIVOTDATA("Gender",NB_2!$A$3,"Gender","Male","LastLetter","a")</f>
        <v>1.1491246552020596E-2</v>
      </c>
      <c r="F187">
        <f>D187*GETPIVOTDATA("Gender",NB_2!$A$3,"Gender","Female","LastLetter","a")</f>
        <v>0.18788526426112923</v>
      </c>
      <c r="G187" t="str">
        <f t="shared" si="2"/>
        <v>Female</v>
      </c>
    </row>
    <row r="188" spans="1:7">
      <c r="A188" t="s">
        <v>4</v>
      </c>
      <c r="B188" t="s">
        <v>2981</v>
      </c>
      <c r="C188">
        <f>VLOOKUP(B188,NB_2!A:C,3,0)</f>
        <v>1.2578616352201259E-2</v>
      </c>
      <c r="D188">
        <f>VLOOKUP(B188,NB_2!A:C,2,0)</f>
        <v>0</v>
      </c>
      <c r="E188">
        <f>C188*GETPIVOTDATA("Gender",NB_2!$A$3,"Gender","Male","LastLetter","a")</f>
        <v>2.2038007086066895E-3</v>
      </c>
      <c r="F188">
        <f>D188*GETPIVOTDATA("Gender",NB_2!$A$3,"Gender","Female","LastLetter","a")</f>
        <v>0</v>
      </c>
      <c r="G188" t="str">
        <f t="shared" si="2"/>
        <v>Male</v>
      </c>
    </row>
    <row r="189" spans="1:7">
      <c r="A189" t="s">
        <v>4</v>
      </c>
      <c r="B189" t="s">
        <v>2985</v>
      </c>
      <c r="C189">
        <f>VLOOKUP(B189,NB_2!A:C,3,0)</f>
        <v>3.6837376460017966E-2</v>
      </c>
      <c r="D189">
        <f>VLOOKUP(B189,NB_2!A:C,2,0)</f>
        <v>4.0526849037487338E-3</v>
      </c>
      <c r="E189">
        <f>C189*GETPIVOTDATA("Gender",NB_2!$A$3,"Gender","Male","LastLetter","a")</f>
        <v>6.4539877894910181E-3</v>
      </c>
      <c r="F189">
        <f>D189*GETPIVOTDATA("Gender",NB_2!$A$3,"Gender","Female","LastLetter","a")</f>
        <v>2.250122925282985E-3</v>
      </c>
      <c r="G189" t="str">
        <f t="shared" si="2"/>
        <v>Male</v>
      </c>
    </row>
    <row r="190" spans="1:7">
      <c r="A190" t="s">
        <v>6</v>
      </c>
      <c r="B190" t="s">
        <v>2976</v>
      </c>
      <c r="C190">
        <f>VLOOKUP(B190,NB_2!A:C,3,0)</f>
        <v>0.17520215633423181</v>
      </c>
      <c r="D190">
        <f>VLOOKUP(B190,NB_2!A:C,2,0)</f>
        <v>0.55521783181357653</v>
      </c>
      <c r="E190">
        <f>C190*GETPIVOTDATA("Gender",NB_2!$A$3,"Gender","Male","LastLetter","a")</f>
        <v>3.0695795584164604E-2</v>
      </c>
      <c r="F190">
        <f>D190*GETPIVOTDATA("Gender",NB_2!$A$3,"Gender","Female","LastLetter","a")</f>
        <v>0.30826684076376898</v>
      </c>
      <c r="G190" t="str">
        <f t="shared" si="2"/>
        <v>Female</v>
      </c>
    </row>
    <row r="191" spans="1:7">
      <c r="A191" t="s">
        <v>4</v>
      </c>
      <c r="B191" t="s">
        <v>2976</v>
      </c>
      <c r="C191">
        <f>VLOOKUP(B191,NB_2!A:C,3,0)</f>
        <v>0.17520215633423181</v>
      </c>
      <c r="D191">
        <f>VLOOKUP(B191,NB_2!A:C,2,0)</f>
        <v>0.55521783181357653</v>
      </c>
      <c r="E191">
        <f>C191*GETPIVOTDATA("Gender",NB_2!$A$3,"Gender","Male","LastLetter","a")</f>
        <v>3.0695795584164604E-2</v>
      </c>
      <c r="F191">
        <f>D191*GETPIVOTDATA("Gender",NB_2!$A$3,"Gender","Female","LastLetter","a")</f>
        <v>0.30826684076376898</v>
      </c>
      <c r="G191" t="str">
        <f t="shared" si="2"/>
        <v>Female</v>
      </c>
    </row>
    <row r="192" spans="1:7">
      <c r="A192" t="s">
        <v>4</v>
      </c>
      <c r="B192" t="s">
        <v>2982</v>
      </c>
      <c r="C192">
        <f>VLOOKUP(B192,NB_2!A:C,3,0)</f>
        <v>0.1096136567834681</v>
      </c>
      <c r="D192">
        <f>VLOOKUP(B192,NB_2!A:C,2,0)</f>
        <v>5.065856129685917E-3</v>
      </c>
      <c r="E192">
        <f>C192*GETPIVOTDATA("Gender",NB_2!$A$3,"Gender","Male","LastLetter","a")</f>
        <v>1.9204549032144008E-2</v>
      </c>
      <c r="F192">
        <f>D192*GETPIVOTDATA("Gender",NB_2!$A$3,"Gender","Female","LastLetter","a")</f>
        <v>2.812653656603731E-3</v>
      </c>
      <c r="G192" t="str">
        <f t="shared" si="2"/>
        <v>Male</v>
      </c>
    </row>
    <row r="193" spans="1:7">
      <c r="A193" t="s">
        <v>4</v>
      </c>
      <c r="B193" t="s">
        <v>2976</v>
      </c>
      <c r="C193">
        <f>VLOOKUP(B193,NB_2!A:C,3,0)</f>
        <v>0.17520215633423181</v>
      </c>
      <c r="D193">
        <f>VLOOKUP(B193,NB_2!A:C,2,0)</f>
        <v>0.55521783181357653</v>
      </c>
      <c r="E193">
        <f>C193*GETPIVOTDATA("Gender",NB_2!$A$3,"Gender","Male","LastLetter","a")</f>
        <v>3.0695795584164604E-2</v>
      </c>
      <c r="F193">
        <f>D193*GETPIVOTDATA("Gender",NB_2!$A$3,"Gender","Female","LastLetter","a")</f>
        <v>0.30826684076376898</v>
      </c>
      <c r="G193" t="str">
        <f t="shared" si="2"/>
        <v>Female</v>
      </c>
    </row>
    <row r="194" spans="1:7">
      <c r="A194" t="s">
        <v>6</v>
      </c>
      <c r="B194" t="s">
        <v>2998</v>
      </c>
      <c r="C194">
        <f>VLOOKUP(B194,NB_2!A:C,3,0)</f>
        <v>5.3908355795148251E-3</v>
      </c>
      <c r="D194">
        <f>VLOOKUP(B194,NB_2!A:C,2,0)</f>
        <v>1.0131712259371835E-3</v>
      </c>
      <c r="E194">
        <f>C194*GETPIVOTDATA("Gender",NB_2!$A$3,"Gender","Male","LastLetter","a")</f>
        <v>9.4448601797429547E-4</v>
      </c>
      <c r="F194">
        <f>D194*GETPIVOTDATA("Gender",NB_2!$A$3,"Gender","Female","LastLetter","a")</f>
        <v>5.6253073132074625E-4</v>
      </c>
      <c r="G194" t="str">
        <f t="shared" si="2"/>
        <v>Male</v>
      </c>
    </row>
    <row r="195" spans="1:7">
      <c r="A195" t="s">
        <v>6</v>
      </c>
      <c r="B195" t="s">
        <v>2983</v>
      </c>
      <c r="C195">
        <f>VLOOKUP(B195,NB_2!A:C,3,0)</f>
        <v>6.5588499550763707E-2</v>
      </c>
      <c r="D195">
        <f>VLOOKUP(B195,NB_2!A:C,2,0)</f>
        <v>0.33839918946301922</v>
      </c>
      <c r="E195">
        <f>C195*GETPIVOTDATA("Gender",NB_2!$A$3,"Gender","Male","LastLetter","a")</f>
        <v>1.1491246552020596E-2</v>
      </c>
      <c r="F195">
        <f>D195*GETPIVOTDATA("Gender",NB_2!$A$3,"Gender","Female","LastLetter","a")</f>
        <v>0.18788526426112923</v>
      </c>
      <c r="G195" t="str">
        <f t="shared" ref="G195:G258" si="3">IF(E195&gt;F195,"Male","Female")</f>
        <v>Female</v>
      </c>
    </row>
    <row r="196" spans="1:7">
      <c r="A196" t="s">
        <v>6</v>
      </c>
      <c r="B196" t="s">
        <v>2976</v>
      </c>
      <c r="C196">
        <f>VLOOKUP(B196,NB_2!A:C,3,0)</f>
        <v>0.17520215633423181</v>
      </c>
      <c r="D196">
        <f>VLOOKUP(B196,NB_2!A:C,2,0)</f>
        <v>0.55521783181357653</v>
      </c>
      <c r="E196">
        <f>C196*GETPIVOTDATA("Gender",NB_2!$A$3,"Gender","Male","LastLetter","a")</f>
        <v>3.0695795584164604E-2</v>
      </c>
      <c r="F196">
        <f>D196*GETPIVOTDATA("Gender",NB_2!$A$3,"Gender","Female","LastLetter","a")</f>
        <v>0.30826684076376898</v>
      </c>
      <c r="G196" t="str">
        <f t="shared" si="3"/>
        <v>Female</v>
      </c>
    </row>
    <row r="197" spans="1:7">
      <c r="A197" t="s">
        <v>4</v>
      </c>
      <c r="B197" t="s">
        <v>2994</v>
      </c>
      <c r="C197">
        <f>VLOOKUP(B197,NB_2!A:C,3,0)</f>
        <v>6.2893081761006289E-2</v>
      </c>
      <c r="D197">
        <f>VLOOKUP(B197,NB_2!A:C,2,0)</f>
        <v>5.065856129685917E-3</v>
      </c>
      <c r="E197">
        <f>C197*GETPIVOTDATA("Gender",NB_2!$A$3,"Gender","Male","LastLetter","a")</f>
        <v>1.1019003543033448E-2</v>
      </c>
      <c r="F197">
        <f>D197*GETPIVOTDATA("Gender",NB_2!$A$3,"Gender","Female","LastLetter","a")</f>
        <v>2.812653656603731E-3</v>
      </c>
      <c r="G197" t="str">
        <f t="shared" si="3"/>
        <v>Male</v>
      </c>
    </row>
    <row r="198" spans="1:7">
      <c r="A198" t="s">
        <v>6</v>
      </c>
      <c r="B198" t="s">
        <v>2983</v>
      </c>
      <c r="C198">
        <f>VLOOKUP(B198,NB_2!A:C,3,0)</f>
        <v>6.5588499550763707E-2</v>
      </c>
      <c r="D198">
        <f>VLOOKUP(B198,NB_2!A:C,2,0)</f>
        <v>0.33839918946301922</v>
      </c>
      <c r="E198">
        <f>C198*GETPIVOTDATA("Gender",NB_2!$A$3,"Gender","Male","LastLetter","a")</f>
        <v>1.1491246552020596E-2</v>
      </c>
      <c r="F198">
        <f>D198*GETPIVOTDATA("Gender",NB_2!$A$3,"Gender","Female","LastLetter","a")</f>
        <v>0.18788526426112923</v>
      </c>
      <c r="G198" t="str">
        <f t="shared" si="3"/>
        <v>Female</v>
      </c>
    </row>
    <row r="199" spans="1:7">
      <c r="A199" t="s">
        <v>4</v>
      </c>
      <c r="B199" t="s">
        <v>2988</v>
      </c>
      <c r="C199">
        <f>VLOOKUP(B199,NB_2!A:C,3,0)</f>
        <v>0.16172506738544473</v>
      </c>
      <c r="D199">
        <f>VLOOKUP(B199,NB_2!A:C,2,0)</f>
        <v>1.4184397163120567E-2</v>
      </c>
      <c r="E199">
        <f>C199*GETPIVOTDATA("Gender",NB_2!$A$3,"Gender","Male","LastLetter","a")</f>
        <v>2.8334580539228861E-2</v>
      </c>
      <c r="F199">
        <f>D199*GETPIVOTDATA("Gender",NB_2!$A$3,"Gender","Female","LastLetter","a")</f>
        <v>7.8754302384904471E-3</v>
      </c>
      <c r="G199" t="str">
        <f t="shared" si="3"/>
        <v>Male</v>
      </c>
    </row>
    <row r="200" spans="1:7">
      <c r="A200" t="s">
        <v>4</v>
      </c>
      <c r="B200" t="s">
        <v>2981</v>
      </c>
      <c r="C200">
        <f>VLOOKUP(B200,NB_2!A:C,3,0)</f>
        <v>1.2578616352201259E-2</v>
      </c>
      <c r="D200">
        <f>VLOOKUP(B200,NB_2!A:C,2,0)</f>
        <v>0</v>
      </c>
      <c r="E200">
        <f>C200*GETPIVOTDATA("Gender",NB_2!$A$3,"Gender","Male","LastLetter","a")</f>
        <v>2.2038007086066895E-3</v>
      </c>
      <c r="F200">
        <f>D200*GETPIVOTDATA("Gender",NB_2!$A$3,"Gender","Female","LastLetter","a")</f>
        <v>0</v>
      </c>
      <c r="G200" t="str">
        <f t="shared" si="3"/>
        <v>Male</v>
      </c>
    </row>
    <row r="201" spans="1:7">
      <c r="A201" t="s">
        <v>4</v>
      </c>
      <c r="B201" t="s">
        <v>2976</v>
      </c>
      <c r="C201">
        <f>VLOOKUP(B201,NB_2!A:C,3,0)</f>
        <v>0.17520215633423181</v>
      </c>
      <c r="D201">
        <f>VLOOKUP(B201,NB_2!A:C,2,0)</f>
        <v>0.55521783181357653</v>
      </c>
      <c r="E201">
        <f>C201*GETPIVOTDATA("Gender",NB_2!$A$3,"Gender","Male","LastLetter","a")</f>
        <v>3.0695795584164604E-2</v>
      </c>
      <c r="F201">
        <f>D201*GETPIVOTDATA("Gender",NB_2!$A$3,"Gender","Female","LastLetter","a")</f>
        <v>0.30826684076376898</v>
      </c>
      <c r="G201" t="str">
        <f t="shared" si="3"/>
        <v>Female</v>
      </c>
    </row>
    <row r="202" spans="1:7">
      <c r="A202" t="s">
        <v>6</v>
      </c>
      <c r="B202" t="s">
        <v>2976</v>
      </c>
      <c r="C202">
        <f>VLOOKUP(B202,NB_2!A:C,3,0)</f>
        <v>0.17520215633423181</v>
      </c>
      <c r="D202">
        <f>VLOOKUP(B202,NB_2!A:C,2,0)</f>
        <v>0.55521783181357653</v>
      </c>
      <c r="E202">
        <f>C202*GETPIVOTDATA("Gender",NB_2!$A$3,"Gender","Male","LastLetter","a")</f>
        <v>3.0695795584164604E-2</v>
      </c>
      <c r="F202">
        <f>D202*GETPIVOTDATA("Gender",NB_2!$A$3,"Gender","Female","LastLetter","a")</f>
        <v>0.30826684076376898</v>
      </c>
      <c r="G202" t="str">
        <f t="shared" si="3"/>
        <v>Female</v>
      </c>
    </row>
    <row r="203" spans="1:7">
      <c r="A203" t="s">
        <v>4</v>
      </c>
      <c r="B203" t="s">
        <v>2978</v>
      </c>
      <c r="C203">
        <f>VLOOKUP(B203,NB_2!A:C,3,0)</f>
        <v>3.0548068283917342E-2</v>
      </c>
      <c r="D203">
        <f>VLOOKUP(B203,NB_2!A:C,2,0)</f>
        <v>1.0131712259371835E-3</v>
      </c>
      <c r="E203">
        <f>C203*GETPIVOTDATA("Gender",NB_2!$A$3,"Gender","Male","LastLetter","a")</f>
        <v>5.3520874351876743E-3</v>
      </c>
      <c r="F203">
        <f>D203*GETPIVOTDATA("Gender",NB_2!$A$3,"Gender","Female","LastLetter","a")</f>
        <v>5.6253073132074625E-4</v>
      </c>
      <c r="G203" t="str">
        <f t="shared" si="3"/>
        <v>Male</v>
      </c>
    </row>
    <row r="204" spans="1:7">
      <c r="A204" t="s">
        <v>4</v>
      </c>
      <c r="B204" t="s">
        <v>2984</v>
      </c>
      <c r="C204">
        <f>VLOOKUP(B204,NB_2!A:C,3,0)</f>
        <v>2.3360287511230909E-2</v>
      </c>
      <c r="D204">
        <f>VLOOKUP(B204,NB_2!A:C,2,0)</f>
        <v>1.0131712259371835E-3</v>
      </c>
      <c r="E204">
        <f>C204*GETPIVOTDATA("Gender",NB_2!$A$3,"Gender","Male","LastLetter","a")</f>
        <v>4.0927727445552809E-3</v>
      </c>
      <c r="F204">
        <f>D204*GETPIVOTDATA("Gender",NB_2!$A$3,"Gender","Female","LastLetter","a")</f>
        <v>5.6253073132074625E-4</v>
      </c>
      <c r="G204" t="str">
        <f t="shared" si="3"/>
        <v>Male</v>
      </c>
    </row>
    <row r="205" spans="1:7">
      <c r="A205" t="s">
        <v>4</v>
      </c>
      <c r="B205" t="s">
        <v>2994</v>
      </c>
      <c r="C205">
        <f>VLOOKUP(B205,NB_2!A:C,3,0)</f>
        <v>6.2893081761006289E-2</v>
      </c>
      <c r="D205">
        <f>VLOOKUP(B205,NB_2!A:C,2,0)</f>
        <v>5.065856129685917E-3</v>
      </c>
      <c r="E205">
        <f>C205*GETPIVOTDATA("Gender",NB_2!$A$3,"Gender","Male","LastLetter","a")</f>
        <v>1.1019003543033448E-2</v>
      </c>
      <c r="F205">
        <f>D205*GETPIVOTDATA("Gender",NB_2!$A$3,"Gender","Female","LastLetter","a")</f>
        <v>2.812653656603731E-3</v>
      </c>
      <c r="G205" t="str">
        <f t="shared" si="3"/>
        <v>Male</v>
      </c>
    </row>
    <row r="206" spans="1:7">
      <c r="A206" t="s">
        <v>4</v>
      </c>
      <c r="B206" t="s">
        <v>2994</v>
      </c>
      <c r="C206">
        <f>VLOOKUP(B206,NB_2!A:C,3,0)</f>
        <v>6.2893081761006289E-2</v>
      </c>
      <c r="D206">
        <f>VLOOKUP(B206,NB_2!A:C,2,0)</f>
        <v>5.065856129685917E-3</v>
      </c>
      <c r="E206">
        <f>C206*GETPIVOTDATA("Gender",NB_2!$A$3,"Gender","Male","LastLetter","a")</f>
        <v>1.1019003543033448E-2</v>
      </c>
      <c r="F206">
        <f>D206*GETPIVOTDATA("Gender",NB_2!$A$3,"Gender","Female","LastLetter","a")</f>
        <v>2.812653656603731E-3</v>
      </c>
      <c r="G206" t="str">
        <f t="shared" si="3"/>
        <v>Male</v>
      </c>
    </row>
    <row r="207" spans="1:7">
      <c r="A207" t="s">
        <v>6</v>
      </c>
      <c r="B207" t="s">
        <v>2976</v>
      </c>
      <c r="C207">
        <f>VLOOKUP(B207,NB_2!A:C,3,0)</f>
        <v>0.17520215633423181</v>
      </c>
      <c r="D207">
        <f>VLOOKUP(B207,NB_2!A:C,2,0)</f>
        <v>0.55521783181357653</v>
      </c>
      <c r="E207">
        <f>C207*GETPIVOTDATA("Gender",NB_2!$A$3,"Gender","Male","LastLetter","a")</f>
        <v>3.0695795584164604E-2</v>
      </c>
      <c r="F207">
        <f>D207*GETPIVOTDATA("Gender",NB_2!$A$3,"Gender","Female","LastLetter","a")</f>
        <v>0.30826684076376898</v>
      </c>
      <c r="G207" t="str">
        <f t="shared" si="3"/>
        <v>Female</v>
      </c>
    </row>
    <row r="208" spans="1:7">
      <c r="A208" t="s">
        <v>4</v>
      </c>
      <c r="B208" t="s">
        <v>2988</v>
      </c>
      <c r="C208">
        <f>VLOOKUP(B208,NB_2!A:C,3,0)</f>
        <v>0.16172506738544473</v>
      </c>
      <c r="D208">
        <f>VLOOKUP(B208,NB_2!A:C,2,0)</f>
        <v>1.4184397163120567E-2</v>
      </c>
      <c r="E208">
        <f>C208*GETPIVOTDATA("Gender",NB_2!$A$3,"Gender","Male","LastLetter","a")</f>
        <v>2.8334580539228861E-2</v>
      </c>
      <c r="F208">
        <f>D208*GETPIVOTDATA("Gender",NB_2!$A$3,"Gender","Female","LastLetter","a")</f>
        <v>7.8754302384904471E-3</v>
      </c>
      <c r="G208" t="str">
        <f t="shared" si="3"/>
        <v>Male</v>
      </c>
    </row>
    <row r="209" spans="1:7">
      <c r="A209" t="s">
        <v>6</v>
      </c>
      <c r="B209" t="s">
        <v>2983</v>
      </c>
      <c r="C209">
        <f>VLOOKUP(B209,NB_2!A:C,3,0)</f>
        <v>6.5588499550763707E-2</v>
      </c>
      <c r="D209">
        <f>VLOOKUP(B209,NB_2!A:C,2,0)</f>
        <v>0.33839918946301922</v>
      </c>
      <c r="E209">
        <f>C209*GETPIVOTDATA("Gender",NB_2!$A$3,"Gender","Male","LastLetter","a")</f>
        <v>1.1491246552020596E-2</v>
      </c>
      <c r="F209">
        <f>D209*GETPIVOTDATA("Gender",NB_2!$A$3,"Gender","Female","LastLetter","a")</f>
        <v>0.18788526426112923</v>
      </c>
      <c r="G209" t="str">
        <f t="shared" si="3"/>
        <v>Female</v>
      </c>
    </row>
    <row r="210" spans="1:7">
      <c r="A210" t="s">
        <v>4</v>
      </c>
      <c r="B210" t="s">
        <v>2988</v>
      </c>
      <c r="C210">
        <f>VLOOKUP(B210,NB_2!A:C,3,0)</f>
        <v>0.16172506738544473</v>
      </c>
      <c r="D210">
        <f>VLOOKUP(B210,NB_2!A:C,2,0)</f>
        <v>1.4184397163120567E-2</v>
      </c>
      <c r="E210">
        <f>C210*GETPIVOTDATA("Gender",NB_2!$A$3,"Gender","Male","LastLetter","a")</f>
        <v>2.8334580539228861E-2</v>
      </c>
      <c r="F210">
        <f>D210*GETPIVOTDATA("Gender",NB_2!$A$3,"Gender","Female","LastLetter","a")</f>
        <v>7.8754302384904471E-3</v>
      </c>
      <c r="G210" t="str">
        <f t="shared" si="3"/>
        <v>Male</v>
      </c>
    </row>
    <row r="211" spans="1:7">
      <c r="A211" t="s">
        <v>4</v>
      </c>
      <c r="B211" t="s">
        <v>2992</v>
      </c>
      <c r="C211">
        <f>VLOOKUP(B211,NB_2!A:C,3,0)</f>
        <v>8.9847259658580411E-2</v>
      </c>
      <c r="D211">
        <f>VLOOKUP(B211,NB_2!A:C,2,0)</f>
        <v>8.1053698074974676E-3</v>
      </c>
      <c r="E211">
        <f>C211*GETPIVOTDATA("Gender",NB_2!$A$3,"Gender","Male","LastLetter","a")</f>
        <v>1.5741433632904926E-2</v>
      </c>
      <c r="F211">
        <f>D211*GETPIVOTDATA("Gender",NB_2!$A$3,"Gender","Female","LastLetter","a")</f>
        <v>4.50024585056597E-3</v>
      </c>
      <c r="G211" t="str">
        <f t="shared" si="3"/>
        <v>Male</v>
      </c>
    </row>
    <row r="212" spans="1:7">
      <c r="A212" t="s">
        <v>4</v>
      </c>
      <c r="B212" t="s">
        <v>2976</v>
      </c>
      <c r="C212">
        <f>VLOOKUP(B212,NB_2!A:C,3,0)</f>
        <v>0.17520215633423181</v>
      </c>
      <c r="D212">
        <f>VLOOKUP(B212,NB_2!A:C,2,0)</f>
        <v>0.55521783181357653</v>
      </c>
      <c r="E212">
        <f>C212*GETPIVOTDATA("Gender",NB_2!$A$3,"Gender","Male","LastLetter","a")</f>
        <v>3.0695795584164604E-2</v>
      </c>
      <c r="F212">
        <f>D212*GETPIVOTDATA("Gender",NB_2!$A$3,"Gender","Female","LastLetter","a")</f>
        <v>0.30826684076376898</v>
      </c>
      <c r="G212" t="str">
        <f t="shared" si="3"/>
        <v>Female</v>
      </c>
    </row>
    <row r="213" spans="1:7">
      <c r="A213" t="s">
        <v>6</v>
      </c>
      <c r="B213" t="s">
        <v>2976</v>
      </c>
      <c r="C213">
        <f>VLOOKUP(B213,NB_2!A:C,3,0)</f>
        <v>0.17520215633423181</v>
      </c>
      <c r="D213">
        <f>VLOOKUP(B213,NB_2!A:C,2,0)</f>
        <v>0.55521783181357653</v>
      </c>
      <c r="E213">
        <f>C213*GETPIVOTDATA("Gender",NB_2!$A$3,"Gender","Male","LastLetter","a")</f>
        <v>3.0695795584164604E-2</v>
      </c>
      <c r="F213">
        <f>D213*GETPIVOTDATA("Gender",NB_2!$A$3,"Gender","Female","LastLetter","a")</f>
        <v>0.30826684076376898</v>
      </c>
      <c r="G213" t="str">
        <f t="shared" si="3"/>
        <v>Female</v>
      </c>
    </row>
    <row r="214" spans="1:7">
      <c r="A214" t="s">
        <v>6</v>
      </c>
      <c r="B214" t="s">
        <v>2976</v>
      </c>
      <c r="C214">
        <f>VLOOKUP(B214,NB_2!A:C,3,0)</f>
        <v>0.17520215633423181</v>
      </c>
      <c r="D214">
        <f>VLOOKUP(B214,NB_2!A:C,2,0)</f>
        <v>0.55521783181357653</v>
      </c>
      <c r="E214">
        <f>C214*GETPIVOTDATA("Gender",NB_2!$A$3,"Gender","Male","LastLetter","a")</f>
        <v>3.0695795584164604E-2</v>
      </c>
      <c r="F214">
        <f>D214*GETPIVOTDATA("Gender",NB_2!$A$3,"Gender","Female","LastLetter","a")</f>
        <v>0.30826684076376898</v>
      </c>
      <c r="G214" t="str">
        <f t="shared" si="3"/>
        <v>Female</v>
      </c>
    </row>
    <row r="215" spans="1:7">
      <c r="A215" t="s">
        <v>4</v>
      </c>
      <c r="B215" t="s">
        <v>2995</v>
      </c>
      <c r="C215">
        <f>VLOOKUP(B215,NB_2!A:C,3,0)</f>
        <v>3.2345013477088951E-2</v>
      </c>
      <c r="D215">
        <f>VLOOKUP(B215,NB_2!A:C,2,0)</f>
        <v>1.0131712259371834E-2</v>
      </c>
      <c r="E215">
        <f>C215*GETPIVOTDATA("Gender",NB_2!$A$3,"Gender","Male","LastLetter","a")</f>
        <v>5.6669161078457733E-3</v>
      </c>
      <c r="F215">
        <f>D215*GETPIVOTDATA("Gender",NB_2!$A$3,"Gender","Female","LastLetter","a")</f>
        <v>5.6253073132074621E-3</v>
      </c>
      <c r="G215" t="str">
        <f t="shared" si="3"/>
        <v>Male</v>
      </c>
    </row>
    <row r="216" spans="1:7">
      <c r="A216" t="s">
        <v>6</v>
      </c>
      <c r="B216" t="s">
        <v>2976</v>
      </c>
      <c r="C216">
        <f>VLOOKUP(B216,NB_2!A:C,3,0)</f>
        <v>0.17520215633423181</v>
      </c>
      <c r="D216">
        <f>VLOOKUP(B216,NB_2!A:C,2,0)</f>
        <v>0.55521783181357653</v>
      </c>
      <c r="E216">
        <f>C216*GETPIVOTDATA("Gender",NB_2!$A$3,"Gender","Male","LastLetter","a")</f>
        <v>3.0695795584164604E-2</v>
      </c>
      <c r="F216">
        <f>D216*GETPIVOTDATA("Gender",NB_2!$A$3,"Gender","Female","LastLetter","a")</f>
        <v>0.30826684076376898</v>
      </c>
      <c r="G216" t="str">
        <f t="shared" si="3"/>
        <v>Female</v>
      </c>
    </row>
    <row r="217" spans="1:7">
      <c r="A217" t="s">
        <v>6</v>
      </c>
      <c r="B217" t="s">
        <v>2976</v>
      </c>
      <c r="C217">
        <f>VLOOKUP(B217,NB_2!A:C,3,0)</f>
        <v>0.17520215633423181</v>
      </c>
      <c r="D217">
        <f>VLOOKUP(B217,NB_2!A:C,2,0)</f>
        <v>0.55521783181357653</v>
      </c>
      <c r="E217">
        <f>C217*GETPIVOTDATA("Gender",NB_2!$A$3,"Gender","Male","LastLetter","a")</f>
        <v>3.0695795584164604E-2</v>
      </c>
      <c r="F217">
        <f>D217*GETPIVOTDATA("Gender",NB_2!$A$3,"Gender","Female","LastLetter","a")</f>
        <v>0.30826684076376898</v>
      </c>
      <c r="G217" t="str">
        <f t="shared" si="3"/>
        <v>Female</v>
      </c>
    </row>
    <row r="218" spans="1:7">
      <c r="A218" t="s">
        <v>4</v>
      </c>
      <c r="B218" t="s">
        <v>2988</v>
      </c>
      <c r="C218">
        <f>VLOOKUP(B218,NB_2!A:C,3,0)</f>
        <v>0.16172506738544473</v>
      </c>
      <c r="D218">
        <f>VLOOKUP(B218,NB_2!A:C,2,0)</f>
        <v>1.4184397163120567E-2</v>
      </c>
      <c r="E218">
        <f>C218*GETPIVOTDATA("Gender",NB_2!$A$3,"Gender","Male","LastLetter","a")</f>
        <v>2.8334580539228861E-2</v>
      </c>
      <c r="F218">
        <f>D218*GETPIVOTDATA("Gender",NB_2!$A$3,"Gender","Female","LastLetter","a")</f>
        <v>7.8754302384904471E-3</v>
      </c>
      <c r="G218" t="str">
        <f t="shared" si="3"/>
        <v>Male</v>
      </c>
    </row>
    <row r="219" spans="1:7">
      <c r="A219" t="s">
        <v>4</v>
      </c>
      <c r="B219" t="s">
        <v>2986</v>
      </c>
      <c r="C219">
        <f>VLOOKUP(B219,NB_2!A:C,3,0)</f>
        <v>5.6603773584905662E-2</v>
      </c>
      <c r="D219">
        <f>VLOOKUP(B219,NB_2!A:C,2,0)</f>
        <v>3.0395136778115502E-2</v>
      </c>
      <c r="E219">
        <f>C219*GETPIVOTDATA("Gender",NB_2!$A$3,"Gender","Male","LastLetter","a")</f>
        <v>9.9171031887301028E-3</v>
      </c>
      <c r="F219">
        <f>D219*GETPIVOTDATA("Gender",NB_2!$A$3,"Gender","Female","LastLetter","a")</f>
        <v>1.6875921939622389E-2</v>
      </c>
      <c r="G219" t="str">
        <f t="shared" si="3"/>
        <v>Female</v>
      </c>
    </row>
    <row r="220" spans="1:7">
      <c r="A220" t="s">
        <v>4</v>
      </c>
      <c r="B220" t="s">
        <v>2982</v>
      </c>
      <c r="C220">
        <f>VLOOKUP(B220,NB_2!A:C,3,0)</f>
        <v>0.1096136567834681</v>
      </c>
      <c r="D220">
        <f>VLOOKUP(B220,NB_2!A:C,2,0)</f>
        <v>5.065856129685917E-3</v>
      </c>
      <c r="E220">
        <f>C220*GETPIVOTDATA("Gender",NB_2!$A$3,"Gender","Male","LastLetter","a")</f>
        <v>1.9204549032144008E-2</v>
      </c>
      <c r="F220">
        <f>D220*GETPIVOTDATA("Gender",NB_2!$A$3,"Gender","Female","LastLetter","a")</f>
        <v>2.812653656603731E-3</v>
      </c>
      <c r="G220" t="str">
        <f t="shared" si="3"/>
        <v>Male</v>
      </c>
    </row>
    <row r="221" spans="1:7">
      <c r="A221" t="s">
        <v>4</v>
      </c>
      <c r="B221" t="s">
        <v>2987</v>
      </c>
      <c r="C221">
        <f>VLOOKUP(B221,NB_2!A:C,3,0)</f>
        <v>3.7735849056603772E-2</v>
      </c>
      <c r="D221">
        <f>VLOOKUP(B221,NB_2!A:C,2,0)</f>
        <v>7.0921985815602835E-3</v>
      </c>
      <c r="E221">
        <f>C221*GETPIVOTDATA("Gender",NB_2!$A$3,"Gender","Male","LastLetter","a")</f>
        <v>6.6114021258200676E-3</v>
      </c>
      <c r="F221">
        <f>D221*GETPIVOTDATA("Gender",NB_2!$A$3,"Gender","Female","LastLetter","a")</f>
        <v>3.9377151192452236E-3</v>
      </c>
      <c r="G221" t="str">
        <f t="shared" si="3"/>
        <v>Male</v>
      </c>
    </row>
    <row r="222" spans="1:7">
      <c r="A222" t="s">
        <v>4</v>
      </c>
      <c r="B222" t="s">
        <v>2982</v>
      </c>
      <c r="C222">
        <f>VLOOKUP(B222,NB_2!A:C,3,0)</f>
        <v>0.1096136567834681</v>
      </c>
      <c r="D222">
        <f>VLOOKUP(B222,NB_2!A:C,2,0)</f>
        <v>5.065856129685917E-3</v>
      </c>
      <c r="E222">
        <f>C222*GETPIVOTDATA("Gender",NB_2!$A$3,"Gender","Male","LastLetter","a")</f>
        <v>1.9204549032144008E-2</v>
      </c>
      <c r="F222">
        <f>D222*GETPIVOTDATA("Gender",NB_2!$A$3,"Gender","Female","LastLetter","a")</f>
        <v>2.812653656603731E-3</v>
      </c>
      <c r="G222" t="str">
        <f t="shared" si="3"/>
        <v>Male</v>
      </c>
    </row>
    <row r="223" spans="1:7">
      <c r="A223" t="s">
        <v>4</v>
      </c>
      <c r="B223" t="s">
        <v>2988</v>
      </c>
      <c r="C223">
        <f>VLOOKUP(B223,NB_2!A:C,3,0)</f>
        <v>0.16172506738544473</v>
      </c>
      <c r="D223">
        <f>VLOOKUP(B223,NB_2!A:C,2,0)</f>
        <v>1.4184397163120567E-2</v>
      </c>
      <c r="E223">
        <f>C223*GETPIVOTDATA("Gender",NB_2!$A$3,"Gender","Male","LastLetter","a")</f>
        <v>2.8334580539228861E-2</v>
      </c>
      <c r="F223">
        <f>D223*GETPIVOTDATA("Gender",NB_2!$A$3,"Gender","Female","LastLetter","a")</f>
        <v>7.8754302384904471E-3</v>
      </c>
      <c r="G223" t="str">
        <f t="shared" si="3"/>
        <v>Male</v>
      </c>
    </row>
    <row r="224" spans="1:7">
      <c r="A224" t="s">
        <v>4</v>
      </c>
      <c r="B224" t="s">
        <v>2982</v>
      </c>
      <c r="C224">
        <f>VLOOKUP(B224,NB_2!A:C,3,0)</f>
        <v>0.1096136567834681</v>
      </c>
      <c r="D224">
        <f>VLOOKUP(B224,NB_2!A:C,2,0)</f>
        <v>5.065856129685917E-3</v>
      </c>
      <c r="E224">
        <f>C224*GETPIVOTDATA("Gender",NB_2!$A$3,"Gender","Male","LastLetter","a")</f>
        <v>1.9204549032144008E-2</v>
      </c>
      <c r="F224">
        <f>D224*GETPIVOTDATA("Gender",NB_2!$A$3,"Gender","Female","LastLetter","a")</f>
        <v>2.812653656603731E-3</v>
      </c>
      <c r="G224" t="str">
        <f t="shared" si="3"/>
        <v>Male</v>
      </c>
    </row>
    <row r="225" spans="1:7">
      <c r="A225" t="s">
        <v>4</v>
      </c>
      <c r="B225" t="s">
        <v>2983</v>
      </c>
      <c r="C225">
        <f>VLOOKUP(B225,NB_2!A:C,3,0)</f>
        <v>6.5588499550763707E-2</v>
      </c>
      <c r="D225">
        <f>VLOOKUP(B225,NB_2!A:C,2,0)</f>
        <v>0.33839918946301922</v>
      </c>
      <c r="E225">
        <f>C225*GETPIVOTDATA("Gender",NB_2!$A$3,"Gender","Male","LastLetter","a")</f>
        <v>1.1491246552020596E-2</v>
      </c>
      <c r="F225">
        <f>D225*GETPIVOTDATA("Gender",NB_2!$A$3,"Gender","Female","LastLetter","a")</f>
        <v>0.18788526426112923</v>
      </c>
      <c r="G225" t="str">
        <f t="shared" si="3"/>
        <v>Female</v>
      </c>
    </row>
    <row r="226" spans="1:7">
      <c r="A226" t="s">
        <v>6</v>
      </c>
      <c r="B226" t="s">
        <v>2976</v>
      </c>
      <c r="C226">
        <f>VLOOKUP(B226,NB_2!A:C,3,0)</f>
        <v>0.17520215633423181</v>
      </c>
      <c r="D226">
        <f>VLOOKUP(B226,NB_2!A:C,2,0)</f>
        <v>0.55521783181357653</v>
      </c>
      <c r="E226">
        <f>C226*GETPIVOTDATA("Gender",NB_2!$A$3,"Gender","Male","LastLetter","a")</f>
        <v>3.0695795584164604E-2</v>
      </c>
      <c r="F226">
        <f>D226*GETPIVOTDATA("Gender",NB_2!$A$3,"Gender","Female","LastLetter","a")</f>
        <v>0.30826684076376898</v>
      </c>
      <c r="G226" t="str">
        <f t="shared" si="3"/>
        <v>Female</v>
      </c>
    </row>
    <row r="227" spans="1:7">
      <c r="A227" t="s">
        <v>4</v>
      </c>
      <c r="B227" t="s">
        <v>2995</v>
      </c>
      <c r="C227">
        <f>VLOOKUP(B227,NB_2!A:C,3,0)</f>
        <v>3.2345013477088951E-2</v>
      </c>
      <c r="D227">
        <f>VLOOKUP(B227,NB_2!A:C,2,0)</f>
        <v>1.0131712259371834E-2</v>
      </c>
      <c r="E227">
        <f>C227*GETPIVOTDATA("Gender",NB_2!$A$3,"Gender","Male","LastLetter","a")</f>
        <v>5.6669161078457733E-3</v>
      </c>
      <c r="F227">
        <f>D227*GETPIVOTDATA("Gender",NB_2!$A$3,"Gender","Female","LastLetter","a")</f>
        <v>5.6253073132074621E-3</v>
      </c>
      <c r="G227" t="str">
        <f t="shared" si="3"/>
        <v>Male</v>
      </c>
    </row>
    <row r="228" spans="1:7">
      <c r="A228" t="s">
        <v>4</v>
      </c>
      <c r="B228" t="s">
        <v>2982</v>
      </c>
      <c r="C228">
        <f>VLOOKUP(B228,NB_2!A:C,3,0)</f>
        <v>0.1096136567834681</v>
      </c>
      <c r="D228">
        <f>VLOOKUP(B228,NB_2!A:C,2,0)</f>
        <v>5.065856129685917E-3</v>
      </c>
      <c r="E228">
        <f>C228*GETPIVOTDATA("Gender",NB_2!$A$3,"Gender","Male","LastLetter","a")</f>
        <v>1.9204549032144008E-2</v>
      </c>
      <c r="F228">
        <f>D228*GETPIVOTDATA("Gender",NB_2!$A$3,"Gender","Female","LastLetter","a")</f>
        <v>2.812653656603731E-3</v>
      </c>
      <c r="G228" t="str">
        <f t="shared" si="3"/>
        <v>Male</v>
      </c>
    </row>
    <row r="229" spans="1:7">
      <c r="A229" t="s">
        <v>4</v>
      </c>
      <c r="B229" t="s">
        <v>2979</v>
      </c>
      <c r="C229">
        <f>VLOOKUP(B229,NB_2!A:C,3,0)</f>
        <v>6.2893081761006293E-3</v>
      </c>
      <c r="D229">
        <f>VLOOKUP(B229,NB_2!A:C,2,0)</f>
        <v>8.1053698074974676E-3</v>
      </c>
      <c r="E229">
        <f>C229*GETPIVOTDATA("Gender",NB_2!$A$3,"Gender","Male","LastLetter","a")</f>
        <v>1.1019003543033448E-3</v>
      </c>
      <c r="F229">
        <f>D229*GETPIVOTDATA("Gender",NB_2!$A$3,"Gender","Female","LastLetter","a")</f>
        <v>4.50024585056597E-3</v>
      </c>
      <c r="G229" t="str">
        <f t="shared" si="3"/>
        <v>Female</v>
      </c>
    </row>
    <row r="230" spans="1:7">
      <c r="A230" t="s">
        <v>6</v>
      </c>
      <c r="B230" t="s">
        <v>2976</v>
      </c>
      <c r="C230">
        <f>VLOOKUP(B230,NB_2!A:C,3,0)</f>
        <v>0.17520215633423181</v>
      </c>
      <c r="D230">
        <f>VLOOKUP(B230,NB_2!A:C,2,0)</f>
        <v>0.55521783181357653</v>
      </c>
      <c r="E230">
        <f>C230*GETPIVOTDATA("Gender",NB_2!$A$3,"Gender","Male","LastLetter","a")</f>
        <v>3.0695795584164604E-2</v>
      </c>
      <c r="F230">
        <f>D230*GETPIVOTDATA("Gender",NB_2!$A$3,"Gender","Female","LastLetter","a")</f>
        <v>0.30826684076376898</v>
      </c>
      <c r="G230" t="str">
        <f t="shared" si="3"/>
        <v>Female</v>
      </c>
    </row>
    <row r="231" spans="1:7">
      <c r="A231" t="s">
        <v>6</v>
      </c>
      <c r="B231" t="s">
        <v>2983</v>
      </c>
      <c r="C231">
        <f>VLOOKUP(B231,NB_2!A:C,3,0)</f>
        <v>6.5588499550763707E-2</v>
      </c>
      <c r="D231">
        <f>VLOOKUP(B231,NB_2!A:C,2,0)</f>
        <v>0.33839918946301922</v>
      </c>
      <c r="E231">
        <f>C231*GETPIVOTDATA("Gender",NB_2!$A$3,"Gender","Male","LastLetter","a")</f>
        <v>1.1491246552020596E-2</v>
      </c>
      <c r="F231">
        <f>D231*GETPIVOTDATA("Gender",NB_2!$A$3,"Gender","Female","LastLetter","a")</f>
        <v>0.18788526426112923</v>
      </c>
      <c r="G231" t="str">
        <f t="shared" si="3"/>
        <v>Female</v>
      </c>
    </row>
    <row r="232" spans="1:7">
      <c r="A232" t="s">
        <v>6</v>
      </c>
      <c r="B232" t="s">
        <v>2976</v>
      </c>
      <c r="C232">
        <f>VLOOKUP(B232,NB_2!A:C,3,0)</f>
        <v>0.17520215633423181</v>
      </c>
      <c r="D232">
        <f>VLOOKUP(B232,NB_2!A:C,2,0)</f>
        <v>0.55521783181357653</v>
      </c>
      <c r="E232">
        <f>C232*GETPIVOTDATA("Gender",NB_2!$A$3,"Gender","Male","LastLetter","a")</f>
        <v>3.0695795584164604E-2</v>
      </c>
      <c r="F232">
        <f>D232*GETPIVOTDATA("Gender",NB_2!$A$3,"Gender","Female","LastLetter","a")</f>
        <v>0.30826684076376898</v>
      </c>
      <c r="G232" t="str">
        <f t="shared" si="3"/>
        <v>Female</v>
      </c>
    </row>
    <row r="233" spans="1:7">
      <c r="A233" t="s">
        <v>6</v>
      </c>
      <c r="B233" t="s">
        <v>2983</v>
      </c>
      <c r="C233">
        <f>VLOOKUP(B233,NB_2!A:C,3,0)</f>
        <v>6.5588499550763707E-2</v>
      </c>
      <c r="D233">
        <f>VLOOKUP(B233,NB_2!A:C,2,0)</f>
        <v>0.33839918946301922</v>
      </c>
      <c r="E233">
        <f>C233*GETPIVOTDATA("Gender",NB_2!$A$3,"Gender","Male","LastLetter","a")</f>
        <v>1.1491246552020596E-2</v>
      </c>
      <c r="F233">
        <f>D233*GETPIVOTDATA("Gender",NB_2!$A$3,"Gender","Female","LastLetter","a")</f>
        <v>0.18788526426112923</v>
      </c>
      <c r="G233" t="str">
        <f t="shared" si="3"/>
        <v>Female</v>
      </c>
    </row>
    <row r="234" spans="1:7">
      <c r="A234" t="s">
        <v>4</v>
      </c>
      <c r="B234" t="s">
        <v>2997</v>
      </c>
      <c r="C234">
        <f>VLOOKUP(B234,NB_2!A:C,3,0)</f>
        <v>1.7070979335130278E-2</v>
      </c>
      <c r="D234">
        <f>VLOOKUP(B234,NB_2!A:C,2,0)</f>
        <v>2.0263424518743669E-3</v>
      </c>
      <c r="E234">
        <f>C234*GETPIVOTDATA("Gender",NB_2!$A$3,"Gender","Male","LastLetter","a")</f>
        <v>2.9908723902519353E-3</v>
      </c>
      <c r="F234">
        <f>D234*GETPIVOTDATA("Gender",NB_2!$A$3,"Gender","Female","LastLetter","a")</f>
        <v>1.1250614626414925E-3</v>
      </c>
      <c r="G234" t="str">
        <f t="shared" si="3"/>
        <v>Male</v>
      </c>
    </row>
    <row r="235" spans="1:7">
      <c r="A235" t="s">
        <v>4</v>
      </c>
      <c r="B235" t="s">
        <v>2982</v>
      </c>
      <c r="C235">
        <f>VLOOKUP(B235,NB_2!A:C,3,0)</f>
        <v>0.1096136567834681</v>
      </c>
      <c r="D235">
        <f>VLOOKUP(B235,NB_2!A:C,2,0)</f>
        <v>5.065856129685917E-3</v>
      </c>
      <c r="E235">
        <f>C235*GETPIVOTDATA("Gender",NB_2!$A$3,"Gender","Male","LastLetter","a")</f>
        <v>1.9204549032144008E-2</v>
      </c>
      <c r="F235">
        <f>D235*GETPIVOTDATA("Gender",NB_2!$A$3,"Gender","Female","LastLetter","a")</f>
        <v>2.812653656603731E-3</v>
      </c>
      <c r="G235" t="str">
        <f t="shared" si="3"/>
        <v>Male</v>
      </c>
    </row>
    <row r="236" spans="1:7">
      <c r="A236" t="s">
        <v>6</v>
      </c>
      <c r="B236" t="s">
        <v>2976</v>
      </c>
      <c r="C236">
        <f>VLOOKUP(B236,NB_2!A:C,3,0)</f>
        <v>0.17520215633423181</v>
      </c>
      <c r="D236">
        <f>VLOOKUP(B236,NB_2!A:C,2,0)</f>
        <v>0.55521783181357653</v>
      </c>
      <c r="E236">
        <f>C236*GETPIVOTDATA("Gender",NB_2!$A$3,"Gender","Male","LastLetter","a")</f>
        <v>3.0695795584164604E-2</v>
      </c>
      <c r="F236">
        <f>D236*GETPIVOTDATA("Gender",NB_2!$A$3,"Gender","Female","LastLetter","a")</f>
        <v>0.30826684076376898</v>
      </c>
      <c r="G236" t="str">
        <f t="shared" si="3"/>
        <v>Female</v>
      </c>
    </row>
    <row r="237" spans="1:7">
      <c r="A237" t="s">
        <v>6</v>
      </c>
      <c r="B237" t="s">
        <v>2976</v>
      </c>
      <c r="C237">
        <f>VLOOKUP(B237,NB_2!A:C,3,0)</f>
        <v>0.17520215633423181</v>
      </c>
      <c r="D237">
        <f>VLOOKUP(B237,NB_2!A:C,2,0)</f>
        <v>0.55521783181357653</v>
      </c>
      <c r="E237">
        <f>C237*GETPIVOTDATA("Gender",NB_2!$A$3,"Gender","Male","LastLetter","a")</f>
        <v>3.0695795584164604E-2</v>
      </c>
      <c r="F237">
        <f>D237*GETPIVOTDATA("Gender",NB_2!$A$3,"Gender","Female","LastLetter","a")</f>
        <v>0.30826684076376898</v>
      </c>
      <c r="G237" t="str">
        <f t="shared" si="3"/>
        <v>Female</v>
      </c>
    </row>
    <row r="238" spans="1:7">
      <c r="A238" t="s">
        <v>4</v>
      </c>
      <c r="B238" t="s">
        <v>2986</v>
      </c>
      <c r="C238">
        <f>VLOOKUP(B238,NB_2!A:C,3,0)</f>
        <v>5.6603773584905662E-2</v>
      </c>
      <c r="D238">
        <f>VLOOKUP(B238,NB_2!A:C,2,0)</f>
        <v>3.0395136778115502E-2</v>
      </c>
      <c r="E238">
        <f>C238*GETPIVOTDATA("Gender",NB_2!$A$3,"Gender","Male","LastLetter","a")</f>
        <v>9.9171031887301028E-3</v>
      </c>
      <c r="F238">
        <f>D238*GETPIVOTDATA("Gender",NB_2!$A$3,"Gender","Female","LastLetter","a")</f>
        <v>1.6875921939622389E-2</v>
      </c>
      <c r="G238" t="str">
        <f t="shared" si="3"/>
        <v>Female</v>
      </c>
    </row>
    <row r="239" spans="1:7">
      <c r="A239" t="s">
        <v>4</v>
      </c>
      <c r="B239" t="s">
        <v>2994</v>
      </c>
      <c r="C239">
        <f>VLOOKUP(B239,NB_2!A:C,3,0)</f>
        <v>6.2893081761006289E-2</v>
      </c>
      <c r="D239">
        <f>VLOOKUP(B239,NB_2!A:C,2,0)</f>
        <v>5.065856129685917E-3</v>
      </c>
      <c r="E239">
        <f>C239*GETPIVOTDATA("Gender",NB_2!$A$3,"Gender","Male","LastLetter","a")</f>
        <v>1.1019003543033448E-2</v>
      </c>
      <c r="F239">
        <f>D239*GETPIVOTDATA("Gender",NB_2!$A$3,"Gender","Female","LastLetter","a")</f>
        <v>2.812653656603731E-3</v>
      </c>
      <c r="G239" t="str">
        <f t="shared" si="3"/>
        <v>Male</v>
      </c>
    </row>
    <row r="240" spans="1:7">
      <c r="A240" t="s">
        <v>4</v>
      </c>
      <c r="B240" t="s">
        <v>2988</v>
      </c>
      <c r="C240">
        <f>VLOOKUP(B240,NB_2!A:C,3,0)</f>
        <v>0.16172506738544473</v>
      </c>
      <c r="D240">
        <f>VLOOKUP(B240,NB_2!A:C,2,0)</f>
        <v>1.4184397163120567E-2</v>
      </c>
      <c r="E240">
        <f>C240*GETPIVOTDATA("Gender",NB_2!$A$3,"Gender","Male","LastLetter","a")</f>
        <v>2.8334580539228861E-2</v>
      </c>
      <c r="F240">
        <f>D240*GETPIVOTDATA("Gender",NB_2!$A$3,"Gender","Female","LastLetter","a")</f>
        <v>7.8754302384904471E-3</v>
      </c>
      <c r="G240" t="str">
        <f t="shared" si="3"/>
        <v>Male</v>
      </c>
    </row>
    <row r="241" spans="1:7">
      <c r="A241" t="s">
        <v>4</v>
      </c>
      <c r="B241" t="s">
        <v>2981</v>
      </c>
      <c r="C241">
        <f>VLOOKUP(B241,NB_2!A:C,3,0)</f>
        <v>1.2578616352201259E-2</v>
      </c>
      <c r="D241">
        <f>VLOOKUP(B241,NB_2!A:C,2,0)</f>
        <v>0</v>
      </c>
      <c r="E241">
        <f>C241*GETPIVOTDATA("Gender",NB_2!$A$3,"Gender","Male","LastLetter","a")</f>
        <v>2.2038007086066895E-3</v>
      </c>
      <c r="F241">
        <f>D241*GETPIVOTDATA("Gender",NB_2!$A$3,"Gender","Female","LastLetter","a")</f>
        <v>0</v>
      </c>
      <c r="G241" t="str">
        <f t="shared" si="3"/>
        <v>Male</v>
      </c>
    </row>
    <row r="242" spans="1:7">
      <c r="A242" t="s">
        <v>6</v>
      </c>
      <c r="B242" t="s">
        <v>2976</v>
      </c>
      <c r="C242">
        <f>VLOOKUP(B242,NB_2!A:C,3,0)</f>
        <v>0.17520215633423181</v>
      </c>
      <c r="D242">
        <f>VLOOKUP(B242,NB_2!A:C,2,0)</f>
        <v>0.55521783181357653</v>
      </c>
      <c r="E242">
        <f>C242*GETPIVOTDATA("Gender",NB_2!$A$3,"Gender","Male","LastLetter","a")</f>
        <v>3.0695795584164604E-2</v>
      </c>
      <c r="F242">
        <f>D242*GETPIVOTDATA("Gender",NB_2!$A$3,"Gender","Female","LastLetter","a")</f>
        <v>0.30826684076376898</v>
      </c>
      <c r="G242" t="str">
        <f t="shared" si="3"/>
        <v>Female</v>
      </c>
    </row>
    <row r="243" spans="1:7">
      <c r="A243" t="s">
        <v>4</v>
      </c>
      <c r="B243" t="s">
        <v>2994</v>
      </c>
      <c r="C243">
        <f>VLOOKUP(B243,NB_2!A:C,3,0)</f>
        <v>6.2893081761006289E-2</v>
      </c>
      <c r="D243">
        <f>VLOOKUP(B243,NB_2!A:C,2,0)</f>
        <v>5.065856129685917E-3</v>
      </c>
      <c r="E243">
        <f>C243*GETPIVOTDATA("Gender",NB_2!$A$3,"Gender","Male","LastLetter","a")</f>
        <v>1.1019003543033448E-2</v>
      </c>
      <c r="F243">
        <f>D243*GETPIVOTDATA("Gender",NB_2!$A$3,"Gender","Female","LastLetter","a")</f>
        <v>2.812653656603731E-3</v>
      </c>
      <c r="G243" t="str">
        <f t="shared" si="3"/>
        <v>Male</v>
      </c>
    </row>
    <row r="244" spans="1:7">
      <c r="A244" t="s">
        <v>4</v>
      </c>
      <c r="B244" t="s">
        <v>2982</v>
      </c>
      <c r="C244">
        <f>VLOOKUP(B244,NB_2!A:C,3,0)</f>
        <v>0.1096136567834681</v>
      </c>
      <c r="D244">
        <f>VLOOKUP(B244,NB_2!A:C,2,0)</f>
        <v>5.065856129685917E-3</v>
      </c>
      <c r="E244">
        <f>C244*GETPIVOTDATA("Gender",NB_2!$A$3,"Gender","Male","LastLetter","a")</f>
        <v>1.9204549032144008E-2</v>
      </c>
      <c r="F244">
        <f>D244*GETPIVOTDATA("Gender",NB_2!$A$3,"Gender","Female","LastLetter","a")</f>
        <v>2.812653656603731E-3</v>
      </c>
      <c r="G244" t="str">
        <f t="shared" si="3"/>
        <v>Male</v>
      </c>
    </row>
    <row r="245" spans="1:7">
      <c r="A245" t="s">
        <v>6</v>
      </c>
      <c r="B245" t="s">
        <v>2976</v>
      </c>
      <c r="C245">
        <f>VLOOKUP(B245,NB_2!A:C,3,0)</f>
        <v>0.17520215633423181</v>
      </c>
      <c r="D245">
        <f>VLOOKUP(B245,NB_2!A:C,2,0)</f>
        <v>0.55521783181357653</v>
      </c>
      <c r="E245">
        <f>C245*GETPIVOTDATA("Gender",NB_2!$A$3,"Gender","Male","LastLetter","a")</f>
        <v>3.0695795584164604E-2</v>
      </c>
      <c r="F245">
        <f>D245*GETPIVOTDATA("Gender",NB_2!$A$3,"Gender","Female","LastLetter","a")</f>
        <v>0.30826684076376898</v>
      </c>
      <c r="G245" t="str">
        <f t="shared" si="3"/>
        <v>Female</v>
      </c>
    </row>
    <row r="246" spans="1:7">
      <c r="A246" t="s">
        <v>6</v>
      </c>
      <c r="B246" t="s">
        <v>2983</v>
      </c>
      <c r="C246">
        <f>VLOOKUP(B246,NB_2!A:C,3,0)</f>
        <v>6.5588499550763707E-2</v>
      </c>
      <c r="D246">
        <f>VLOOKUP(B246,NB_2!A:C,2,0)</f>
        <v>0.33839918946301922</v>
      </c>
      <c r="E246">
        <f>C246*GETPIVOTDATA("Gender",NB_2!$A$3,"Gender","Male","LastLetter","a")</f>
        <v>1.1491246552020596E-2</v>
      </c>
      <c r="F246">
        <f>D246*GETPIVOTDATA("Gender",NB_2!$A$3,"Gender","Female","LastLetter","a")</f>
        <v>0.18788526426112923</v>
      </c>
      <c r="G246" t="str">
        <f t="shared" si="3"/>
        <v>Female</v>
      </c>
    </row>
    <row r="247" spans="1:7">
      <c r="A247" t="s">
        <v>4</v>
      </c>
      <c r="B247" t="s">
        <v>2986</v>
      </c>
      <c r="C247">
        <f>VLOOKUP(B247,NB_2!A:C,3,0)</f>
        <v>5.6603773584905662E-2</v>
      </c>
      <c r="D247">
        <f>VLOOKUP(B247,NB_2!A:C,2,0)</f>
        <v>3.0395136778115502E-2</v>
      </c>
      <c r="E247">
        <f>C247*GETPIVOTDATA("Gender",NB_2!$A$3,"Gender","Male","LastLetter","a")</f>
        <v>9.9171031887301028E-3</v>
      </c>
      <c r="F247">
        <f>D247*GETPIVOTDATA("Gender",NB_2!$A$3,"Gender","Female","LastLetter","a")</f>
        <v>1.6875921939622389E-2</v>
      </c>
      <c r="G247" t="str">
        <f t="shared" si="3"/>
        <v>Female</v>
      </c>
    </row>
    <row r="248" spans="1:7">
      <c r="A248" t="s">
        <v>4</v>
      </c>
      <c r="B248" t="s">
        <v>2994</v>
      </c>
      <c r="C248">
        <f>VLOOKUP(B248,NB_2!A:C,3,0)</f>
        <v>6.2893081761006289E-2</v>
      </c>
      <c r="D248">
        <f>VLOOKUP(B248,NB_2!A:C,2,0)</f>
        <v>5.065856129685917E-3</v>
      </c>
      <c r="E248">
        <f>C248*GETPIVOTDATA("Gender",NB_2!$A$3,"Gender","Male","LastLetter","a")</f>
        <v>1.1019003543033448E-2</v>
      </c>
      <c r="F248">
        <f>D248*GETPIVOTDATA("Gender",NB_2!$A$3,"Gender","Female","LastLetter","a")</f>
        <v>2.812653656603731E-3</v>
      </c>
      <c r="G248" t="str">
        <f t="shared" si="3"/>
        <v>Male</v>
      </c>
    </row>
    <row r="249" spans="1:7">
      <c r="A249" t="s">
        <v>6</v>
      </c>
      <c r="B249" t="s">
        <v>2983</v>
      </c>
      <c r="C249">
        <f>VLOOKUP(B249,NB_2!A:C,3,0)</f>
        <v>6.5588499550763707E-2</v>
      </c>
      <c r="D249">
        <f>VLOOKUP(B249,NB_2!A:C,2,0)</f>
        <v>0.33839918946301922</v>
      </c>
      <c r="E249">
        <f>C249*GETPIVOTDATA("Gender",NB_2!$A$3,"Gender","Male","LastLetter","a")</f>
        <v>1.1491246552020596E-2</v>
      </c>
      <c r="F249">
        <f>D249*GETPIVOTDATA("Gender",NB_2!$A$3,"Gender","Female","LastLetter","a")</f>
        <v>0.18788526426112923</v>
      </c>
      <c r="G249" t="str">
        <f t="shared" si="3"/>
        <v>Female</v>
      </c>
    </row>
    <row r="250" spans="1:7">
      <c r="A250" t="s">
        <v>6</v>
      </c>
      <c r="B250" t="s">
        <v>2976</v>
      </c>
      <c r="C250">
        <f>VLOOKUP(B250,NB_2!A:C,3,0)</f>
        <v>0.17520215633423181</v>
      </c>
      <c r="D250">
        <f>VLOOKUP(B250,NB_2!A:C,2,0)</f>
        <v>0.55521783181357653</v>
      </c>
      <c r="E250">
        <f>C250*GETPIVOTDATA("Gender",NB_2!$A$3,"Gender","Male","LastLetter","a")</f>
        <v>3.0695795584164604E-2</v>
      </c>
      <c r="F250">
        <f>D250*GETPIVOTDATA("Gender",NB_2!$A$3,"Gender","Female","LastLetter","a")</f>
        <v>0.30826684076376898</v>
      </c>
      <c r="G250" t="str">
        <f t="shared" si="3"/>
        <v>Female</v>
      </c>
    </row>
    <row r="251" spans="1:7">
      <c r="A251" t="s">
        <v>6</v>
      </c>
      <c r="B251" t="s">
        <v>2983</v>
      </c>
      <c r="C251">
        <f>VLOOKUP(B251,NB_2!A:C,3,0)</f>
        <v>6.5588499550763707E-2</v>
      </c>
      <c r="D251">
        <f>VLOOKUP(B251,NB_2!A:C,2,0)</f>
        <v>0.33839918946301922</v>
      </c>
      <c r="E251">
        <f>C251*GETPIVOTDATA("Gender",NB_2!$A$3,"Gender","Male","LastLetter","a")</f>
        <v>1.1491246552020596E-2</v>
      </c>
      <c r="F251">
        <f>D251*GETPIVOTDATA("Gender",NB_2!$A$3,"Gender","Female","LastLetter","a")</f>
        <v>0.18788526426112923</v>
      </c>
      <c r="G251" t="str">
        <f t="shared" si="3"/>
        <v>Female</v>
      </c>
    </row>
    <row r="252" spans="1:7">
      <c r="A252" t="s">
        <v>4</v>
      </c>
      <c r="B252" t="s">
        <v>2987</v>
      </c>
      <c r="C252">
        <f>VLOOKUP(B252,NB_2!A:C,3,0)</f>
        <v>3.7735849056603772E-2</v>
      </c>
      <c r="D252">
        <f>VLOOKUP(B252,NB_2!A:C,2,0)</f>
        <v>7.0921985815602835E-3</v>
      </c>
      <c r="E252">
        <f>C252*GETPIVOTDATA("Gender",NB_2!$A$3,"Gender","Male","LastLetter","a")</f>
        <v>6.6114021258200676E-3</v>
      </c>
      <c r="F252">
        <f>D252*GETPIVOTDATA("Gender",NB_2!$A$3,"Gender","Female","LastLetter","a")</f>
        <v>3.9377151192452236E-3</v>
      </c>
      <c r="G252" t="str">
        <f t="shared" si="3"/>
        <v>Male</v>
      </c>
    </row>
    <row r="253" spans="1:7">
      <c r="A253" t="s">
        <v>4</v>
      </c>
      <c r="B253" t="s">
        <v>2978</v>
      </c>
      <c r="C253">
        <f>VLOOKUP(B253,NB_2!A:C,3,0)</f>
        <v>3.0548068283917342E-2</v>
      </c>
      <c r="D253">
        <f>VLOOKUP(B253,NB_2!A:C,2,0)</f>
        <v>1.0131712259371835E-3</v>
      </c>
      <c r="E253">
        <f>C253*GETPIVOTDATA("Gender",NB_2!$A$3,"Gender","Male","LastLetter","a")</f>
        <v>5.3520874351876743E-3</v>
      </c>
      <c r="F253">
        <f>D253*GETPIVOTDATA("Gender",NB_2!$A$3,"Gender","Female","LastLetter","a")</f>
        <v>5.6253073132074625E-4</v>
      </c>
      <c r="G253" t="str">
        <f t="shared" si="3"/>
        <v>Male</v>
      </c>
    </row>
    <row r="254" spans="1:7">
      <c r="A254" t="s">
        <v>6</v>
      </c>
      <c r="B254" t="s">
        <v>2983</v>
      </c>
      <c r="C254">
        <f>VLOOKUP(B254,NB_2!A:C,3,0)</f>
        <v>6.5588499550763707E-2</v>
      </c>
      <c r="D254">
        <f>VLOOKUP(B254,NB_2!A:C,2,0)</f>
        <v>0.33839918946301922</v>
      </c>
      <c r="E254">
        <f>C254*GETPIVOTDATA("Gender",NB_2!$A$3,"Gender","Male","LastLetter","a")</f>
        <v>1.1491246552020596E-2</v>
      </c>
      <c r="F254">
        <f>D254*GETPIVOTDATA("Gender",NB_2!$A$3,"Gender","Female","LastLetter","a")</f>
        <v>0.18788526426112923</v>
      </c>
      <c r="G254" t="str">
        <f t="shared" si="3"/>
        <v>Female</v>
      </c>
    </row>
    <row r="255" spans="1:7">
      <c r="A255" t="s">
        <v>4</v>
      </c>
      <c r="B255" t="s">
        <v>2988</v>
      </c>
      <c r="C255">
        <f>VLOOKUP(B255,NB_2!A:C,3,0)</f>
        <v>0.16172506738544473</v>
      </c>
      <c r="D255">
        <f>VLOOKUP(B255,NB_2!A:C,2,0)</f>
        <v>1.4184397163120567E-2</v>
      </c>
      <c r="E255">
        <f>C255*GETPIVOTDATA("Gender",NB_2!$A$3,"Gender","Male","LastLetter","a")</f>
        <v>2.8334580539228861E-2</v>
      </c>
      <c r="F255">
        <f>D255*GETPIVOTDATA("Gender",NB_2!$A$3,"Gender","Female","LastLetter","a")</f>
        <v>7.8754302384904471E-3</v>
      </c>
      <c r="G255" t="str">
        <f t="shared" si="3"/>
        <v>Male</v>
      </c>
    </row>
    <row r="256" spans="1:7">
      <c r="A256" t="s">
        <v>4</v>
      </c>
      <c r="B256" t="s">
        <v>2976</v>
      </c>
      <c r="C256">
        <f>VLOOKUP(B256,NB_2!A:C,3,0)</f>
        <v>0.17520215633423181</v>
      </c>
      <c r="D256">
        <f>VLOOKUP(B256,NB_2!A:C,2,0)</f>
        <v>0.55521783181357653</v>
      </c>
      <c r="E256">
        <f>C256*GETPIVOTDATA("Gender",NB_2!$A$3,"Gender","Male","LastLetter","a")</f>
        <v>3.0695795584164604E-2</v>
      </c>
      <c r="F256">
        <f>D256*GETPIVOTDATA("Gender",NB_2!$A$3,"Gender","Female","LastLetter","a")</f>
        <v>0.30826684076376898</v>
      </c>
      <c r="G256" t="str">
        <f t="shared" si="3"/>
        <v>Female</v>
      </c>
    </row>
    <row r="257" spans="1:7">
      <c r="A257" t="s">
        <v>4</v>
      </c>
      <c r="B257" t="s">
        <v>2983</v>
      </c>
      <c r="C257">
        <f>VLOOKUP(B257,NB_2!A:C,3,0)</f>
        <v>6.5588499550763707E-2</v>
      </c>
      <c r="D257">
        <f>VLOOKUP(B257,NB_2!A:C,2,0)</f>
        <v>0.33839918946301922</v>
      </c>
      <c r="E257">
        <f>C257*GETPIVOTDATA("Gender",NB_2!$A$3,"Gender","Male","LastLetter","a")</f>
        <v>1.1491246552020596E-2</v>
      </c>
      <c r="F257">
        <f>D257*GETPIVOTDATA("Gender",NB_2!$A$3,"Gender","Female","LastLetter","a")</f>
        <v>0.18788526426112923</v>
      </c>
      <c r="G257" t="str">
        <f t="shared" si="3"/>
        <v>Female</v>
      </c>
    </row>
    <row r="258" spans="1:7">
      <c r="A258" t="s">
        <v>4</v>
      </c>
      <c r="B258" t="s">
        <v>2988</v>
      </c>
      <c r="C258">
        <f>VLOOKUP(B258,NB_2!A:C,3,0)</f>
        <v>0.16172506738544473</v>
      </c>
      <c r="D258">
        <f>VLOOKUP(B258,NB_2!A:C,2,0)</f>
        <v>1.4184397163120567E-2</v>
      </c>
      <c r="E258">
        <f>C258*GETPIVOTDATA("Gender",NB_2!$A$3,"Gender","Male","LastLetter","a")</f>
        <v>2.8334580539228861E-2</v>
      </c>
      <c r="F258">
        <f>D258*GETPIVOTDATA("Gender",NB_2!$A$3,"Gender","Female","LastLetter","a")</f>
        <v>7.8754302384904471E-3</v>
      </c>
      <c r="G258" t="str">
        <f t="shared" si="3"/>
        <v>Male</v>
      </c>
    </row>
    <row r="259" spans="1:7">
      <c r="A259" t="s">
        <v>6</v>
      </c>
      <c r="B259" t="s">
        <v>2983</v>
      </c>
      <c r="C259">
        <f>VLOOKUP(B259,NB_2!A:C,3,0)</f>
        <v>6.5588499550763707E-2</v>
      </c>
      <c r="D259">
        <f>VLOOKUP(B259,NB_2!A:C,2,0)</f>
        <v>0.33839918946301922</v>
      </c>
      <c r="E259">
        <f>C259*GETPIVOTDATA("Gender",NB_2!$A$3,"Gender","Male","LastLetter","a")</f>
        <v>1.1491246552020596E-2</v>
      </c>
      <c r="F259">
        <f>D259*GETPIVOTDATA("Gender",NB_2!$A$3,"Gender","Female","LastLetter","a")</f>
        <v>0.18788526426112923</v>
      </c>
      <c r="G259" t="str">
        <f t="shared" ref="G259:G322" si="4">IF(E259&gt;F259,"Male","Female")</f>
        <v>Female</v>
      </c>
    </row>
    <row r="260" spans="1:7">
      <c r="A260" t="s">
        <v>4</v>
      </c>
      <c r="B260" t="s">
        <v>2988</v>
      </c>
      <c r="C260">
        <f>VLOOKUP(B260,NB_2!A:C,3,0)</f>
        <v>0.16172506738544473</v>
      </c>
      <c r="D260">
        <f>VLOOKUP(B260,NB_2!A:C,2,0)</f>
        <v>1.4184397163120567E-2</v>
      </c>
      <c r="E260">
        <f>C260*GETPIVOTDATA("Gender",NB_2!$A$3,"Gender","Male","LastLetter","a")</f>
        <v>2.8334580539228861E-2</v>
      </c>
      <c r="F260">
        <f>D260*GETPIVOTDATA("Gender",NB_2!$A$3,"Gender","Female","LastLetter","a")</f>
        <v>7.8754302384904471E-3</v>
      </c>
      <c r="G260" t="str">
        <f t="shared" si="4"/>
        <v>Male</v>
      </c>
    </row>
    <row r="261" spans="1:7">
      <c r="A261" t="s">
        <v>6</v>
      </c>
      <c r="B261" t="s">
        <v>2983</v>
      </c>
      <c r="C261">
        <f>VLOOKUP(B261,NB_2!A:C,3,0)</f>
        <v>6.5588499550763707E-2</v>
      </c>
      <c r="D261">
        <f>VLOOKUP(B261,NB_2!A:C,2,0)</f>
        <v>0.33839918946301922</v>
      </c>
      <c r="E261">
        <f>C261*GETPIVOTDATA("Gender",NB_2!$A$3,"Gender","Male","LastLetter","a")</f>
        <v>1.1491246552020596E-2</v>
      </c>
      <c r="F261">
        <f>D261*GETPIVOTDATA("Gender",NB_2!$A$3,"Gender","Female","LastLetter","a")</f>
        <v>0.18788526426112923</v>
      </c>
      <c r="G261" t="str">
        <f t="shared" si="4"/>
        <v>Female</v>
      </c>
    </row>
    <row r="262" spans="1:7">
      <c r="A262" t="s">
        <v>4</v>
      </c>
      <c r="B262" t="s">
        <v>2978</v>
      </c>
      <c r="C262">
        <f>VLOOKUP(B262,NB_2!A:C,3,0)</f>
        <v>3.0548068283917342E-2</v>
      </c>
      <c r="D262">
        <f>VLOOKUP(B262,NB_2!A:C,2,0)</f>
        <v>1.0131712259371835E-3</v>
      </c>
      <c r="E262">
        <f>C262*GETPIVOTDATA("Gender",NB_2!$A$3,"Gender","Male","LastLetter","a")</f>
        <v>5.3520874351876743E-3</v>
      </c>
      <c r="F262">
        <f>D262*GETPIVOTDATA("Gender",NB_2!$A$3,"Gender","Female","LastLetter","a")</f>
        <v>5.6253073132074625E-4</v>
      </c>
      <c r="G262" t="str">
        <f t="shared" si="4"/>
        <v>Male</v>
      </c>
    </row>
    <row r="263" spans="1:7">
      <c r="A263" t="s">
        <v>6</v>
      </c>
      <c r="B263" t="s">
        <v>2976</v>
      </c>
      <c r="C263">
        <f>VLOOKUP(B263,NB_2!A:C,3,0)</f>
        <v>0.17520215633423181</v>
      </c>
      <c r="D263">
        <f>VLOOKUP(B263,NB_2!A:C,2,0)</f>
        <v>0.55521783181357653</v>
      </c>
      <c r="E263">
        <f>C263*GETPIVOTDATA("Gender",NB_2!$A$3,"Gender","Male","LastLetter","a")</f>
        <v>3.0695795584164604E-2</v>
      </c>
      <c r="F263">
        <f>D263*GETPIVOTDATA("Gender",NB_2!$A$3,"Gender","Female","LastLetter","a")</f>
        <v>0.30826684076376898</v>
      </c>
      <c r="G263" t="str">
        <f t="shared" si="4"/>
        <v>Female</v>
      </c>
    </row>
    <row r="264" spans="1:7">
      <c r="A264" t="s">
        <v>4</v>
      </c>
      <c r="B264" t="s">
        <v>2994</v>
      </c>
      <c r="C264">
        <f>VLOOKUP(B264,NB_2!A:C,3,0)</f>
        <v>6.2893081761006289E-2</v>
      </c>
      <c r="D264">
        <f>VLOOKUP(B264,NB_2!A:C,2,0)</f>
        <v>5.065856129685917E-3</v>
      </c>
      <c r="E264">
        <f>C264*GETPIVOTDATA("Gender",NB_2!$A$3,"Gender","Male","LastLetter","a")</f>
        <v>1.1019003543033448E-2</v>
      </c>
      <c r="F264">
        <f>D264*GETPIVOTDATA("Gender",NB_2!$A$3,"Gender","Female","LastLetter","a")</f>
        <v>2.812653656603731E-3</v>
      </c>
      <c r="G264" t="str">
        <f t="shared" si="4"/>
        <v>Male</v>
      </c>
    </row>
    <row r="265" spans="1:7">
      <c r="A265" t="s">
        <v>6</v>
      </c>
      <c r="B265" t="s">
        <v>2976</v>
      </c>
      <c r="C265">
        <f>VLOOKUP(B265,NB_2!A:C,3,0)</f>
        <v>0.17520215633423181</v>
      </c>
      <c r="D265">
        <f>VLOOKUP(B265,NB_2!A:C,2,0)</f>
        <v>0.55521783181357653</v>
      </c>
      <c r="E265">
        <f>C265*GETPIVOTDATA("Gender",NB_2!$A$3,"Gender","Male","LastLetter","a")</f>
        <v>3.0695795584164604E-2</v>
      </c>
      <c r="F265">
        <f>D265*GETPIVOTDATA("Gender",NB_2!$A$3,"Gender","Female","LastLetter","a")</f>
        <v>0.30826684076376898</v>
      </c>
      <c r="G265" t="str">
        <f t="shared" si="4"/>
        <v>Female</v>
      </c>
    </row>
    <row r="266" spans="1:7">
      <c r="A266" t="s">
        <v>6</v>
      </c>
      <c r="B266" t="s">
        <v>2976</v>
      </c>
      <c r="C266">
        <f>VLOOKUP(B266,NB_2!A:C,3,0)</f>
        <v>0.17520215633423181</v>
      </c>
      <c r="D266">
        <f>VLOOKUP(B266,NB_2!A:C,2,0)</f>
        <v>0.55521783181357653</v>
      </c>
      <c r="E266">
        <f>C266*GETPIVOTDATA("Gender",NB_2!$A$3,"Gender","Male","LastLetter","a")</f>
        <v>3.0695795584164604E-2</v>
      </c>
      <c r="F266">
        <f>D266*GETPIVOTDATA("Gender",NB_2!$A$3,"Gender","Female","LastLetter","a")</f>
        <v>0.30826684076376898</v>
      </c>
      <c r="G266" t="str">
        <f t="shared" si="4"/>
        <v>Female</v>
      </c>
    </row>
    <row r="267" spans="1:7">
      <c r="A267" t="s">
        <v>4</v>
      </c>
      <c r="B267" t="s">
        <v>2985</v>
      </c>
      <c r="C267">
        <f>VLOOKUP(B267,NB_2!A:C,3,0)</f>
        <v>3.6837376460017966E-2</v>
      </c>
      <c r="D267">
        <f>VLOOKUP(B267,NB_2!A:C,2,0)</f>
        <v>4.0526849037487338E-3</v>
      </c>
      <c r="E267">
        <f>C267*GETPIVOTDATA("Gender",NB_2!$A$3,"Gender","Male","LastLetter","a")</f>
        <v>6.4539877894910181E-3</v>
      </c>
      <c r="F267">
        <f>D267*GETPIVOTDATA("Gender",NB_2!$A$3,"Gender","Female","LastLetter","a")</f>
        <v>2.250122925282985E-3</v>
      </c>
      <c r="G267" t="str">
        <f t="shared" si="4"/>
        <v>Male</v>
      </c>
    </row>
    <row r="268" spans="1:7">
      <c r="A268" t="s">
        <v>4</v>
      </c>
      <c r="B268" t="s">
        <v>2997</v>
      </c>
      <c r="C268">
        <f>VLOOKUP(B268,NB_2!A:C,3,0)</f>
        <v>1.7070979335130278E-2</v>
      </c>
      <c r="D268">
        <f>VLOOKUP(B268,NB_2!A:C,2,0)</f>
        <v>2.0263424518743669E-3</v>
      </c>
      <c r="E268">
        <f>C268*GETPIVOTDATA("Gender",NB_2!$A$3,"Gender","Male","LastLetter","a")</f>
        <v>2.9908723902519353E-3</v>
      </c>
      <c r="F268">
        <f>D268*GETPIVOTDATA("Gender",NB_2!$A$3,"Gender","Female","LastLetter","a")</f>
        <v>1.1250614626414925E-3</v>
      </c>
      <c r="G268" t="str">
        <f t="shared" si="4"/>
        <v>Male</v>
      </c>
    </row>
    <row r="269" spans="1:7">
      <c r="A269" t="s">
        <v>6</v>
      </c>
      <c r="B269" t="s">
        <v>2979</v>
      </c>
      <c r="C269">
        <f>VLOOKUP(B269,NB_2!A:C,3,0)</f>
        <v>6.2893081761006293E-3</v>
      </c>
      <c r="D269">
        <f>VLOOKUP(B269,NB_2!A:C,2,0)</f>
        <v>8.1053698074974676E-3</v>
      </c>
      <c r="E269">
        <f>C269*GETPIVOTDATA("Gender",NB_2!$A$3,"Gender","Male","LastLetter","a")</f>
        <v>1.1019003543033448E-3</v>
      </c>
      <c r="F269">
        <f>D269*GETPIVOTDATA("Gender",NB_2!$A$3,"Gender","Female","LastLetter","a")</f>
        <v>4.50024585056597E-3</v>
      </c>
      <c r="G269" t="str">
        <f t="shared" si="4"/>
        <v>Female</v>
      </c>
    </row>
    <row r="270" spans="1:7">
      <c r="A270" t="s">
        <v>6</v>
      </c>
      <c r="B270" t="s">
        <v>2976</v>
      </c>
      <c r="C270">
        <f>VLOOKUP(B270,NB_2!A:C,3,0)</f>
        <v>0.17520215633423181</v>
      </c>
      <c r="D270">
        <f>VLOOKUP(B270,NB_2!A:C,2,0)</f>
        <v>0.55521783181357653</v>
      </c>
      <c r="E270">
        <f>C270*GETPIVOTDATA("Gender",NB_2!$A$3,"Gender","Male","LastLetter","a")</f>
        <v>3.0695795584164604E-2</v>
      </c>
      <c r="F270">
        <f>D270*GETPIVOTDATA("Gender",NB_2!$A$3,"Gender","Female","LastLetter","a")</f>
        <v>0.30826684076376898</v>
      </c>
      <c r="G270" t="str">
        <f t="shared" si="4"/>
        <v>Female</v>
      </c>
    </row>
    <row r="271" spans="1:7">
      <c r="A271" t="s">
        <v>6</v>
      </c>
      <c r="B271" t="s">
        <v>2977</v>
      </c>
      <c r="C271">
        <f>VLOOKUP(B271,NB_2!A:C,3,0)</f>
        <v>8.9847259658580418E-3</v>
      </c>
      <c r="D271">
        <f>VLOOKUP(B271,NB_2!A:C,2,0)</f>
        <v>2.0263424518743669E-3</v>
      </c>
      <c r="E271">
        <f>C271*GETPIVOTDATA("Gender",NB_2!$A$3,"Gender","Male","LastLetter","a")</f>
        <v>1.5741433632904926E-3</v>
      </c>
      <c r="F271">
        <f>D271*GETPIVOTDATA("Gender",NB_2!$A$3,"Gender","Female","LastLetter","a")</f>
        <v>1.1250614626414925E-3</v>
      </c>
      <c r="G271" t="str">
        <f t="shared" si="4"/>
        <v>Male</v>
      </c>
    </row>
    <row r="272" spans="1:7">
      <c r="A272" t="s">
        <v>4</v>
      </c>
      <c r="B272" t="s">
        <v>2984</v>
      </c>
      <c r="C272">
        <f>VLOOKUP(B272,NB_2!A:C,3,0)</f>
        <v>2.3360287511230909E-2</v>
      </c>
      <c r="D272">
        <f>VLOOKUP(B272,NB_2!A:C,2,0)</f>
        <v>1.0131712259371835E-3</v>
      </c>
      <c r="E272">
        <f>C272*GETPIVOTDATA("Gender",NB_2!$A$3,"Gender","Male","LastLetter","a")</f>
        <v>4.0927727445552809E-3</v>
      </c>
      <c r="F272">
        <f>D272*GETPIVOTDATA("Gender",NB_2!$A$3,"Gender","Female","LastLetter","a")</f>
        <v>5.6253073132074625E-4</v>
      </c>
      <c r="G272" t="str">
        <f t="shared" si="4"/>
        <v>Male</v>
      </c>
    </row>
    <row r="273" spans="1:7">
      <c r="A273" t="s">
        <v>6</v>
      </c>
      <c r="B273" t="s">
        <v>2983</v>
      </c>
      <c r="C273">
        <f>VLOOKUP(B273,NB_2!A:C,3,0)</f>
        <v>6.5588499550763707E-2</v>
      </c>
      <c r="D273">
        <f>VLOOKUP(B273,NB_2!A:C,2,0)</f>
        <v>0.33839918946301922</v>
      </c>
      <c r="E273">
        <f>C273*GETPIVOTDATA("Gender",NB_2!$A$3,"Gender","Male","LastLetter","a")</f>
        <v>1.1491246552020596E-2</v>
      </c>
      <c r="F273">
        <f>D273*GETPIVOTDATA("Gender",NB_2!$A$3,"Gender","Female","LastLetter","a")</f>
        <v>0.18788526426112923</v>
      </c>
      <c r="G273" t="str">
        <f t="shared" si="4"/>
        <v>Female</v>
      </c>
    </row>
    <row r="274" spans="1:7">
      <c r="A274" t="s">
        <v>6</v>
      </c>
      <c r="B274" t="s">
        <v>2976</v>
      </c>
      <c r="C274">
        <f>VLOOKUP(B274,NB_2!A:C,3,0)</f>
        <v>0.17520215633423181</v>
      </c>
      <c r="D274">
        <f>VLOOKUP(B274,NB_2!A:C,2,0)</f>
        <v>0.55521783181357653</v>
      </c>
      <c r="E274">
        <f>C274*GETPIVOTDATA("Gender",NB_2!$A$3,"Gender","Male","LastLetter","a")</f>
        <v>3.0695795584164604E-2</v>
      </c>
      <c r="F274">
        <f>D274*GETPIVOTDATA("Gender",NB_2!$A$3,"Gender","Female","LastLetter","a")</f>
        <v>0.30826684076376898</v>
      </c>
      <c r="G274" t="str">
        <f t="shared" si="4"/>
        <v>Female</v>
      </c>
    </row>
    <row r="275" spans="1:7">
      <c r="A275" t="s">
        <v>6</v>
      </c>
      <c r="B275" t="s">
        <v>2976</v>
      </c>
      <c r="C275">
        <f>VLOOKUP(B275,NB_2!A:C,3,0)</f>
        <v>0.17520215633423181</v>
      </c>
      <c r="D275">
        <f>VLOOKUP(B275,NB_2!A:C,2,0)</f>
        <v>0.55521783181357653</v>
      </c>
      <c r="E275">
        <f>C275*GETPIVOTDATA("Gender",NB_2!$A$3,"Gender","Male","LastLetter","a")</f>
        <v>3.0695795584164604E-2</v>
      </c>
      <c r="F275">
        <f>D275*GETPIVOTDATA("Gender",NB_2!$A$3,"Gender","Female","LastLetter","a")</f>
        <v>0.30826684076376898</v>
      </c>
      <c r="G275" t="str">
        <f t="shared" si="4"/>
        <v>Female</v>
      </c>
    </row>
    <row r="276" spans="1:7">
      <c r="A276" t="s">
        <v>6</v>
      </c>
      <c r="B276" t="s">
        <v>2983</v>
      </c>
      <c r="C276">
        <f>VLOOKUP(B276,NB_2!A:C,3,0)</f>
        <v>6.5588499550763707E-2</v>
      </c>
      <c r="D276">
        <f>VLOOKUP(B276,NB_2!A:C,2,0)</f>
        <v>0.33839918946301922</v>
      </c>
      <c r="E276">
        <f>C276*GETPIVOTDATA("Gender",NB_2!$A$3,"Gender","Male","LastLetter","a")</f>
        <v>1.1491246552020596E-2</v>
      </c>
      <c r="F276">
        <f>D276*GETPIVOTDATA("Gender",NB_2!$A$3,"Gender","Female","LastLetter","a")</f>
        <v>0.18788526426112923</v>
      </c>
      <c r="G276" t="str">
        <f t="shared" si="4"/>
        <v>Female</v>
      </c>
    </row>
    <row r="277" spans="1:7">
      <c r="A277" t="s">
        <v>4</v>
      </c>
      <c r="B277" t="s">
        <v>2977</v>
      </c>
      <c r="C277">
        <f>VLOOKUP(B277,NB_2!A:C,3,0)</f>
        <v>8.9847259658580418E-3</v>
      </c>
      <c r="D277">
        <f>VLOOKUP(B277,NB_2!A:C,2,0)</f>
        <v>2.0263424518743669E-3</v>
      </c>
      <c r="E277">
        <f>C277*GETPIVOTDATA("Gender",NB_2!$A$3,"Gender","Male","LastLetter","a")</f>
        <v>1.5741433632904926E-3</v>
      </c>
      <c r="F277">
        <f>D277*GETPIVOTDATA("Gender",NB_2!$A$3,"Gender","Female","LastLetter","a")</f>
        <v>1.1250614626414925E-3</v>
      </c>
      <c r="G277" t="str">
        <f t="shared" si="4"/>
        <v>Male</v>
      </c>
    </row>
    <row r="278" spans="1:7">
      <c r="A278" t="s">
        <v>4</v>
      </c>
      <c r="B278" t="s">
        <v>2976</v>
      </c>
      <c r="C278">
        <f>VLOOKUP(B278,NB_2!A:C,3,0)</f>
        <v>0.17520215633423181</v>
      </c>
      <c r="D278">
        <f>VLOOKUP(B278,NB_2!A:C,2,0)</f>
        <v>0.55521783181357653</v>
      </c>
      <c r="E278">
        <f>C278*GETPIVOTDATA("Gender",NB_2!$A$3,"Gender","Male","LastLetter","a")</f>
        <v>3.0695795584164604E-2</v>
      </c>
      <c r="F278">
        <f>D278*GETPIVOTDATA("Gender",NB_2!$A$3,"Gender","Female","LastLetter","a")</f>
        <v>0.30826684076376898</v>
      </c>
      <c r="G278" t="str">
        <f t="shared" si="4"/>
        <v>Female</v>
      </c>
    </row>
    <row r="279" spans="1:7">
      <c r="A279" t="s">
        <v>4</v>
      </c>
      <c r="B279" t="s">
        <v>2989</v>
      </c>
      <c r="C279">
        <f>VLOOKUP(B279,NB_2!A:C,3,0)</f>
        <v>2.6954177897574125E-3</v>
      </c>
      <c r="D279">
        <f>VLOOKUP(B279,NB_2!A:C,2,0)</f>
        <v>2.0263424518743669E-3</v>
      </c>
      <c r="E279">
        <f>C279*GETPIVOTDATA("Gender",NB_2!$A$3,"Gender","Male","LastLetter","a")</f>
        <v>4.7224300898714773E-4</v>
      </c>
      <c r="F279">
        <f>D279*GETPIVOTDATA("Gender",NB_2!$A$3,"Gender","Female","LastLetter","a")</f>
        <v>1.1250614626414925E-3</v>
      </c>
      <c r="G279" t="str">
        <f t="shared" si="4"/>
        <v>Female</v>
      </c>
    </row>
    <row r="280" spans="1:7">
      <c r="A280" t="s">
        <v>6</v>
      </c>
      <c r="B280" t="s">
        <v>2983</v>
      </c>
      <c r="C280">
        <f>VLOOKUP(B280,NB_2!A:C,3,0)</f>
        <v>6.5588499550763707E-2</v>
      </c>
      <c r="D280">
        <f>VLOOKUP(B280,NB_2!A:C,2,0)</f>
        <v>0.33839918946301922</v>
      </c>
      <c r="E280">
        <f>C280*GETPIVOTDATA("Gender",NB_2!$A$3,"Gender","Male","LastLetter","a")</f>
        <v>1.1491246552020596E-2</v>
      </c>
      <c r="F280">
        <f>D280*GETPIVOTDATA("Gender",NB_2!$A$3,"Gender","Female","LastLetter","a")</f>
        <v>0.18788526426112923</v>
      </c>
      <c r="G280" t="str">
        <f t="shared" si="4"/>
        <v>Female</v>
      </c>
    </row>
    <row r="281" spans="1:7">
      <c r="A281" t="s">
        <v>6</v>
      </c>
      <c r="B281" t="s">
        <v>2976</v>
      </c>
      <c r="C281">
        <f>VLOOKUP(B281,NB_2!A:C,3,0)</f>
        <v>0.17520215633423181</v>
      </c>
      <c r="D281">
        <f>VLOOKUP(B281,NB_2!A:C,2,0)</f>
        <v>0.55521783181357653</v>
      </c>
      <c r="E281">
        <f>C281*GETPIVOTDATA("Gender",NB_2!$A$3,"Gender","Male","LastLetter","a")</f>
        <v>3.0695795584164604E-2</v>
      </c>
      <c r="F281">
        <f>D281*GETPIVOTDATA("Gender",NB_2!$A$3,"Gender","Female","LastLetter","a")</f>
        <v>0.30826684076376898</v>
      </c>
      <c r="G281" t="str">
        <f t="shared" si="4"/>
        <v>Female</v>
      </c>
    </row>
    <row r="282" spans="1:7">
      <c r="A282" t="s">
        <v>6</v>
      </c>
      <c r="B282" t="s">
        <v>2976</v>
      </c>
      <c r="C282">
        <f>VLOOKUP(B282,NB_2!A:C,3,0)</f>
        <v>0.17520215633423181</v>
      </c>
      <c r="D282">
        <f>VLOOKUP(B282,NB_2!A:C,2,0)</f>
        <v>0.55521783181357653</v>
      </c>
      <c r="E282">
        <f>C282*GETPIVOTDATA("Gender",NB_2!$A$3,"Gender","Male","LastLetter","a")</f>
        <v>3.0695795584164604E-2</v>
      </c>
      <c r="F282">
        <f>D282*GETPIVOTDATA("Gender",NB_2!$A$3,"Gender","Female","LastLetter","a")</f>
        <v>0.30826684076376898</v>
      </c>
      <c r="G282" t="str">
        <f t="shared" si="4"/>
        <v>Female</v>
      </c>
    </row>
    <row r="283" spans="1:7">
      <c r="A283" t="s">
        <v>4</v>
      </c>
      <c r="B283" t="s">
        <v>2988</v>
      </c>
      <c r="C283">
        <f>VLOOKUP(B283,NB_2!A:C,3,0)</f>
        <v>0.16172506738544473</v>
      </c>
      <c r="D283">
        <f>VLOOKUP(B283,NB_2!A:C,2,0)</f>
        <v>1.4184397163120567E-2</v>
      </c>
      <c r="E283">
        <f>C283*GETPIVOTDATA("Gender",NB_2!$A$3,"Gender","Male","LastLetter","a")</f>
        <v>2.8334580539228861E-2</v>
      </c>
      <c r="F283">
        <f>D283*GETPIVOTDATA("Gender",NB_2!$A$3,"Gender","Female","LastLetter","a")</f>
        <v>7.8754302384904471E-3</v>
      </c>
      <c r="G283" t="str">
        <f t="shared" si="4"/>
        <v>Male</v>
      </c>
    </row>
    <row r="284" spans="1:7">
      <c r="A284" t="s">
        <v>6</v>
      </c>
      <c r="B284" t="s">
        <v>2976</v>
      </c>
      <c r="C284">
        <f>VLOOKUP(B284,NB_2!A:C,3,0)</f>
        <v>0.17520215633423181</v>
      </c>
      <c r="D284">
        <f>VLOOKUP(B284,NB_2!A:C,2,0)</f>
        <v>0.55521783181357653</v>
      </c>
      <c r="E284">
        <f>C284*GETPIVOTDATA("Gender",NB_2!$A$3,"Gender","Male","LastLetter","a")</f>
        <v>3.0695795584164604E-2</v>
      </c>
      <c r="F284">
        <f>D284*GETPIVOTDATA("Gender",NB_2!$A$3,"Gender","Female","LastLetter","a")</f>
        <v>0.30826684076376898</v>
      </c>
      <c r="G284" t="str">
        <f t="shared" si="4"/>
        <v>Female</v>
      </c>
    </row>
    <row r="285" spans="1:7">
      <c r="A285" t="s">
        <v>4</v>
      </c>
      <c r="B285" t="s">
        <v>2985</v>
      </c>
      <c r="C285">
        <f>VLOOKUP(B285,NB_2!A:C,3,0)</f>
        <v>3.6837376460017966E-2</v>
      </c>
      <c r="D285">
        <f>VLOOKUP(B285,NB_2!A:C,2,0)</f>
        <v>4.0526849037487338E-3</v>
      </c>
      <c r="E285">
        <f>C285*GETPIVOTDATA("Gender",NB_2!$A$3,"Gender","Male","LastLetter","a")</f>
        <v>6.4539877894910181E-3</v>
      </c>
      <c r="F285">
        <f>D285*GETPIVOTDATA("Gender",NB_2!$A$3,"Gender","Female","LastLetter","a")</f>
        <v>2.250122925282985E-3</v>
      </c>
      <c r="G285" t="str">
        <f t="shared" si="4"/>
        <v>Male</v>
      </c>
    </row>
    <row r="286" spans="1:7">
      <c r="A286" t="s">
        <v>4</v>
      </c>
      <c r="B286" t="s">
        <v>2996</v>
      </c>
      <c r="C286">
        <f>VLOOKUP(B286,NB_2!A:C,3,0)</f>
        <v>2.4258760107816711E-2</v>
      </c>
      <c r="D286">
        <f>VLOOKUP(B286,NB_2!A:C,2,0)</f>
        <v>0</v>
      </c>
      <c r="E286">
        <f>C286*GETPIVOTDATA("Gender",NB_2!$A$3,"Gender","Male","LastLetter","a")</f>
        <v>4.2501870808843295E-3</v>
      </c>
      <c r="F286">
        <f>D286*GETPIVOTDATA("Gender",NB_2!$A$3,"Gender","Female","LastLetter","a")</f>
        <v>0</v>
      </c>
      <c r="G286" t="str">
        <f t="shared" si="4"/>
        <v>Male</v>
      </c>
    </row>
    <row r="287" spans="1:7">
      <c r="A287" t="s">
        <v>6</v>
      </c>
      <c r="B287" t="s">
        <v>2995</v>
      </c>
      <c r="C287">
        <f>VLOOKUP(B287,NB_2!A:C,3,0)</f>
        <v>3.2345013477088951E-2</v>
      </c>
      <c r="D287">
        <f>VLOOKUP(B287,NB_2!A:C,2,0)</f>
        <v>1.0131712259371834E-2</v>
      </c>
      <c r="E287">
        <f>C287*GETPIVOTDATA("Gender",NB_2!$A$3,"Gender","Male","LastLetter","a")</f>
        <v>5.6669161078457733E-3</v>
      </c>
      <c r="F287">
        <f>D287*GETPIVOTDATA("Gender",NB_2!$A$3,"Gender","Female","LastLetter","a")</f>
        <v>5.6253073132074621E-3</v>
      </c>
      <c r="G287" t="str">
        <f t="shared" si="4"/>
        <v>Male</v>
      </c>
    </row>
    <row r="288" spans="1:7">
      <c r="A288" t="s">
        <v>4</v>
      </c>
      <c r="B288" t="s">
        <v>2982</v>
      </c>
      <c r="C288">
        <f>VLOOKUP(B288,NB_2!A:C,3,0)</f>
        <v>0.1096136567834681</v>
      </c>
      <c r="D288">
        <f>VLOOKUP(B288,NB_2!A:C,2,0)</f>
        <v>5.065856129685917E-3</v>
      </c>
      <c r="E288">
        <f>C288*GETPIVOTDATA("Gender",NB_2!$A$3,"Gender","Male","LastLetter","a")</f>
        <v>1.9204549032144008E-2</v>
      </c>
      <c r="F288">
        <f>D288*GETPIVOTDATA("Gender",NB_2!$A$3,"Gender","Female","LastLetter","a")</f>
        <v>2.812653656603731E-3</v>
      </c>
      <c r="G288" t="str">
        <f t="shared" si="4"/>
        <v>Male</v>
      </c>
    </row>
    <row r="289" spans="1:7">
      <c r="A289" t="s">
        <v>4</v>
      </c>
      <c r="B289" t="s">
        <v>2976</v>
      </c>
      <c r="C289">
        <f>VLOOKUP(B289,NB_2!A:C,3,0)</f>
        <v>0.17520215633423181</v>
      </c>
      <c r="D289">
        <f>VLOOKUP(B289,NB_2!A:C,2,0)</f>
        <v>0.55521783181357653</v>
      </c>
      <c r="E289">
        <f>C289*GETPIVOTDATA("Gender",NB_2!$A$3,"Gender","Male","LastLetter","a")</f>
        <v>3.0695795584164604E-2</v>
      </c>
      <c r="F289">
        <f>D289*GETPIVOTDATA("Gender",NB_2!$A$3,"Gender","Female","LastLetter","a")</f>
        <v>0.30826684076376898</v>
      </c>
      <c r="G289" t="str">
        <f t="shared" si="4"/>
        <v>Female</v>
      </c>
    </row>
    <row r="290" spans="1:7">
      <c r="A290" t="s">
        <v>4</v>
      </c>
      <c r="B290" t="s">
        <v>2985</v>
      </c>
      <c r="C290">
        <f>VLOOKUP(B290,NB_2!A:C,3,0)</f>
        <v>3.6837376460017966E-2</v>
      </c>
      <c r="D290">
        <f>VLOOKUP(B290,NB_2!A:C,2,0)</f>
        <v>4.0526849037487338E-3</v>
      </c>
      <c r="E290">
        <f>C290*GETPIVOTDATA("Gender",NB_2!$A$3,"Gender","Male","LastLetter","a")</f>
        <v>6.4539877894910181E-3</v>
      </c>
      <c r="F290">
        <f>D290*GETPIVOTDATA("Gender",NB_2!$A$3,"Gender","Female","LastLetter","a")</f>
        <v>2.250122925282985E-3</v>
      </c>
      <c r="G290" t="str">
        <f t="shared" si="4"/>
        <v>Male</v>
      </c>
    </row>
    <row r="291" spans="1:7">
      <c r="A291" t="s">
        <v>4</v>
      </c>
      <c r="B291" t="s">
        <v>2992</v>
      </c>
      <c r="C291">
        <f>VLOOKUP(B291,NB_2!A:C,3,0)</f>
        <v>8.9847259658580411E-2</v>
      </c>
      <c r="D291">
        <f>VLOOKUP(B291,NB_2!A:C,2,0)</f>
        <v>8.1053698074974676E-3</v>
      </c>
      <c r="E291">
        <f>C291*GETPIVOTDATA("Gender",NB_2!$A$3,"Gender","Male","LastLetter","a")</f>
        <v>1.5741433632904926E-2</v>
      </c>
      <c r="F291">
        <f>D291*GETPIVOTDATA("Gender",NB_2!$A$3,"Gender","Female","LastLetter","a")</f>
        <v>4.50024585056597E-3</v>
      </c>
      <c r="G291" t="str">
        <f t="shared" si="4"/>
        <v>Male</v>
      </c>
    </row>
    <row r="292" spans="1:7">
      <c r="A292" t="s">
        <v>6</v>
      </c>
      <c r="B292" t="s">
        <v>2976</v>
      </c>
      <c r="C292">
        <f>VLOOKUP(B292,NB_2!A:C,3,0)</f>
        <v>0.17520215633423181</v>
      </c>
      <c r="D292">
        <f>VLOOKUP(B292,NB_2!A:C,2,0)</f>
        <v>0.55521783181357653</v>
      </c>
      <c r="E292">
        <f>C292*GETPIVOTDATA("Gender",NB_2!$A$3,"Gender","Male","LastLetter","a")</f>
        <v>3.0695795584164604E-2</v>
      </c>
      <c r="F292">
        <f>D292*GETPIVOTDATA("Gender",NB_2!$A$3,"Gender","Female","LastLetter","a")</f>
        <v>0.30826684076376898</v>
      </c>
      <c r="G292" t="str">
        <f t="shared" si="4"/>
        <v>Female</v>
      </c>
    </row>
    <row r="293" spans="1:7">
      <c r="A293" t="s">
        <v>6</v>
      </c>
      <c r="B293" t="s">
        <v>2983</v>
      </c>
      <c r="C293">
        <f>VLOOKUP(B293,NB_2!A:C,3,0)</f>
        <v>6.5588499550763707E-2</v>
      </c>
      <c r="D293">
        <f>VLOOKUP(B293,NB_2!A:C,2,0)</f>
        <v>0.33839918946301922</v>
      </c>
      <c r="E293">
        <f>C293*GETPIVOTDATA("Gender",NB_2!$A$3,"Gender","Male","LastLetter","a")</f>
        <v>1.1491246552020596E-2</v>
      </c>
      <c r="F293">
        <f>D293*GETPIVOTDATA("Gender",NB_2!$A$3,"Gender","Female","LastLetter","a")</f>
        <v>0.18788526426112923</v>
      </c>
      <c r="G293" t="str">
        <f t="shared" si="4"/>
        <v>Female</v>
      </c>
    </row>
    <row r="294" spans="1:7">
      <c r="A294" t="s">
        <v>6</v>
      </c>
      <c r="B294" t="s">
        <v>2983</v>
      </c>
      <c r="C294">
        <f>VLOOKUP(B294,NB_2!A:C,3,0)</f>
        <v>6.5588499550763707E-2</v>
      </c>
      <c r="D294">
        <f>VLOOKUP(B294,NB_2!A:C,2,0)</f>
        <v>0.33839918946301922</v>
      </c>
      <c r="E294">
        <f>C294*GETPIVOTDATA("Gender",NB_2!$A$3,"Gender","Male","LastLetter","a")</f>
        <v>1.1491246552020596E-2</v>
      </c>
      <c r="F294">
        <f>D294*GETPIVOTDATA("Gender",NB_2!$A$3,"Gender","Female","LastLetter","a")</f>
        <v>0.18788526426112923</v>
      </c>
      <c r="G294" t="str">
        <f t="shared" si="4"/>
        <v>Female</v>
      </c>
    </row>
    <row r="295" spans="1:7">
      <c r="A295" t="s">
        <v>4</v>
      </c>
      <c r="B295" t="s">
        <v>2976</v>
      </c>
      <c r="C295">
        <f>VLOOKUP(B295,NB_2!A:C,3,0)</f>
        <v>0.17520215633423181</v>
      </c>
      <c r="D295">
        <f>VLOOKUP(B295,NB_2!A:C,2,0)</f>
        <v>0.55521783181357653</v>
      </c>
      <c r="E295">
        <f>C295*GETPIVOTDATA("Gender",NB_2!$A$3,"Gender","Male","LastLetter","a")</f>
        <v>3.0695795584164604E-2</v>
      </c>
      <c r="F295">
        <f>D295*GETPIVOTDATA("Gender",NB_2!$A$3,"Gender","Female","LastLetter","a")</f>
        <v>0.30826684076376898</v>
      </c>
      <c r="G295" t="str">
        <f t="shared" si="4"/>
        <v>Female</v>
      </c>
    </row>
    <row r="296" spans="1:7">
      <c r="A296" t="s">
        <v>6</v>
      </c>
      <c r="B296" t="s">
        <v>2983</v>
      </c>
      <c r="C296">
        <f>VLOOKUP(B296,NB_2!A:C,3,0)</f>
        <v>6.5588499550763707E-2</v>
      </c>
      <c r="D296">
        <f>VLOOKUP(B296,NB_2!A:C,2,0)</f>
        <v>0.33839918946301922</v>
      </c>
      <c r="E296">
        <f>C296*GETPIVOTDATA("Gender",NB_2!$A$3,"Gender","Male","LastLetter","a")</f>
        <v>1.1491246552020596E-2</v>
      </c>
      <c r="F296">
        <f>D296*GETPIVOTDATA("Gender",NB_2!$A$3,"Gender","Female","LastLetter","a")</f>
        <v>0.18788526426112923</v>
      </c>
      <c r="G296" t="str">
        <f t="shared" si="4"/>
        <v>Female</v>
      </c>
    </row>
    <row r="297" spans="1:7">
      <c r="A297" t="s">
        <v>6</v>
      </c>
      <c r="B297" t="s">
        <v>2988</v>
      </c>
      <c r="C297">
        <f>VLOOKUP(B297,NB_2!A:C,3,0)</f>
        <v>0.16172506738544473</v>
      </c>
      <c r="D297">
        <f>VLOOKUP(B297,NB_2!A:C,2,0)</f>
        <v>1.4184397163120567E-2</v>
      </c>
      <c r="E297">
        <f>C297*GETPIVOTDATA("Gender",NB_2!$A$3,"Gender","Male","LastLetter","a")</f>
        <v>2.8334580539228861E-2</v>
      </c>
      <c r="F297">
        <f>D297*GETPIVOTDATA("Gender",NB_2!$A$3,"Gender","Female","LastLetter","a")</f>
        <v>7.8754302384904471E-3</v>
      </c>
      <c r="G297" t="str">
        <f t="shared" si="4"/>
        <v>Male</v>
      </c>
    </row>
    <row r="298" spans="1:7">
      <c r="A298" t="s">
        <v>6</v>
      </c>
      <c r="B298" t="s">
        <v>2976</v>
      </c>
      <c r="C298">
        <f>VLOOKUP(B298,NB_2!A:C,3,0)</f>
        <v>0.17520215633423181</v>
      </c>
      <c r="D298">
        <f>VLOOKUP(B298,NB_2!A:C,2,0)</f>
        <v>0.55521783181357653</v>
      </c>
      <c r="E298">
        <f>C298*GETPIVOTDATA("Gender",NB_2!$A$3,"Gender","Male","LastLetter","a")</f>
        <v>3.0695795584164604E-2</v>
      </c>
      <c r="F298">
        <f>D298*GETPIVOTDATA("Gender",NB_2!$A$3,"Gender","Female","LastLetter","a")</f>
        <v>0.30826684076376898</v>
      </c>
      <c r="G298" t="str">
        <f t="shared" si="4"/>
        <v>Female</v>
      </c>
    </row>
    <row r="299" spans="1:7">
      <c r="A299" t="s">
        <v>6</v>
      </c>
      <c r="B299" t="s">
        <v>2976</v>
      </c>
      <c r="C299">
        <f>VLOOKUP(B299,NB_2!A:C,3,0)</f>
        <v>0.17520215633423181</v>
      </c>
      <c r="D299">
        <f>VLOOKUP(B299,NB_2!A:C,2,0)</f>
        <v>0.55521783181357653</v>
      </c>
      <c r="E299">
        <f>C299*GETPIVOTDATA("Gender",NB_2!$A$3,"Gender","Male","LastLetter","a")</f>
        <v>3.0695795584164604E-2</v>
      </c>
      <c r="F299">
        <f>D299*GETPIVOTDATA("Gender",NB_2!$A$3,"Gender","Female","LastLetter","a")</f>
        <v>0.30826684076376898</v>
      </c>
      <c r="G299" t="str">
        <f t="shared" si="4"/>
        <v>Female</v>
      </c>
    </row>
    <row r="300" spans="1:7">
      <c r="A300" t="s">
        <v>4</v>
      </c>
      <c r="B300" t="s">
        <v>2988</v>
      </c>
      <c r="C300">
        <f>VLOOKUP(B300,NB_2!A:C,3,0)</f>
        <v>0.16172506738544473</v>
      </c>
      <c r="D300">
        <f>VLOOKUP(B300,NB_2!A:C,2,0)</f>
        <v>1.4184397163120567E-2</v>
      </c>
      <c r="E300">
        <f>C300*GETPIVOTDATA("Gender",NB_2!$A$3,"Gender","Male","LastLetter","a")</f>
        <v>2.8334580539228861E-2</v>
      </c>
      <c r="F300">
        <f>D300*GETPIVOTDATA("Gender",NB_2!$A$3,"Gender","Female","LastLetter","a")</f>
        <v>7.8754302384904471E-3</v>
      </c>
      <c r="G300" t="str">
        <f t="shared" si="4"/>
        <v>Male</v>
      </c>
    </row>
    <row r="301" spans="1:7">
      <c r="A301" t="s">
        <v>6</v>
      </c>
      <c r="B301" t="s">
        <v>2983</v>
      </c>
      <c r="C301">
        <f>VLOOKUP(B301,NB_2!A:C,3,0)</f>
        <v>6.5588499550763707E-2</v>
      </c>
      <c r="D301">
        <f>VLOOKUP(B301,NB_2!A:C,2,0)</f>
        <v>0.33839918946301922</v>
      </c>
      <c r="E301">
        <f>C301*GETPIVOTDATA("Gender",NB_2!$A$3,"Gender","Male","LastLetter","a")</f>
        <v>1.1491246552020596E-2</v>
      </c>
      <c r="F301">
        <f>D301*GETPIVOTDATA("Gender",NB_2!$A$3,"Gender","Female","LastLetter","a")</f>
        <v>0.18788526426112923</v>
      </c>
      <c r="G301" t="str">
        <f t="shared" si="4"/>
        <v>Female</v>
      </c>
    </row>
    <row r="302" spans="1:7">
      <c r="A302" t="s">
        <v>6</v>
      </c>
      <c r="B302" t="s">
        <v>2983</v>
      </c>
      <c r="C302">
        <f>VLOOKUP(B302,NB_2!A:C,3,0)</f>
        <v>6.5588499550763707E-2</v>
      </c>
      <c r="D302">
        <f>VLOOKUP(B302,NB_2!A:C,2,0)</f>
        <v>0.33839918946301922</v>
      </c>
      <c r="E302">
        <f>C302*GETPIVOTDATA("Gender",NB_2!$A$3,"Gender","Male","LastLetter","a")</f>
        <v>1.1491246552020596E-2</v>
      </c>
      <c r="F302">
        <f>D302*GETPIVOTDATA("Gender",NB_2!$A$3,"Gender","Female","LastLetter","a")</f>
        <v>0.18788526426112923</v>
      </c>
      <c r="G302" t="str">
        <f t="shared" si="4"/>
        <v>Female</v>
      </c>
    </row>
    <row r="303" spans="1:7">
      <c r="A303" t="s">
        <v>4</v>
      </c>
      <c r="B303" t="s">
        <v>2986</v>
      </c>
      <c r="C303">
        <f>VLOOKUP(B303,NB_2!A:C,3,0)</f>
        <v>5.6603773584905662E-2</v>
      </c>
      <c r="D303">
        <f>VLOOKUP(B303,NB_2!A:C,2,0)</f>
        <v>3.0395136778115502E-2</v>
      </c>
      <c r="E303">
        <f>C303*GETPIVOTDATA("Gender",NB_2!$A$3,"Gender","Male","LastLetter","a")</f>
        <v>9.9171031887301028E-3</v>
      </c>
      <c r="F303">
        <f>D303*GETPIVOTDATA("Gender",NB_2!$A$3,"Gender","Female","LastLetter","a")</f>
        <v>1.6875921939622389E-2</v>
      </c>
      <c r="G303" t="str">
        <f t="shared" si="4"/>
        <v>Female</v>
      </c>
    </row>
    <row r="304" spans="1:7">
      <c r="A304" t="s">
        <v>6</v>
      </c>
      <c r="B304" t="s">
        <v>2983</v>
      </c>
      <c r="C304">
        <f>VLOOKUP(B304,NB_2!A:C,3,0)</f>
        <v>6.5588499550763707E-2</v>
      </c>
      <c r="D304">
        <f>VLOOKUP(B304,NB_2!A:C,2,0)</f>
        <v>0.33839918946301922</v>
      </c>
      <c r="E304">
        <f>C304*GETPIVOTDATA("Gender",NB_2!$A$3,"Gender","Male","LastLetter","a")</f>
        <v>1.1491246552020596E-2</v>
      </c>
      <c r="F304">
        <f>D304*GETPIVOTDATA("Gender",NB_2!$A$3,"Gender","Female","LastLetter","a")</f>
        <v>0.18788526426112923</v>
      </c>
      <c r="G304" t="str">
        <f t="shared" si="4"/>
        <v>Female</v>
      </c>
    </row>
    <row r="305" spans="1:7">
      <c r="A305" t="s">
        <v>6</v>
      </c>
      <c r="B305" t="s">
        <v>2976</v>
      </c>
      <c r="C305">
        <f>VLOOKUP(B305,NB_2!A:C,3,0)</f>
        <v>0.17520215633423181</v>
      </c>
      <c r="D305">
        <f>VLOOKUP(B305,NB_2!A:C,2,0)</f>
        <v>0.55521783181357653</v>
      </c>
      <c r="E305">
        <f>C305*GETPIVOTDATA("Gender",NB_2!$A$3,"Gender","Male","LastLetter","a")</f>
        <v>3.0695795584164604E-2</v>
      </c>
      <c r="F305">
        <f>D305*GETPIVOTDATA("Gender",NB_2!$A$3,"Gender","Female","LastLetter","a")</f>
        <v>0.30826684076376898</v>
      </c>
      <c r="G305" t="str">
        <f t="shared" si="4"/>
        <v>Female</v>
      </c>
    </row>
    <row r="306" spans="1:7">
      <c r="A306" t="s">
        <v>4</v>
      </c>
      <c r="B306" t="s">
        <v>2990</v>
      </c>
      <c r="C306">
        <f>VLOOKUP(B306,NB_2!A:C,3,0)</f>
        <v>1.2578616352201259E-2</v>
      </c>
      <c r="D306">
        <f>VLOOKUP(B306,NB_2!A:C,2,0)</f>
        <v>1.0131712259371835E-3</v>
      </c>
      <c r="E306">
        <f>C306*GETPIVOTDATA("Gender",NB_2!$A$3,"Gender","Male","LastLetter","a")</f>
        <v>2.2038007086066895E-3</v>
      </c>
      <c r="F306">
        <f>D306*GETPIVOTDATA("Gender",NB_2!$A$3,"Gender","Female","LastLetter","a")</f>
        <v>5.6253073132074625E-4</v>
      </c>
      <c r="G306" t="str">
        <f t="shared" si="4"/>
        <v>Male</v>
      </c>
    </row>
    <row r="307" spans="1:7">
      <c r="A307" t="s">
        <v>6</v>
      </c>
      <c r="B307" t="s">
        <v>2976</v>
      </c>
      <c r="C307">
        <f>VLOOKUP(B307,NB_2!A:C,3,0)</f>
        <v>0.17520215633423181</v>
      </c>
      <c r="D307">
        <f>VLOOKUP(B307,NB_2!A:C,2,0)</f>
        <v>0.55521783181357653</v>
      </c>
      <c r="E307">
        <f>C307*GETPIVOTDATA("Gender",NB_2!$A$3,"Gender","Male","LastLetter","a")</f>
        <v>3.0695795584164604E-2</v>
      </c>
      <c r="F307">
        <f>D307*GETPIVOTDATA("Gender",NB_2!$A$3,"Gender","Female","LastLetter","a")</f>
        <v>0.30826684076376898</v>
      </c>
      <c r="G307" t="str">
        <f t="shared" si="4"/>
        <v>Female</v>
      </c>
    </row>
    <row r="308" spans="1:7">
      <c r="A308" t="s">
        <v>4</v>
      </c>
      <c r="B308" t="s">
        <v>2976</v>
      </c>
      <c r="C308">
        <f>VLOOKUP(B308,NB_2!A:C,3,0)</f>
        <v>0.17520215633423181</v>
      </c>
      <c r="D308">
        <f>VLOOKUP(B308,NB_2!A:C,2,0)</f>
        <v>0.55521783181357653</v>
      </c>
      <c r="E308">
        <f>C308*GETPIVOTDATA("Gender",NB_2!$A$3,"Gender","Male","LastLetter","a")</f>
        <v>3.0695795584164604E-2</v>
      </c>
      <c r="F308">
        <f>D308*GETPIVOTDATA("Gender",NB_2!$A$3,"Gender","Female","LastLetter","a")</f>
        <v>0.30826684076376898</v>
      </c>
      <c r="G308" t="str">
        <f t="shared" si="4"/>
        <v>Female</v>
      </c>
    </row>
    <row r="309" spans="1:7">
      <c r="A309" t="s">
        <v>4</v>
      </c>
      <c r="B309" t="s">
        <v>2987</v>
      </c>
      <c r="C309">
        <f>VLOOKUP(B309,NB_2!A:C,3,0)</f>
        <v>3.7735849056603772E-2</v>
      </c>
      <c r="D309">
        <f>VLOOKUP(B309,NB_2!A:C,2,0)</f>
        <v>7.0921985815602835E-3</v>
      </c>
      <c r="E309">
        <f>C309*GETPIVOTDATA("Gender",NB_2!$A$3,"Gender","Male","LastLetter","a")</f>
        <v>6.6114021258200676E-3</v>
      </c>
      <c r="F309">
        <f>D309*GETPIVOTDATA("Gender",NB_2!$A$3,"Gender","Female","LastLetter","a")</f>
        <v>3.9377151192452236E-3</v>
      </c>
      <c r="G309" t="str">
        <f t="shared" si="4"/>
        <v>Male</v>
      </c>
    </row>
    <row r="310" spans="1:7">
      <c r="A310" t="s">
        <v>4</v>
      </c>
      <c r="B310" t="s">
        <v>2976</v>
      </c>
      <c r="C310">
        <f>VLOOKUP(B310,NB_2!A:C,3,0)</f>
        <v>0.17520215633423181</v>
      </c>
      <c r="D310">
        <f>VLOOKUP(B310,NB_2!A:C,2,0)</f>
        <v>0.55521783181357653</v>
      </c>
      <c r="E310">
        <f>C310*GETPIVOTDATA("Gender",NB_2!$A$3,"Gender","Male","LastLetter","a")</f>
        <v>3.0695795584164604E-2</v>
      </c>
      <c r="F310">
        <f>D310*GETPIVOTDATA("Gender",NB_2!$A$3,"Gender","Female","LastLetter","a")</f>
        <v>0.30826684076376898</v>
      </c>
      <c r="G310" t="str">
        <f t="shared" si="4"/>
        <v>Female</v>
      </c>
    </row>
    <row r="311" spans="1:7">
      <c r="A311" t="s">
        <v>4</v>
      </c>
      <c r="B311" t="s">
        <v>2986</v>
      </c>
      <c r="C311">
        <f>VLOOKUP(B311,NB_2!A:C,3,0)</f>
        <v>5.6603773584905662E-2</v>
      </c>
      <c r="D311">
        <f>VLOOKUP(B311,NB_2!A:C,2,0)</f>
        <v>3.0395136778115502E-2</v>
      </c>
      <c r="E311">
        <f>C311*GETPIVOTDATA("Gender",NB_2!$A$3,"Gender","Male","LastLetter","a")</f>
        <v>9.9171031887301028E-3</v>
      </c>
      <c r="F311">
        <f>D311*GETPIVOTDATA("Gender",NB_2!$A$3,"Gender","Female","LastLetter","a")</f>
        <v>1.6875921939622389E-2</v>
      </c>
      <c r="G311" t="str">
        <f t="shared" si="4"/>
        <v>Female</v>
      </c>
    </row>
    <row r="312" spans="1:7">
      <c r="A312" t="s">
        <v>4</v>
      </c>
      <c r="B312" t="s">
        <v>2988</v>
      </c>
      <c r="C312">
        <f>VLOOKUP(B312,NB_2!A:C,3,0)</f>
        <v>0.16172506738544473</v>
      </c>
      <c r="D312">
        <f>VLOOKUP(B312,NB_2!A:C,2,0)</f>
        <v>1.4184397163120567E-2</v>
      </c>
      <c r="E312">
        <f>C312*GETPIVOTDATA("Gender",NB_2!$A$3,"Gender","Male","LastLetter","a")</f>
        <v>2.8334580539228861E-2</v>
      </c>
      <c r="F312">
        <f>D312*GETPIVOTDATA("Gender",NB_2!$A$3,"Gender","Female","LastLetter","a")</f>
        <v>7.8754302384904471E-3</v>
      </c>
      <c r="G312" t="str">
        <f t="shared" si="4"/>
        <v>Male</v>
      </c>
    </row>
    <row r="313" spans="1:7">
      <c r="A313" t="s">
        <v>6</v>
      </c>
      <c r="B313" t="s">
        <v>2986</v>
      </c>
      <c r="C313">
        <f>VLOOKUP(B313,NB_2!A:C,3,0)</f>
        <v>5.6603773584905662E-2</v>
      </c>
      <c r="D313">
        <f>VLOOKUP(B313,NB_2!A:C,2,0)</f>
        <v>3.0395136778115502E-2</v>
      </c>
      <c r="E313">
        <f>C313*GETPIVOTDATA("Gender",NB_2!$A$3,"Gender","Male","LastLetter","a")</f>
        <v>9.9171031887301028E-3</v>
      </c>
      <c r="F313">
        <f>D313*GETPIVOTDATA("Gender",NB_2!$A$3,"Gender","Female","LastLetter","a")</f>
        <v>1.6875921939622389E-2</v>
      </c>
      <c r="G313" t="str">
        <f t="shared" si="4"/>
        <v>Female</v>
      </c>
    </row>
    <row r="314" spans="1:7">
      <c r="A314" t="s">
        <v>4</v>
      </c>
      <c r="B314" t="s">
        <v>2976</v>
      </c>
      <c r="C314">
        <f>VLOOKUP(B314,NB_2!A:C,3,0)</f>
        <v>0.17520215633423181</v>
      </c>
      <c r="D314">
        <f>VLOOKUP(B314,NB_2!A:C,2,0)</f>
        <v>0.55521783181357653</v>
      </c>
      <c r="E314">
        <f>C314*GETPIVOTDATA("Gender",NB_2!$A$3,"Gender","Male","LastLetter","a")</f>
        <v>3.0695795584164604E-2</v>
      </c>
      <c r="F314">
        <f>D314*GETPIVOTDATA("Gender",NB_2!$A$3,"Gender","Female","LastLetter","a")</f>
        <v>0.30826684076376898</v>
      </c>
      <c r="G314" t="str">
        <f t="shared" si="4"/>
        <v>Female</v>
      </c>
    </row>
    <row r="315" spans="1:7">
      <c r="A315" t="s">
        <v>4</v>
      </c>
      <c r="B315" t="s">
        <v>2986</v>
      </c>
      <c r="C315">
        <f>VLOOKUP(B315,NB_2!A:C,3,0)</f>
        <v>5.6603773584905662E-2</v>
      </c>
      <c r="D315">
        <f>VLOOKUP(B315,NB_2!A:C,2,0)</f>
        <v>3.0395136778115502E-2</v>
      </c>
      <c r="E315">
        <f>C315*GETPIVOTDATA("Gender",NB_2!$A$3,"Gender","Male","LastLetter","a")</f>
        <v>9.9171031887301028E-3</v>
      </c>
      <c r="F315">
        <f>D315*GETPIVOTDATA("Gender",NB_2!$A$3,"Gender","Female","LastLetter","a")</f>
        <v>1.6875921939622389E-2</v>
      </c>
      <c r="G315" t="str">
        <f t="shared" si="4"/>
        <v>Female</v>
      </c>
    </row>
    <row r="316" spans="1:7">
      <c r="A316" t="s">
        <v>4</v>
      </c>
      <c r="B316" t="s">
        <v>2976</v>
      </c>
      <c r="C316">
        <f>VLOOKUP(B316,NB_2!A:C,3,0)</f>
        <v>0.17520215633423181</v>
      </c>
      <c r="D316">
        <f>VLOOKUP(B316,NB_2!A:C,2,0)</f>
        <v>0.55521783181357653</v>
      </c>
      <c r="E316">
        <f>C316*GETPIVOTDATA("Gender",NB_2!$A$3,"Gender","Male","LastLetter","a")</f>
        <v>3.0695795584164604E-2</v>
      </c>
      <c r="F316">
        <f>D316*GETPIVOTDATA("Gender",NB_2!$A$3,"Gender","Female","LastLetter","a")</f>
        <v>0.30826684076376898</v>
      </c>
      <c r="G316" t="str">
        <f t="shared" si="4"/>
        <v>Female</v>
      </c>
    </row>
    <row r="317" spans="1:7">
      <c r="A317" t="s">
        <v>6</v>
      </c>
      <c r="B317" t="s">
        <v>2976</v>
      </c>
      <c r="C317">
        <f>VLOOKUP(B317,NB_2!A:C,3,0)</f>
        <v>0.17520215633423181</v>
      </c>
      <c r="D317">
        <f>VLOOKUP(B317,NB_2!A:C,2,0)</f>
        <v>0.55521783181357653</v>
      </c>
      <c r="E317">
        <f>C317*GETPIVOTDATA("Gender",NB_2!$A$3,"Gender","Male","LastLetter","a")</f>
        <v>3.0695795584164604E-2</v>
      </c>
      <c r="F317">
        <f>D317*GETPIVOTDATA("Gender",NB_2!$A$3,"Gender","Female","LastLetter","a")</f>
        <v>0.30826684076376898</v>
      </c>
      <c r="G317" t="str">
        <f t="shared" si="4"/>
        <v>Female</v>
      </c>
    </row>
    <row r="318" spans="1:7">
      <c r="A318" t="s">
        <v>4</v>
      </c>
      <c r="B318" t="s">
        <v>2982</v>
      </c>
      <c r="C318">
        <f>VLOOKUP(B318,NB_2!A:C,3,0)</f>
        <v>0.1096136567834681</v>
      </c>
      <c r="D318">
        <f>VLOOKUP(B318,NB_2!A:C,2,0)</f>
        <v>5.065856129685917E-3</v>
      </c>
      <c r="E318">
        <f>C318*GETPIVOTDATA("Gender",NB_2!$A$3,"Gender","Male","LastLetter","a")</f>
        <v>1.9204549032144008E-2</v>
      </c>
      <c r="F318">
        <f>D318*GETPIVOTDATA("Gender",NB_2!$A$3,"Gender","Female","LastLetter","a")</f>
        <v>2.812653656603731E-3</v>
      </c>
      <c r="G318" t="str">
        <f t="shared" si="4"/>
        <v>Male</v>
      </c>
    </row>
    <row r="319" spans="1:7">
      <c r="A319" t="s">
        <v>4</v>
      </c>
      <c r="B319" t="s">
        <v>2976</v>
      </c>
      <c r="C319">
        <f>VLOOKUP(B319,NB_2!A:C,3,0)</f>
        <v>0.17520215633423181</v>
      </c>
      <c r="D319">
        <f>VLOOKUP(B319,NB_2!A:C,2,0)</f>
        <v>0.55521783181357653</v>
      </c>
      <c r="E319">
        <f>C319*GETPIVOTDATA("Gender",NB_2!$A$3,"Gender","Male","LastLetter","a")</f>
        <v>3.0695795584164604E-2</v>
      </c>
      <c r="F319">
        <f>D319*GETPIVOTDATA("Gender",NB_2!$A$3,"Gender","Female","LastLetter","a")</f>
        <v>0.30826684076376898</v>
      </c>
      <c r="G319" t="str">
        <f t="shared" si="4"/>
        <v>Female</v>
      </c>
    </row>
    <row r="320" spans="1:7">
      <c r="A320" t="s">
        <v>4</v>
      </c>
      <c r="B320" t="s">
        <v>2988</v>
      </c>
      <c r="C320">
        <f>VLOOKUP(B320,NB_2!A:C,3,0)</f>
        <v>0.16172506738544473</v>
      </c>
      <c r="D320">
        <f>VLOOKUP(B320,NB_2!A:C,2,0)</f>
        <v>1.4184397163120567E-2</v>
      </c>
      <c r="E320">
        <f>C320*GETPIVOTDATA("Gender",NB_2!$A$3,"Gender","Male","LastLetter","a")</f>
        <v>2.8334580539228861E-2</v>
      </c>
      <c r="F320">
        <f>D320*GETPIVOTDATA("Gender",NB_2!$A$3,"Gender","Female","LastLetter","a")</f>
        <v>7.8754302384904471E-3</v>
      </c>
      <c r="G320" t="str">
        <f t="shared" si="4"/>
        <v>Male</v>
      </c>
    </row>
    <row r="321" spans="1:7">
      <c r="A321" t="s">
        <v>4</v>
      </c>
      <c r="B321" t="s">
        <v>2988</v>
      </c>
      <c r="C321">
        <f>VLOOKUP(B321,NB_2!A:C,3,0)</f>
        <v>0.16172506738544473</v>
      </c>
      <c r="D321">
        <f>VLOOKUP(B321,NB_2!A:C,2,0)</f>
        <v>1.4184397163120567E-2</v>
      </c>
      <c r="E321">
        <f>C321*GETPIVOTDATA("Gender",NB_2!$A$3,"Gender","Male","LastLetter","a")</f>
        <v>2.8334580539228861E-2</v>
      </c>
      <c r="F321">
        <f>D321*GETPIVOTDATA("Gender",NB_2!$A$3,"Gender","Female","LastLetter","a")</f>
        <v>7.8754302384904471E-3</v>
      </c>
      <c r="G321" t="str">
        <f t="shared" si="4"/>
        <v>Male</v>
      </c>
    </row>
    <row r="322" spans="1:7">
      <c r="A322" t="s">
        <v>4</v>
      </c>
      <c r="B322" t="s">
        <v>2987</v>
      </c>
      <c r="C322">
        <f>VLOOKUP(B322,NB_2!A:C,3,0)</f>
        <v>3.7735849056603772E-2</v>
      </c>
      <c r="D322">
        <f>VLOOKUP(B322,NB_2!A:C,2,0)</f>
        <v>7.0921985815602835E-3</v>
      </c>
      <c r="E322">
        <f>C322*GETPIVOTDATA("Gender",NB_2!$A$3,"Gender","Male","LastLetter","a")</f>
        <v>6.6114021258200676E-3</v>
      </c>
      <c r="F322">
        <f>D322*GETPIVOTDATA("Gender",NB_2!$A$3,"Gender","Female","LastLetter","a")</f>
        <v>3.9377151192452236E-3</v>
      </c>
      <c r="G322" t="str">
        <f t="shared" si="4"/>
        <v>Male</v>
      </c>
    </row>
    <row r="323" spans="1:7">
      <c r="A323" t="s">
        <v>4</v>
      </c>
      <c r="B323" t="s">
        <v>2983</v>
      </c>
      <c r="C323">
        <f>VLOOKUP(B323,NB_2!A:C,3,0)</f>
        <v>6.5588499550763707E-2</v>
      </c>
      <c r="D323">
        <f>VLOOKUP(B323,NB_2!A:C,2,0)</f>
        <v>0.33839918946301922</v>
      </c>
      <c r="E323">
        <f>C323*GETPIVOTDATA("Gender",NB_2!$A$3,"Gender","Male","LastLetter","a")</f>
        <v>1.1491246552020596E-2</v>
      </c>
      <c r="F323">
        <f>D323*GETPIVOTDATA("Gender",NB_2!$A$3,"Gender","Female","LastLetter","a")</f>
        <v>0.18788526426112923</v>
      </c>
      <c r="G323" t="str">
        <f t="shared" ref="G323:G386" si="5">IF(E323&gt;F323,"Male","Female")</f>
        <v>Female</v>
      </c>
    </row>
    <row r="324" spans="1:7">
      <c r="A324" t="s">
        <v>6</v>
      </c>
      <c r="B324" t="s">
        <v>2976</v>
      </c>
      <c r="C324">
        <f>VLOOKUP(B324,NB_2!A:C,3,0)</f>
        <v>0.17520215633423181</v>
      </c>
      <c r="D324">
        <f>VLOOKUP(B324,NB_2!A:C,2,0)</f>
        <v>0.55521783181357653</v>
      </c>
      <c r="E324">
        <f>C324*GETPIVOTDATA("Gender",NB_2!$A$3,"Gender","Male","LastLetter","a")</f>
        <v>3.0695795584164604E-2</v>
      </c>
      <c r="F324">
        <f>D324*GETPIVOTDATA("Gender",NB_2!$A$3,"Gender","Female","LastLetter","a")</f>
        <v>0.30826684076376898</v>
      </c>
      <c r="G324" t="str">
        <f t="shared" si="5"/>
        <v>Female</v>
      </c>
    </row>
    <row r="325" spans="1:7">
      <c r="A325" t="s">
        <v>4</v>
      </c>
      <c r="B325" t="s">
        <v>2978</v>
      </c>
      <c r="C325">
        <f>VLOOKUP(B325,NB_2!A:C,3,0)</f>
        <v>3.0548068283917342E-2</v>
      </c>
      <c r="D325">
        <f>VLOOKUP(B325,NB_2!A:C,2,0)</f>
        <v>1.0131712259371835E-3</v>
      </c>
      <c r="E325">
        <f>C325*GETPIVOTDATA("Gender",NB_2!$A$3,"Gender","Male","LastLetter","a")</f>
        <v>5.3520874351876743E-3</v>
      </c>
      <c r="F325">
        <f>D325*GETPIVOTDATA("Gender",NB_2!$A$3,"Gender","Female","LastLetter","a")</f>
        <v>5.6253073132074625E-4</v>
      </c>
      <c r="G325" t="str">
        <f t="shared" si="5"/>
        <v>Male</v>
      </c>
    </row>
    <row r="326" spans="1:7">
      <c r="A326" t="s">
        <v>6</v>
      </c>
      <c r="B326" t="s">
        <v>2983</v>
      </c>
      <c r="C326">
        <f>VLOOKUP(B326,NB_2!A:C,3,0)</f>
        <v>6.5588499550763707E-2</v>
      </c>
      <c r="D326">
        <f>VLOOKUP(B326,NB_2!A:C,2,0)</f>
        <v>0.33839918946301922</v>
      </c>
      <c r="E326">
        <f>C326*GETPIVOTDATA("Gender",NB_2!$A$3,"Gender","Male","LastLetter","a")</f>
        <v>1.1491246552020596E-2</v>
      </c>
      <c r="F326">
        <f>D326*GETPIVOTDATA("Gender",NB_2!$A$3,"Gender","Female","LastLetter","a")</f>
        <v>0.18788526426112923</v>
      </c>
      <c r="G326" t="str">
        <f t="shared" si="5"/>
        <v>Female</v>
      </c>
    </row>
    <row r="327" spans="1:7">
      <c r="A327" t="s">
        <v>4</v>
      </c>
      <c r="B327" t="s">
        <v>2983</v>
      </c>
      <c r="C327">
        <f>VLOOKUP(B327,NB_2!A:C,3,0)</f>
        <v>6.5588499550763707E-2</v>
      </c>
      <c r="D327">
        <f>VLOOKUP(B327,NB_2!A:C,2,0)</f>
        <v>0.33839918946301922</v>
      </c>
      <c r="E327">
        <f>C327*GETPIVOTDATA("Gender",NB_2!$A$3,"Gender","Male","LastLetter","a")</f>
        <v>1.1491246552020596E-2</v>
      </c>
      <c r="F327">
        <f>D327*GETPIVOTDATA("Gender",NB_2!$A$3,"Gender","Female","LastLetter","a")</f>
        <v>0.18788526426112923</v>
      </c>
      <c r="G327" t="str">
        <f t="shared" si="5"/>
        <v>Female</v>
      </c>
    </row>
    <row r="328" spans="1:7">
      <c r="A328" t="s">
        <v>4</v>
      </c>
      <c r="B328" t="s">
        <v>2986</v>
      </c>
      <c r="C328">
        <f>VLOOKUP(B328,NB_2!A:C,3,0)</f>
        <v>5.6603773584905662E-2</v>
      </c>
      <c r="D328">
        <f>VLOOKUP(B328,NB_2!A:C,2,0)</f>
        <v>3.0395136778115502E-2</v>
      </c>
      <c r="E328">
        <f>C328*GETPIVOTDATA("Gender",NB_2!$A$3,"Gender","Male","LastLetter","a")</f>
        <v>9.9171031887301028E-3</v>
      </c>
      <c r="F328">
        <f>D328*GETPIVOTDATA("Gender",NB_2!$A$3,"Gender","Female","LastLetter","a")</f>
        <v>1.6875921939622389E-2</v>
      </c>
      <c r="G328" t="str">
        <f t="shared" si="5"/>
        <v>Female</v>
      </c>
    </row>
    <row r="329" spans="1:7">
      <c r="A329" t="s">
        <v>6</v>
      </c>
      <c r="B329" t="s">
        <v>2976</v>
      </c>
      <c r="C329">
        <f>VLOOKUP(B329,NB_2!A:C,3,0)</f>
        <v>0.17520215633423181</v>
      </c>
      <c r="D329">
        <f>VLOOKUP(B329,NB_2!A:C,2,0)</f>
        <v>0.55521783181357653</v>
      </c>
      <c r="E329">
        <f>C329*GETPIVOTDATA("Gender",NB_2!$A$3,"Gender","Male","LastLetter","a")</f>
        <v>3.0695795584164604E-2</v>
      </c>
      <c r="F329">
        <f>D329*GETPIVOTDATA("Gender",NB_2!$A$3,"Gender","Female","LastLetter","a")</f>
        <v>0.30826684076376898</v>
      </c>
      <c r="G329" t="str">
        <f t="shared" si="5"/>
        <v>Female</v>
      </c>
    </row>
    <row r="330" spans="1:7">
      <c r="A330" t="s">
        <v>4</v>
      </c>
      <c r="B330" t="s">
        <v>2988</v>
      </c>
      <c r="C330">
        <f>VLOOKUP(B330,NB_2!A:C,3,0)</f>
        <v>0.16172506738544473</v>
      </c>
      <c r="D330">
        <f>VLOOKUP(B330,NB_2!A:C,2,0)</f>
        <v>1.4184397163120567E-2</v>
      </c>
      <c r="E330">
        <f>C330*GETPIVOTDATA("Gender",NB_2!$A$3,"Gender","Male","LastLetter","a")</f>
        <v>2.8334580539228861E-2</v>
      </c>
      <c r="F330">
        <f>D330*GETPIVOTDATA("Gender",NB_2!$A$3,"Gender","Female","LastLetter","a")</f>
        <v>7.8754302384904471E-3</v>
      </c>
      <c r="G330" t="str">
        <f t="shared" si="5"/>
        <v>Male</v>
      </c>
    </row>
    <row r="331" spans="1:7">
      <c r="A331" t="s">
        <v>4</v>
      </c>
      <c r="B331" t="s">
        <v>2983</v>
      </c>
      <c r="C331">
        <f>VLOOKUP(B331,NB_2!A:C,3,0)</f>
        <v>6.5588499550763707E-2</v>
      </c>
      <c r="D331">
        <f>VLOOKUP(B331,NB_2!A:C,2,0)</f>
        <v>0.33839918946301922</v>
      </c>
      <c r="E331">
        <f>C331*GETPIVOTDATA("Gender",NB_2!$A$3,"Gender","Male","LastLetter","a")</f>
        <v>1.1491246552020596E-2</v>
      </c>
      <c r="F331">
        <f>D331*GETPIVOTDATA("Gender",NB_2!$A$3,"Gender","Female","LastLetter","a")</f>
        <v>0.18788526426112923</v>
      </c>
      <c r="G331" t="str">
        <f t="shared" si="5"/>
        <v>Female</v>
      </c>
    </row>
    <row r="332" spans="1:7">
      <c r="A332" t="s">
        <v>6</v>
      </c>
      <c r="B332" t="s">
        <v>2976</v>
      </c>
      <c r="C332">
        <f>VLOOKUP(B332,NB_2!A:C,3,0)</f>
        <v>0.17520215633423181</v>
      </c>
      <c r="D332">
        <f>VLOOKUP(B332,NB_2!A:C,2,0)</f>
        <v>0.55521783181357653</v>
      </c>
      <c r="E332">
        <f>C332*GETPIVOTDATA("Gender",NB_2!$A$3,"Gender","Male","LastLetter","a")</f>
        <v>3.0695795584164604E-2</v>
      </c>
      <c r="F332">
        <f>D332*GETPIVOTDATA("Gender",NB_2!$A$3,"Gender","Female","LastLetter","a")</f>
        <v>0.30826684076376898</v>
      </c>
      <c r="G332" t="str">
        <f t="shared" si="5"/>
        <v>Female</v>
      </c>
    </row>
    <row r="333" spans="1:7">
      <c r="A333" t="s">
        <v>4</v>
      </c>
      <c r="B333" t="s">
        <v>2986</v>
      </c>
      <c r="C333">
        <f>VLOOKUP(B333,NB_2!A:C,3,0)</f>
        <v>5.6603773584905662E-2</v>
      </c>
      <c r="D333">
        <f>VLOOKUP(B333,NB_2!A:C,2,0)</f>
        <v>3.0395136778115502E-2</v>
      </c>
      <c r="E333">
        <f>C333*GETPIVOTDATA("Gender",NB_2!$A$3,"Gender","Male","LastLetter","a")</f>
        <v>9.9171031887301028E-3</v>
      </c>
      <c r="F333">
        <f>D333*GETPIVOTDATA("Gender",NB_2!$A$3,"Gender","Female","LastLetter","a")</f>
        <v>1.6875921939622389E-2</v>
      </c>
      <c r="G333" t="str">
        <f t="shared" si="5"/>
        <v>Female</v>
      </c>
    </row>
    <row r="334" spans="1:7">
      <c r="A334" t="s">
        <v>6</v>
      </c>
      <c r="B334" t="s">
        <v>2976</v>
      </c>
      <c r="C334">
        <f>VLOOKUP(B334,NB_2!A:C,3,0)</f>
        <v>0.17520215633423181</v>
      </c>
      <c r="D334">
        <f>VLOOKUP(B334,NB_2!A:C,2,0)</f>
        <v>0.55521783181357653</v>
      </c>
      <c r="E334">
        <f>C334*GETPIVOTDATA("Gender",NB_2!$A$3,"Gender","Male","LastLetter","a")</f>
        <v>3.0695795584164604E-2</v>
      </c>
      <c r="F334">
        <f>D334*GETPIVOTDATA("Gender",NB_2!$A$3,"Gender","Female","LastLetter","a")</f>
        <v>0.30826684076376898</v>
      </c>
      <c r="G334" t="str">
        <f t="shared" si="5"/>
        <v>Female</v>
      </c>
    </row>
    <row r="335" spans="1:7">
      <c r="A335" t="s">
        <v>4</v>
      </c>
      <c r="B335" t="s">
        <v>2987</v>
      </c>
      <c r="C335">
        <f>VLOOKUP(B335,NB_2!A:C,3,0)</f>
        <v>3.7735849056603772E-2</v>
      </c>
      <c r="D335">
        <f>VLOOKUP(B335,NB_2!A:C,2,0)</f>
        <v>7.0921985815602835E-3</v>
      </c>
      <c r="E335">
        <f>C335*GETPIVOTDATA("Gender",NB_2!$A$3,"Gender","Male","LastLetter","a")</f>
        <v>6.6114021258200676E-3</v>
      </c>
      <c r="F335">
        <f>D335*GETPIVOTDATA("Gender",NB_2!$A$3,"Gender","Female","LastLetter","a")</f>
        <v>3.9377151192452236E-3</v>
      </c>
      <c r="G335" t="str">
        <f t="shared" si="5"/>
        <v>Male</v>
      </c>
    </row>
    <row r="336" spans="1:7">
      <c r="A336" t="s">
        <v>4</v>
      </c>
      <c r="B336" t="s">
        <v>2981</v>
      </c>
      <c r="C336">
        <f>VLOOKUP(B336,NB_2!A:C,3,0)</f>
        <v>1.2578616352201259E-2</v>
      </c>
      <c r="D336">
        <f>VLOOKUP(B336,NB_2!A:C,2,0)</f>
        <v>0</v>
      </c>
      <c r="E336">
        <f>C336*GETPIVOTDATA("Gender",NB_2!$A$3,"Gender","Male","LastLetter","a")</f>
        <v>2.2038007086066895E-3</v>
      </c>
      <c r="F336">
        <f>D336*GETPIVOTDATA("Gender",NB_2!$A$3,"Gender","Female","LastLetter","a")</f>
        <v>0</v>
      </c>
      <c r="G336" t="str">
        <f t="shared" si="5"/>
        <v>Male</v>
      </c>
    </row>
    <row r="337" spans="1:7">
      <c r="A337" t="s">
        <v>4</v>
      </c>
      <c r="B337" t="s">
        <v>2982</v>
      </c>
      <c r="C337">
        <f>VLOOKUP(B337,NB_2!A:C,3,0)</f>
        <v>0.1096136567834681</v>
      </c>
      <c r="D337">
        <f>VLOOKUP(B337,NB_2!A:C,2,0)</f>
        <v>5.065856129685917E-3</v>
      </c>
      <c r="E337">
        <f>C337*GETPIVOTDATA("Gender",NB_2!$A$3,"Gender","Male","LastLetter","a")</f>
        <v>1.9204549032144008E-2</v>
      </c>
      <c r="F337">
        <f>D337*GETPIVOTDATA("Gender",NB_2!$A$3,"Gender","Female","LastLetter","a")</f>
        <v>2.812653656603731E-3</v>
      </c>
      <c r="G337" t="str">
        <f t="shared" si="5"/>
        <v>Male</v>
      </c>
    </row>
    <row r="338" spans="1:7">
      <c r="A338" t="s">
        <v>6</v>
      </c>
      <c r="B338" t="s">
        <v>2979</v>
      </c>
      <c r="C338">
        <f>VLOOKUP(B338,NB_2!A:C,3,0)</f>
        <v>6.2893081761006293E-3</v>
      </c>
      <c r="D338">
        <f>VLOOKUP(B338,NB_2!A:C,2,0)</f>
        <v>8.1053698074974676E-3</v>
      </c>
      <c r="E338">
        <f>C338*GETPIVOTDATA("Gender",NB_2!$A$3,"Gender","Male","LastLetter","a")</f>
        <v>1.1019003543033448E-3</v>
      </c>
      <c r="F338">
        <f>D338*GETPIVOTDATA("Gender",NB_2!$A$3,"Gender","Female","LastLetter","a")</f>
        <v>4.50024585056597E-3</v>
      </c>
      <c r="G338" t="str">
        <f t="shared" si="5"/>
        <v>Female</v>
      </c>
    </row>
    <row r="339" spans="1:7">
      <c r="A339" t="s">
        <v>6</v>
      </c>
      <c r="B339" t="s">
        <v>2976</v>
      </c>
      <c r="C339">
        <f>VLOOKUP(B339,NB_2!A:C,3,0)</f>
        <v>0.17520215633423181</v>
      </c>
      <c r="D339">
        <f>VLOOKUP(B339,NB_2!A:C,2,0)</f>
        <v>0.55521783181357653</v>
      </c>
      <c r="E339">
        <f>C339*GETPIVOTDATA("Gender",NB_2!$A$3,"Gender","Male","LastLetter","a")</f>
        <v>3.0695795584164604E-2</v>
      </c>
      <c r="F339">
        <f>D339*GETPIVOTDATA("Gender",NB_2!$A$3,"Gender","Female","LastLetter","a")</f>
        <v>0.30826684076376898</v>
      </c>
      <c r="G339" t="str">
        <f t="shared" si="5"/>
        <v>Female</v>
      </c>
    </row>
    <row r="340" spans="1:7">
      <c r="A340" t="s">
        <v>6</v>
      </c>
      <c r="B340" t="s">
        <v>2986</v>
      </c>
      <c r="C340">
        <f>VLOOKUP(B340,NB_2!A:C,3,0)</f>
        <v>5.6603773584905662E-2</v>
      </c>
      <c r="D340">
        <f>VLOOKUP(B340,NB_2!A:C,2,0)</f>
        <v>3.0395136778115502E-2</v>
      </c>
      <c r="E340">
        <f>C340*GETPIVOTDATA("Gender",NB_2!$A$3,"Gender","Male","LastLetter","a")</f>
        <v>9.9171031887301028E-3</v>
      </c>
      <c r="F340">
        <f>D340*GETPIVOTDATA("Gender",NB_2!$A$3,"Gender","Female","LastLetter","a")</f>
        <v>1.6875921939622389E-2</v>
      </c>
      <c r="G340" t="str">
        <f t="shared" si="5"/>
        <v>Female</v>
      </c>
    </row>
    <row r="341" spans="1:7">
      <c r="A341" t="s">
        <v>4</v>
      </c>
      <c r="B341" t="s">
        <v>2991</v>
      </c>
      <c r="C341">
        <f>VLOOKUP(B341,NB_2!A:C,3,0)</f>
        <v>3.5938903863432167E-3</v>
      </c>
      <c r="D341">
        <f>VLOOKUP(B341,NB_2!A:C,2,0)</f>
        <v>0</v>
      </c>
      <c r="E341">
        <f>C341*GETPIVOTDATA("Gender",NB_2!$A$3,"Gender","Male","LastLetter","a")</f>
        <v>6.2965734531619702E-4</v>
      </c>
      <c r="F341">
        <f>D341*GETPIVOTDATA("Gender",NB_2!$A$3,"Gender","Female","LastLetter","a")</f>
        <v>0</v>
      </c>
      <c r="G341" t="str">
        <f t="shared" si="5"/>
        <v>Male</v>
      </c>
    </row>
    <row r="342" spans="1:7">
      <c r="A342" t="s">
        <v>4</v>
      </c>
      <c r="B342" t="s">
        <v>2978</v>
      </c>
      <c r="C342">
        <f>VLOOKUP(B342,NB_2!A:C,3,0)</f>
        <v>3.0548068283917342E-2</v>
      </c>
      <c r="D342">
        <f>VLOOKUP(B342,NB_2!A:C,2,0)</f>
        <v>1.0131712259371835E-3</v>
      </c>
      <c r="E342">
        <f>C342*GETPIVOTDATA("Gender",NB_2!$A$3,"Gender","Male","LastLetter","a")</f>
        <v>5.3520874351876743E-3</v>
      </c>
      <c r="F342">
        <f>D342*GETPIVOTDATA("Gender",NB_2!$A$3,"Gender","Female","LastLetter","a")</f>
        <v>5.6253073132074625E-4</v>
      </c>
      <c r="G342" t="str">
        <f t="shared" si="5"/>
        <v>Male</v>
      </c>
    </row>
    <row r="343" spans="1:7">
      <c r="A343" t="s">
        <v>4</v>
      </c>
      <c r="B343" t="s">
        <v>2995</v>
      </c>
      <c r="C343">
        <f>VLOOKUP(B343,NB_2!A:C,3,0)</f>
        <v>3.2345013477088951E-2</v>
      </c>
      <c r="D343">
        <f>VLOOKUP(B343,NB_2!A:C,2,0)</f>
        <v>1.0131712259371834E-2</v>
      </c>
      <c r="E343">
        <f>C343*GETPIVOTDATA("Gender",NB_2!$A$3,"Gender","Male","LastLetter","a")</f>
        <v>5.6669161078457733E-3</v>
      </c>
      <c r="F343">
        <f>D343*GETPIVOTDATA("Gender",NB_2!$A$3,"Gender","Female","LastLetter","a")</f>
        <v>5.6253073132074621E-3</v>
      </c>
      <c r="G343" t="str">
        <f t="shared" si="5"/>
        <v>Male</v>
      </c>
    </row>
    <row r="344" spans="1:7">
      <c r="A344" t="s">
        <v>4</v>
      </c>
      <c r="B344" t="s">
        <v>2985</v>
      </c>
      <c r="C344">
        <f>VLOOKUP(B344,NB_2!A:C,3,0)</f>
        <v>3.6837376460017966E-2</v>
      </c>
      <c r="D344">
        <f>VLOOKUP(B344,NB_2!A:C,2,0)</f>
        <v>4.0526849037487338E-3</v>
      </c>
      <c r="E344">
        <f>C344*GETPIVOTDATA("Gender",NB_2!$A$3,"Gender","Male","LastLetter","a")</f>
        <v>6.4539877894910181E-3</v>
      </c>
      <c r="F344">
        <f>D344*GETPIVOTDATA("Gender",NB_2!$A$3,"Gender","Female","LastLetter","a")</f>
        <v>2.250122925282985E-3</v>
      </c>
      <c r="G344" t="str">
        <f t="shared" si="5"/>
        <v>Male</v>
      </c>
    </row>
    <row r="345" spans="1:7">
      <c r="A345" t="s">
        <v>6</v>
      </c>
      <c r="B345" t="s">
        <v>2976</v>
      </c>
      <c r="C345">
        <f>VLOOKUP(B345,NB_2!A:C,3,0)</f>
        <v>0.17520215633423181</v>
      </c>
      <c r="D345">
        <f>VLOOKUP(B345,NB_2!A:C,2,0)</f>
        <v>0.55521783181357653</v>
      </c>
      <c r="E345">
        <f>C345*GETPIVOTDATA("Gender",NB_2!$A$3,"Gender","Male","LastLetter","a")</f>
        <v>3.0695795584164604E-2</v>
      </c>
      <c r="F345">
        <f>D345*GETPIVOTDATA("Gender",NB_2!$A$3,"Gender","Female","LastLetter","a")</f>
        <v>0.30826684076376898</v>
      </c>
      <c r="G345" t="str">
        <f t="shared" si="5"/>
        <v>Female</v>
      </c>
    </row>
    <row r="346" spans="1:7">
      <c r="A346" t="s">
        <v>4</v>
      </c>
      <c r="B346" t="s">
        <v>2978</v>
      </c>
      <c r="C346">
        <f>VLOOKUP(B346,NB_2!A:C,3,0)</f>
        <v>3.0548068283917342E-2</v>
      </c>
      <c r="D346">
        <f>VLOOKUP(B346,NB_2!A:C,2,0)</f>
        <v>1.0131712259371835E-3</v>
      </c>
      <c r="E346">
        <f>C346*GETPIVOTDATA("Gender",NB_2!$A$3,"Gender","Male","LastLetter","a")</f>
        <v>5.3520874351876743E-3</v>
      </c>
      <c r="F346">
        <f>D346*GETPIVOTDATA("Gender",NB_2!$A$3,"Gender","Female","LastLetter","a")</f>
        <v>5.6253073132074625E-4</v>
      </c>
      <c r="G346" t="str">
        <f t="shared" si="5"/>
        <v>Male</v>
      </c>
    </row>
    <row r="347" spans="1:7">
      <c r="A347" t="s">
        <v>4</v>
      </c>
      <c r="B347" t="s">
        <v>2988</v>
      </c>
      <c r="C347">
        <f>VLOOKUP(B347,NB_2!A:C,3,0)</f>
        <v>0.16172506738544473</v>
      </c>
      <c r="D347">
        <f>VLOOKUP(B347,NB_2!A:C,2,0)</f>
        <v>1.4184397163120567E-2</v>
      </c>
      <c r="E347">
        <f>C347*GETPIVOTDATA("Gender",NB_2!$A$3,"Gender","Male","LastLetter","a")</f>
        <v>2.8334580539228861E-2</v>
      </c>
      <c r="F347">
        <f>D347*GETPIVOTDATA("Gender",NB_2!$A$3,"Gender","Female","LastLetter","a")</f>
        <v>7.8754302384904471E-3</v>
      </c>
      <c r="G347" t="str">
        <f t="shared" si="5"/>
        <v>Male</v>
      </c>
    </row>
    <row r="348" spans="1:7">
      <c r="A348" t="s">
        <v>6</v>
      </c>
      <c r="B348" t="s">
        <v>2976</v>
      </c>
      <c r="C348">
        <f>VLOOKUP(B348,NB_2!A:C,3,0)</f>
        <v>0.17520215633423181</v>
      </c>
      <c r="D348">
        <f>VLOOKUP(B348,NB_2!A:C,2,0)</f>
        <v>0.55521783181357653</v>
      </c>
      <c r="E348">
        <f>C348*GETPIVOTDATA("Gender",NB_2!$A$3,"Gender","Male","LastLetter","a")</f>
        <v>3.0695795584164604E-2</v>
      </c>
      <c r="F348">
        <f>D348*GETPIVOTDATA("Gender",NB_2!$A$3,"Gender","Female","LastLetter","a")</f>
        <v>0.30826684076376898</v>
      </c>
      <c r="G348" t="str">
        <f t="shared" si="5"/>
        <v>Female</v>
      </c>
    </row>
    <row r="349" spans="1:7">
      <c r="A349" t="s">
        <v>4</v>
      </c>
      <c r="B349" t="s">
        <v>2986</v>
      </c>
      <c r="C349">
        <f>VLOOKUP(B349,NB_2!A:C,3,0)</f>
        <v>5.6603773584905662E-2</v>
      </c>
      <c r="D349">
        <f>VLOOKUP(B349,NB_2!A:C,2,0)</f>
        <v>3.0395136778115502E-2</v>
      </c>
      <c r="E349">
        <f>C349*GETPIVOTDATA("Gender",NB_2!$A$3,"Gender","Male","LastLetter","a")</f>
        <v>9.9171031887301028E-3</v>
      </c>
      <c r="F349">
        <f>D349*GETPIVOTDATA("Gender",NB_2!$A$3,"Gender","Female","LastLetter","a")</f>
        <v>1.6875921939622389E-2</v>
      </c>
      <c r="G349" t="str">
        <f t="shared" si="5"/>
        <v>Female</v>
      </c>
    </row>
    <row r="350" spans="1:7">
      <c r="A350" t="s">
        <v>4</v>
      </c>
      <c r="B350" t="s">
        <v>2976</v>
      </c>
      <c r="C350">
        <f>VLOOKUP(B350,NB_2!A:C,3,0)</f>
        <v>0.17520215633423181</v>
      </c>
      <c r="D350">
        <f>VLOOKUP(B350,NB_2!A:C,2,0)</f>
        <v>0.55521783181357653</v>
      </c>
      <c r="E350">
        <f>C350*GETPIVOTDATA("Gender",NB_2!$A$3,"Gender","Male","LastLetter","a")</f>
        <v>3.0695795584164604E-2</v>
      </c>
      <c r="F350">
        <f>D350*GETPIVOTDATA("Gender",NB_2!$A$3,"Gender","Female","LastLetter","a")</f>
        <v>0.30826684076376898</v>
      </c>
      <c r="G350" t="str">
        <f t="shared" si="5"/>
        <v>Female</v>
      </c>
    </row>
    <row r="351" spans="1:7">
      <c r="A351" t="s">
        <v>6</v>
      </c>
      <c r="B351" t="s">
        <v>2976</v>
      </c>
      <c r="C351">
        <f>VLOOKUP(B351,NB_2!A:C,3,0)</f>
        <v>0.17520215633423181</v>
      </c>
      <c r="D351">
        <f>VLOOKUP(B351,NB_2!A:C,2,0)</f>
        <v>0.55521783181357653</v>
      </c>
      <c r="E351">
        <f>C351*GETPIVOTDATA("Gender",NB_2!$A$3,"Gender","Male","LastLetter","a")</f>
        <v>3.0695795584164604E-2</v>
      </c>
      <c r="F351">
        <f>D351*GETPIVOTDATA("Gender",NB_2!$A$3,"Gender","Female","LastLetter","a")</f>
        <v>0.30826684076376898</v>
      </c>
      <c r="G351" t="str">
        <f t="shared" si="5"/>
        <v>Female</v>
      </c>
    </row>
    <row r="352" spans="1:7">
      <c r="A352" t="s">
        <v>4</v>
      </c>
      <c r="B352" t="s">
        <v>2984</v>
      </c>
      <c r="C352">
        <f>VLOOKUP(B352,NB_2!A:C,3,0)</f>
        <v>2.3360287511230909E-2</v>
      </c>
      <c r="D352">
        <f>VLOOKUP(B352,NB_2!A:C,2,0)</f>
        <v>1.0131712259371835E-3</v>
      </c>
      <c r="E352">
        <f>C352*GETPIVOTDATA("Gender",NB_2!$A$3,"Gender","Male","LastLetter","a")</f>
        <v>4.0927727445552809E-3</v>
      </c>
      <c r="F352">
        <f>D352*GETPIVOTDATA("Gender",NB_2!$A$3,"Gender","Female","LastLetter","a")</f>
        <v>5.6253073132074625E-4</v>
      </c>
      <c r="G352" t="str">
        <f t="shared" si="5"/>
        <v>Male</v>
      </c>
    </row>
    <row r="353" spans="1:7">
      <c r="A353" t="s">
        <v>4</v>
      </c>
      <c r="B353" t="s">
        <v>2988</v>
      </c>
      <c r="C353">
        <f>VLOOKUP(B353,NB_2!A:C,3,0)</f>
        <v>0.16172506738544473</v>
      </c>
      <c r="D353">
        <f>VLOOKUP(B353,NB_2!A:C,2,0)</f>
        <v>1.4184397163120567E-2</v>
      </c>
      <c r="E353">
        <f>C353*GETPIVOTDATA("Gender",NB_2!$A$3,"Gender","Male","LastLetter","a")</f>
        <v>2.8334580539228861E-2</v>
      </c>
      <c r="F353">
        <f>D353*GETPIVOTDATA("Gender",NB_2!$A$3,"Gender","Female","LastLetter","a")</f>
        <v>7.8754302384904471E-3</v>
      </c>
      <c r="G353" t="str">
        <f t="shared" si="5"/>
        <v>Male</v>
      </c>
    </row>
    <row r="354" spans="1:7">
      <c r="A354" t="s">
        <v>6</v>
      </c>
      <c r="B354" t="s">
        <v>2983</v>
      </c>
      <c r="C354">
        <f>VLOOKUP(B354,NB_2!A:C,3,0)</f>
        <v>6.5588499550763707E-2</v>
      </c>
      <c r="D354">
        <f>VLOOKUP(B354,NB_2!A:C,2,0)</f>
        <v>0.33839918946301922</v>
      </c>
      <c r="E354">
        <f>C354*GETPIVOTDATA("Gender",NB_2!$A$3,"Gender","Male","LastLetter","a")</f>
        <v>1.1491246552020596E-2</v>
      </c>
      <c r="F354">
        <f>D354*GETPIVOTDATA("Gender",NB_2!$A$3,"Gender","Female","LastLetter","a")</f>
        <v>0.18788526426112923</v>
      </c>
      <c r="G354" t="str">
        <f t="shared" si="5"/>
        <v>Female</v>
      </c>
    </row>
    <row r="355" spans="1:7">
      <c r="A355" t="s">
        <v>6</v>
      </c>
      <c r="B355" t="s">
        <v>2976</v>
      </c>
      <c r="C355">
        <f>VLOOKUP(B355,NB_2!A:C,3,0)</f>
        <v>0.17520215633423181</v>
      </c>
      <c r="D355">
        <f>VLOOKUP(B355,NB_2!A:C,2,0)</f>
        <v>0.55521783181357653</v>
      </c>
      <c r="E355">
        <f>C355*GETPIVOTDATA("Gender",NB_2!$A$3,"Gender","Male","LastLetter","a")</f>
        <v>3.0695795584164604E-2</v>
      </c>
      <c r="F355">
        <f>D355*GETPIVOTDATA("Gender",NB_2!$A$3,"Gender","Female","LastLetter","a")</f>
        <v>0.30826684076376898</v>
      </c>
      <c r="G355" t="str">
        <f t="shared" si="5"/>
        <v>Female</v>
      </c>
    </row>
    <row r="356" spans="1:7">
      <c r="A356" t="s">
        <v>4</v>
      </c>
      <c r="B356" t="s">
        <v>2978</v>
      </c>
      <c r="C356">
        <f>VLOOKUP(B356,NB_2!A:C,3,0)</f>
        <v>3.0548068283917342E-2</v>
      </c>
      <c r="D356">
        <f>VLOOKUP(B356,NB_2!A:C,2,0)</f>
        <v>1.0131712259371835E-3</v>
      </c>
      <c r="E356">
        <f>C356*GETPIVOTDATA("Gender",NB_2!$A$3,"Gender","Male","LastLetter","a")</f>
        <v>5.3520874351876743E-3</v>
      </c>
      <c r="F356">
        <f>D356*GETPIVOTDATA("Gender",NB_2!$A$3,"Gender","Female","LastLetter","a")</f>
        <v>5.6253073132074625E-4</v>
      </c>
      <c r="G356" t="str">
        <f t="shared" si="5"/>
        <v>Male</v>
      </c>
    </row>
    <row r="357" spans="1:7">
      <c r="A357" t="s">
        <v>6</v>
      </c>
      <c r="B357" t="s">
        <v>2976</v>
      </c>
      <c r="C357">
        <f>VLOOKUP(B357,NB_2!A:C,3,0)</f>
        <v>0.17520215633423181</v>
      </c>
      <c r="D357">
        <f>VLOOKUP(B357,NB_2!A:C,2,0)</f>
        <v>0.55521783181357653</v>
      </c>
      <c r="E357">
        <f>C357*GETPIVOTDATA("Gender",NB_2!$A$3,"Gender","Male","LastLetter","a")</f>
        <v>3.0695795584164604E-2</v>
      </c>
      <c r="F357">
        <f>D357*GETPIVOTDATA("Gender",NB_2!$A$3,"Gender","Female","LastLetter","a")</f>
        <v>0.30826684076376898</v>
      </c>
      <c r="G357" t="str">
        <f t="shared" si="5"/>
        <v>Female</v>
      </c>
    </row>
    <row r="358" spans="1:7">
      <c r="A358" t="s">
        <v>6</v>
      </c>
      <c r="B358" t="s">
        <v>2983</v>
      </c>
      <c r="C358">
        <f>VLOOKUP(B358,NB_2!A:C,3,0)</f>
        <v>6.5588499550763707E-2</v>
      </c>
      <c r="D358">
        <f>VLOOKUP(B358,NB_2!A:C,2,0)</f>
        <v>0.33839918946301922</v>
      </c>
      <c r="E358">
        <f>C358*GETPIVOTDATA("Gender",NB_2!$A$3,"Gender","Male","LastLetter","a")</f>
        <v>1.1491246552020596E-2</v>
      </c>
      <c r="F358">
        <f>D358*GETPIVOTDATA("Gender",NB_2!$A$3,"Gender","Female","LastLetter","a")</f>
        <v>0.18788526426112923</v>
      </c>
      <c r="G358" t="str">
        <f t="shared" si="5"/>
        <v>Female</v>
      </c>
    </row>
    <row r="359" spans="1:7">
      <c r="A359" t="s">
        <v>6</v>
      </c>
      <c r="B359" t="s">
        <v>2983</v>
      </c>
      <c r="C359">
        <f>VLOOKUP(B359,NB_2!A:C,3,0)</f>
        <v>6.5588499550763707E-2</v>
      </c>
      <c r="D359">
        <f>VLOOKUP(B359,NB_2!A:C,2,0)</f>
        <v>0.33839918946301922</v>
      </c>
      <c r="E359">
        <f>C359*GETPIVOTDATA("Gender",NB_2!$A$3,"Gender","Male","LastLetter","a")</f>
        <v>1.1491246552020596E-2</v>
      </c>
      <c r="F359">
        <f>D359*GETPIVOTDATA("Gender",NB_2!$A$3,"Gender","Female","LastLetter","a")</f>
        <v>0.18788526426112923</v>
      </c>
      <c r="G359" t="str">
        <f t="shared" si="5"/>
        <v>Female</v>
      </c>
    </row>
    <row r="360" spans="1:7">
      <c r="A360" t="s">
        <v>4</v>
      </c>
      <c r="B360" t="s">
        <v>2982</v>
      </c>
      <c r="C360">
        <f>VLOOKUP(B360,NB_2!A:C,3,0)</f>
        <v>0.1096136567834681</v>
      </c>
      <c r="D360">
        <f>VLOOKUP(B360,NB_2!A:C,2,0)</f>
        <v>5.065856129685917E-3</v>
      </c>
      <c r="E360">
        <f>C360*GETPIVOTDATA("Gender",NB_2!$A$3,"Gender","Male","LastLetter","a")</f>
        <v>1.9204549032144008E-2</v>
      </c>
      <c r="F360">
        <f>D360*GETPIVOTDATA("Gender",NB_2!$A$3,"Gender","Female","LastLetter","a")</f>
        <v>2.812653656603731E-3</v>
      </c>
      <c r="G360" t="str">
        <f t="shared" si="5"/>
        <v>Male</v>
      </c>
    </row>
    <row r="361" spans="1:7">
      <c r="A361" t="s">
        <v>6</v>
      </c>
      <c r="B361" t="s">
        <v>2983</v>
      </c>
      <c r="C361">
        <f>VLOOKUP(B361,NB_2!A:C,3,0)</f>
        <v>6.5588499550763707E-2</v>
      </c>
      <c r="D361">
        <f>VLOOKUP(B361,NB_2!A:C,2,0)</f>
        <v>0.33839918946301922</v>
      </c>
      <c r="E361">
        <f>C361*GETPIVOTDATA("Gender",NB_2!$A$3,"Gender","Male","LastLetter","a")</f>
        <v>1.1491246552020596E-2</v>
      </c>
      <c r="F361">
        <f>D361*GETPIVOTDATA("Gender",NB_2!$A$3,"Gender","Female","LastLetter","a")</f>
        <v>0.18788526426112923</v>
      </c>
      <c r="G361" t="str">
        <f t="shared" si="5"/>
        <v>Female</v>
      </c>
    </row>
    <row r="362" spans="1:7">
      <c r="A362" t="s">
        <v>6</v>
      </c>
      <c r="B362" t="s">
        <v>2976</v>
      </c>
      <c r="C362">
        <f>VLOOKUP(B362,NB_2!A:C,3,0)</f>
        <v>0.17520215633423181</v>
      </c>
      <c r="D362">
        <f>VLOOKUP(B362,NB_2!A:C,2,0)</f>
        <v>0.55521783181357653</v>
      </c>
      <c r="E362">
        <f>C362*GETPIVOTDATA("Gender",NB_2!$A$3,"Gender","Male","LastLetter","a")</f>
        <v>3.0695795584164604E-2</v>
      </c>
      <c r="F362">
        <f>D362*GETPIVOTDATA("Gender",NB_2!$A$3,"Gender","Female","LastLetter","a")</f>
        <v>0.30826684076376898</v>
      </c>
      <c r="G362" t="str">
        <f t="shared" si="5"/>
        <v>Female</v>
      </c>
    </row>
    <row r="363" spans="1:7">
      <c r="A363" t="s">
        <v>6</v>
      </c>
      <c r="B363" t="s">
        <v>2976</v>
      </c>
      <c r="C363">
        <f>VLOOKUP(B363,NB_2!A:C,3,0)</f>
        <v>0.17520215633423181</v>
      </c>
      <c r="D363">
        <f>VLOOKUP(B363,NB_2!A:C,2,0)</f>
        <v>0.55521783181357653</v>
      </c>
      <c r="E363">
        <f>C363*GETPIVOTDATA("Gender",NB_2!$A$3,"Gender","Male","LastLetter","a")</f>
        <v>3.0695795584164604E-2</v>
      </c>
      <c r="F363">
        <f>D363*GETPIVOTDATA("Gender",NB_2!$A$3,"Gender","Female","LastLetter","a")</f>
        <v>0.30826684076376898</v>
      </c>
      <c r="G363" t="str">
        <f t="shared" si="5"/>
        <v>Female</v>
      </c>
    </row>
    <row r="364" spans="1:7">
      <c r="A364" t="s">
        <v>4</v>
      </c>
      <c r="B364" t="s">
        <v>2982</v>
      </c>
      <c r="C364">
        <f>VLOOKUP(B364,NB_2!A:C,3,0)</f>
        <v>0.1096136567834681</v>
      </c>
      <c r="D364">
        <f>VLOOKUP(B364,NB_2!A:C,2,0)</f>
        <v>5.065856129685917E-3</v>
      </c>
      <c r="E364">
        <f>C364*GETPIVOTDATA("Gender",NB_2!$A$3,"Gender","Male","LastLetter","a")</f>
        <v>1.9204549032144008E-2</v>
      </c>
      <c r="F364">
        <f>D364*GETPIVOTDATA("Gender",NB_2!$A$3,"Gender","Female","LastLetter","a")</f>
        <v>2.812653656603731E-3</v>
      </c>
      <c r="G364" t="str">
        <f t="shared" si="5"/>
        <v>Male</v>
      </c>
    </row>
    <row r="365" spans="1:7">
      <c r="A365" t="s">
        <v>6</v>
      </c>
      <c r="B365" t="s">
        <v>2995</v>
      </c>
      <c r="C365">
        <f>VLOOKUP(B365,NB_2!A:C,3,0)</f>
        <v>3.2345013477088951E-2</v>
      </c>
      <c r="D365">
        <f>VLOOKUP(B365,NB_2!A:C,2,0)</f>
        <v>1.0131712259371834E-2</v>
      </c>
      <c r="E365">
        <f>C365*GETPIVOTDATA("Gender",NB_2!$A$3,"Gender","Male","LastLetter","a")</f>
        <v>5.6669161078457733E-3</v>
      </c>
      <c r="F365">
        <f>D365*GETPIVOTDATA("Gender",NB_2!$A$3,"Gender","Female","LastLetter","a")</f>
        <v>5.6253073132074621E-3</v>
      </c>
      <c r="G365" t="str">
        <f t="shared" si="5"/>
        <v>Male</v>
      </c>
    </row>
    <row r="366" spans="1:7">
      <c r="A366" t="s">
        <v>4</v>
      </c>
      <c r="B366" t="s">
        <v>2976</v>
      </c>
      <c r="C366">
        <f>VLOOKUP(B366,NB_2!A:C,3,0)</f>
        <v>0.17520215633423181</v>
      </c>
      <c r="D366">
        <f>VLOOKUP(B366,NB_2!A:C,2,0)</f>
        <v>0.55521783181357653</v>
      </c>
      <c r="E366">
        <f>C366*GETPIVOTDATA("Gender",NB_2!$A$3,"Gender","Male","LastLetter","a")</f>
        <v>3.0695795584164604E-2</v>
      </c>
      <c r="F366">
        <f>D366*GETPIVOTDATA("Gender",NB_2!$A$3,"Gender","Female","LastLetter","a")</f>
        <v>0.30826684076376898</v>
      </c>
      <c r="G366" t="str">
        <f t="shared" si="5"/>
        <v>Female</v>
      </c>
    </row>
    <row r="367" spans="1:7">
      <c r="A367" t="s">
        <v>4</v>
      </c>
      <c r="B367" t="s">
        <v>2976</v>
      </c>
      <c r="C367">
        <f>VLOOKUP(B367,NB_2!A:C,3,0)</f>
        <v>0.17520215633423181</v>
      </c>
      <c r="D367">
        <f>VLOOKUP(B367,NB_2!A:C,2,0)</f>
        <v>0.55521783181357653</v>
      </c>
      <c r="E367">
        <f>C367*GETPIVOTDATA("Gender",NB_2!$A$3,"Gender","Male","LastLetter","a")</f>
        <v>3.0695795584164604E-2</v>
      </c>
      <c r="F367">
        <f>D367*GETPIVOTDATA("Gender",NB_2!$A$3,"Gender","Female","LastLetter","a")</f>
        <v>0.30826684076376898</v>
      </c>
      <c r="G367" t="str">
        <f t="shared" si="5"/>
        <v>Female</v>
      </c>
    </row>
    <row r="368" spans="1:7">
      <c r="A368" t="s">
        <v>4</v>
      </c>
      <c r="B368" t="s">
        <v>2988</v>
      </c>
      <c r="C368">
        <f>VLOOKUP(B368,NB_2!A:C,3,0)</f>
        <v>0.16172506738544473</v>
      </c>
      <c r="D368">
        <f>VLOOKUP(B368,NB_2!A:C,2,0)</f>
        <v>1.4184397163120567E-2</v>
      </c>
      <c r="E368">
        <f>C368*GETPIVOTDATA("Gender",NB_2!$A$3,"Gender","Male","LastLetter","a")</f>
        <v>2.8334580539228861E-2</v>
      </c>
      <c r="F368">
        <f>D368*GETPIVOTDATA("Gender",NB_2!$A$3,"Gender","Female","LastLetter","a")</f>
        <v>7.8754302384904471E-3</v>
      </c>
      <c r="G368" t="str">
        <f t="shared" si="5"/>
        <v>Male</v>
      </c>
    </row>
    <row r="369" spans="1:7">
      <c r="A369" t="s">
        <v>4</v>
      </c>
      <c r="B369" t="s">
        <v>2976</v>
      </c>
      <c r="C369">
        <f>VLOOKUP(B369,NB_2!A:C,3,0)</f>
        <v>0.17520215633423181</v>
      </c>
      <c r="D369">
        <f>VLOOKUP(B369,NB_2!A:C,2,0)</f>
        <v>0.55521783181357653</v>
      </c>
      <c r="E369">
        <f>C369*GETPIVOTDATA("Gender",NB_2!$A$3,"Gender","Male","LastLetter","a")</f>
        <v>3.0695795584164604E-2</v>
      </c>
      <c r="F369">
        <f>D369*GETPIVOTDATA("Gender",NB_2!$A$3,"Gender","Female","LastLetter","a")</f>
        <v>0.30826684076376898</v>
      </c>
      <c r="G369" t="str">
        <f t="shared" si="5"/>
        <v>Female</v>
      </c>
    </row>
    <row r="370" spans="1:7">
      <c r="A370" t="s">
        <v>4</v>
      </c>
      <c r="B370" t="s">
        <v>2988</v>
      </c>
      <c r="C370">
        <f>VLOOKUP(B370,NB_2!A:C,3,0)</f>
        <v>0.16172506738544473</v>
      </c>
      <c r="D370">
        <f>VLOOKUP(B370,NB_2!A:C,2,0)</f>
        <v>1.4184397163120567E-2</v>
      </c>
      <c r="E370">
        <f>C370*GETPIVOTDATA("Gender",NB_2!$A$3,"Gender","Male","LastLetter","a")</f>
        <v>2.8334580539228861E-2</v>
      </c>
      <c r="F370">
        <f>D370*GETPIVOTDATA("Gender",NB_2!$A$3,"Gender","Female","LastLetter","a")</f>
        <v>7.8754302384904471E-3</v>
      </c>
      <c r="G370" t="str">
        <f t="shared" si="5"/>
        <v>Male</v>
      </c>
    </row>
    <row r="371" spans="1:7">
      <c r="A371" t="s">
        <v>4</v>
      </c>
      <c r="B371" t="s">
        <v>2988</v>
      </c>
      <c r="C371">
        <f>VLOOKUP(B371,NB_2!A:C,3,0)</f>
        <v>0.16172506738544473</v>
      </c>
      <c r="D371">
        <f>VLOOKUP(B371,NB_2!A:C,2,0)</f>
        <v>1.4184397163120567E-2</v>
      </c>
      <c r="E371">
        <f>C371*GETPIVOTDATA("Gender",NB_2!$A$3,"Gender","Male","LastLetter","a")</f>
        <v>2.8334580539228861E-2</v>
      </c>
      <c r="F371">
        <f>D371*GETPIVOTDATA("Gender",NB_2!$A$3,"Gender","Female","LastLetter","a")</f>
        <v>7.8754302384904471E-3</v>
      </c>
      <c r="G371" t="str">
        <f t="shared" si="5"/>
        <v>Male</v>
      </c>
    </row>
    <row r="372" spans="1:7">
      <c r="A372" t="s">
        <v>4</v>
      </c>
      <c r="B372" t="s">
        <v>2982</v>
      </c>
      <c r="C372">
        <f>VLOOKUP(B372,NB_2!A:C,3,0)</f>
        <v>0.1096136567834681</v>
      </c>
      <c r="D372">
        <f>VLOOKUP(B372,NB_2!A:C,2,0)</f>
        <v>5.065856129685917E-3</v>
      </c>
      <c r="E372">
        <f>C372*GETPIVOTDATA("Gender",NB_2!$A$3,"Gender","Male","LastLetter","a")</f>
        <v>1.9204549032144008E-2</v>
      </c>
      <c r="F372">
        <f>D372*GETPIVOTDATA("Gender",NB_2!$A$3,"Gender","Female","LastLetter","a")</f>
        <v>2.812653656603731E-3</v>
      </c>
      <c r="G372" t="str">
        <f t="shared" si="5"/>
        <v>Male</v>
      </c>
    </row>
    <row r="373" spans="1:7">
      <c r="A373" t="s">
        <v>6</v>
      </c>
      <c r="B373" t="s">
        <v>2983</v>
      </c>
      <c r="C373">
        <f>VLOOKUP(B373,NB_2!A:C,3,0)</f>
        <v>6.5588499550763707E-2</v>
      </c>
      <c r="D373">
        <f>VLOOKUP(B373,NB_2!A:C,2,0)</f>
        <v>0.33839918946301922</v>
      </c>
      <c r="E373">
        <f>C373*GETPIVOTDATA("Gender",NB_2!$A$3,"Gender","Male","LastLetter","a")</f>
        <v>1.1491246552020596E-2</v>
      </c>
      <c r="F373">
        <f>D373*GETPIVOTDATA("Gender",NB_2!$A$3,"Gender","Female","LastLetter","a")</f>
        <v>0.18788526426112923</v>
      </c>
      <c r="G373" t="str">
        <f t="shared" si="5"/>
        <v>Female</v>
      </c>
    </row>
    <row r="374" spans="1:7">
      <c r="A374" t="s">
        <v>6</v>
      </c>
      <c r="B374" t="s">
        <v>2984</v>
      </c>
      <c r="C374">
        <f>VLOOKUP(B374,NB_2!A:C,3,0)</f>
        <v>2.3360287511230909E-2</v>
      </c>
      <c r="D374">
        <f>VLOOKUP(B374,NB_2!A:C,2,0)</f>
        <v>1.0131712259371835E-3</v>
      </c>
      <c r="E374">
        <f>C374*GETPIVOTDATA("Gender",NB_2!$A$3,"Gender","Male","LastLetter","a")</f>
        <v>4.0927727445552809E-3</v>
      </c>
      <c r="F374">
        <f>D374*GETPIVOTDATA("Gender",NB_2!$A$3,"Gender","Female","LastLetter","a")</f>
        <v>5.6253073132074625E-4</v>
      </c>
      <c r="G374" t="str">
        <f t="shared" si="5"/>
        <v>Male</v>
      </c>
    </row>
    <row r="375" spans="1:7">
      <c r="A375" t="s">
        <v>6</v>
      </c>
      <c r="B375" t="s">
        <v>2976</v>
      </c>
      <c r="C375">
        <f>VLOOKUP(B375,NB_2!A:C,3,0)</f>
        <v>0.17520215633423181</v>
      </c>
      <c r="D375">
        <f>VLOOKUP(B375,NB_2!A:C,2,0)</f>
        <v>0.55521783181357653</v>
      </c>
      <c r="E375">
        <f>C375*GETPIVOTDATA("Gender",NB_2!$A$3,"Gender","Male","LastLetter","a")</f>
        <v>3.0695795584164604E-2</v>
      </c>
      <c r="F375">
        <f>D375*GETPIVOTDATA("Gender",NB_2!$A$3,"Gender","Female","LastLetter","a")</f>
        <v>0.30826684076376898</v>
      </c>
      <c r="G375" t="str">
        <f t="shared" si="5"/>
        <v>Female</v>
      </c>
    </row>
    <row r="376" spans="1:7">
      <c r="A376" t="s">
        <v>4</v>
      </c>
      <c r="B376" t="s">
        <v>2976</v>
      </c>
      <c r="C376">
        <f>VLOOKUP(B376,NB_2!A:C,3,0)</f>
        <v>0.17520215633423181</v>
      </c>
      <c r="D376">
        <f>VLOOKUP(B376,NB_2!A:C,2,0)</f>
        <v>0.55521783181357653</v>
      </c>
      <c r="E376">
        <f>C376*GETPIVOTDATA("Gender",NB_2!$A$3,"Gender","Male","LastLetter","a")</f>
        <v>3.0695795584164604E-2</v>
      </c>
      <c r="F376">
        <f>D376*GETPIVOTDATA("Gender",NB_2!$A$3,"Gender","Female","LastLetter","a")</f>
        <v>0.30826684076376898</v>
      </c>
      <c r="G376" t="str">
        <f t="shared" si="5"/>
        <v>Female</v>
      </c>
    </row>
    <row r="377" spans="1:7">
      <c r="A377" t="s">
        <v>6</v>
      </c>
      <c r="B377" t="s">
        <v>2992</v>
      </c>
      <c r="C377">
        <f>VLOOKUP(B377,NB_2!A:C,3,0)</f>
        <v>8.9847259658580411E-2</v>
      </c>
      <c r="D377">
        <f>VLOOKUP(B377,NB_2!A:C,2,0)</f>
        <v>8.1053698074974676E-3</v>
      </c>
      <c r="E377">
        <f>C377*GETPIVOTDATA("Gender",NB_2!$A$3,"Gender","Male","LastLetter","a")</f>
        <v>1.5741433632904926E-2</v>
      </c>
      <c r="F377">
        <f>D377*GETPIVOTDATA("Gender",NB_2!$A$3,"Gender","Female","LastLetter","a")</f>
        <v>4.50024585056597E-3</v>
      </c>
      <c r="G377" t="str">
        <f t="shared" si="5"/>
        <v>Male</v>
      </c>
    </row>
    <row r="378" spans="1:7">
      <c r="A378" t="s">
        <v>4</v>
      </c>
      <c r="B378" t="s">
        <v>2995</v>
      </c>
      <c r="C378">
        <f>VLOOKUP(B378,NB_2!A:C,3,0)</f>
        <v>3.2345013477088951E-2</v>
      </c>
      <c r="D378">
        <f>VLOOKUP(B378,NB_2!A:C,2,0)</f>
        <v>1.0131712259371834E-2</v>
      </c>
      <c r="E378">
        <f>C378*GETPIVOTDATA("Gender",NB_2!$A$3,"Gender","Male","LastLetter","a")</f>
        <v>5.6669161078457733E-3</v>
      </c>
      <c r="F378">
        <f>D378*GETPIVOTDATA("Gender",NB_2!$A$3,"Gender","Female","LastLetter","a")</f>
        <v>5.6253073132074621E-3</v>
      </c>
      <c r="G378" t="str">
        <f t="shared" si="5"/>
        <v>Male</v>
      </c>
    </row>
    <row r="379" spans="1:7">
      <c r="A379" t="s">
        <v>4</v>
      </c>
      <c r="B379" t="s">
        <v>2988</v>
      </c>
      <c r="C379">
        <f>VLOOKUP(B379,NB_2!A:C,3,0)</f>
        <v>0.16172506738544473</v>
      </c>
      <c r="D379">
        <f>VLOOKUP(B379,NB_2!A:C,2,0)</f>
        <v>1.4184397163120567E-2</v>
      </c>
      <c r="E379">
        <f>C379*GETPIVOTDATA("Gender",NB_2!$A$3,"Gender","Male","LastLetter","a")</f>
        <v>2.8334580539228861E-2</v>
      </c>
      <c r="F379">
        <f>D379*GETPIVOTDATA("Gender",NB_2!$A$3,"Gender","Female","LastLetter","a")</f>
        <v>7.8754302384904471E-3</v>
      </c>
      <c r="G379" t="str">
        <f t="shared" si="5"/>
        <v>Male</v>
      </c>
    </row>
    <row r="380" spans="1:7">
      <c r="A380" t="s">
        <v>4</v>
      </c>
      <c r="B380" t="s">
        <v>2992</v>
      </c>
      <c r="C380">
        <f>VLOOKUP(B380,NB_2!A:C,3,0)</f>
        <v>8.9847259658580411E-2</v>
      </c>
      <c r="D380">
        <f>VLOOKUP(B380,NB_2!A:C,2,0)</f>
        <v>8.1053698074974676E-3</v>
      </c>
      <c r="E380">
        <f>C380*GETPIVOTDATA("Gender",NB_2!$A$3,"Gender","Male","LastLetter","a")</f>
        <v>1.5741433632904926E-2</v>
      </c>
      <c r="F380">
        <f>D380*GETPIVOTDATA("Gender",NB_2!$A$3,"Gender","Female","LastLetter","a")</f>
        <v>4.50024585056597E-3</v>
      </c>
      <c r="G380" t="str">
        <f t="shared" si="5"/>
        <v>Male</v>
      </c>
    </row>
    <row r="381" spans="1:7">
      <c r="A381" t="s">
        <v>6</v>
      </c>
      <c r="B381" t="s">
        <v>2983</v>
      </c>
      <c r="C381">
        <f>VLOOKUP(B381,NB_2!A:C,3,0)</f>
        <v>6.5588499550763707E-2</v>
      </c>
      <c r="D381">
        <f>VLOOKUP(B381,NB_2!A:C,2,0)</f>
        <v>0.33839918946301922</v>
      </c>
      <c r="E381">
        <f>C381*GETPIVOTDATA("Gender",NB_2!$A$3,"Gender","Male","LastLetter","a")</f>
        <v>1.1491246552020596E-2</v>
      </c>
      <c r="F381">
        <f>D381*GETPIVOTDATA("Gender",NB_2!$A$3,"Gender","Female","LastLetter","a")</f>
        <v>0.18788526426112923</v>
      </c>
      <c r="G381" t="str">
        <f t="shared" si="5"/>
        <v>Female</v>
      </c>
    </row>
    <row r="382" spans="1:7">
      <c r="A382" t="s">
        <v>6</v>
      </c>
      <c r="B382" t="s">
        <v>2994</v>
      </c>
      <c r="C382">
        <f>VLOOKUP(B382,NB_2!A:C,3,0)</f>
        <v>6.2893081761006289E-2</v>
      </c>
      <c r="D382">
        <f>VLOOKUP(B382,NB_2!A:C,2,0)</f>
        <v>5.065856129685917E-3</v>
      </c>
      <c r="E382">
        <f>C382*GETPIVOTDATA("Gender",NB_2!$A$3,"Gender","Male","LastLetter","a")</f>
        <v>1.1019003543033448E-2</v>
      </c>
      <c r="F382">
        <f>D382*GETPIVOTDATA("Gender",NB_2!$A$3,"Gender","Female","LastLetter","a")</f>
        <v>2.812653656603731E-3</v>
      </c>
      <c r="G382" t="str">
        <f t="shared" si="5"/>
        <v>Male</v>
      </c>
    </row>
    <row r="383" spans="1:7">
      <c r="A383" t="s">
        <v>4</v>
      </c>
      <c r="B383" t="s">
        <v>2994</v>
      </c>
      <c r="C383">
        <f>VLOOKUP(B383,NB_2!A:C,3,0)</f>
        <v>6.2893081761006289E-2</v>
      </c>
      <c r="D383">
        <f>VLOOKUP(B383,NB_2!A:C,2,0)</f>
        <v>5.065856129685917E-3</v>
      </c>
      <c r="E383">
        <f>C383*GETPIVOTDATA("Gender",NB_2!$A$3,"Gender","Male","LastLetter","a")</f>
        <v>1.1019003543033448E-2</v>
      </c>
      <c r="F383">
        <f>D383*GETPIVOTDATA("Gender",NB_2!$A$3,"Gender","Female","LastLetter","a")</f>
        <v>2.812653656603731E-3</v>
      </c>
      <c r="G383" t="str">
        <f t="shared" si="5"/>
        <v>Male</v>
      </c>
    </row>
    <row r="384" spans="1:7">
      <c r="A384" t="s">
        <v>4</v>
      </c>
      <c r="B384" t="s">
        <v>2986</v>
      </c>
      <c r="C384">
        <f>VLOOKUP(B384,NB_2!A:C,3,0)</f>
        <v>5.6603773584905662E-2</v>
      </c>
      <c r="D384">
        <f>VLOOKUP(B384,NB_2!A:C,2,0)</f>
        <v>3.0395136778115502E-2</v>
      </c>
      <c r="E384">
        <f>C384*GETPIVOTDATA("Gender",NB_2!$A$3,"Gender","Male","LastLetter","a")</f>
        <v>9.9171031887301028E-3</v>
      </c>
      <c r="F384">
        <f>D384*GETPIVOTDATA("Gender",NB_2!$A$3,"Gender","Female","LastLetter","a")</f>
        <v>1.6875921939622389E-2</v>
      </c>
      <c r="G384" t="str">
        <f t="shared" si="5"/>
        <v>Female</v>
      </c>
    </row>
    <row r="385" spans="1:7">
      <c r="A385" t="s">
        <v>6</v>
      </c>
      <c r="B385" t="s">
        <v>2992</v>
      </c>
      <c r="C385">
        <f>VLOOKUP(B385,NB_2!A:C,3,0)</f>
        <v>8.9847259658580411E-2</v>
      </c>
      <c r="D385">
        <f>VLOOKUP(B385,NB_2!A:C,2,0)</f>
        <v>8.1053698074974676E-3</v>
      </c>
      <c r="E385">
        <f>C385*GETPIVOTDATA("Gender",NB_2!$A$3,"Gender","Male","LastLetter","a")</f>
        <v>1.5741433632904926E-2</v>
      </c>
      <c r="F385">
        <f>D385*GETPIVOTDATA("Gender",NB_2!$A$3,"Gender","Female","LastLetter","a")</f>
        <v>4.50024585056597E-3</v>
      </c>
      <c r="G385" t="str">
        <f t="shared" si="5"/>
        <v>Male</v>
      </c>
    </row>
    <row r="386" spans="1:7">
      <c r="A386" t="s">
        <v>6</v>
      </c>
      <c r="B386" t="s">
        <v>2976</v>
      </c>
      <c r="C386">
        <f>VLOOKUP(B386,NB_2!A:C,3,0)</f>
        <v>0.17520215633423181</v>
      </c>
      <c r="D386">
        <f>VLOOKUP(B386,NB_2!A:C,2,0)</f>
        <v>0.55521783181357653</v>
      </c>
      <c r="E386">
        <f>C386*GETPIVOTDATA("Gender",NB_2!$A$3,"Gender","Male","LastLetter","a")</f>
        <v>3.0695795584164604E-2</v>
      </c>
      <c r="F386">
        <f>D386*GETPIVOTDATA("Gender",NB_2!$A$3,"Gender","Female","LastLetter","a")</f>
        <v>0.30826684076376898</v>
      </c>
      <c r="G386" t="str">
        <f t="shared" si="5"/>
        <v>Female</v>
      </c>
    </row>
    <row r="387" spans="1:7">
      <c r="A387" t="s">
        <v>4</v>
      </c>
      <c r="B387" t="s">
        <v>2997</v>
      </c>
      <c r="C387">
        <f>VLOOKUP(B387,NB_2!A:C,3,0)</f>
        <v>1.7070979335130278E-2</v>
      </c>
      <c r="D387">
        <f>VLOOKUP(B387,NB_2!A:C,2,0)</f>
        <v>2.0263424518743669E-3</v>
      </c>
      <c r="E387">
        <f>C387*GETPIVOTDATA("Gender",NB_2!$A$3,"Gender","Male","LastLetter","a")</f>
        <v>2.9908723902519353E-3</v>
      </c>
      <c r="F387">
        <f>D387*GETPIVOTDATA("Gender",NB_2!$A$3,"Gender","Female","LastLetter","a")</f>
        <v>1.1250614626414925E-3</v>
      </c>
      <c r="G387" t="str">
        <f t="shared" ref="G387:G450" si="6">IF(E387&gt;F387,"Male","Female")</f>
        <v>Male</v>
      </c>
    </row>
    <row r="388" spans="1:7">
      <c r="A388" t="s">
        <v>4</v>
      </c>
      <c r="B388" t="s">
        <v>2976</v>
      </c>
      <c r="C388">
        <f>VLOOKUP(B388,NB_2!A:C,3,0)</f>
        <v>0.17520215633423181</v>
      </c>
      <c r="D388">
        <f>VLOOKUP(B388,NB_2!A:C,2,0)</f>
        <v>0.55521783181357653</v>
      </c>
      <c r="E388">
        <f>C388*GETPIVOTDATA("Gender",NB_2!$A$3,"Gender","Male","LastLetter","a")</f>
        <v>3.0695795584164604E-2</v>
      </c>
      <c r="F388">
        <f>D388*GETPIVOTDATA("Gender",NB_2!$A$3,"Gender","Female","LastLetter","a")</f>
        <v>0.30826684076376898</v>
      </c>
      <c r="G388" t="str">
        <f t="shared" si="6"/>
        <v>Female</v>
      </c>
    </row>
    <row r="389" spans="1:7">
      <c r="A389" t="s">
        <v>6</v>
      </c>
      <c r="B389" t="s">
        <v>2983</v>
      </c>
      <c r="C389">
        <f>VLOOKUP(B389,NB_2!A:C,3,0)</f>
        <v>6.5588499550763707E-2</v>
      </c>
      <c r="D389">
        <f>VLOOKUP(B389,NB_2!A:C,2,0)</f>
        <v>0.33839918946301922</v>
      </c>
      <c r="E389">
        <f>C389*GETPIVOTDATA("Gender",NB_2!$A$3,"Gender","Male","LastLetter","a")</f>
        <v>1.1491246552020596E-2</v>
      </c>
      <c r="F389">
        <f>D389*GETPIVOTDATA("Gender",NB_2!$A$3,"Gender","Female","LastLetter","a")</f>
        <v>0.18788526426112923</v>
      </c>
      <c r="G389" t="str">
        <f t="shared" si="6"/>
        <v>Female</v>
      </c>
    </row>
    <row r="390" spans="1:7">
      <c r="A390" t="s">
        <v>4</v>
      </c>
      <c r="B390" t="s">
        <v>2986</v>
      </c>
      <c r="C390">
        <f>VLOOKUP(B390,NB_2!A:C,3,0)</f>
        <v>5.6603773584905662E-2</v>
      </c>
      <c r="D390">
        <f>VLOOKUP(B390,NB_2!A:C,2,0)</f>
        <v>3.0395136778115502E-2</v>
      </c>
      <c r="E390">
        <f>C390*GETPIVOTDATA("Gender",NB_2!$A$3,"Gender","Male","LastLetter","a")</f>
        <v>9.9171031887301028E-3</v>
      </c>
      <c r="F390">
        <f>D390*GETPIVOTDATA("Gender",NB_2!$A$3,"Gender","Female","LastLetter","a")</f>
        <v>1.6875921939622389E-2</v>
      </c>
      <c r="G390" t="str">
        <f t="shared" si="6"/>
        <v>Female</v>
      </c>
    </row>
    <row r="391" spans="1:7">
      <c r="A391" t="s">
        <v>6</v>
      </c>
      <c r="B391" t="s">
        <v>2976</v>
      </c>
      <c r="C391">
        <f>VLOOKUP(B391,NB_2!A:C,3,0)</f>
        <v>0.17520215633423181</v>
      </c>
      <c r="D391">
        <f>VLOOKUP(B391,NB_2!A:C,2,0)</f>
        <v>0.55521783181357653</v>
      </c>
      <c r="E391">
        <f>C391*GETPIVOTDATA("Gender",NB_2!$A$3,"Gender","Male","LastLetter","a")</f>
        <v>3.0695795584164604E-2</v>
      </c>
      <c r="F391">
        <f>D391*GETPIVOTDATA("Gender",NB_2!$A$3,"Gender","Female","LastLetter","a")</f>
        <v>0.30826684076376898</v>
      </c>
      <c r="G391" t="str">
        <f t="shared" si="6"/>
        <v>Female</v>
      </c>
    </row>
    <row r="392" spans="1:7">
      <c r="A392" t="s">
        <v>6</v>
      </c>
      <c r="B392" t="s">
        <v>2988</v>
      </c>
      <c r="C392">
        <f>VLOOKUP(B392,NB_2!A:C,3,0)</f>
        <v>0.16172506738544473</v>
      </c>
      <c r="D392">
        <f>VLOOKUP(B392,NB_2!A:C,2,0)</f>
        <v>1.4184397163120567E-2</v>
      </c>
      <c r="E392">
        <f>C392*GETPIVOTDATA("Gender",NB_2!$A$3,"Gender","Male","LastLetter","a")</f>
        <v>2.8334580539228861E-2</v>
      </c>
      <c r="F392">
        <f>D392*GETPIVOTDATA("Gender",NB_2!$A$3,"Gender","Female","LastLetter","a")</f>
        <v>7.8754302384904471E-3</v>
      </c>
      <c r="G392" t="str">
        <f t="shared" si="6"/>
        <v>Male</v>
      </c>
    </row>
    <row r="393" spans="1:7">
      <c r="A393" t="s">
        <v>6</v>
      </c>
      <c r="B393" t="s">
        <v>2986</v>
      </c>
      <c r="C393">
        <f>VLOOKUP(B393,NB_2!A:C,3,0)</f>
        <v>5.6603773584905662E-2</v>
      </c>
      <c r="D393">
        <f>VLOOKUP(B393,NB_2!A:C,2,0)</f>
        <v>3.0395136778115502E-2</v>
      </c>
      <c r="E393">
        <f>C393*GETPIVOTDATA("Gender",NB_2!$A$3,"Gender","Male","LastLetter","a")</f>
        <v>9.9171031887301028E-3</v>
      </c>
      <c r="F393">
        <f>D393*GETPIVOTDATA("Gender",NB_2!$A$3,"Gender","Female","LastLetter","a")</f>
        <v>1.6875921939622389E-2</v>
      </c>
      <c r="G393" t="str">
        <f t="shared" si="6"/>
        <v>Female</v>
      </c>
    </row>
    <row r="394" spans="1:7">
      <c r="A394" t="s">
        <v>6</v>
      </c>
      <c r="B394" t="s">
        <v>2983</v>
      </c>
      <c r="C394">
        <f>VLOOKUP(B394,NB_2!A:C,3,0)</f>
        <v>6.5588499550763707E-2</v>
      </c>
      <c r="D394">
        <f>VLOOKUP(B394,NB_2!A:C,2,0)</f>
        <v>0.33839918946301922</v>
      </c>
      <c r="E394">
        <f>C394*GETPIVOTDATA("Gender",NB_2!$A$3,"Gender","Male","LastLetter","a")</f>
        <v>1.1491246552020596E-2</v>
      </c>
      <c r="F394">
        <f>D394*GETPIVOTDATA("Gender",NB_2!$A$3,"Gender","Female","LastLetter","a")</f>
        <v>0.18788526426112923</v>
      </c>
      <c r="G394" t="str">
        <f t="shared" si="6"/>
        <v>Female</v>
      </c>
    </row>
    <row r="395" spans="1:7">
      <c r="A395" t="s">
        <v>6</v>
      </c>
      <c r="B395" t="s">
        <v>2976</v>
      </c>
      <c r="C395">
        <f>VLOOKUP(B395,NB_2!A:C,3,0)</f>
        <v>0.17520215633423181</v>
      </c>
      <c r="D395">
        <f>VLOOKUP(B395,NB_2!A:C,2,0)</f>
        <v>0.55521783181357653</v>
      </c>
      <c r="E395">
        <f>C395*GETPIVOTDATA("Gender",NB_2!$A$3,"Gender","Male","LastLetter","a")</f>
        <v>3.0695795584164604E-2</v>
      </c>
      <c r="F395">
        <f>D395*GETPIVOTDATA("Gender",NB_2!$A$3,"Gender","Female","LastLetter","a")</f>
        <v>0.30826684076376898</v>
      </c>
      <c r="G395" t="str">
        <f t="shared" si="6"/>
        <v>Female</v>
      </c>
    </row>
    <row r="396" spans="1:7">
      <c r="A396" t="s">
        <v>6</v>
      </c>
      <c r="B396" t="s">
        <v>2995</v>
      </c>
      <c r="C396">
        <f>VLOOKUP(B396,NB_2!A:C,3,0)</f>
        <v>3.2345013477088951E-2</v>
      </c>
      <c r="D396">
        <f>VLOOKUP(B396,NB_2!A:C,2,0)</f>
        <v>1.0131712259371834E-2</v>
      </c>
      <c r="E396">
        <f>C396*GETPIVOTDATA("Gender",NB_2!$A$3,"Gender","Male","LastLetter","a")</f>
        <v>5.6669161078457733E-3</v>
      </c>
      <c r="F396">
        <f>D396*GETPIVOTDATA("Gender",NB_2!$A$3,"Gender","Female","LastLetter","a")</f>
        <v>5.6253073132074621E-3</v>
      </c>
      <c r="G396" t="str">
        <f t="shared" si="6"/>
        <v>Male</v>
      </c>
    </row>
    <row r="397" spans="1:7">
      <c r="A397" t="s">
        <v>4</v>
      </c>
      <c r="B397" t="s">
        <v>2982</v>
      </c>
      <c r="C397">
        <f>VLOOKUP(B397,NB_2!A:C,3,0)</f>
        <v>0.1096136567834681</v>
      </c>
      <c r="D397">
        <f>VLOOKUP(B397,NB_2!A:C,2,0)</f>
        <v>5.065856129685917E-3</v>
      </c>
      <c r="E397">
        <f>C397*GETPIVOTDATA("Gender",NB_2!$A$3,"Gender","Male","LastLetter","a")</f>
        <v>1.9204549032144008E-2</v>
      </c>
      <c r="F397">
        <f>D397*GETPIVOTDATA("Gender",NB_2!$A$3,"Gender","Female","LastLetter","a")</f>
        <v>2.812653656603731E-3</v>
      </c>
      <c r="G397" t="str">
        <f t="shared" si="6"/>
        <v>Male</v>
      </c>
    </row>
    <row r="398" spans="1:7">
      <c r="A398" t="s">
        <v>6</v>
      </c>
      <c r="B398" t="s">
        <v>2983</v>
      </c>
      <c r="C398">
        <f>VLOOKUP(B398,NB_2!A:C,3,0)</f>
        <v>6.5588499550763707E-2</v>
      </c>
      <c r="D398">
        <f>VLOOKUP(B398,NB_2!A:C,2,0)</f>
        <v>0.33839918946301922</v>
      </c>
      <c r="E398">
        <f>C398*GETPIVOTDATA("Gender",NB_2!$A$3,"Gender","Male","LastLetter","a")</f>
        <v>1.1491246552020596E-2</v>
      </c>
      <c r="F398">
        <f>D398*GETPIVOTDATA("Gender",NB_2!$A$3,"Gender","Female","LastLetter","a")</f>
        <v>0.18788526426112923</v>
      </c>
      <c r="G398" t="str">
        <f t="shared" si="6"/>
        <v>Female</v>
      </c>
    </row>
    <row r="399" spans="1:7">
      <c r="A399" t="s">
        <v>6</v>
      </c>
      <c r="B399" t="s">
        <v>2976</v>
      </c>
      <c r="C399">
        <f>VLOOKUP(B399,NB_2!A:C,3,0)</f>
        <v>0.17520215633423181</v>
      </c>
      <c r="D399">
        <f>VLOOKUP(B399,NB_2!A:C,2,0)</f>
        <v>0.55521783181357653</v>
      </c>
      <c r="E399">
        <f>C399*GETPIVOTDATA("Gender",NB_2!$A$3,"Gender","Male","LastLetter","a")</f>
        <v>3.0695795584164604E-2</v>
      </c>
      <c r="F399">
        <f>D399*GETPIVOTDATA("Gender",NB_2!$A$3,"Gender","Female","LastLetter","a")</f>
        <v>0.30826684076376898</v>
      </c>
      <c r="G399" t="str">
        <f t="shared" si="6"/>
        <v>Female</v>
      </c>
    </row>
    <row r="400" spans="1:7">
      <c r="A400" t="s">
        <v>6</v>
      </c>
      <c r="B400" t="s">
        <v>2983</v>
      </c>
      <c r="C400">
        <f>VLOOKUP(B400,NB_2!A:C,3,0)</f>
        <v>6.5588499550763707E-2</v>
      </c>
      <c r="D400">
        <f>VLOOKUP(B400,NB_2!A:C,2,0)</f>
        <v>0.33839918946301922</v>
      </c>
      <c r="E400">
        <f>C400*GETPIVOTDATA("Gender",NB_2!$A$3,"Gender","Male","LastLetter","a")</f>
        <v>1.1491246552020596E-2</v>
      </c>
      <c r="F400">
        <f>D400*GETPIVOTDATA("Gender",NB_2!$A$3,"Gender","Female","LastLetter","a")</f>
        <v>0.18788526426112923</v>
      </c>
      <c r="G400" t="str">
        <f t="shared" si="6"/>
        <v>Female</v>
      </c>
    </row>
    <row r="401" spans="1:7">
      <c r="A401" t="s">
        <v>6</v>
      </c>
      <c r="B401" t="s">
        <v>2985</v>
      </c>
      <c r="C401">
        <f>VLOOKUP(B401,NB_2!A:C,3,0)</f>
        <v>3.6837376460017966E-2</v>
      </c>
      <c r="D401">
        <f>VLOOKUP(B401,NB_2!A:C,2,0)</f>
        <v>4.0526849037487338E-3</v>
      </c>
      <c r="E401">
        <f>C401*GETPIVOTDATA("Gender",NB_2!$A$3,"Gender","Male","LastLetter","a")</f>
        <v>6.4539877894910181E-3</v>
      </c>
      <c r="F401">
        <f>D401*GETPIVOTDATA("Gender",NB_2!$A$3,"Gender","Female","LastLetter","a")</f>
        <v>2.250122925282985E-3</v>
      </c>
      <c r="G401" t="str">
        <f t="shared" si="6"/>
        <v>Male</v>
      </c>
    </row>
    <row r="402" spans="1:7">
      <c r="A402" t="s">
        <v>4</v>
      </c>
      <c r="B402" t="s">
        <v>2982</v>
      </c>
      <c r="C402">
        <f>VLOOKUP(B402,NB_2!A:C,3,0)</f>
        <v>0.1096136567834681</v>
      </c>
      <c r="D402">
        <f>VLOOKUP(B402,NB_2!A:C,2,0)</f>
        <v>5.065856129685917E-3</v>
      </c>
      <c r="E402">
        <f>C402*GETPIVOTDATA("Gender",NB_2!$A$3,"Gender","Male","LastLetter","a")</f>
        <v>1.9204549032144008E-2</v>
      </c>
      <c r="F402">
        <f>D402*GETPIVOTDATA("Gender",NB_2!$A$3,"Gender","Female","LastLetter","a")</f>
        <v>2.812653656603731E-3</v>
      </c>
      <c r="G402" t="str">
        <f t="shared" si="6"/>
        <v>Male</v>
      </c>
    </row>
    <row r="403" spans="1:7">
      <c r="A403" t="s">
        <v>4</v>
      </c>
      <c r="B403" t="s">
        <v>2982</v>
      </c>
      <c r="C403">
        <f>VLOOKUP(B403,NB_2!A:C,3,0)</f>
        <v>0.1096136567834681</v>
      </c>
      <c r="D403">
        <f>VLOOKUP(B403,NB_2!A:C,2,0)</f>
        <v>5.065856129685917E-3</v>
      </c>
      <c r="E403">
        <f>C403*GETPIVOTDATA("Gender",NB_2!$A$3,"Gender","Male","LastLetter","a")</f>
        <v>1.9204549032144008E-2</v>
      </c>
      <c r="F403">
        <f>D403*GETPIVOTDATA("Gender",NB_2!$A$3,"Gender","Female","LastLetter","a")</f>
        <v>2.812653656603731E-3</v>
      </c>
      <c r="G403" t="str">
        <f t="shared" si="6"/>
        <v>Male</v>
      </c>
    </row>
    <row r="404" spans="1:7">
      <c r="A404" t="s">
        <v>6</v>
      </c>
      <c r="B404" t="s">
        <v>2976</v>
      </c>
      <c r="C404">
        <f>VLOOKUP(B404,NB_2!A:C,3,0)</f>
        <v>0.17520215633423181</v>
      </c>
      <c r="D404">
        <f>VLOOKUP(B404,NB_2!A:C,2,0)</f>
        <v>0.55521783181357653</v>
      </c>
      <c r="E404">
        <f>C404*GETPIVOTDATA("Gender",NB_2!$A$3,"Gender","Male","LastLetter","a")</f>
        <v>3.0695795584164604E-2</v>
      </c>
      <c r="F404">
        <f>D404*GETPIVOTDATA("Gender",NB_2!$A$3,"Gender","Female","LastLetter","a")</f>
        <v>0.30826684076376898</v>
      </c>
      <c r="G404" t="str">
        <f t="shared" si="6"/>
        <v>Female</v>
      </c>
    </row>
    <row r="405" spans="1:7">
      <c r="A405" t="s">
        <v>4</v>
      </c>
      <c r="B405" t="s">
        <v>2978</v>
      </c>
      <c r="C405">
        <f>VLOOKUP(B405,NB_2!A:C,3,0)</f>
        <v>3.0548068283917342E-2</v>
      </c>
      <c r="D405">
        <f>VLOOKUP(B405,NB_2!A:C,2,0)</f>
        <v>1.0131712259371835E-3</v>
      </c>
      <c r="E405">
        <f>C405*GETPIVOTDATA("Gender",NB_2!$A$3,"Gender","Male","LastLetter","a")</f>
        <v>5.3520874351876743E-3</v>
      </c>
      <c r="F405">
        <f>D405*GETPIVOTDATA("Gender",NB_2!$A$3,"Gender","Female","LastLetter","a")</f>
        <v>5.6253073132074625E-4</v>
      </c>
      <c r="G405" t="str">
        <f t="shared" si="6"/>
        <v>Male</v>
      </c>
    </row>
    <row r="406" spans="1:7">
      <c r="A406" t="s">
        <v>4</v>
      </c>
      <c r="B406" t="s">
        <v>2988</v>
      </c>
      <c r="C406">
        <f>VLOOKUP(B406,NB_2!A:C,3,0)</f>
        <v>0.16172506738544473</v>
      </c>
      <c r="D406">
        <f>VLOOKUP(B406,NB_2!A:C,2,0)</f>
        <v>1.4184397163120567E-2</v>
      </c>
      <c r="E406">
        <f>C406*GETPIVOTDATA("Gender",NB_2!$A$3,"Gender","Male","LastLetter","a")</f>
        <v>2.8334580539228861E-2</v>
      </c>
      <c r="F406">
        <f>D406*GETPIVOTDATA("Gender",NB_2!$A$3,"Gender","Female","LastLetter","a")</f>
        <v>7.8754302384904471E-3</v>
      </c>
      <c r="G406" t="str">
        <f t="shared" si="6"/>
        <v>Male</v>
      </c>
    </row>
    <row r="407" spans="1:7">
      <c r="A407" t="s">
        <v>6</v>
      </c>
      <c r="B407" t="s">
        <v>2976</v>
      </c>
      <c r="C407">
        <f>VLOOKUP(B407,NB_2!A:C,3,0)</f>
        <v>0.17520215633423181</v>
      </c>
      <c r="D407">
        <f>VLOOKUP(B407,NB_2!A:C,2,0)</f>
        <v>0.55521783181357653</v>
      </c>
      <c r="E407">
        <f>C407*GETPIVOTDATA("Gender",NB_2!$A$3,"Gender","Male","LastLetter","a")</f>
        <v>3.0695795584164604E-2</v>
      </c>
      <c r="F407">
        <f>D407*GETPIVOTDATA("Gender",NB_2!$A$3,"Gender","Female","LastLetter","a")</f>
        <v>0.30826684076376898</v>
      </c>
      <c r="G407" t="str">
        <f t="shared" si="6"/>
        <v>Female</v>
      </c>
    </row>
    <row r="408" spans="1:7">
      <c r="A408" t="s">
        <v>4</v>
      </c>
      <c r="B408" t="s">
        <v>2988</v>
      </c>
      <c r="C408">
        <f>VLOOKUP(B408,NB_2!A:C,3,0)</f>
        <v>0.16172506738544473</v>
      </c>
      <c r="D408">
        <f>VLOOKUP(B408,NB_2!A:C,2,0)</f>
        <v>1.4184397163120567E-2</v>
      </c>
      <c r="E408">
        <f>C408*GETPIVOTDATA("Gender",NB_2!$A$3,"Gender","Male","LastLetter","a")</f>
        <v>2.8334580539228861E-2</v>
      </c>
      <c r="F408">
        <f>D408*GETPIVOTDATA("Gender",NB_2!$A$3,"Gender","Female","LastLetter","a")</f>
        <v>7.8754302384904471E-3</v>
      </c>
      <c r="G408" t="str">
        <f t="shared" si="6"/>
        <v>Male</v>
      </c>
    </row>
    <row r="409" spans="1:7">
      <c r="A409" t="s">
        <v>4</v>
      </c>
      <c r="B409" t="s">
        <v>2987</v>
      </c>
      <c r="C409">
        <f>VLOOKUP(B409,NB_2!A:C,3,0)</f>
        <v>3.7735849056603772E-2</v>
      </c>
      <c r="D409">
        <f>VLOOKUP(B409,NB_2!A:C,2,0)</f>
        <v>7.0921985815602835E-3</v>
      </c>
      <c r="E409">
        <f>C409*GETPIVOTDATA("Gender",NB_2!$A$3,"Gender","Male","LastLetter","a")</f>
        <v>6.6114021258200676E-3</v>
      </c>
      <c r="F409">
        <f>D409*GETPIVOTDATA("Gender",NB_2!$A$3,"Gender","Female","LastLetter","a")</f>
        <v>3.9377151192452236E-3</v>
      </c>
      <c r="G409" t="str">
        <f t="shared" si="6"/>
        <v>Male</v>
      </c>
    </row>
    <row r="410" spans="1:7">
      <c r="A410" t="s">
        <v>4</v>
      </c>
      <c r="B410" t="s">
        <v>2994</v>
      </c>
      <c r="C410">
        <f>VLOOKUP(B410,NB_2!A:C,3,0)</f>
        <v>6.2893081761006289E-2</v>
      </c>
      <c r="D410">
        <f>VLOOKUP(B410,NB_2!A:C,2,0)</f>
        <v>5.065856129685917E-3</v>
      </c>
      <c r="E410">
        <f>C410*GETPIVOTDATA("Gender",NB_2!$A$3,"Gender","Male","LastLetter","a")</f>
        <v>1.1019003543033448E-2</v>
      </c>
      <c r="F410">
        <f>D410*GETPIVOTDATA("Gender",NB_2!$A$3,"Gender","Female","LastLetter","a")</f>
        <v>2.812653656603731E-3</v>
      </c>
      <c r="G410" t="str">
        <f t="shared" si="6"/>
        <v>Male</v>
      </c>
    </row>
    <row r="411" spans="1:7">
      <c r="A411" t="s">
        <v>6</v>
      </c>
      <c r="B411" t="s">
        <v>2976</v>
      </c>
      <c r="C411">
        <f>VLOOKUP(B411,NB_2!A:C,3,0)</f>
        <v>0.17520215633423181</v>
      </c>
      <c r="D411">
        <f>VLOOKUP(B411,NB_2!A:C,2,0)</f>
        <v>0.55521783181357653</v>
      </c>
      <c r="E411">
        <f>C411*GETPIVOTDATA("Gender",NB_2!$A$3,"Gender","Male","LastLetter","a")</f>
        <v>3.0695795584164604E-2</v>
      </c>
      <c r="F411">
        <f>D411*GETPIVOTDATA("Gender",NB_2!$A$3,"Gender","Female","LastLetter","a")</f>
        <v>0.30826684076376898</v>
      </c>
      <c r="G411" t="str">
        <f t="shared" si="6"/>
        <v>Female</v>
      </c>
    </row>
    <row r="412" spans="1:7">
      <c r="A412" t="s">
        <v>6</v>
      </c>
      <c r="B412" t="s">
        <v>2983</v>
      </c>
      <c r="C412">
        <f>VLOOKUP(B412,NB_2!A:C,3,0)</f>
        <v>6.5588499550763707E-2</v>
      </c>
      <c r="D412">
        <f>VLOOKUP(B412,NB_2!A:C,2,0)</f>
        <v>0.33839918946301922</v>
      </c>
      <c r="E412">
        <f>C412*GETPIVOTDATA("Gender",NB_2!$A$3,"Gender","Male","LastLetter","a")</f>
        <v>1.1491246552020596E-2</v>
      </c>
      <c r="F412">
        <f>D412*GETPIVOTDATA("Gender",NB_2!$A$3,"Gender","Female","LastLetter","a")</f>
        <v>0.18788526426112923</v>
      </c>
      <c r="G412" t="str">
        <f t="shared" si="6"/>
        <v>Female</v>
      </c>
    </row>
    <row r="413" spans="1:7">
      <c r="A413" t="s">
        <v>6</v>
      </c>
      <c r="B413" t="s">
        <v>2976</v>
      </c>
      <c r="C413">
        <f>VLOOKUP(B413,NB_2!A:C,3,0)</f>
        <v>0.17520215633423181</v>
      </c>
      <c r="D413">
        <f>VLOOKUP(B413,NB_2!A:C,2,0)</f>
        <v>0.55521783181357653</v>
      </c>
      <c r="E413">
        <f>C413*GETPIVOTDATA("Gender",NB_2!$A$3,"Gender","Male","LastLetter","a")</f>
        <v>3.0695795584164604E-2</v>
      </c>
      <c r="F413">
        <f>D413*GETPIVOTDATA("Gender",NB_2!$A$3,"Gender","Female","LastLetter","a")</f>
        <v>0.30826684076376898</v>
      </c>
      <c r="G413" t="str">
        <f t="shared" si="6"/>
        <v>Female</v>
      </c>
    </row>
    <row r="414" spans="1:7">
      <c r="A414" t="s">
        <v>4</v>
      </c>
      <c r="B414" t="s">
        <v>2981</v>
      </c>
      <c r="C414">
        <f>VLOOKUP(B414,NB_2!A:C,3,0)</f>
        <v>1.2578616352201259E-2</v>
      </c>
      <c r="D414">
        <f>VLOOKUP(B414,NB_2!A:C,2,0)</f>
        <v>0</v>
      </c>
      <c r="E414">
        <f>C414*GETPIVOTDATA("Gender",NB_2!$A$3,"Gender","Male","LastLetter","a")</f>
        <v>2.2038007086066895E-3</v>
      </c>
      <c r="F414">
        <f>D414*GETPIVOTDATA("Gender",NB_2!$A$3,"Gender","Female","LastLetter","a")</f>
        <v>0</v>
      </c>
      <c r="G414" t="str">
        <f t="shared" si="6"/>
        <v>Male</v>
      </c>
    </row>
    <row r="415" spans="1:7">
      <c r="A415" t="s">
        <v>4</v>
      </c>
      <c r="B415" t="s">
        <v>2992</v>
      </c>
      <c r="C415">
        <f>VLOOKUP(B415,NB_2!A:C,3,0)</f>
        <v>8.9847259658580411E-2</v>
      </c>
      <c r="D415">
        <f>VLOOKUP(B415,NB_2!A:C,2,0)</f>
        <v>8.1053698074974676E-3</v>
      </c>
      <c r="E415">
        <f>C415*GETPIVOTDATA("Gender",NB_2!$A$3,"Gender","Male","LastLetter","a")</f>
        <v>1.5741433632904926E-2</v>
      </c>
      <c r="F415">
        <f>D415*GETPIVOTDATA("Gender",NB_2!$A$3,"Gender","Female","LastLetter","a")</f>
        <v>4.50024585056597E-3</v>
      </c>
      <c r="G415" t="str">
        <f t="shared" si="6"/>
        <v>Male</v>
      </c>
    </row>
    <row r="416" spans="1:7">
      <c r="A416" t="s">
        <v>4</v>
      </c>
      <c r="B416" t="s">
        <v>2983</v>
      </c>
      <c r="C416">
        <f>VLOOKUP(B416,NB_2!A:C,3,0)</f>
        <v>6.5588499550763707E-2</v>
      </c>
      <c r="D416">
        <f>VLOOKUP(B416,NB_2!A:C,2,0)</f>
        <v>0.33839918946301922</v>
      </c>
      <c r="E416">
        <f>C416*GETPIVOTDATA("Gender",NB_2!$A$3,"Gender","Male","LastLetter","a")</f>
        <v>1.1491246552020596E-2</v>
      </c>
      <c r="F416">
        <f>D416*GETPIVOTDATA("Gender",NB_2!$A$3,"Gender","Female","LastLetter","a")</f>
        <v>0.18788526426112923</v>
      </c>
      <c r="G416" t="str">
        <f t="shared" si="6"/>
        <v>Female</v>
      </c>
    </row>
    <row r="417" spans="1:7">
      <c r="A417" t="s">
        <v>4</v>
      </c>
      <c r="B417" t="s">
        <v>2985</v>
      </c>
      <c r="C417">
        <f>VLOOKUP(B417,NB_2!A:C,3,0)</f>
        <v>3.6837376460017966E-2</v>
      </c>
      <c r="D417">
        <f>VLOOKUP(B417,NB_2!A:C,2,0)</f>
        <v>4.0526849037487338E-3</v>
      </c>
      <c r="E417">
        <f>C417*GETPIVOTDATA("Gender",NB_2!$A$3,"Gender","Male","LastLetter","a")</f>
        <v>6.4539877894910181E-3</v>
      </c>
      <c r="F417">
        <f>D417*GETPIVOTDATA("Gender",NB_2!$A$3,"Gender","Female","LastLetter","a")</f>
        <v>2.250122925282985E-3</v>
      </c>
      <c r="G417" t="str">
        <f t="shared" si="6"/>
        <v>Male</v>
      </c>
    </row>
    <row r="418" spans="1:7">
      <c r="A418" t="s">
        <v>6</v>
      </c>
      <c r="B418" t="s">
        <v>2983</v>
      </c>
      <c r="C418">
        <f>VLOOKUP(B418,NB_2!A:C,3,0)</f>
        <v>6.5588499550763707E-2</v>
      </c>
      <c r="D418">
        <f>VLOOKUP(B418,NB_2!A:C,2,0)</f>
        <v>0.33839918946301922</v>
      </c>
      <c r="E418">
        <f>C418*GETPIVOTDATA("Gender",NB_2!$A$3,"Gender","Male","LastLetter","a")</f>
        <v>1.1491246552020596E-2</v>
      </c>
      <c r="F418">
        <f>D418*GETPIVOTDATA("Gender",NB_2!$A$3,"Gender","Female","LastLetter","a")</f>
        <v>0.18788526426112923</v>
      </c>
      <c r="G418" t="str">
        <f t="shared" si="6"/>
        <v>Female</v>
      </c>
    </row>
    <row r="419" spans="1:7">
      <c r="A419" t="s">
        <v>6</v>
      </c>
      <c r="B419" t="s">
        <v>2976</v>
      </c>
      <c r="C419">
        <f>VLOOKUP(B419,NB_2!A:C,3,0)</f>
        <v>0.17520215633423181</v>
      </c>
      <c r="D419">
        <f>VLOOKUP(B419,NB_2!A:C,2,0)</f>
        <v>0.55521783181357653</v>
      </c>
      <c r="E419">
        <f>C419*GETPIVOTDATA("Gender",NB_2!$A$3,"Gender","Male","LastLetter","a")</f>
        <v>3.0695795584164604E-2</v>
      </c>
      <c r="F419">
        <f>D419*GETPIVOTDATA("Gender",NB_2!$A$3,"Gender","Female","LastLetter","a")</f>
        <v>0.30826684076376898</v>
      </c>
      <c r="G419" t="str">
        <f t="shared" si="6"/>
        <v>Female</v>
      </c>
    </row>
    <row r="420" spans="1:7">
      <c r="A420" t="s">
        <v>6</v>
      </c>
      <c r="B420" t="s">
        <v>2976</v>
      </c>
      <c r="C420">
        <f>VLOOKUP(B420,NB_2!A:C,3,0)</f>
        <v>0.17520215633423181</v>
      </c>
      <c r="D420">
        <f>VLOOKUP(B420,NB_2!A:C,2,0)</f>
        <v>0.55521783181357653</v>
      </c>
      <c r="E420">
        <f>C420*GETPIVOTDATA("Gender",NB_2!$A$3,"Gender","Male","LastLetter","a")</f>
        <v>3.0695795584164604E-2</v>
      </c>
      <c r="F420">
        <f>D420*GETPIVOTDATA("Gender",NB_2!$A$3,"Gender","Female","LastLetter","a")</f>
        <v>0.30826684076376898</v>
      </c>
      <c r="G420" t="str">
        <f t="shared" si="6"/>
        <v>Female</v>
      </c>
    </row>
    <row r="421" spans="1:7">
      <c r="A421" t="s">
        <v>4</v>
      </c>
      <c r="B421" t="s">
        <v>2988</v>
      </c>
      <c r="C421">
        <f>VLOOKUP(B421,NB_2!A:C,3,0)</f>
        <v>0.16172506738544473</v>
      </c>
      <c r="D421">
        <f>VLOOKUP(B421,NB_2!A:C,2,0)</f>
        <v>1.4184397163120567E-2</v>
      </c>
      <c r="E421">
        <f>C421*GETPIVOTDATA("Gender",NB_2!$A$3,"Gender","Male","LastLetter","a")</f>
        <v>2.8334580539228861E-2</v>
      </c>
      <c r="F421">
        <f>D421*GETPIVOTDATA("Gender",NB_2!$A$3,"Gender","Female","LastLetter","a")</f>
        <v>7.8754302384904471E-3</v>
      </c>
      <c r="G421" t="str">
        <f t="shared" si="6"/>
        <v>Male</v>
      </c>
    </row>
    <row r="422" spans="1:7">
      <c r="A422" t="s">
        <v>6</v>
      </c>
      <c r="B422" t="s">
        <v>2983</v>
      </c>
      <c r="C422">
        <f>VLOOKUP(B422,NB_2!A:C,3,0)</f>
        <v>6.5588499550763707E-2</v>
      </c>
      <c r="D422">
        <f>VLOOKUP(B422,NB_2!A:C,2,0)</f>
        <v>0.33839918946301922</v>
      </c>
      <c r="E422">
        <f>C422*GETPIVOTDATA("Gender",NB_2!$A$3,"Gender","Male","LastLetter","a")</f>
        <v>1.1491246552020596E-2</v>
      </c>
      <c r="F422">
        <f>D422*GETPIVOTDATA("Gender",NB_2!$A$3,"Gender","Female","LastLetter","a")</f>
        <v>0.18788526426112923</v>
      </c>
      <c r="G422" t="str">
        <f t="shared" si="6"/>
        <v>Female</v>
      </c>
    </row>
    <row r="423" spans="1:7">
      <c r="A423" t="s">
        <v>4</v>
      </c>
      <c r="B423" t="s">
        <v>2984</v>
      </c>
      <c r="C423">
        <f>VLOOKUP(B423,NB_2!A:C,3,0)</f>
        <v>2.3360287511230909E-2</v>
      </c>
      <c r="D423">
        <f>VLOOKUP(B423,NB_2!A:C,2,0)</f>
        <v>1.0131712259371835E-3</v>
      </c>
      <c r="E423">
        <f>C423*GETPIVOTDATA("Gender",NB_2!$A$3,"Gender","Male","LastLetter","a")</f>
        <v>4.0927727445552809E-3</v>
      </c>
      <c r="F423">
        <f>D423*GETPIVOTDATA("Gender",NB_2!$A$3,"Gender","Female","LastLetter","a")</f>
        <v>5.6253073132074625E-4</v>
      </c>
      <c r="G423" t="str">
        <f t="shared" si="6"/>
        <v>Male</v>
      </c>
    </row>
    <row r="424" spans="1:7">
      <c r="A424" t="s">
        <v>4</v>
      </c>
      <c r="B424" t="s">
        <v>2976</v>
      </c>
      <c r="C424">
        <f>VLOOKUP(B424,NB_2!A:C,3,0)</f>
        <v>0.17520215633423181</v>
      </c>
      <c r="D424">
        <f>VLOOKUP(B424,NB_2!A:C,2,0)</f>
        <v>0.55521783181357653</v>
      </c>
      <c r="E424">
        <f>C424*GETPIVOTDATA("Gender",NB_2!$A$3,"Gender","Male","LastLetter","a")</f>
        <v>3.0695795584164604E-2</v>
      </c>
      <c r="F424">
        <f>D424*GETPIVOTDATA("Gender",NB_2!$A$3,"Gender","Female","LastLetter","a")</f>
        <v>0.30826684076376898</v>
      </c>
      <c r="G424" t="str">
        <f t="shared" si="6"/>
        <v>Female</v>
      </c>
    </row>
    <row r="425" spans="1:7">
      <c r="A425" t="s">
        <v>4</v>
      </c>
      <c r="B425" t="s">
        <v>2983</v>
      </c>
      <c r="C425">
        <f>VLOOKUP(B425,NB_2!A:C,3,0)</f>
        <v>6.5588499550763707E-2</v>
      </c>
      <c r="D425">
        <f>VLOOKUP(B425,NB_2!A:C,2,0)</f>
        <v>0.33839918946301922</v>
      </c>
      <c r="E425">
        <f>C425*GETPIVOTDATA("Gender",NB_2!$A$3,"Gender","Male","LastLetter","a")</f>
        <v>1.1491246552020596E-2</v>
      </c>
      <c r="F425">
        <f>D425*GETPIVOTDATA("Gender",NB_2!$A$3,"Gender","Female","LastLetter","a")</f>
        <v>0.18788526426112923</v>
      </c>
      <c r="G425" t="str">
        <f t="shared" si="6"/>
        <v>Female</v>
      </c>
    </row>
    <row r="426" spans="1:7">
      <c r="A426" t="s">
        <v>6</v>
      </c>
      <c r="B426" t="s">
        <v>2976</v>
      </c>
      <c r="C426">
        <f>VLOOKUP(B426,NB_2!A:C,3,0)</f>
        <v>0.17520215633423181</v>
      </c>
      <c r="D426">
        <f>VLOOKUP(B426,NB_2!A:C,2,0)</f>
        <v>0.55521783181357653</v>
      </c>
      <c r="E426">
        <f>C426*GETPIVOTDATA("Gender",NB_2!$A$3,"Gender","Male","LastLetter","a")</f>
        <v>3.0695795584164604E-2</v>
      </c>
      <c r="F426">
        <f>D426*GETPIVOTDATA("Gender",NB_2!$A$3,"Gender","Female","LastLetter","a")</f>
        <v>0.30826684076376898</v>
      </c>
      <c r="G426" t="str">
        <f t="shared" si="6"/>
        <v>Female</v>
      </c>
    </row>
    <row r="427" spans="1:7">
      <c r="A427" t="s">
        <v>4</v>
      </c>
      <c r="B427" t="s">
        <v>2976</v>
      </c>
      <c r="C427">
        <f>VLOOKUP(B427,NB_2!A:C,3,0)</f>
        <v>0.17520215633423181</v>
      </c>
      <c r="D427">
        <f>VLOOKUP(B427,NB_2!A:C,2,0)</f>
        <v>0.55521783181357653</v>
      </c>
      <c r="E427">
        <f>C427*GETPIVOTDATA("Gender",NB_2!$A$3,"Gender","Male","LastLetter","a")</f>
        <v>3.0695795584164604E-2</v>
      </c>
      <c r="F427">
        <f>D427*GETPIVOTDATA("Gender",NB_2!$A$3,"Gender","Female","LastLetter","a")</f>
        <v>0.30826684076376898</v>
      </c>
      <c r="G427" t="str">
        <f t="shared" si="6"/>
        <v>Female</v>
      </c>
    </row>
    <row r="428" spans="1:7">
      <c r="A428" t="s">
        <v>4</v>
      </c>
      <c r="B428" t="s">
        <v>2994</v>
      </c>
      <c r="C428">
        <f>VLOOKUP(B428,NB_2!A:C,3,0)</f>
        <v>6.2893081761006289E-2</v>
      </c>
      <c r="D428">
        <f>VLOOKUP(B428,NB_2!A:C,2,0)</f>
        <v>5.065856129685917E-3</v>
      </c>
      <c r="E428">
        <f>C428*GETPIVOTDATA("Gender",NB_2!$A$3,"Gender","Male","LastLetter","a")</f>
        <v>1.1019003543033448E-2</v>
      </c>
      <c r="F428">
        <f>D428*GETPIVOTDATA("Gender",NB_2!$A$3,"Gender","Female","LastLetter","a")</f>
        <v>2.812653656603731E-3</v>
      </c>
      <c r="G428" t="str">
        <f t="shared" si="6"/>
        <v>Male</v>
      </c>
    </row>
    <row r="429" spans="1:7">
      <c r="A429" t="s">
        <v>6</v>
      </c>
      <c r="B429" t="s">
        <v>2983</v>
      </c>
      <c r="C429">
        <f>VLOOKUP(B429,NB_2!A:C,3,0)</f>
        <v>6.5588499550763707E-2</v>
      </c>
      <c r="D429">
        <f>VLOOKUP(B429,NB_2!A:C,2,0)</f>
        <v>0.33839918946301922</v>
      </c>
      <c r="E429">
        <f>C429*GETPIVOTDATA("Gender",NB_2!$A$3,"Gender","Male","LastLetter","a")</f>
        <v>1.1491246552020596E-2</v>
      </c>
      <c r="F429">
        <f>D429*GETPIVOTDATA("Gender",NB_2!$A$3,"Gender","Female","LastLetter","a")</f>
        <v>0.18788526426112923</v>
      </c>
      <c r="G429" t="str">
        <f t="shared" si="6"/>
        <v>Female</v>
      </c>
    </row>
    <row r="430" spans="1:7">
      <c r="A430" t="s">
        <v>6</v>
      </c>
      <c r="B430" t="s">
        <v>2976</v>
      </c>
      <c r="C430">
        <f>VLOOKUP(B430,NB_2!A:C,3,0)</f>
        <v>0.17520215633423181</v>
      </c>
      <c r="D430">
        <f>VLOOKUP(B430,NB_2!A:C,2,0)</f>
        <v>0.55521783181357653</v>
      </c>
      <c r="E430">
        <f>C430*GETPIVOTDATA("Gender",NB_2!$A$3,"Gender","Male","LastLetter","a")</f>
        <v>3.0695795584164604E-2</v>
      </c>
      <c r="F430">
        <f>D430*GETPIVOTDATA("Gender",NB_2!$A$3,"Gender","Female","LastLetter","a")</f>
        <v>0.30826684076376898</v>
      </c>
      <c r="G430" t="str">
        <f t="shared" si="6"/>
        <v>Female</v>
      </c>
    </row>
    <row r="431" spans="1:7">
      <c r="A431" t="s">
        <v>6</v>
      </c>
      <c r="B431" t="s">
        <v>2983</v>
      </c>
      <c r="C431">
        <f>VLOOKUP(B431,NB_2!A:C,3,0)</f>
        <v>6.5588499550763707E-2</v>
      </c>
      <c r="D431">
        <f>VLOOKUP(B431,NB_2!A:C,2,0)</f>
        <v>0.33839918946301922</v>
      </c>
      <c r="E431">
        <f>C431*GETPIVOTDATA("Gender",NB_2!$A$3,"Gender","Male","LastLetter","a")</f>
        <v>1.1491246552020596E-2</v>
      </c>
      <c r="F431">
        <f>D431*GETPIVOTDATA("Gender",NB_2!$A$3,"Gender","Female","LastLetter","a")</f>
        <v>0.18788526426112923</v>
      </c>
      <c r="G431" t="str">
        <f t="shared" si="6"/>
        <v>Female</v>
      </c>
    </row>
    <row r="432" spans="1:7">
      <c r="A432" t="s">
        <v>4</v>
      </c>
      <c r="B432" t="s">
        <v>2976</v>
      </c>
      <c r="C432">
        <f>VLOOKUP(B432,NB_2!A:C,3,0)</f>
        <v>0.17520215633423181</v>
      </c>
      <c r="D432">
        <f>VLOOKUP(B432,NB_2!A:C,2,0)</f>
        <v>0.55521783181357653</v>
      </c>
      <c r="E432">
        <f>C432*GETPIVOTDATA("Gender",NB_2!$A$3,"Gender","Male","LastLetter","a")</f>
        <v>3.0695795584164604E-2</v>
      </c>
      <c r="F432">
        <f>D432*GETPIVOTDATA("Gender",NB_2!$A$3,"Gender","Female","LastLetter","a")</f>
        <v>0.30826684076376898</v>
      </c>
      <c r="G432" t="str">
        <f t="shared" si="6"/>
        <v>Female</v>
      </c>
    </row>
    <row r="433" spans="1:7">
      <c r="A433" t="s">
        <v>4</v>
      </c>
      <c r="B433" t="s">
        <v>2993</v>
      </c>
      <c r="C433">
        <f>VLOOKUP(B433,NB_2!A:C,3,0)</f>
        <v>2.2461814914645103E-2</v>
      </c>
      <c r="D433">
        <f>VLOOKUP(B433,NB_2!A:C,2,0)</f>
        <v>3.0395136778115501E-3</v>
      </c>
      <c r="E433">
        <f>C433*GETPIVOTDATA("Gender",NB_2!$A$3,"Gender","Male","LastLetter","a")</f>
        <v>3.9353584082262314E-3</v>
      </c>
      <c r="F433">
        <f>D433*GETPIVOTDATA("Gender",NB_2!$A$3,"Gender","Female","LastLetter","a")</f>
        <v>1.6875921939622388E-3</v>
      </c>
      <c r="G433" t="str">
        <f t="shared" si="6"/>
        <v>Male</v>
      </c>
    </row>
    <row r="434" spans="1:7">
      <c r="A434" t="s">
        <v>4</v>
      </c>
      <c r="B434" t="s">
        <v>2982</v>
      </c>
      <c r="C434">
        <f>VLOOKUP(B434,NB_2!A:C,3,0)</f>
        <v>0.1096136567834681</v>
      </c>
      <c r="D434">
        <f>VLOOKUP(B434,NB_2!A:C,2,0)</f>
        <v>5.065856129685917E-3</v>
      </c>
      <c r="E434">
        <f>C434*GETPIVOTDATA("Gender",NB_2!$A$3,"Gender","Male","LastLetter","a")</f>
        <v>1.9204549032144008E-2</v>
      </c>
      <c r="F434">
        <f>D434*GETPIVOTDATA("Gender",NB_2!$A$3,"Gender","Female","LastLetter","a")</f>
        <v>2.812653656603731E-3</v>
      </c>
      <c r="G434" t="str">
        <f t="shared" si="6"/>
        <v>Male</v>
      </c>
    </row>
    <row r="435" spans="1:7">
      <c r="A435" t="s">
        <v>4</v>
      </c>
      <c r="B435" t="s">
        <v>2977</v>
      </c>
      <c r="C435">
        <f>VLOOKUP(B435,NB_2!A:C,3,0)</f>
        <v>8.9847259658580418E-3</v>
      </c>
      <c r="D435">
        <f>VLOOKUP(B435,NB_2!A:C,2,0)</f>
        <v>2.0263424518743669E-3</v>
      </c>
      <c r="E435">
        <f>C435*GETPIVOTDATA("Gender",NB_2!$A$3,"Gender","Male","LastLetter","a")</f>
        <v>1.5741433632904926E-3</v>
      </c>
      <c r="F435">
        <f>D435*GETPIVOTDATA("Gender",NB_2!$A$3,"Gender","Female","LastLetter","a")</f>
        <v>1.1250614626414925E-3</v>
      </c>
      <c r="G435" t="str">
        <f t="shared" si="6"/>
        <v>Male</v>
      </c>
    </row>
    <row r="436" spans="1:7">
      <c r="A436" t="s">
        <v>4</v>
      </c>
      <c r="B436" t="s">
        <v>2976</v>
      </c>
      <c r="C436">
        <f>VLOOKUP(B436,NB_2!A:C,3,0)</f>
        <v>0.17520215633423181</v>
      </c>
      <c r="D436">
        <f>VLOOKUP(B436,NB_2!A:C,2,0)</f>
        <v>0.55521783181357653</v>
      </c>
      <c r="E436">
        <f>C436*GETPIVOTDATA("Gender",NB_2!$A$3,"Gender","Male","LastLetter","a")</f>
        <v>3.0695795584164604E-2</v>
      </c>
      <c r="F436">
        <f>D436*GETPIVOTDATA("Gender",NB_2!$A$3,"Gender","Female","LastLetter","a")</f>
        <v>0.30826684076376898</v>
      </c>
      <c r="G436" t="str">
        <f t="shared" si="6"/>
        <v>Female</v>
      </c>
    </row>
    <row r="437" spans="1:7">
      <c r="A437" t="s">
        <v>6</v>
      </c>
      <c r="B437" t="s">
        <v>2976</v>
      </c>
      <c r="C437">
        <f>VLOOKUP(B437,NB_2!A:C,3,0)</f>
        <v>0.17520215633423181</v>
      </c>
      <c r="D437">
        <f>VLOOKUP(B437,NB_2!A:C,2,0)</f>
        <v>0.55521783181357653</v>
      </c>
      <c r="E437">
        <f>C437*GETPIVOTDATA("Gender",NB_2!$A$3,"Gender","Male","LastLetter","a")</f>
        <v>3.0695795584164604E-2</v>
      </c>
      <c r="F437">
        <f>D437*GETPIVOTDATA("Gender",NB_2!$A$3,"Gender","Female","LastLetter","a")</f>
        <v>0.30826684076376898</v>
      </c>
      <c r="G437" t="str">
        <f t="shared" si="6"/>
        <v>Female</v>
      </c>
    </row>
    <row r="438" spans="1:7">
      <c r="A438" t="s">
        <v>6</v>
      </c>
      <c r="B438" t="s">
        <v>2976</v>
      </c>
      <c r="C438">
        <f>VLOOKUP(B438,NB_2!A:C,3,0)</f>
        <v>0.17520215633423181</v>
      </c>
      <c r="D438">
        <f>VLOOKUP(B438,NB_2!A:C,2,0)</f>
        <v>0.55521783181357653</v>
      </c>
      <c r="E438">
        <f>C438*GETPIVOTDATA("Gender",NB_2!$A$3,"Gender","Male","LastLetter","a")</f>
        <v>3.0695795584164604E-2</v>
      </c>
      <c r="F438">
        <f>D438*GETPIVOTDATA("Gender",NB_2!$A$3,"Gender","Female","LastLetter","a")</f>
        <v>0.30826684076376898</v>
      </c>
      <c r="G438" t="str">
        <f t="shared" si="6"/>
        <v>Female</v>
      </c>
    </row>
    <row r="439" spans="1:7">
      <c r="A439" t="s">
        <v>6</v>
      </c>
      <c r="B439" t="s">
        <v>2983</v>
      </c>
      <c r="C439">
        <f>VLOOKUP(B439,NB_2!A:C,3,0)</f>
        <v>6.5588499550763707E-2</v>
      </c>
      <c r="D439">
        <f>VLOOKUP(B439,NB_2!A:C,2,0)</f>
        <v>0.33839918946301922</v>
      </c>
      <c r="E439">
        <f>C439*GETPIVOTDATA("Gender",NB_2!$A$3,"Gender","Male","LastLetter","a")</f>
        <v>1.1491246552020596E-2</v>
      </c>
      <c r="F439">
        <f>D439*GETPIVOTDATA("Gender",NB_2!$A$3,"Gender","Female","LastLetter","a")</f>
        <v>0.18788526426112923</v>
      </c>
      <c r="G439" t="str">
        <f t="shared" si="6"/>
        <v>Female</v>
      </c>
    </row>
    <row r="440" spans="1:7">
      <c r="A440" t="s">
        <v>6</v>
      </c>
      <c r="B440" t="s">
        <v>2976</v>
      </c>
      <c r="C440">
        <f>VLOOKUP(B440,NB_2!A:C,3,0)</f>
        <v>0.17520215633423181</v>
      </c>
      <c r="D440">
        <f>VLOOKUP(B440,NB_2!A:C,2,0)</f>
        <v>0.55521783181357653</v>
      </c>
      <c r="E440">
        <f>C440*GETPIVOTDATA("Gender",NB_2!$A$3,"Gender","Male","LastLetter","a")</f>
        <v>3.0695795584164604E-2</v>
      </c>
      <c r="F440">
        <f>D440*GETPIVOTDATA("Gender",NB_2!$A$3,"Gender","Female","LastLetter","a")</f>
        <v>0.30826684076376898</v>
      </c>
      <c r="G440" t="str">
        <f t="shared" si="6"/>
        <v>Female</v>
      </c>
    </row>
    <row r="441" spans="1:7">
      <c r="A441" t="s">
        <v>6</v>
      </c>
      <c r="B441" t="s">
        <v>2976</v>
      </c>
      <c r="C441">
        <f>VLOOKUP(B441,NB_2!A:C,3,0)</f>
        <v>0.17520215633423181</v>
      </c>
      <c r="D441">
        <f>VLOOKUP(B441,NB_2!A:C,2,0)</f>
        <v>0.55521783181357653</v>
      </c>
      <c r="E441">
        <f>C441*GETPIVOTDATA("Gender",NB_2!$A$3,"Gender","Male","LastLetter","a")</f>
        <v>3.0695795584164604E-2</v>
      </c>
      <c r="F441">
        <f>D441*GETPIVOTDATA("Gender",NB_2!$A$3,"Gender","Female","LastLetter","a")</f>
        <v>0.30826684076376898</v>
      </c>
      <c r="G441" t="str">
        <f t="shared" si="6"/>
        <v>Female</v>
      </c>
    </row>
    <row r="442" spans="1:7">
      <c r="A442" t="s">
        <v>6</v>
      </c>
      <c r="B442" t="s">
        <v>2983</v>
      </c>
      <c r="C442">
        <f>VLOOKUP(B442,NB_2!A:C,3,0)</f>
        <v>6.5588499550763707E-2</v>
      </c>
      <c r="D442">
        <f>VLOOKUP(B442,NB_2!A:C,2,0)</f>
        <v>0.33839918946301922</v>
      </c>
      <c r="E442">
        <f>C442*GETPIVOTDATA("Gender",NB_2!$A$3,"Gender","Male","LastLetter","a")</f>
        <v>1.1491246552020596E-2</v>
      </c>
      <c r="F442">
        <f>D442*GETPIVOTDATA("Gender",NB_2!$A$3,"Gender","Female","LastLetter","a")</f>
        <v>0.18788526426112923</v>
      </c>
      <c r="G442" t="str">
        <f t="shared" si="6"/>
        <v>Female</v>
      </c>
    </row>
    <row r="443" spans="1:7">
      <c r="A443" t="s">
        <v>4</v>
      </c>
      <c r="B443" t="s">
        <v>2988</v>
      </c>
      <c r="C443">
        <f>VLOOKUP(B443,NB_2!A:C,3,0)</f>
        <v>0.16172506738544473</v>
      </c>
      <c r="D443">
        <f>VLOOKUP(B443,NB_2!A:C,2,0)</f>
        <v>1.4184397163120567E-2</v>
      </c>
      <c r="E443">
        <f>C443*GETPIVOTDATA("Gender",NB_2!$A$3,"Gender","Male","LastLetter","a")</f>
        <v>2.8334580539228861E-2</v>
      </c>
      <c r="F443">
        <f>D443*GETPIVOTDATA("Gender",NB_2!$A$3,"Gender","Female","LastLetter","a")</f>
        <v>7.8754302384904471E-3</v>
      </c>
      <c r="G443" t="str">
        <f t="shared" si="6"/>
        <v>Male</v>
      </c>
    </row>
    <row r="444" spans="1:7">
      <c r="A444" t="s">
        <v>4</v>
      </c>
      <c r="B444" t="s">
        <v>2984</v>
      </c>
      <c r="C444">
        <f>VLOOKUP(B444,NB_2!A:C,3,0)</f>
        <v>2.3360287511230909E-2</v>
      </c>
      <c r="D444">
        <f>VLOOKUP(B444,NB_2!A:C,2,0)</f>
        <v>1.0131712259371835E-3</v>
      </c>
      <c r="E444">
        <f>C444*GETPIVOTDATA("Gender",NB_2!$A$3,"Gender","Male","LastLetter","a")</f>
        <v>4.0927727445552809E-3</v>
      </c>
      <c r="F444">
        <f>D444*GETPIVOTDATA("Gender",NB_2!$A$3,"Gender","Female","LastLetter","a")</f>
        <v>5.6253073132074625E-4</v>
      </c>
      <c r="G444" t="str">
        <f t="shared" si="6"/>
        <v>Male</v>
      </c>
    </row>
    <row r="445" spans="1:7">
      <c r="A445" t="s">
        <v>4</v>
      </c>
      <c r="B445" t="s">
        <v>2994</v>
      </c>
      <c r="C445">
        <f>VLOOKUP(B445,NB_2!A:C,3,0)</f>
        <v>6.2893081761006289E-2</v>
      </c>
      <c r="D445">
        <f>VLOOKUP(B445,NB_2!A:C,2,0)</f>
        <v>5.065856129685917E-3</v>
      </c>
      <c r="E445">
        <f>C445*GETPIVOTDATA("Gender",NB_2!$A$3,"Gender","Male","LastLetter","a")</f>
        <v>1.1019003543033448E-2</v>
      </c>
      <c r="F445">
        <f>D445*GETPIVOTDATA("Gender",NB_2!$A$3,"Gender","Female","LastLetter","a")</f>
        <v>2.812653656603731E-3</v>
      </c>
      <c r="G445" t="str">
        <f t="shared" si="6"/>
        <v>Male</v>
      </c>
    </row>
    <row r="446" spans="1:7">
      <c r="A446" t="s">
        <v>4</v>
      </c>
      <c r="B446" t="s">
        <v>2988</v>
      </c>
      <c r="C446">
        <f>VLOOKUP(B446,NB_2!A:C,3,0)</f>
        <v>0.16172506738544473</v>
      </c>
      <c r="D446">
        <f>VLOOKUP(B446,NB_2!A:C,2,0)</f>
        <v>1.4184397163120567E-2</v>
      </c>
      <c r="E446">
        <f>C446*GETPIVOTDATA("Gender",NB_2!$A$3,"Gender","Male","LastLetter","a")</f>
        <v>2.8334580539228861E-2</v>
      </c>
      <c r="F446">
        <f>D446*GETPIVOTDATA("Gender",NB_2!$A$3,"Gender","Female","LastLetter","a")</f>
        <v>7.8754302384904471E-3</v>
      </c>
      <c r="G446" t="str">
        <f t="shared" si="6"/>
        <v>Male</v>
      </c>
    </row>
    <row r="447" spans="1:7">
      <c r="A447" t="s">
        <v>4</v>
      </c>
      <c r="B447" t="s">
        <v>2983</v>
      </c>
      <c r="C447">
        <f>VLOOKUP(B447,NB_2!A:C,3,0)</f>
        <v>6.5588499550763707E-2</v>
      </c>
      <c r="D447">
        <f>VLOOKUP(B447,NB_2!A:C,2,0)</f>
        <v>0.33839918946301922</v>
      </c>
      <c r="E447">
        <f>C447*GETPIVOTDATA("Gender",NB_2!$A$3,"Gender","Male","LastLetter","a")</f>
        <v>1.1491246552020596E-2</v>
      </c>
      <c r="F447">
        <f>D447*GETPIVOTDATA("Gender",NB_2!$A$3,"Gender","Female","LastLetter","a")</f>
        <v>0.18788526426112923</v>
      </c>
      <c r="G447" t="str">
        <f t="shared" si="6"/>
        <v>Female</v>
      </c>
    </row>
    <row r="448" spans="1:7">
      <c r="A448" t="s">
        <v>6</v>
      </c>
      <c r="B448" t="s">
        <v>2976</v>
      </c>
      <c r="C448">
        <f>VLOOKUP(B448,NB_2!A:C,3,0)</f>
        <v>0.17520215633423181</v>
      </c>
      <c r="D448">
        <f>VLOOKUP(B448,NB_2!A:C,2,0)</f>
        <v>0.55521783181357653</v>
      </c>
      <c r="E448">
        <f>C448*GETPIVOTDATA("Gender",NB_2!$A$3,"Gender","Male","LastLetter","a")</f>
        <v>3.0695795584164604E-2</v>
      </c>
      <c r="F448">
        <f>D448*GETPIVOTDATA("Gender",NB_2!$A$3,"Gender","Female","LastLetter","a")</f>
        <v>0.30826684076376898</v>
      </c>
      <c r="G448" t="str">
        <f t="shared" si="6"/>
        <v>Female</v>
      </c>
    </row>
    <row r="449" spans="1:7">
      <c r="A449" t="s">
        <v>4</v>
      </c>
      <c r="B449" t="s">
        <v>2992</v>
      </c>
      <c r="C449">
        <f>VLOOKUP(B449,NB_2!A:C,3,0)</f>
        <v>8.9847259658580411E-2</v>
      </c>
      <c r="D449">
        <f>VLOOKUP(B449,NB_2!A:C,2,0)</f>
        <v>8.1053698074974676E-3</v>
      </c>
      <c r="E449">
        <f>C449*GETPIVOTDATA("Gender",NB_2!$A$3,"Gender","Male","LastLetter","a")</f>
        <v>1.5741433632904926E-2</v>
      </c>
      <c r="F449">
        <f>D449*GETPIVOTDATA("Gender",NB_2!$A$3,"Gender","Female","LastLetter","a")</f>
        <v>4.50024585056597E-3</v>
      </c>
      <c r="G449" t="str">
        <f t="shared" si="6"/>
        <v>Male</v>
      </c>
    </row>
    <row r="450" spans="1:7">
      <c r="A450" t="s">
        <v>6</v>
      </c>
      <c r="B450" t="s">
        <v>2976</v>
      </c>
      <c r="C450">
        <f>VLOOKUP(B450,NB_2!A:C,3,0)</f>
        <v>0.17520215633423181</v>
      </c>
      <c r="D450">
        <f>VLOOKUP(B450,NB_2!A:C,2,0)</f>
        <v>0.55521783181357653</v>
      </c>
      <c r="E450">
        <f>C450*GETPIVOTDATA("Gender",NB_2!$A$3,"Gender","Male","LastLetter","a")</f>
        <v>3.0695795584164604E-2</v>
      </c>
      <c r="F450">
        <f>D450*GETPIVOTDATA("Gender",NB_2!$A$3,"Gender","Female","LastLetter","a")</f>
        <v>0.30826684076376898</v>
      </c>
      <c r="G450" t="str">
        <f t="shared" si="6"/>
        <v>Female</v>
      </c>
    </row>
    <row r="451" spans="1:7">
      <c r="A451" t="s">
        <v>6</v>
      </c>
      <c r="B451" t="s">
        <v>2976</v>
      </c>
      <c r="C451">
        <f>VLOOKUP(B451,NB_2!A:C,3,0)</f>
        <v>0.17520215633423181</v>
      </c>
      <c r="D451">
        <f>VLOOKUP(B451,NB_2!A:C,2,0)</f>
        <v>0.55521783181357653</v>
      </c>
      <c r="E451">
        <f>C451*GETPIVOTDATA("Gender",NB_2!$A$3,"Gender","Male","LastLetter","a")</f>
        <v>3.0695795584164604E-2</v>
      </c>
      <c r="F451">
        <f>D451*GETPIVOTDATA("Gender",NB_2!$A$3,"Gender","Female","LastLetter","a")</f>
        <v>0.30826684076376898</v>
      </c>
      <c r="G451" t="str">
        <f t="shared" ref="G451:G514" si="7">IF(E451&gt;F451,"Male","Female")</f>
        <v>Female</v>
      </c>
    </row>
    <row r="452" spans="1:7">
      <c r="A452" t="s">
        <v>4</v>
      </c>
      <c r="B452" t="s">
        <v>2994</v>
      </c>
      <c r="C452">
        <f>VLOOKUP(B452,NB_2!A:C,3,0)</f>
        <v>6.2893081761006289E-2</v>
      </c>
      <c r="D452">
        <f>VLOOKUP(B452,NB_2!A:C,2,0)</f>
        <v>5.065856129685917E-3</v>
      </c>
      <c r="E452">
        <f>C452*GETPIVOTDATA("Gender",NB_2!$A$3,"Gender","Male","LastLetter","a")</f>
        <v>1.1019003543033448E-2</v>
      </c>
      <c r="F452">
        <f>D452*GETPIVOTDATA("Gender",NB_2!$A$3,"Gender","Female","LastLetter","a")</f>
        <v>2.812653656603731E-3</v>
      </c>
      <c r="G452" t="str">
        <f t="shared" si="7"/>
        <v>Male</v>
      </c>
    </row>
    <row r="453" spans="1:7">
      <c r="A453" t="s">
        <v>6</v>
      </c>
      <c r="B453" t="s">
        <v>2983</v>
      </c>
      <c r="C453">
        <f>VLOOKUP(B453,NB_2!A:C,3,0)</f>
        <v>6.5588499550763707E-2</v>
      </c>
      <c r="D453">
        <f>VLOOKUP(B453,NB_2!A:C,2,0)</f>
        <v>0.33839918946301922</v>
      </c>
      <c r="E453">
        <f>C453*GETPIVOTDATA("Gender",NB_2!$A$3,"Gender","Male","LastLetter","a")</f>
        <v>1.1491246552020596E-2</v>
      </c>
      <c r="F453">
        <f>D453*GETPIVOTDATA("Gender",NB_2!$A$3,"Gender","Female","LastLetter","a")</f>
        <v>0.18788526426112923</v>
      </c>
      <c r="G453" t="str">
        <f t="shared" si="7"/>
        <v>Female</v>
      </c>
    </row>
    <row r="454" spans="1:7">
      <c r="A454" t="s">
        <v>4</v>
      </c>
      <c r="B454" t="s">
        <v>2987</v>
      </c>
      <c r="C454">
        <f>VLOOKUP(B454,NB_2!A:C,3,0)</f>
        <v>3.7735849056603772E-2</v>
      </c>
      <c r="D454">
        <f>VLOOKUP(B454,NB_2!A:C,2,0)</f>
        <v>7.0921985815602835E-3</v>
      </c>
      <c r="E454">
        <f>C454*GETPIVOTDATA("Gender",NB_2!$A$3,"Gender","Male","LastLetter","a")</f>
        <v>6.6114021258200676E-3</v>
      </c>
      <c r="F454">
        <f>D454*GETPIVOTDATA("Gender",NB_2!$A$3,"Gender","Female","LastLetter","a")</f>
        <v>3.9377151192452236E-3</v>
      </c>
      <c r="G454" t="str">
        <f t="shared" si="7"/>
        <v>Male</v>
      </c>
    </row>
    <row r="455" spans="1:7">
      <c r="A455" t="s">
        <v>4</v>
      </c>
      <c r="B455" t="s">
        <v>2978</v>
      </c>
      <c r="C455">
        <f>VLOOKUP(B455,NB_2!A:C,3,0)</f>
        <v>3.0548068283917342E-2</v>
      </c>
      <c r="D455">
        <f>VLOOKUP(B455,NB_2!A:C,2,0)</f>
        <v>1.0131712259371835E-3</v>
      </c>
      <c r="E455">
        <f>C455*GETPIVOTDATA("Gender",NB_2!$A$3,"Gender","Male","LastLetter","a")</f>
        <v>5.3520874351876743E-3</v>
      </c>
      <c r="F455">
        <f>D455*GETPIVOTDATA("Gender",NB_2!$A$3,"Gender","Female","LastLetter","a")</f>
        <v>5.6253073132074625E-4</v>
      </c>
      <c r="G455" t="str">
        <f t="shared" si="7"/>
        <v>Male</v>
      </c>
    </row>
    <row r="456" spans="1:7">
      <c r="A456" t="s">
        <v>6</v>
      </c>
      <c r="B456" t="s">
        <v>2976</v>
      </c>
      <c r="C456">
        <f>VLOOKUP(B456,NB_2!A:C,3,0)</f>
        <v>0.17520215633423181</v>
      </c>
      <c r="D456">
        <f>VLOOKUP(B456,NB_2!A:C,2,0)</f>
        <v>0.55521783181357653</v>
      </c>
      <c r="E456">
        <f>C456*GETPIVOTDATA("Gender",NB_2!$A$3,"Gender","Male","LastLetter","a")</f>
        <v>3.0695795584164604E-2</v>
      </c>
      <c r="F456">
        <f>D456*GETPIVOTDATA("Gender",NB_2!$A$3,"Gender","Female","LastLetter","a")</f>
        <v>0.30826684076376898</v>
      </c>
      <c r="G456" t="str">
        <f t="shared" si="7"/>
        <v>Female</v>
      </c>
    </row>
    <row r="457" spans="1:7">
      <c r="A457" t="s">
        <v>6</v>
      </c>
      <c r="B457" t="s">
        <v>2976</v>
      </c>
      <c r="C457">
        <f>VLOOKUP(B457,NB_2!A:C,3,0)</f>
        <v>0.17520215633423181</v>
      </c>
      <c r="D457">
        <f>VLOOKUP(B457,NB_2!A:C,2,0)</f>
        <v>0.55521783181357653</v>
      </c>
      <c r="E457">
        <f>C457*GETPIVOTDATA("Gender",NB_2!$A$3,"Gender","Male","LastLetter","a")</f>
        <v>3.0695795584164604E-2</v>
      </c>
      <c r="F457">
        <f>D457*GETPIVOTDATA("Gender",NB_2!$A$3,"Gender","Female","LastLetter","a")</f>
        <v>0.30826684076376898</v>
      </c>
      <c r="G457" t="str">
        <f t="shared" si="7"/>
        <v>Female</v>
      </c>
    </row>
    <row r="458" spans="1:7">
      <c r="A458" t="s">
        <v>4</v>
      </c>
      <c r="B458" t="s">
        <v>2996</v>
      </c>
      <c r="C458">
        <f>VLOOKUP(B458,NB_2!A:C,3,0)</f>
        <v>2.4258760107816711E-2</v>
      </c>
      <c r="D458">
        <f>VLOOKUP(B458,NB_2!A:C,2,0)</f>
        <v>0</v>
      </c>
      <c r="E458">
        <f>C458*GETPIVOTDATA("Gender",NB_2!$A$3,"Gender","Male","LastLetter","a")</f>
        <v>4.2501870808843295E-3</v>
      </c>
      <c r="F458">
        <f>D458*GETPIVOTDATA("Gender",NB_2!$A$3,"Gender","Female","LastLetter","a")</f>
        <v>0</v>
      </c>
      <c r="G458" t="str">
        <f t="shared" si="7"/>
        <v>Male</v>
      </c>
    </row>
    <row r="459" spans="1:7">
      <c r="A459" t="s">
        <v>6</v>
      </c>
      <c r="B459" t="s">
        <v>2983</v>
      </c>
      <c r="C459">
        <f>VLOOKUP(B459,NB_2!A:C,3,0)</f>
        <v>6.5588499550763707E-2</v>
      </c>
      <c r="D459">
        <f>VLOOKUP(B459,NB_2!A:C,2,0)</f>
        <v>0.33839918946301922</v>
      </c>
      <c r="E459">
        <f>C459*GETPIVOTDATA("Gender",NB_2!$A$3,"Gender","Male","LastLetter","a")</f>
        <v>1.1491246552020596E-2</v>
      </c>
      <c r="F459">
        <f>D459*GETPIVOTDATA("Gender",NB_2!$A$3,"Gender","Female","LastLetter","a")</f>
        <v>0.18788526426112923</v>
      </c>
      <c r="G459" t="str">
        <f t="shared" si="7"/>
        <v>Female</v>
      </c>
    </row>
    <row r="460" spans="1:7">
      <c r="A460" t="s">
        <v>6</v>
      </c>
      <c r="B460" t="s">
        <v>2976</v>
      </c>
      <c r="C460">
        <f>VLOOKUP(B460,NB_2!A:C,3,0)</f>
        <v>0.17520215633423181</v>
      </c>
      <c r="D460">
        <f>VLOOKUP(B460,NB_2!A:C,2,0)</f>
        <v>0.55521783181357653</v>
      </c>
      <c r="E460">
        <f>C460*GETPIVOTDATA("Gender",NB_2!$A$3,"Gender","Male","LastLetter","a")</f>
        <v>3.0695795584164604E-2</v>
      </c>
      <c r="F460">
        <f>D460*GETPIVOTDATA("Gender",NB_2!$A$3,"Gender","Female","LastLetter","a")</f>
        <v>0.30826684076376898</v>
      </c>
      <c r="G460" t="str">
        <f t="shared" si="7"/>
        <v>Female</v>
      </c>
    </row>
    <row r="461" spans="1:7">
      <c r="A461" t="s">
        <v>4</v>
      </c>
      <c r="B461" t="s">
        <v>2976</v>
      </c>
      <c r="C461">
        <f>VLOOKUP(B461,NB_2!A:C,3,0)</f>
        <v>0.17520215633423181</v>
      </c>
      <c r="D461">
        <f>VLOOKUP(B461,NB_2!A:C,2,0)</f>
        <v>0.55521783181357653</v>
      </c>
      <c r="E461">
        <f>C461*GETPIVOTDATA("Gender",NB_2!$A$3,"Gender","Male","LastLetter","a")</f>
        <v>3.0695795584164604E-2</v>
      </c>
      <c r="F461">
        <f>D461*GETPIVOTDATA("Gender",NB_2!$A$3,"Gender","Female","LastLetter","a")</f>
        <v>0.30826684076376898</v>
      </c>
      <c r="G461" t="str">
        <f t="shared" si="7"/>
        <v>Female</v>
      </c>
    </row>
    <row r="462" spans="1:7">
      <c r="A462" t="s">
        <v>6</v>
      </c>
      <c r="B462" t="s">
        <v>2976</v>
      </c>
      <c r="C462">
        <f>VLOOKUP(B462,NB_2!A:C,3,0)</f>
        <v>0.17520215633423181</v>
      </c>
      <c r="D462">
        <f>VLOOKUP(B462,NB_2!A:C,2,0)</f>
        <v>0.55521783181357653</v>
      </c>
      <c r="E462">
        <f>C462*GETPIVOTDATA("Gender",NB_2!$A$3,"Gender","Male","LastLetter","a")</f>
        <v>3.0695795584164604E-2</v>
      </c>
      <c r="F462">
        <f>D462*GETPIVOTDATA("Gender",NB_2!$A$3,"Gender","Female","LastLetter","a")</f>
        <v>0.30826684076376898</v>
      </c>
      <c r="G462" t="str">
        <f t="shared" si="7"/>
        <v>Female</v>
      </c>
    </row>
    <row r="463" spans="1:7">
      <c r="A463" t="s">
        <v>4</v>
      </c>
      <c r="B463" t="s">
        <v>2986</v>
      </c>
      <c r="C463">
        <f>VLOOKUP(B463,NB_2!A:C,3,0)</f>
        <v>5.6603773584905662E-2</v>
      </c>
      <c r="D463">
        <f>VLOOKUP(B463,NB_2!A:C,2,0)</f>
        <v>3.0395136778115502E-2</v>
      </c>
      <c r="E463">
        <f>C463*GETPIVOTDATA("Gender",NB_2!$A$3,"Gender","Male","LastLetter","a")</f>
        <v>9.9171031887301028E-3</v>
      </c>
      <c r="F463">
        <f>D463*GETPIVOTDATA("Gender",NB_2!$A$3,"Gender","Female","LastLetter","a")</f>
        <v>1.6875921939622389E-2</v>
      </c>
      <c r="G463" t="str">
        <f t="shared" si="7"/>
        <v>Female</v>
      </c>
    </row>
    <row r="464" spans="1:7">
      <c r="A464" t="s">
        <v>6</v>
      </c>
      <c r="B464" t="s">
        <v>2976</v>
      </c>
      <c r="C464">
        <f>VLOOKUP(B464,NB_2!A:C,3,0)</f>
        <v>0.17520215633423181</v>
      </c>
      <c r="D464">
        <f>VLOOKUP(B464,NB_2!A:C,2,0)</f>
        <v>0.55521783181357653</v>
      </c>
      <c r="E464">
        <f>C464*GETPIVOTDATA("Gender",NB_2!$A$3,"Gender","Male","LastLetter","a")</f>
        <v>3.0695795584164604E-2</v>
      </c>
      <c r="F464">
        <f>D464*GETPIVOTDATA("Gender",NB_2!$A$3,"Gender","Female","LastLetter","a")</f>
        <v>0.30826684076376898</v>
      </c>
      <c r="G464" t="str">
        <f t="shared" si="7"/>
        <v>Female</v>
      </c>
    </row>
    <row r="465" spans="1:7">
      <c r="A465" t="s">
        <v>6</v>
      </c>
      <c r="B465" t="s">
        <v>2976</v>
      </c>
      <c r="C465">
        <f>VLOOKUP(B465,NB_2!A:C,3,0)</f>
        <v>0.17520215633423181</v>
      </c>
      <c r="D465">
        <f>VLOOKUP(B465,NB_2!A:C,2,0)</f>
        <v>0.55521783181357653</v>
      </c>
      <c r="E465">
        <f>C465*GETPIVOTDATA("Gender",NB_2!$A$3,"Gender","Male","LastLetter","a")</f>
        <v>3.0695795584164604E-2</v>
      </c>
      <c r="F465">
        <f>D465*GETPIVOTDATA("Gender",NB_2!$A$3,"Gender","Female","LastLetter","a")</f>
        <v>0.30826684076376898</v>
      </c>
      <c r="G465" t="str">
        <f t="shared" si="7"/>
        <v>Female</v>
      </c>
    </row>
    <row r="466" spans="1:7">
      <c r="A466" t="s">
        <v>6</v>
      </c>
      <c r="B466" t="s">
        <v>2983</v>
      </c>
      <c r="C466">
        <f>VLOOKUP(B466,NB_2!A:C,3,0)</f>
        <v>6.5588499550763707E-2</v>
      </c>
      <c r="D466">
        <f>VLOOKUP(B466,NB_2!A:C,2,0)</f>
        <v>0.33839918946301922</v>
      </c>
      <c r="E466">
        <f>C466*GETPIVOTDATA("Gender",NB_2!$A$3,"Gender","Male","LastLetter","a")</f>
        <v>1.1491246552020596E-2</v>
      </c>
      <c r="F466">
        <f>D466*GETPIVOTDATA("Gender",NB_2!$A$3,"Gender","Female","LastLetter","a")</f>
        <v>0.18788526426112923</v>
      </c>
      <c r="G466" t="str">
        <f t="shared" si="7"/>
        <v>Female</v>
      </c>
    </row>
    <row r="467" spans="1:7">
      <c r="A467" t="s">
        <v>6</v>
      </c>
      <c r="B467" t="s">
        <v>2983</v>
      </c>
      <c r="C467">
        <f>VLOOKUP(B467,NB_2!A:C,3,0)</f>
        <v>6.5588499550763707E-2</v>
      </c>
      <c r="D467">
        <f>VLOOKUP(B467,NB_2!A:C,2,0)</f>
        <v>0.33839918946301922</v>
      </c>
      <c r="E467">
        <f>C467*GETPIVOTDATA("Gender",NB_2!$A$3,"Gender","Male","LastLetter","a")</f>
        <v>1.1491246552020596E-2</v>
      </c>
      <c r="F467">
        <f>D467*GETPIVOTDATA("Gender",NB_2!$A$3,"Gender","Female","LastLetter","a")</f>
        <v>0.18788526426112923</v>
      </c>
      <c r="G467" t="str">
        <f t="shared" si="7"/>
        <v>Female</v>
      </c>
    </row>
    <row r="468" spans="1:7">
      <c r="A468" t="s">
        <v>6</v>
      </c>
      <c r="B468" t="s">
        <v>2983</v>
      </c>
      <c r="C468">
        <f>VLOOKUP(B468,NB_2!A:C,3,0)</f>
        <v>6.5588499550763707E-2</v>
      </c>
      <c r="D468">
        <f>VLOOKUP(B468,NB_2!A:C,2,0)</f>
        <v>0.33839918946301922</v>
      </c>
      <c r="E468">
        <f>C468*GETPIVOTDATA("Gender",NB_2!$A$3,"Gender","Male","LastLetter","a")</f>
        <v>1.1491246552020596E-2</v>
      </c>
      <c r="F468">
        <f>D468*GETPIVOTDATA("Gender",NB_2!$A$3,"Gender","Female","LastLetter","a")</f>
        <v>0.18788526426112923</v>
      </c>
      <c r="G468" t="str">
        <f t="shared" si="7"/>
        <v>Female</v>
      </c>
    </row>
    <row r="469" spans="1:7">
      <c r="A469" t="s">
        <v>6</v>
      </c>
      <c r="B469" t="s">
        <v>2976</v>
      </c>
      <c r="C469">
        <f>VLOOKUP(B469,NB_2!A:C,3,0)</f>
        <v>0.17520215633423181</v>
      </c>
      <c r="D469">
        <f>VLOOKUP(B469,NB_2!A:C,2,0)</f>
        <v>0.55521783181357653</v>
      </c>
      <c r="E469">
        <f>C469*GETPIVOTDATA("Gender",NB_2!$A$3,"Gender","Male","LastLetter","a")</f>
        <v>3.0695795584164604E-2</v>
      </c>
      <c r="F469">
        <f>D469*GETPIVOTDATA("Gender",NB_2!$A$3,"Gender","Female","LastLetter","a")</f>
        <v>0.30826684076376898</v>
      </c>
      <c r="G469" t="str">
        <f t="shared" si="7"/>
        <v>Female</v>
      </c>
    </row>
    <row r="470" spans="1:7">
      <c r="A470" t="s">
        <v>4</v>
      </c>
      <c r="B470" t="s">
        <v>2996</v>
      </c>
      <c r="C470">
        <f>VLOOKUP(B470,NB_2!A:C,3,0)</f>
        <v>2.4258760107816711E-2</v>
      </c>
      <c r="D470">
        <f>VLOOKUP(B470,NB_2!A:C,2,0)</f>
        <v>0</v>
      </c>
      <c r="E470">
        <f>C470*GETPIVOTDATA("Gender",NB_2!$A$3,"Gender","Male","LastLetter","a")</f>
        <v>4.2501870808843295E-3</v>
      </c>
      <c r="F470">
        <f>D470*GETPIVOTDATA("Gender",NB_2!$A$3,"Gender","Female","LastLetter","a")</f>
        <v>0</v>
      </c>
      <c r="G470" t="str">
        <f t="shared" si="7"/>
        <v>Male</v>
      </c>
    </row>
    <row r="471" spans="1:7">
      <c r="A471" t="s">
        <v>6</v>
      </c>
      <c r="B471" t="s">
        <v>2983</v>
      </c>
      <c r="C471">
        <f>VLOOKUP(B471,NB_2!A:C,3,0)</f>
        <v>6.5588499550763707E-2</v>
      </c>
      <c r="D471">
        <f>VLOOKUP(B471,NB_2!A:C,2,0)</f>
        <v>0.33839918946301922</v>
      </c>
      <c r="E471">
        <f>C471*GETPIVOTDATA("Gender",NB_2!$A$3,"Gender","Male","LastLetter","a")</f>
        <v>1.1491246552020596E-2</v>
      </c>
      <c r="F471">
        <f>D471*GETPIVOTDATA("Gender",NB_2!$A$3,"Gender","Female","LastLetter","a")</f>
        <v>0.18788526426112923</v>
      </c>
      <c r="G471" t="str">
        <f t="shared" si="7"/>
        <v>Female</v>
      </c>
    </row>
    <row r="472" spans="1:7">
      <c r="A472" t="s">
        <v>6</v>
      </c>
      <c r="B472" t="s">
        <v>2983</v>
      </c>
      <c r="C472">
        <f>VLOOKUP(B472,NB_2!A:C,3,0)</f>
        <v>6.5588499550763707E-2</v>
      </c>
      <c r="D472">
        <f>VLOOKUP(B472,NB_2!A:C,2,0)</f>
        <v>0.33839918946301922</v>
      </c>
      <c r="E472">
        <f>C472*GETPIVOTDATA("Gender",NB_2!$A$3,"Gender","Male","LastLetter","a")</f>
        <v>1.1491246552020596E-2</v>
      </c>
      <c r="F472">
        <f>D472*GETPIVOTDATA("Gender",NB_2!$A$3,"Gender","Female","LastLetter","a")</f>
        <v>0.18788526426112923</v>
      </c>
      <c r="G472" t="str">
        <f t="shared" si="7"/>
        <v>Female</v>
      </c>
    </row>
    <row r="473" spans="1:7">
      <c r="A473" t="s">
        <v>4</v>
      </c>
      <c r="B473" t="s">
        <v>2994</v>
      </c>
      <c r="C473">
        <f>VLOOKUP(B473,NB_2!A:C,3,0)</f>
        <v>6.2893081761006289E-2</v>
      </c>
      <c r="D473">
        <f>VLOOKUP(B473,NB_2!A:C,2,0)</f>
        <v>5.065856129685917E-3</v>
      </c>
      <c r="E473">
        <f>C473*GETPIVOTDATA("Gender",NB_2!$A$3,"Gender","Male","LastLetter","a")</f>
        <v>1.1019003543033448E-2</v>
      </c>
      <c r="F473">
        <f>D473*GETPIVOTDATA("Gender",NB_2!$A$3,"Gender","Female","LastLetter","a")</f>
        <v>2.812653656603731E-3</v>
      </c>
      <c r="G473" t="str">
        <f t="shared" si="7"/>
        <v>Male</v>
      </c>
    </row>
    <row r="474" spans="1:7">
      <c r="A474" t="s">
        <v>6</v>
      </c>
      <c r="B474" t="s">
        <v>2976</v>
      </c>
      <c r="C474">
        <f>VLOOKUP(B474,NB_2!A:C,3,0)</f>
        <v>0.17520215633423181</v>
      </c>
      <c r="D474">
        <f>VLOOKUP(B474,NB_2!A:C,2,0)</f>
        <v>0.55521783181357653</v>
      </c>
      <c r="E474">
        <f>C474*GETPIVOTDATA("Gender",NB_2!$A$3,"Gender","Male","LastLetter","a")</f>
        <v>3.0695795584164604E-2</v>
      </c>
      <c r="F474">
        <f>D474*GETPIVOTDATA("Gender",NB_2!$A$3,"Gender","Female","LastLetter","a")</f>
        <v>0.30826684076376898</v>
      </c>
      <c r="G474" t="str">
        <f t="shared" si="7"/>
        <v>Female</v>
      </c>
    </row>
    <row r="475" spans="1:7">
      <c r="A475" t="s">
        <v>6</v>
      </c>
      <c r="B475" t="s">
        <v>2976</v>
      </c>
      <c r="C475">
        <f>VLOOKUP(B475,NB_2!A:C,3,0)</f>
        <v>0.17520215633423181</v>
      </c>
      <c r="D475">
        <f>VLOOKUP(B475,NB_2!A:C,2,0)</f>
        <v>0.55521783181357653</v>
      </c>
      <c r="E475">
        <f>C475*GETPIVOTDATA("Gender",NB_2!$A$3,"Gender","Male","LastLetter","a")</f>
        <v>3.0695795584164604E-2</v>
      </c>
      <c r="F475">
        <f>D475*GETPIVOTDATA("Gender",NB_2!$A$3,"Gender","Female","LastLetter","a")</f>
        <v>0.30826684076376898</v>
      </c>
      <c r="G475" t="str">
        <f t="shared" si="7"/>
        <v>Female</v>
      </c>
    </row>
    <row r="476" spans="1:7">
      <c r="A476" t="s">
        <v>4</v>
      </c>
      <c r="B476" t="s">
        <v>2985</v>
      </c>
      <c r="C476">
        <f>VLOOKUP(B476,NB_2!A:C,3,0)</f>
        <v>3.6837376460017966E-2</v>
      </c>
      <c r="D476">
        <f>VLOOKUP(B476,NB_2!A:C,2,0)</f>
        <v>4.0526849037487338E-3</v>
      </c>
      <c r="E476">
        <f>C476*GETPIVOTDATA("Gender",NB_2!$A$3,"Gender","Male","LastLetter","a")</f>
        <v>6.4539877894910181E-3</v>
      </c>
      <c r="F476">
        <f>D476*GETPIVOTDATA("Gender",NB_2!$A$3,"Gender","Female","LastLetter","a")</f>
        <v>2.250122925282985E-3</v>
      </c>
      <c r="G476" t="str">
        <f t="shared" si="7"/>
        <v>Male</v>
      </c>
    </row>
    <row r="477" spans="1:7">
      <c r="A477" t="s">
        <v>4</v>
      </c>
      <c r="B477" t="s">
        <v>2976</v>
      </c>
      <c r="C477">
        <f>VLOOKUP(B477,NB_2!A:C,3,0)</f>
        <v>0.17520215633423181</v>
      </c>
      <c r="D477">
        <f>VLOOKUP(B477,NB_2!A:C,2,0)</f>
        <v>0.55521783181357653</v>
      </c>
      <c r="E477">
        <f>C477*GETPIVOTDATA("Gender",NB_2!$A$3,"Gender","Male","LastLetter","a")</f>
        <v>3.0695795584164604E-2</v>
      </c>
      <c r="F477">
        <f>D477*GETPIVOTDATA("Gender",NB_2!$A$3,"Gender","Female","LastLetter","a")</f>
        <v>0.30826684076376898</v>
      </c>
      <c r="G477" t="str">
        <f t="shared" si="7"/>
        <v>Female</v>
      </c>
    </row>
    <row r="478" spans="1:7">
      <c r="A478" t="s">
        <v>4</v>
      </c>
      <c r="B478" t="s">
        <v>2996</v>
      </c>
      <c r="C478">
        <f>VLOOKUP(B478,NB_2!A:C,3,0)</f>
        <v>2.4258760107816711E-2</v>
      </c>
      <c r="D478">
        <f>VLOOKUP(B478,NB_2!A:C,2,0)</f>
        <v>0</v>
      </c>
      <c r="E478">
        <f>C478*GETPIVOTDATA("Gender",NB_2!$A$3,"Gender","Male","LastLetter","a")</f>
        <v>4.2501870808843295E-3</v>
      </c>
      <c r="F478">
        <f>D478*GETPIVOTDATA("Gender",NB_2!$A$3,"Gender","Female","LastLetter","a")</f>
        <v>0</v>
      </c>
      <c r="G478" t="str">
        <f t="shared" si="7"/>
        <v>Male</v>
      </c>
    </row>
    <row r="479" spans="1:7">
      <c r="A479" t="s">
        <v>6</v>
      </c>
      <c r="B479" t="s">
        <v>2983</v>
      </c>
      <c r="C479">
        <f>VLOOKUP(B479,NB_2!A:C,3,0)</f>
        <v>6.5588499550763707E-2</v>
      </c>
      <c r="D479">
        <f>VLOOKUP(B479,NB_2!A:C,2,0)</f>
        <v>0.33839918946301922</v>
      </c>
      <c r="E479">
        <f>C479*GETPIVOTDATA("Gender",NB_2!$A$3,"Gender","Male","LastLetter","a")</f>
        <v>1.1491246552020596E-2</v>
      </c>
      <c r="F479">
        <f>D479*GETPIVOTDATA("Gender",NB_2!$A$3,"Gender","Female","LastLetter","a")</f>
        <v>0.18788526426112923</v>
      </c>
      <c r="G479" t="str">
        <f t="shared" si="7"/>
        <v>Female</v>
      </c>
    </row>
    <row r="480" spans="1:7">
      <c r="A480" t="s">
        <v>6</v>
      </c>
      <c r="B480" t="s">
        <v>2983</v>
      </c>
      <c r="C480">
        <f>VLOOKUP(B480,NB_2!A:C,3,0)</f>
        <v>6.5588499550763707E-2</v>
      </c>
      <c r="D480">
        <f>VLOOKUP(B480,NB_2!A:C,2,0)</f>
        <v>0.33839918946301922</v>
      </c>
      <c r="E480">
        <f>C480*GETPIVOTDATA("Gender",NB_2!$A$3,"Gender","Male","LastLetter","a")</f>
        <v>1.1491246552020596E-2</v>
      </c>
      <c r="F480">
        <f>D480*GETPIVOTDATA("Gender",NB_2!$A$3,"Gender","Female","LastLetter","a")</f>
        <v>0.18788526426112923</v>
      </c>
      <c r="G480" t="str">
        <f t="shared" si="7"/>
        <v>Female</v>
      </c>
    </row>
    <row r="481" spans="1:7">
      <c r="A481" t="s">
        <v>4</v>
      </c>
      <c r="B481" t="s">
        <v>2983</v>
      </c>
      <c r="C481">
        <f>VLOOKUP(B481,NB_2!A:C,3,0)</f>
        <v>6.5588499550763707E-2</v>
      </c>
      <c r="D481">
        <f>VLOOKUP(B481,NB_2!A:C,2,0)</f>
        <v>0.33839918946301922</v>
      </c>
      <c r="E481">
        <f>C481*GETPIVOTDATA("Gender",NB_2!$A$3,"Gender","Male","LastLetter","a")</f>
        <v>1.1491246552020596E-2</v>
      </c>
      <c r="F481">
        <f>D481*GETPIVOTDATA("Gender",NB_2!$A$3,"Gender","Female","LastLetter","a")</f>
        <v>0.18788526426112923</v>
      </c>
      <c r="G481" t="str">
        <f t="shared" si="7"/>
        <v>Female</v>
      </c>
    </row>
    <row r="482" spans="1:7">
      <c r="A482" t="s">
        <v>4</v>
      </c>
      <c r="B482" t="s">
        <v>2976</v>
      </c>
      <c r="C482">
        <f>VLOOKUP(B482,NB_2!A:C,3,0)</f>
        <v>0.17520215633423181</v>
      </c>
      <c r="D482">
        <f>VLOOKUP(B482,NB_2!A:C,2,0)</f>
        <v>0.55521783181357653</v>
      </c>
      <c r="E482">
        <f>C482*GETPIVOTDATA("Gender",NB_2!$A$3,"Gender","Male","LastLetter","a")</f>
        <v>3.0695795584164604E-2</v>
      </c>
      <c r="F482">
        <f>D482*GETPIVOTDATA("Gender",NB_2!$A$3,"Gender","Female","LastLetter","a")</f>
        <v>0.30826684076376898</v>
      </c>
      <c r="G482" t="str">
        <f t="shared" si="7"/>
        <v>Female</v>
      </c>
    </row>
    <row r="483" spans="1:7">
      <c r="A483" t="s">
        <v>4</v>
      </c>
      <c r="B483" t="s">
        <v>2995</v>
      </c>
      <c r="C483">
        <f>VLOOKUP(B483,NB_2!A:C,3,0)</f>
        <v>3.2345013477088951E-2</v>
      </c>
      <c r="D483">
        <f>VLOOKUP(B483,NB_2!A:C,2,0)</f>
        <v>1.0131712259371834E-2</v>
      </c>
      <c r="E483">
        <f>C483*GETPIVOTDATA("Gender",NB_2!$A$3,"Gender","Male","LastLetter","a")</f>
        <v>5.6669161078457733E-3</v>
      </c>
      <c r="F483">
        <f>D483*GETPIVOTDATA("Gender",NB_2!$A$3,"Gender","Female","LastLetter","a")</f>
        <v>5.6253073132074621E-3</v>
      </c>
      <c r="G483" t="str">
        <f t="shared" si="7"/>
        <v>Male</v>
      </c>
    </row>
    <row r="484" spans="1:7">
      <c r="A484" t="s">
        <v>6</v>
      </c>
      <c r="B484" t="s">
        <v>2983</v>
      </c>
      <c r="C484">
        <f>VLOOKUP(B484,NB_2!A:C,3,0)</f>
        <v>6.5588499550763707E-2</v>
      </c>
      <c r="D484">
        <f>VLOOKUP(B484,NB_2!A:C,2,0)</f>
        <v>0.33839918946301922</v>
      </c>
      <c r="E484">
        <f>C484*GETPIVOTDATA("Gender",NB_2!$A$3,"Gender","Male","LastLetter","a")</f>
        <v>1.1491246552020596E-2</v>
      </c>
      <c r="F484">
        <f>D484*GETPIVOTDATA("Gender",NB_2!$A$3,"Gender","Female","LastLetter","a")</f>
        <v>0.18788526426112923</v>
      </c>
      <c r="G484" t="str">
        <f t="shared" si="7"/>
        <v>Female</v>
      </c>
    </row>
    <row r="485" spans="1:7">
      <c r="A485" t="s">
        <v>4</v>
      </c>
      <c r="B485" t="s">
        <v>2976</v>
      </c>
      <c r="C485">
        <f>VLOOKUP(B485,NB_2!A:C,3,0)</f>
        <v>0.17520215633423181</v>
      </c>
      <c r="D485">
        <f>VLOOKUP(B485,NB_2!A:C,2,0)</f>
        <v>0.55521783181357653</v>
      </c>
      <c r="E485">
        <f>C485*GETPIVOTDATA("Gender",NB_2!$A$3,"Gender","Male","LastLetter","a")</f>
        <v>3.0695795584164604E-2</v>
      </c>
      <c r="F485">
        <f>D485*GETPIVOTDATA("Gender",NB_2!$A$3,"Gender","Female","LastLetter","a")</f>
        <v>0.30826684076376898</v>
      </c>
      <c r="G485" t="str">
        <f t="shared" si="7"/>
        <v>Female</v>
      </c>
    </row>
    <row r="486" spans="1:7">
      <c r="A486" t="s">
        <v>6</v>
      </c>
      <c r="B486" t="s">
        <v>2976</v>
      </c>
      <c r="C486">
        <f>VLOOKUP(B486,NB_2!A:C,3,0)</f>
        <v>0.17520215633423181</v>
      </c>
      <c r="D486">
        <f>VLOOKUP(B486,NB_2!A:C,2,0)</f>
        <v>0.55521783181357653</v>
      </c>
      <c r="E486">
        <f>C486*GETPIVOTDATA("Gender",NB_2!$A$3,"Gender","Male","LastLetter","a")</f>
        <v>3.0695795584164604E-2</v>
      </c>
      <c r="F486">
        <f>D486*GETPIVOTDATA("Gender",NB_2!$A$3,"Gender","Female","LastLetter","a")</f>
        <v>0.30826684076376898</v>
      </c>
      <c r="G486" t="str">
        <f t="shared" si="7"/>
        <v>Female</v>
      </c>
    </row>
    <row r="487" spans="1:7">
      <c r="A487" t="s">
        <v>6</v>
      </c>
      <c r="B487" t="s">
        <v>2985</v>
      </c>
      <c r="C487">
        <f>VLOOKUP(B487,NB_2!A:C,3,0)</f>
        <v>3.6837376460017966E-2</v>
      </c>
      <c r="D487">
        <f>VLOOKUP(B487,NB_2!A:C,2,0)</f>
        <v>4.0526849037487338E-3</v>
      </c>
      <c r="E487">
        <f>C487*GETPIVOTDATA("Gender",NB_2!$A$3,"Gender","Male","LastLetter","a")</f>
        <v>6.4539877894910181E-3</v>
      </c>
      <c r="F487">
        <f>D487*GETPIVOTDATA("Gender",NB_2!$A$3,"Gender","Female","LastLetter","a")</f>
        <v>2.250122925282985E-3</v>
      </c>
      <c r="G487" t="str">
        <f t="shared" si="7"/>
        <v>Male</v>
      </c>
    </row>
    <row r="488" spans="1:7">
      <c r="A488" t="s">
        <v>6</v>
      </c>
      <c r="B488" t="s">
        <v>2983</v>
      </c>
      <c r="C488">
        <f>VLOOKUP(B488,NB_2!A:C,3,0)</f>
        <v>6.5588499550763707E-2</v>
      </c>
      <c r="D488">
        <f>VLOOKUP(B488,NB_2!A:C,2,0)</f>
        <v>0.33839918946301922</v>
      </c>
      <c r="E488">
        <f>C488*GETPIVOTDATA("Gender",NB_2!$A$3,"Gender","Male","LastLetter","a")</f>
        <v>1.1491246552020596E-2</v>
      </c>
      <c r="F488">
        <f>D488*GETPIVOTDATA("Gender",NB_2!$A$3,"Gender","Female","LastLetter","a")</f>
        <v>0.18788526426112923</v>
      </c>
      <c r="G488" t="str">
        <f t="shared" si="7"/>
        <v>Female</v>
      </c>
    </row>
    <row r="489" spans="1:7">
      <c r="A489" t="s">
        <v>4</v>
      </c>
      <c r="B489" t="s">
        <v>2988</v>
      </c>
      <c r="C489">
        <f>VLOOKUP(B489,NB_2!A:C,3,0)</f>
        <v>0.16172506738544473</v>
      </c>
      <c r="D489">
        <f>VLOOKUP(B489,NB_2!A:C,2,0)</f>
        <v>1.4184397163120567E-2</v>
      </c>
      <c r="E489">
        <f>C489*GETPIVOTDATA("Gender",NB_2!$A$3,"Gender","Male","LastLetter","a")</f>
        <v>2.8334580539228861E-2</v>
      </c>
      <c r="F489">
        <f>D489*GETPIVOTDATA("Gender",NB_2!$A$3,"Gender","Female","LastLetter","a")</f>
        <v>7.8754302384904471E-3</v>
      </c>
      <c r="G489" t="str">
        <f t="shared" si="7"/>
        <v>Male</v>
      </c>
    </row>
    <row r="490" spans="1:7">
      <c r="A490" t="s">
        <v>6</v>
      </c>
      <c r="B490" t="s">
        <v>2976</v>
      </c>
      <c r="C490">
        <f>VLOOKUP(B490,NB_2!A:C,3,0)</f>
        <v>0.17520215633423181</v>
      </c>
      <c r="D490">
        <f>VLOOKUP(B490,NB_2!A:C,2,0)</f>
        <v>0.55521783181357653</v>
      </c>
      <c r="E490">
        <f>C490*GETPIVOTDATA("Gender",NB_2!$A$3,"Gender","Male","LastLetter","a")</f>
        <v>3.0695795584164604E-2</v>
      </c>
      <c r="F490">
        <f>D490*GETPIVOTDATA("Gender",NB_2!$A$3,"Gender","Female","LastLetter","a")</f>
        <v>0.30826684076376898</v>
      </c>
      <c r="G490" t="str">
        <f t="shared" si="7"/>
        <v>Female</v>
      </c>
    </row>
    <row r="491" spans="1:7">
      <c r="A491" t="s">
        <v>6</v>
      </c>
      <c r="B491" t="s">
        <v>2976</v>
      </c>
      <c r="C491">
        <f>VLOOKUP(B491,NB_2!A:C,3,0)</f>
        <v>0.17520215633423181</v>
      </c>
      <c r="D491">
        <f>VLOOKUP(B491,NB_2!A:C,2,0)</f>
        <v>0.55521783181357653</v>
      </c>
      <c r="E491">
        <f>C491*GETPIVOTDATA("Gender",NB_2!$A$3,"Gender","Male","LastLetter","a")</f>
        <v>3.0695795584164604E-2</v>
      </c>
      <c r="F491">
        <f>D491*GETPIVOTDATA("Gender",NB_2!$A$3,"Gender","Female","LastLetter","a")</f>
        <v>0.30826684076376898</v>
      </c>
      <c r="G491" t="str">
        <f t="shared" si="7"/>
        <v>Female</v>
      </c>
    </row>
    <row r="492" spans="1:7">
      <c r="A492" t="s">
        <v>4</v>
      </c>
      <c r="B492" t="s">
        <v>2997</v>
      </c>
      <c r="C492">
        <f>VLOOKUP(B492,NB_2!A:C,3,0)</f>
        <v>1.7070979335130278E-2</v>
      </c>
      <c r="D492">
        <f>VLOOKUP(B492,NB_2!A:C,2,0)</f>
        <v>2.0263424518743669E-3</v>
      </c>
      <c r="E492">
        <f>C492*GETPIVOTDATA("Gender",NB_2!$A$3,"Gender","Male","LastLetter","a")</f>
        <v>2.9908723902519353E-3</v>
      </c>
      <c r="F492">
        <f>D492*GETPIVOTDATA("Gender",NB_2!$A$3,"Gender","Female","LastLetter","a")</f>
        <v>1.1250614626414925E-3</v>
      </c>
      <c r="G492" t="str">
        <f t="shared" si="7"/>
        <v>Male</v>
      </c>
    </row>
    <row r="493" spans="1:7">
      <c r="A493" t="s">
        <v>4</v>
      </c>
      <c r="B493" t="s">
        <v>2995</v>
      </c>
      <c r="C493">
        <f>VLOOKUP(B493,NB_2!A:C,3,0)</f>
        <v>3.2345013477088951E-2</v>
      </c>
      <c r="D493">
        <f>VLOOKUP(B493,NB_2!A:C,2,0)</f>
        <v>1.0131712259371834E-2</v>
      </c>
      <c r="E493">
        <f>C493*GETPIVOTDATA("Gender",NB_2!$A$3,"Gender","Male","LastLetter","a")</f>
        <v>5.6669161078457733E-3</v>
      </c>
      <c r="F493">
        <f>D493*GETPIVOTDATA("Gender",NB_2!$A$3,"Gender","Female","LastLetter","a")</f>
        <v>5.6253073132074621E-3</v>
      </c>
      <c r="G493" t="str">
        <f t="shared" si="7"/>
        <v>Male</v>
      </c>
    </row>
    <row r="494" spans="1:7">
      <c r="A494" t="s">
        <v>4</v>
      </c>
      <c r="B494" t="s">
        <v>2979</v>
      </c>
      <c r="C494">
        <f>VLOOKUP(B494,NB_2!A:C,3,0)</f>
        <v>6.2893081761006293E-3</v>
      </c>
      <c r="D494">
        <f>VLOOKUP(B494,NB_2!A:C,2,0)</f>
        <v>8.1053698074974676E-3</v>
      </c>
      <c r="E494">
        <f>C494*GETPIVOTDATA("Gender",NB_2!$A$3,"Gender","Male","LastLetter","a")</f>
        <v>1.1019003543033448E-3</v>
      </c>
      <c r="F494">
        <f>D494*GETPIVOTDATA("Gender",NB_2!$A$3,"Gender","Female","LastLetter","a")</f>
        <v>4.50024585056597E-3</v>
      </c>
      <c r="G494" t="str">
        <f t="shared" si="7"/>
        <v>Female</v>
      </c>
    </row>
    <row r="495" spans="1:7">
      <c r="A495" t="s">
        <v>6</v>
      </c>
      <c r="B495" t="s">
        <v>2976</v>
      </c>
      <c r="C495">
        <f>VLOOKUP(B495,NB_2!A:C,3,0)</f>
        <v>0.17520215633423181</v>
      </c>
      <c r="D495">
        <f>VLOOKUP(B495,NB_2!A:C,2,0)</f>
        <v>0.55521783181357653</v>
      </c>
      <c r="E495">
        <f>C495*GETPIVOTDATA("Gender",NB_2!$A$3,"Gender","Male","LastLetter","a")</f>
        <v>3.0695795584164604E-2</v>
      </c>
      <c r="F495">
        <f>D495*GETPIVOTDATA("Gender",NB_2!$A$3,"Gender","Female","LastLetter","a")</f>
        <v>0.30826684076376898</v>
      </c>
      <c r="G495" t="str">
        <f t="shared" si="7"/>
        <v>Female</v>
      </c>
    </row>
    <row r="496" spans="1:7">
      <c r="A496" t="s">
        <v>4</v>
      </c>
      <c r="B496" t="s">
        <v>2983</v>
      </c>
      <c r="C496">
        <f>VLOOKUP(B496,NB_2!A:C,3,0)</f>
        <v>6.5588499550763707E-2</v>
      </c>
      <c r="D496">
        <f>VLOOKUP(B496,NB_2!A:C,2,0)</f>
        <v>0.33839918946301922</v>
      </c>
      <c r="E496">
        <f>C496*GETPIVOTDATA("Gender",NB_2!$A$3,"Gender","Male","LastLetter","a")</f>
        <v>1.1491246552020596E-2</v>
      </c>
      <c r="F496">
        <f>D496*GETPIVOTDATA("Gender",NB_2!$A$3,"Gender","Female","LastLetter","a")</f>
        <v>0.18788526426112923</v>
      </c>
      <c r="G496" t="str">
        <f t="shared" si="7"/>
        <v>Female</v>
      </c>
    </row>
    <row r="497" spans="1:7">
      <c r="A497" t="s">
        <v>6</v>
      </c>
      <c r="B497" t="s">
        <v>2986</v>
      </c>
      <c r="C497">
        <f>VLOOKUP(B497,NB_2!A:C,3,0)</f>
        <v>5.6603773584905662E-2</v>
      </c>
      <c r="D497">
        <f>VLOOKUP(B497,NB_2!A:C,2,0)</f>
        <v>3.0395136778115502E-2</v>
      </c>
      <c r="E497">
        <f>C497*GETPIVOTDATA("Gender",NB_2!$A$3,"Gender","Male","LastLetter","a")</f>
        <v>9.9171031887301028E-3</v>
      </c>
      <c r="F497">
        <f>D497*GETPIVOTDATA("Gender",NB_2!$A$3,"Gender","Female","LastLetter","a")</f>
        <v>1.6875921939622389E-2</v>
      </c>
      <c r="G497" t="str">
        <f t="shared" si="7"/>
        <v>Female</v>
      </c>
    </row>
    <row r="498" spans="1:7">
      <c r="A498" t="s">
        <v>4</v>
      </c>
      <c r="B498" t="s">
        <v>2987</v>
      </c>
      <c r="C498">
        <f>VLOOKUP(B498,NB_2!A:C,3,0)</f>
        <v>3.7735849056603772E-2</v>
      </c>
      <c r="D498">
        <f>VLOOKUP(B498,NB_2!A:C,2,0)</f>
        <v>7.0921985815602835E-3</v>
      </c>
      <c r="E498">
        <f>C498*GETPIVOTDATA("Gender",NB_2!$A$3,"Gender","Male","LastLetter","a")</f>
        <v>6.6114021258200676E-3</v>
      </c>
      <c r="F498">
        <f>D498*GETPIVOTDATA("Gender",NB_2!$A$3,"Gender","Female","LastLetter","a")</f>
        <v>3.9377151192452236E-3</v>
      </c>
      <c r="G498" t="str">
        <f t="shared" si="7"/>
        <v>Male</v>
      </c>
    </row>
    <row r="499" spans="1:7">
      <c r="A499" t="s">
        <v>6</v>
      </c>
      <c r="B499" t="s">
        <v>2976</v>
      </c>
      <c r="C499">
        <f>VLOOKUP(B499,NB_2!A:C,3,0)</f>
        <v>0.17520215633423181</v>
      </c>
      <c r="D499">
        <f>VLOOKUP(B499,NB_2!A:C,2,0)</f>
        <v>0.55521783181357653</v>
      </c>
      <c r="E499">
        <f>C499*GETPIVOTDATA("Gender",NB_2!$A$3,"Gender","Male","LastLetter","a")</f>
        <v>3.0695795584164604E-2</v>
      </c>
      <c r="F499">
        <f>D499*GETPIVOTDATA("Gender",NB_2!$A$3,"Gender","Female","LastLetter","a")</f>
        <v>0.30826684076376898</v>
      </c>
      <c r="G499" t="str">
        <f t="shared" si="7"/>
        <v>Female</v>
      </c>
    </row>
    <row r="500" spans="1:7">
      <c r="A500" t="s">
        <v>6</v>
      </c>
      <c r="B500" t="s">
        <v>2976</v>
      </c>
      <c r="C500">
        <f>VLOOKUP(B500,NB_2!A:C,3,0)</f>
        <v>0.17520215633423181</v>
      </c>
      <c r="D500">
        <f>VLOOKUP(B500,NB_2!A:C,2,0)</f>
        <v>0.55521783181357653</v>
      </c>
      <c r="E500">
        <f>C500*GETPIVOTDATA("Gender",NB_2!$A$3,"Gender","Male","LastLetter","a")</f>
        <v>3.0695795584164604E-2</v>
      </c>
      <c r="F500">
        <f>D500*GETPIVOTDATA("Gender",NB_2!$A$3,"Gender","Female","LastLetter","a")</f>
        <v>0.30826684076376898</v>
      </c>
      <c r="G500" t="str">
        <f t="shared" si="7"/>
        <v>Female</v>
      </c>
    </row>
    <row r="501" spans="1:7">
      <c r="A501" t="s">
        <v>6</v>
      </c>
      <c r="B501" t="s">
        <v>2982</v>
      </c>
      <c r="C501">
        <f>VLOOKUP(B501,NB_2!A:C,3,0)</f>
        <v>0.1096136567834681</v>
      </c>
      <c r="D501">
        <f>VLOOKUP(B501,NB_2!A:C,2,0)</f>
        <v>5.065856129685917E-3</v>
      </c>
      <c r="E501">
        <f>C501*GETPIVOTDATA("Gender",NB_2!$A$3,"Gender","Male","LastLetter","a")</f>
        <v>1.9204549032144008E-2</v>
      </c>
      <c r="F501">
        <f>D501*GETPIVOTDATA("Gender",NB_2!$A$3,"Gender","Female","LastLetter","a")</f>
        <v>2.812653656603731E-3</v>
      </c>
      <c r="G501" t="str">
        <f t="shared" si="7"/>
        <v>Male</v>
      </c>
    </row>
    <row r="502" spans="1:7">
      <c r="A502" t="s">
        <v>4</v>
      </c>
      <c r="B502" t="s">
        <v>2996</v>
      </c>
      <c r="C502">
        <f>VLOOKUP(B502,NB_2!A:C,3,0)</f>
        <v>2.4258760107816711E-2</v>
      </c>
      <c r="D502">
        <f>VLOOKUP(B502,NB_2!A:C,2,0)</f>
        <v>0</v>
      </c>
      <c r="E502">
        <f>C502*GETPIVOTDATA("Gender",NB_2!$A$3,"Gender","Male","LastLetter","a")</f>
        <v>4.2501870808843295E-3</v>
      </c>
      <c r="F502">
        <f>D502*GETPIVOTDATA("Gender",NB_2!$A$3,"Gender","Female","LastLetter","a")</f>
        <v>0</v>
      </c>
      <c r="G502" t="str">
        <f t="shared" si="7"/>
        <v>Male</v>
      </c>
    </row>
    <row r="503" spans="1:7">
      <c r="A503" t="s">
        <v>6</v>
      </c>
      <c r="B503" t="s">
        <v>2976</v>
      </c>
      <c r="C503">
        <f>VLOOKUP(B503,NB_2!A:C,3,0)</f>
        <v>0.17520215633423181</v>
      </c>
      <c r="D503">
        <f>VLOOKUP(B503,NB_2!A:C,2,0)</f>
        <v>0.55521783181357653</v>
      </c>
      <c r="E503">
        <f>C503*GETPIVOTDATA("Gender",NB_2!$A$3,"Gender","Male","LastLetter","a")</f>
        <v>3.0695795584164604E-2</v>
      </c>
      <c r="F503">
        <f>D503*GETPIVOTDATA("Gender",NB_2!$A$3,"Gender","Female","LastLetter","a")</f>
        <v>0.30826684076376898</v>
      </c>
      <c r="G503" t="str">
        <f t="shared" si="7"/>
        <v>Female</v>
      </c>
    </row>
    <row r="504" spans="1:7">
      <c r="A504" t="s">
        <v>4</v>
      </c>
      <c r="B504" t="s">
        <v>2992</v>
      </c>
      <c r="C504">
        <f>VLOOKUP(B504,NB_2!A:C,3,0)</f>
        <v>8.9847259658580411E-2</v>
      </c>
      <c r="D504">
        <f>VLOOKUP(B504,NB_2!A:C,2,0)</f>
        <v>8.1053698074974676E-3</v>
      </c>
      <c r="E504">
        <f>C504*GETPIVOTDATA("Gender",NB_2!$A$3,"Gender","Male","LastLetter","a")</f>
        <v>1.5741433632904926E-2</v>
      </c>
      <c r="F504">
        <f>D504*GETPIVOTDATA("Gender",NB_2!$A$3,"Gender","Female","LastLetter","a")</f>
        <v>4.50024585056597E-3</v>
      </c>
      <c r="G504" t="str">
        <f t="shared" si="7"/>
        <v>Male</v>
      </c>
    </row>
    <row r="505" spans="1:7">
      <c r="A505" t="s">
        <v>4</v>
      </c>
      <c r="B505" t="s">
        <v>2994</v>
      </c>
      <c r="C505">
        <f>VLOOKUP(B505,NB_2!A:C,3,0)</f>
        <v>6.2893081761006289E-2</v>
      </c>
      <c r="D505">
        <f>VLOOKUP(B505,NB_2!A:C,2,0)</f>
        <v>5.065856129685917E-3</v>
      </c>
      <c r="E505">
        <f>C505*GETPIVOTDATA("Gender",NB_2!$A$3,"Gender","Male","LastLetter","a")</f>
        <v>1.1019003543033448E-2</v>
      </c>
      <c r="F505">
        <f>D505*GETPIVOTDATA("Gender",NB_2!$A$3,"Gender","Female","LastLetter","a")</f>
        <v>2.812653656603731E-3</v>
      </c>
      <c r="G505" t="str">
        <f t="shared" si="7"/>
        <v>Male</v>
      </c>
    </row>
    <row r="506" spans="1:7">
      <c r="A506" t="s">
        <v>4</v>
      </c>
      <c r="B506" t="s">
        <v>2994</v>
      </c>
      <c r="C506">
        <f>VLOOKUP(B506,NB_2!A:C,3,0)</f>
        <v>6.2893081761006289E-2</v>
      </c>
      <c r="D506">
        <f>VLOOKUP(B506,NB_2!A:C,2,0)</f>
        <v>5.065856129685917E-3</v>
      </c>
      <c r="E506">
        <f>C506*GETPIVOTDATA("Gender",NB_2!$A$3,"Gender","Male","LastLetter","a")</f>
        <v>1.1019003543033448E-2</v>
      </c>
      <c r="F506">
        <f>D506*GETPIVOTDATA("Gender",NB_2!$A$3,"Gender","Female","LastLetter","a")</f>
        <v>2.812653656603731E-3</v>
      </c>
      <c r="G506" t="str">
        <f t="shared" si="7"/>
        <v>Male</v>
      </c>
    </row>
    <row r="507" spans="1:7">
      <c r="A507" t="s">
        <v>6</v>
      </c>
      <c r="B507" t="s">
        <v>2976</v>
      </c>
      <c r="C507">
        <f>VLOOKUP(B507,NB_2!A:C,3,0)</f>
        <v>0.17520215633423181</v>
      </c>
      <c r="D507">
        <f>VLOOKUP(B507,NB_2!A:C,2,0)</f>
        <v>0.55521783181357653</v>
      </c>
      <c r="E507">
        <f>C507*GETPIVOTDATA("Gender",NB_2!$A$3,"Gender","Male","LastLetter","a")</f>
        <v>3.0695795584164604E-2</v>
      </c>
      <c r="F507">
        <f>D507*GETPIVOTDATA("Gender",NB_2!$A$3,"Gender","Female","LastLetter","a")</f>
        <v>0.30826684076376898</v>
      </c>
      <c r="G507" t="str">
        <f t="shared" si="7"/>
        <v>Female</v>
      </c>
    </row>
    <row r="508" spans="1:7">
      <c r="A508" t="s">
        <v>4</v>
      </c>
      <c r="B508" t="s">
        <v>2976</v>
      </c>
      <c r="C508">
        <f>VLOOKUP(B508,NB_2!A:C,3,0)</f>
        <v>0.17520215633423181</v>
      </c>
      <c r="D508">
        <f>VLOOKUP(B508,NB_2!A:C,2,0)</f>
        <v>0.55521783181357653</v>
      </c>
      <c r="E508">
        <f>C508*GETPIVOTDATA("Gender",NB_2!$A$3,"Gender","Male","LastLetter","a")</f>
        <v>3.0695795584164604E-2</v>
      </c>
      <c r="F508">
        <f>D508*GETPIVOTDATA("Gender",NB_2!$A$3,"Gender","Female","LastLetter","a")</f>
        <v>0.30826684076376898</v>
      </c>
      <c r="G508" t="str">
        <f t="shared" si="7"/>
        <v>Female</v>
      </c>
    </row>
    <row r="509" spans="1:7">
      <c r="A509" t="s">
        <v>4</v>
      </c>
      <c r="B509" t="s">
        <v>2992</v>
      </c>
      <c r="C509">
        <f>VLOOKUP(B509,NB_2!A:C,3,0)</f>
        <v>8.9847259658580411E-2</v>
      </c>
      <c r="D509">
        <f>VLOOKUP(B509,NB_2!A:C,2,0)</f>
        <v>8.1053698074974676E-3</v>
      </c>
      <c r="E509">
        <f>C509*GETPIVOTDATA("Gender",NB_2!$A$3,"Gender","Male","LastLetter","a")</f>
        <v>1.5741433632904926E-2</v>
      </c>
      <c r="F509">
        <f>D509*GETPIVOTDATA("Gender",NB_2!$A$3,"Gender","Female","LastLetter","a")</f>
        <v>4.50024585056597E-3</v>
      </c>
      <c r="G509" t="str">
        <f t="shared" si="7"/>
        <v>Male</v>
      </c>
    </row>
    <row r="510" spans="1:7">
      <c r="A510" t="s">
        <v>6</v>
      </c>
      <c r="B510" t="s">
        <v>2986</v>
      </c>
      <c r="C510">
        <f>VLOOKUP(B510,NB_2!A:C,3,0)</f>
        <v>5.6603773584905662E-2</v>
      </c>
      <c r="D510">
        <f>VLOOKUP(B510,NB_2!A:C,2,0)</f>
        <v>3.0395136778115502E-2</v>
      </c>
      <c r="E510">
        <f>C510*GETPIVOTDATA("Gender",NB_2!$A$3,"Gender","Male","LastLetter","a")</f>
        <v>9.9171031887301028E-3</v>
      </c>
      <c r="F510">
        <f>D510*GETPIVOTDATA("Gender",NB_2!$A$3,"Gender","Female","LastLetter","a")</f>
        <v>1.6875921939622389E-2</v>
      </c>
      <c r="G510" t="str">
        <f t="shared" si="7"/>
        <v>Female</v>
      </c>
    </row>
    <row r="511" spans="1:7">
      <c r="A511" t="s">
        <v>4</v>
      </c>
      <c r="B511" t="s">
        <v>2976</v>
      </c>
      <c r="C511">
        <f>VLOOKUP(B511,NB_2!A:C,3,0)</f>
        <v>0.17520215633423181</v>
      </c>
      <c r="D511">
        <f>VLOOKUP(B511,NB_2!A:C,2,0)</f>
        <v>0.55521783181357653</v>
      </c>
      <c r="E511">
        <f>C511*GETPIVOTDATA("Gender",NB_2!$A$3,"Gender","Male","LastLetter","a")</f>
        <v>3.0695795584164604E-2</v>
      </c>
      <c r="F511">
        <f>D511*GETPIVOTDATA("Gender",NB_2!$A$3,"Gender","Female","LastLetter","a")</f>
        <v>0.30826684076376898</v>
      </c>
      <c r="G511" t="str">
        <f t="shared" si="7"/>
        <v>Female</v>
      </c>
    </row>
    <row r="512" spans="1:7">
      <c r="A512" t="s">
        <v>6</v>
      </c>
      <c r="B512" t="s">
        <v>2976</v>
      </c>
      <c r="C512">
        <f>VLOOKUP(B512,NB_2!A:C,3,0)</f>
        <v>0.17520215633423181</v>
      </c>
      <c r="D512">
        <f>VLOOKUP(B512,NB_2!A:C,2,0)</f>
        <v>0.55521783181357653</v>
      </c>
      <c r="E512">
        <f>C512*GETPIVOTDATA("Gender",NB_2!$A$3,"Gender","Male","LastLetter","a")</f>
        <v>3.0695795584164604E-2</v>
      </c>
      <c r="F512">
        <f>D512*GETPIVOTDATA("Gender",NB_2!$A$3,"Gender","Female","LastLetter","a")</f>
        <v>0.30826684076376898</v>
      </c>
      <c r="G512" t="str">
        <f t="shared" si="7"/>
        <v>Female</v>
      </c>
    </row>
    <row r="513" spans="1:7">
      <c r="A513" t="s">
        <v>6</v>
      </c>
      <c r="B513" t="s">
        <v>2976</v>
      </c>
      <c r="C513">
        <f>VLOOKUP(B513,NB_2!A:C,3,0)</f>
        <v>0.17520215633423181</v>
      </c>
      <c r="D513">
        <f>VLOOKUP(B513,NB_2!A:C,2,0)</f>
        <v>0.55521783181357653</v>
      </c>
      <c r="E513">
        <f>C513*GETPIVOTDATA("Gender",NB_2!$A$3,"Gender","Male","LastLetter","a")</f>
        <v>3.0695795584164604E-2</v>
      </c>
      <c r="F513">
        <f>D513*GETPIVOTDATA("Gender",NB_2!$A$3,"Gender","Female","LastLetter","a")</f>
        <v>0.30826684076376898</v>
      </c>
      <c r="G513" t="str">
        <f t="shared" si="7"/>
        <v>Female</v>
      </c>
    </row>
    <row r="514" spans="1:7">
      <c r="A514" t="s">
        <v>4</v>
      </c>
      <c r="B514" t="s">
        <v>2982</v>
      </c>
      <c r="C514">
        <f>VLOOKUP(B514,NB_2!A:C,3,0)</f>
        <v>0.1096136567834681</v>
      </c>
      <c r="D514">
        <f>VLOOKUP(B514,NB_2!A:C,2,0)</f>
        <v>5.065856129685917E-3</v>
      </c>
      <c r="E514">
        <f>C514*GETPIVOTDATA("Gender",NB_2!$A$3,"Gender","Male","LastLetter","a")</f>
        <v>1.9204549032144008E-2</v>
      </c>
      <c r="F514">
        <f>D514*GETPIVOTDATA("Gender",NB_2!$A$3,"Gender","Female","LastLetter","a")</f>
        <v>2.812653656603731E-3</v>
      </c>
      <c r="G514" t="str">
        <f t="shared" si="7"/>
        <v>Male</v>
      </c>
    </row>
    <row r="515" spans="1:7">
      <c r="A515" t="s">
        <v>6</v>
      </c>
      <c r="B515" t="s">
        <v>2976</v>
      </c>
      <c r="C515">
        <f>VLOOKUP(B515,NB_2!A:C,3,0)</f>
        <v>0.17520215633423181</v>
      </c>
      <c r="D515">
        <f>VLOOKUP(B515,NB_2!A:C,2,0)</f>
        <v>0.55521783181357653</v>
      </c>
      <c r="E515">
        <f>C515*GETPIVOTDATA("Gender",NB_2!$A$3,"Gender","Male","LastLetter","a")</f>
        <v>3.0695795584164604E-2</v>
      </c>
      <c r="F515">
        <f>D515*GETPIVOTDATA("Gender",NB_2!$A$3,"Gender","Female","LastLetter","a")</f>
        <v>0.30826684076376898</v>
      </c>
      <c r="G515" t="str">
        <f t="shared" ref="G515:G578" si="8">IF(E515&gt;F515,"Male","Female")</f>
        <v>Female</v>
      </c>
    </row>
    <row r="516" spans="1:7">
      <c r="A516" t="s">
        <v>6</v>
      </c>
      <c r="B516" t="s">
        <v>2976</v>
      </c>
      <c r="C516">
        <f>VLOOKUP(B516,NB_2!A:C,3,0)</f>
        <v>0.17520215633423181</v>
      </c>
      <c r="D516">
        <f>VLOOKUP(B516,NB_2!A:C,2,0)</f>
        <v>0.55521783181357653</v>
      </c>
      <c r="E516">
        <f>C516*GETPIVOTDATA("Gender",NB_2!$A$3,"Gender","Male","LastLetter","a")</f>
        <v>3.0695795584164604E-2</v>
      </c>
      <c r="F516">
        <f>D516*GETPIVOTDATA("Gender",NB_2!$A$3,"Gender","Female","LastLetter","a")</f>
        <v>0.30826684076376898</v>
      </c>
      <c r="G516" t="str">
        <f t="shared" si="8"/>
        <v>Female</v>
      </c>
    </row>
    <row r="517" spans="1:7">
      <c r="A517" t="s">
        <v>4</v>
      </c>
      <c r="B517" t="s">
        <v>2994</v>
      </c>
      <c r="C517">
        <f>VLOOKUP(B517,NB_2!A:C,3,0)</f>
        <v>6.2893081761006289E-2</v>
      </c>
      <c r="D517">
        <f>VLOOKUP(B517,NB_2!A:C,2,0)</f>
        <v>5.065856129685917E-3</v>
      </c>
      <c r="E517">
        <f>C517*GETPIVOTDATA("Gender",NB_2!$A$3,"Gender","Male","LastLetter","a")</f>
        <v>1.1019003543033448E-2</v>
      </c>
      <c r="F517">
        <f>D517*GETPIVOTDATA("Gender",NB_2!$A$3,"Gender","Female","LastLetter","a")</f>
        <v>2.812653656603731E-3</v>
      </c>
      <c r="G517" t="str">
        <f t="shared" si="8"/>
        <v>Male</v>
      </c>
    </row>
    <row r="518" spans="1:7">
      <c r="A518" t="s">
        <v>6</v>
      </c>
      <c r="B518" t="s">
        <v>2983</v>
      </c>
      <c r="C518">
        <f>VLOOKUP(B518,NB_2!A:C,3,0)</f>
        <v>6.5588499550763707E-2</v>
      </c>
      <c r="D518">
        <f>VLOOKUP(B518,NB_2!A:C,2,0)</f>
        <v>0.33839918946301922</v>
      </c>
      <c r="E518">
        <f>C518*GETPIVOTDATA("Gender",NB_2!$A$3,"Gender","Male","LastLetter","a")</f>
        <v>1.1491246552020596E-2</v>
      </c>
      <c r="F518">
        <f>D518*GETPIVOTDATA("Gender",NB_2!$A$3,"Gender","Female","LastLetter","a")</f>
        <v>0.18788526426112923</v>
      </c>
      <c r="G518" t="str">
        <f t="shared" si="8"/>
        <v>Female</v>
      </c>
    </row>
    <row r="519" spans="1:7">
      <c r="A519" t="s">
        <v>6</v>
      </c>
      <c r="B519" t="s">
        <v>2976</v>
      </c>
      <c r="C519">
        <f>VLOOKUP(B519,NB_2!A:C,3,0)</f>
        <v>0.17520215633423181</v>
      </c>
      <c r="D519">
        <f>VLOOKUP(B519,NB_2!A:C,2,0)</f>
        <v>0.55521783181357653</v>
      </c>
      <c r="E519">
        <f>C519*GETPIVOTDATA("Gender",NB_2!$A$3,"Gender","Male","LastLetter","a")</f>
        <v>3.0695795584164604E-2</v>
      </c>
      <c r="F519">
        <f>D519*GETPIVOTDATA("Gender",NB_2!$A$3,"Gender","Female","LastLetter","a")</f>
        <v>0.30826684076376898</v>
      </c>
      <c r="G519" t="str">
        <f t="shared" si="8"/>
        <v>Female</v>
      </c>
    </row>
    <row r="520" spans="1:7">
      <c r="A520" t="s">
        <v>4</v>
      </c>
      <c r="B520" t="s">
        <v>2976</v>
      </c>
      <c r="C520">
        <f>VLOOKUP(B520,NB_2!A:C,3,0)</f>
        <v>0.17520215633423181</v>
      </c>
      <c r="D520">
        <f>VLOOKUP(B520,NB_2!A:C,2,0)</f>
        <v>0.55521783181357653</v>
      </c>
      <c r="E520">
        <f>C520*GETPIVOTDATA("Gender",NB_2!$A$3,"Gender","Male","LastLetter","a")</f>
        <v>3.0695795584164604E-2</v>
      </c>
      <c r="F520">
        <f>D520*GETPIVOTDATA("Gender",NB_2!$A$3,"Gender","Female","LastLetter","a")</f>
        <v>0.30826684076376898</v>
      </c>
      <c r="G520" t="str">
        <f t="shared" si="8"/>
        <v>Female</v>
      </c>
    </row>
    <row r="521" spans="1:7">
      <c r="A521" t="s">
        <v>4</v>
      </c>
      <c r="B521" t="s">
        <v>2990</v>
      </c>
      <c r="C521">
        <f>VLOOKUP(B521,NB_2!A:C,3,0)</f>
        <v>1.2578616352201259E-2</v>
      </c>
      <c r="D521">
        <f>VLOOKUP(B521,NB_2!A:C,2,0)</f>
        <v>1.0131712259371835E-3</v>
      </c>
      <c r="E521">
        <f>C521*GETPIVOTDATA("Gender",NB_2!$A$3,"Gender","Male","LastLetter","a")</f>
        <v>2.2038007086066895E-3</v>
      </c>
      <c r="F521">
        <f>D521*GETPIVOTDATA("Gender",NB_2!$A$3,"Gender","Female","LastLetter","a")</f>
        <v>5.6253073132074625E-4</v>
      </c>
      <c r="G521" t="str">
        <f t="shared" si="8"/>
        <v>Male</v>
      </c>
    </row>
    <row r="522" spans="1:7">
      <c r="A522" t="s">
        <v>6</v>
      </c>
      <c r="B522" t="s">
        <v>2976</v>
      </c>
      <c r="C522">
        <f>VLOOKUP(B522,NB_2!A:C,3,0)</f>
        <v>0.17520215633423181</v>
      </c>
      <c r="D522">
        <f>VLOOKUP(B522,NB_2!A:C,2,0)</f>
        <v>0.55521783181357653</v>
      </c>
      <c r="E522">
        <f>C522*GETPIVOTDATA("Gender",NB_2!$A$3,"Gender","Male","LastLetter","a")</f>
        <v>3.0695795584164604E-2</v>
      </c>
      <c r="F522">
        <f>D522*GETPIVOTDATA("Gender",NB_2!$A$3,"Gender","Female","LastLetter","a")</f>
        <v>0.30826684076376898</v>
      </c>
      <c r="G522" t="str">
        <f t="shared" si="8"/>
        <v>Female</v>
      </c>
    </row>
    <row r="523" spans="1:7">
      <c r="A523" t="s">
        <v>4</v>
      </c>
      <c r="B523" t="s">
        <v>2985</v>
      </c>
      <c r="C523">
        <f>VLOOKUP(B523,NB_2!A:C,3,0)</f>
        <v>3.6837376460017966E-2</v>
      </c>
      <c r="D523">
        <f>VLOOKUP(B523,NB_2!A:C,2,0)</f>
        <v>4.0526849037487338E-3</v>
      </c>
      <c r="E523">
        <f>C523*GETPIVOTDATA("Gender",NB_2!$A$3,"Gender","Male","LastLetter","a")</f>
        <v>6.4539877894910181E-3</v>
      </c>
      <c r="F523">
        <f>D523*GETPIVOTDATA("Gender",NB_2!$A$3,"Gender","Female","LastLetter","a")</f>
        <v>2.250122925282985E-3</v>
      </c>
      <c r="G523" t="str">
        <f t="shared" si="8"/>
        <v>Male</v>
      </c>
    </row>
    <row r="524" spans="1:7">
      <c r="A524" t="s">
        <v>6</v>
      </c>
      <c r="B524" t="s">
        <v>2987</v>
      </c>
      <c r="C524">
        <f>VLOOKUP(B524,NB_2!A:C,3,0)</f>
        <v>3.7735849056603772E-2</v>
      </c>
      <c r="D524">
        <f>VLOOKUP(B524,NB_2!A:C,2,0)</f>
        <v>7.0921985815602835E-3</v>
      </c>
      <c r="E524">
        <f>C524*GETPIVOTDATA("Gender",NB_2!$A$3,"Gender","Male","LastLetter","a")</f>
        <v>6.6114021258200676E-3</v>
      </c>
      <c r="F524">
        <f>D524*GETPIVOTDATA("Gender",NB_2!$A$3,"Gender","Female","LastLetter","a")</f>
        <v>3.9377151192452236E-3</v>
      </c>
      <c r="G524" t="str">
        <f t="shared" si="8"/>
        <v>Male</v>
      </c>
    </row>
    <row r="525" spans="1:7">
      <c r="A525" t="s">
        <v>6</v>
      </c>
      <c r="B525" t="s">
        <v>2983</v>
      </c>
      <c r="C525">
        <f>VLOOKUP(B525,NB_2!A:C,3,0)</f>
        <v>6.5588499550763707E-2</v>
      </c>
      <c r="D525">
        <f>VLOOKUP(B525,NB_2!A:C,2,0)</f>
        <v>0.33839918946301922</v>
      </c>
      <c r="E525">
        <f>C525*GETPIVOTDATA("Gender",NB_2!$A$3,"Gender","Male","LastLetter","a")</f>
        <v>1.1491246552020596E-2</v>
      </c>
      <c r="F525">
        <f>D525*GETPIVOTDATA("Gender",NB_2!$A$3,"Gender","Female","LastLetter","a")</f>
        <v>0.18788526426112923</v>
      </c>
      <c r="G525" t="str">
        <f t="shared" si="8"/>
        <v>Female</v>
      </c>
    </row>
    <row r="526" spans="1:7">
      <c r="A526" t="s">
        <v>4</v>
      </c>
      <c r="B526" t="s">
        <v>2992</v>
      </c>
      <c r="C526">
        <f>VLOOKUP(B526,NB_2!A:C,3,0)</f>
        <v>8.9847259658580411E-2</v>
      </c>
      <c r="D526">
        <f>VLOOKUP(B526,NB_2!A:C,2,0)</f>
        <v>8.1053698074974676E-3</v>
      </c>
      <c r="E526">
        <f>C526*GETPIVOTDATA("Gender",NB_2!$A$3,"Gender","Male","LastLetter","a")</f>
        <v>1.5741433632904926E-2</v>
      </c>
      <c r="F526">
        <f>D526*GETPIVOTDATA("Gender",NB_2!$A$3,"Gender","Female","LastLetter","a")</f>
        <v>4.50024585056597E-3</v>
      </c>
      <c r="G526" t="str">
        <f t="shared" si="8"/>
        <v>Male</v>
      </c>
    </row>
    <row r="527" spans="1:7">
      <c r="A527" t="s">
        <v>6</v>
      </c>
      <c r="B527" t="s">
        <v>2976</v>
      </c>
      <c r="C527">
        <f>VLOOKUP(B527,NB_2!A:C,3,0)</f>
        <v>0.17520215633423181</v>
      </c>
      <c r="D527">
        <f>VLOOKUP(B527,NB_2!A:C,2,0)</f>
        <v>0.55521783181357653</v>
      </c>
      <c r="E527">
        <f>C527*GETPIVOTDATA("Gender",NB_2!$A$3,"Gender","Male","LastLetter","a")</f>
        <v>3.0695795584164604E-2</v>
      </c>
      <c r="F527">
        <f>D527*GETPIVOTDATA("Gender",NB_2!$A$3,"Gender","Female","LastLetter","a")</f>
        <v>0.30826684076376898</v>
      </c>
      <c r="G527" t="str">
        <f t="shared" si="8"/>
        <v>Female</v>
      </c>
    </row>
    <row r="528" spans="1:7">
      <c r="A528" t="s">
        <v>4</v>
      </c>
      <c r="B528" t="s">
        <v>2988</v>
      </c>
      <c r="C528">
        <f>VLOOKUP(B528,NB_2!A:C,3,0)</f>
        <v>0.16172506738544473</v>
      </c>
      <c r="D528">
        <f>VLOOKUP(B528,NB_2!A:C,2,0)</f>
        <v>1.4184397163120567E-2</v>
      </c>
      <c r="E528">
        <f>C528*GETPIVOTDATA("Gender",NB_2!$A$3,"Gender","Male","LastLetter","a")</f>
        <v>2.8334580539228861E-2</v>
      </c>
      <c r="F528">
        <f>D528*GETPIVOTDATA("Gender",NB_2!$A$3,"Gender","Female","LastLetter","a")</f>
        <v>7.8754302384904471E-3</v>
      </c>
      <c r="G528" t="str">
        <f t="shared" si="8"/>
        <v>Male</v>
      </c>
    </row>
    <row r="529" spans="1:7">
      <c r="A529" t="s">
        <v>4</v>
      </c>
      <c r="B529" t="s">
        <v>2976</v>
      </c>
      <c r="C529">
        <f>VLOOKUP(B529,NB_2!A:C,3,0)</f>
        <v>0.17520215633423181</v>
      </c>
      <c r="D529">
        <f>VLOOKUP(B529,NB_2!A:C,2,0)</f>
        <v>0.55521783181357653</v>
      </c>
      <c r="E529">
        <f>C529*GETPIVOTDATA("Gender",NB_2!$A$3,"Gender","Male","LastLetter","a")</f>
        <v>3.0695795584164604E-2</v>
      </c>
      <c r="F529">
        <f>D529*GETPIVOTDATA("Gender",NB_2!$A$3,"Gender","Female","LastLetter","a")</f>
        <v>0.30826684076376898</v>
      </c>
      <c r="G529" t="str">
        <f t="shared" si="8"/>
        <v>Female</v>
      </c>
    </row>
    <row r="530" spans="1:7">
      <c r="A530" t="s">
        <v>4</v>
      </c>
      <c r="B530" t="s">
        <v>2994</v>
      </c>
      <c r="C530">
        <f>VLOOKUP(B530,NB_2!A:C,3,0)</f>
        <v>6.2893081761006289E-2</v>
      </c>
      <c r="D530">
        <f>VLOOKUP(B530,NB_2!A:C,2,0)</f>
        <v>5.065856129685917E-3</v>
      </c>
      <c r="E530">
        <f>C530*GETPIVOTDATA("Gender",NB_2!$A$3,"Gender","Male","LastLetter","a")</f>
        <v>1.1019003543033448E-2</v>
      </c>
      <c r="F530">
        <f>D530*GETPIVOTDATA("Gender",NB_2!$A$3,"Gender","Female","LastLetter","a")</f>
        <v>2.812653656603731E-3</v>
      </c>
      <c r="G530" t="str">
        <f t="shared" si="8"/>
        <v>Male</v>
      </c>
    </row>
    <row r="531" spans="1:7">
      <c r="A531" t="s">
        <v>4</v>
      </c>
      <c r="B531" t="s">
        <v>2982</v>
      </c>
      <c r="C531">
        <f>VLOOKUP(B531,NB_2!A:C,3,0)</f>
        <v>0.1096136567834681</v>
      </c>
      <c r="D531">
        <f>VLOOKUP(B531,NB_2!A:C,2,0)</f>
        <v>5.065856129685917E-3</v>
      </c>
      <c r="E531">
        <f>C531*GETPIVOTDATA("Gender",NB_2!$A$3,"Gender","Male","LastLetter","a")</f>
        <v>1.9204549032144008E-2</v>
      </c>
      <c r="F531">
        <f>D531*GETPIVOTDATA("Gender",NB_2!$A$3,"Gender","Female","LastLetter","a")</f>
        <v>2.812653656603731E-3</v>
      </c>
      <c r="G531" t="str">
        <f t="shared" si="8"/>
        <v>Male</v>
      </c>
    </row>
    <row r="532" spans="1:7">
      <c r="A532" t="s">
        <v>6</v>
      </c>
      <c r="B532" t="s">
        <v>2976</v>
      </c>
      <c r="C532">
        <f>VLOOKUP(B532,NB_2!A:C,3,0)</f>
        <v>0.17520215633423181</v>
      </c>
      <c r="D532">
        <f>VLOOKUP(B532,NB_2!A:C,2,0)</f>
        <v>0.55521783181357653</v>
      </c>
      <c r="E532">
        <f>C532*GETPIVOTDATA("Gender",NB_2!$A$3,"Gender","Male","LastLetter","a")</f>
        <v>3.0695795584164604E-2</v>
      </c>
      <c r="F532">
        <f>D532*GETPIVOTDATA("Gender",NB_2!$A$3,"Gender","Female","LastLetter","a")</f>
        <v>0.30826684076376898</v>
      </c>
      <c r="G532" t="str">
        <f t="shared" si="8"/>
        <v>Female</v>
      </c>
    </row>
    <row r="533" spans="1:7">
      <c r="A533" t="s">
        <v>4</v>
      </c>
      <c r="B533" t="s">
        <v>2995</v>
      </c>
      <c r="C533">
        <f>VLOOKUP(B533,NB_2!A:C,3,0)</f>
        <v>3.2345013477088951E-2</v>
      </c>
      <c r="D533">
        <f>VLOOKUP(B533,NB_2!A:C,2,0)</f>
        <v>1.0131712259371834E-2</v>
      </c>
      <c r="E533">
        <f>C533*GETPIVOTDATA("Gender",NB_2!$A$3,"Gender","Male","LastLetter","a")</f>
        <v>5.6669161078457733E-3</v>
      </c>
      <c r="F533">
        <f>D533*GETPIVOTDATA("Gender",NB_2!$A$3,"Gender","Female","LastLetter","a")</f>
        <v>5.6253073132074621E-3</v>
      </c>
      <c r="G533" t="str">
        <f t="shared" si="8"/>
        <v>Male</v>
      </c>
    </row>
    <row r="534" spans="1:7">
      <c r="A534" t="s">
        <v>6</v>
      </c>
      <c r="B534" t="s">
        <v>2976</v>
      </c>
      <c r="C534">
        <f>VLOOKUP(B534,NB_2!A:C,3,0)</f>
        <v>0.17520215633423181</v>
      </c>
      <c r="D534">
        <f>VLOOKUP(B534,NB_2!A:C,2,0)</f>
        <v>0.55521783181357653</v>
      </c>
      <c r="E534">
        <f>C534*GETPIVOTDATA("Gender",NB_2!$A$3,"Gender","Male","LastLetter","a")</f>
        <v>3.0695795584164604E-2</v>
      </c>
      <c r="F534">
        <f>D534*GETPIVOTDATA("Gender",NB_2!$A$3,"Gender","Female","LastLetter","a")</f>
        <v>0.30826684076376898</v>
      </c>
      <c r="G534" t="str">
        <f t="shared" si="8"/>
        <v>Female</v>
      </c>
    </row>
    <row r="535" spans="1:7">
      <c r="A535" t="s">
        <v>6</v>
      </c>
      <c r="B535" t="s">
        <v>2976</v>
      </c>
      <c r="C535">
        <f>VLOOKUP(B535,NB_2!A:C,3,0)</f>
        <v>0.17520215633423181</v>
      </c>
      <c r="D535">
        <f>VLOOKUP(B535,NB_2!A:C,2,0)</f>
        <v>0.55521783181357653</v>
      </c>
      <c r="E535">
        <f>C535*GETPIVOTDATA("Gender",NB_2!$A$3,"Gender","Male","LastLetter","a")</f>
        <v>3.0695795584164604E-2</v>
      </c>
      <c r="F535">
        <f>D535*GETPIVOTDATA("Gender",NB_2!$A$3,"Gender","Female","LastLetter","a")</f>
        <v>0.30826684076376898</v>
      </c>
      <c r="G535" t="str">
        <f t="shared" si="8"/>
        <v>Female</v>
      </c>
    </row>
    <row r="536" spans="1:7">
      <c r="A536" t="s">
        <v>6</v>
      </c>
      <c r="B536" t="s">
        <v>2976</v>
      </c>
      <c r="C536">
        <f>VLOOKUP(B536,NB_2!A:C,3,0)</f>
        <v>0.17520215633423181</v>
      </c>
      <c r="D536">
        <f>VLOOKUP(B536,NB_2!A:C,2,0)</f>
        <v>0.55521783181357653</v>
      </c>
      <c r="E536">
        <f>C536*GETPIVOTDATA("Gender",NB_2!$A$3,"Gender","Male","LastLetter","a")</f>
        <v>3.0695795584164604E-2</v>
      </c>
      <c r="F536">
        <f>D536*GETPIVOTDATA("Gender",NB_2!$A$3,"Gender","Female","LastLetter","a")</f>
        <v>0.30826684076376898</v>
      </c>
      <c r="G536" t="str">
        <f t="shared" si="8"/>
        <v>Female</v>
      </c>
    </row>
    <row r="537" spans="1:7">
      <c r="A537" t="s">
        <v>4</v>
      </c>
      <c r="B537" t="s">
        <v>2976</v>
      </c>
      <c r="C537">
        <f>VLOOKUP(B537,NB_2!A:C,3,0)</f>
        <v>0.17520215633423181</v>
      </c>
      <c r="D537">
        <f>VLOOKUP(B537,NB_2!A:C,2,0)</f>
        <v>0.55521783181357653</v>
      </c>
      <c r="E537">
        <f>C537*GETPIVOTDATA("Gender",NB_2!$A$3,"Gender","Male","LastLetter","a")</f>
        <v>3.0695795584164604E-2</v>
      </c>
      <c r="F537">
        <f>D537*GETPIVOTDATA("Gender",NB_2!$A$3,"Gender","Female","LastLetter","a")</f>
        <v>0.30826684076376898</v>
      </c>
      <c r="G537" t="str">
        <f t="shared" si="8"/>
        <v>Female</v>
      </c>
    </row>
    <row r="538" spans="1:7">
      <c r="A538" t="s">
        <v>6</v>
      </c>
      <c r="B538" t="s">
        <v>2976</v>
      </c>
      <c r="C538">
        <f>VLOOKUP(B538,NB_2!A:C,3,0)</f>
        <v>0.17520215633423181</v>
      </c>
      <c r="D538">
        <f>VLOOKUP(B538,NB_2!A:C,2,0)</f>
        <v>0.55521783181357653</v>
      </c>
      <c r="E538">
        <f>C538*GETPIVOTDATA("Gender",NB_2!$A$3,"Gender","Male","LastLetter","a")</f>
        <v>3.0695795584164604E-2</v>
      </c>
      <c r="F538">
        <f>D538*GETPIVOTDATA("Gender",NB_2!$A$3,"Gender","Female","LastLetter","a")</f>
        <v>0.30826684076376898</v>
      </c>
      <c r="G538" t="str">
        <f t="shared" si="8"/>
        <v>Female</v>
      </c>
    </row>
    <row r="539" spans="1:7">
      <c r="A539" t="s">
        <v>4</v>
      </c>
      <c r="B539" t="s">
        <v>2977</v>
      </c>
      <c r="C539">
        <f>VLOOKUP(B539,NB_2!A:C,3,0)</f>
        <v>8.9847259658580418E-3</v>
      </c>
      <c r="D539">
        <f>VLOOKUP(B539,NB_2!A:C,2,0)</f>
        <v>2.0263424518743669E-3</v>
      </c>
      <c r="E539">
        <f>C539*GETPIVOTDATA("Gender",NB_2!$A$3,"Gender","Male","LastLetter","a")</f>
        <v>1.5741433632904926E-3</v>
      </c>
      <c r="F539">
        <f>D539*GETPIVOTDATA("Gender",NB_2!$A$3,"Gender","Female","LastLetter","a")</f>
        <v>1.1250614626414925E-3</v>
      </c>
      <c r="G539" t="str">
        <f t="shared" si="8"/>
        <v>Male</v>
      </c>
    </row>
    <row r="540" spans="1:7">
      <c r="A540" t="s">
        <v>6</v>
      </c>
      <c r="B540" t="s">
        <v>2983</v>
      </c>
      <c r="C540">
        <f>VLOOKUP(B540,NB_2!A:C,3,0)</f>
        <v>6.5588499550763707E-2</v>
      </c>
      <c r="D540">
        <f>VLOOKUP(B540,NB_2!A:C,2,0)</f>
        <v>0.33839918946301922</v>
      </c>
      <c r="E540">
        <f>C540*GETPIVOTDATA("Gender",NB_2!$A$3,"Gender","Male","LastLetter","a")</f>
        <v>1.1491246552020596E-2</v>
      </c>
      <c r="F540">
        <f>D540*GETPIVOTDATA("Gender",NB_2!$A$3,"Gender","Female","LastLetter","a")</f>
        <v>0.18788526426112923</v>
      </c>
      <c r="G540" t="str">
        <f t="shared" si="8"/>
        <v>Female</v>
      </c>
    </row>
    <row r="541" spans="1:7">
      <c r="A541" t="s">
        <v>4</v>
      </c>
      <c r="B541" t="s">
        <v>2982</v>
      </c>
      <c r="C541">
        <f>VLOOKUP(B541,NB_2!A:C,3,0)</f>
        <v>0.1096136567834681</v>
      </c>
      <c r="D541">
        <f>VLOOKUP(B541,NB_2!A:C,2,0)</f>
        <v>5.065856129685917E-3</v>
      </c>
      <c r="E541">
        <f>C541*GETPIVOTDATA("Gender",NB_2!$A$3,"Gender","Male","LastLetter","a")</f>
        <v>1.9204549032144008E-2</v>
      </c>
      <c r="F541">
        <f>D541*GETPIVOTDATA("Gender",NB_2!$A$3,"Gender","Female","LastLetter","a")</f>
        <v>2.812653656603731E-3</v>
      </c>
      <c r="G541" t="str">
        <f t="shared" si="8"/>
        <v>Male</v>
      </c>
    </row>
    <row r="542" spans="1:7">
      <c r="A542" t="s">
        <v>6</v>
      </c>
      <c r="B542" t="s">
        <v>2976</v>
      </c>
      <c r="C542">
        <f>VLOOKUP(B542,NB_2!A:C,3,0)</f>
        <v>0.17520215633423181</v>
      </c>
      <c r="D542">
        <f>VLOOKUP(B542,NB_2!A:C,2,0)</f>
        <v>0.55521783181357653</v>
      </c>
      <c r="E542">
        <f>C542*GETPIVOTDATA("Gender",NB_2!$A$3,"Gender","Male","LastLetter","a")</f>
        <v>3.0695795584164604E-2</v>
      </c>
      <c r="F542">
        <f>D542*GETPIVOTDATA("Gender",NB_2!$A$3,"Gender","Female","LastLetter","a")</f>
        <v>0.30826684076376898</v>
      </c>
      <c r="G542" t="str">
        <f t="shared" si="8"/>
        <v>Female</v>
      </c>
    </row>
    <row r="543" spans="1:7">
      <c r="A543" t="s">
        <v>4</v>
      </c>
      <c r="B543" t="s">
        <v>2986</v>
      </c>
      <c r="C543">
        <f>VLOOKUP(B543,NB_2!A:C,3,0)</f>
        <v>5.6603773584905662E-2</v>
      </c>
      <c r="D543">
        <f>VLOOKUP(B543,NB_2!A:C,2,0)</f>
        <v>3.0395136778115502E-2</v>
      </c>
      <c r="E543">
        <f>C543*GETPIVOTDATA("Gender",NB_2!$A$3,"Gender","Male","LastLetter","a")</f>
        <v>9.9171031887301028E-3</v>
      </c>
      <c r="F543">
        <f>D543*GETPIVOTDATA("Gender",NB_2!$A$3,"Gender","Female","LastLetter","a")</f>
        <v>1.6875921939622389E-2</v>
      </c>
      <c r="G543" t="str">
        <f t="shared" si="8"/>
        <v>Female</v>
      </c>
    </row>
    <row r="544" spans="1:7">
      <c r="A544" t="s">
        <v>4</v>
      </c>
      <c r="B544" t="s">
        <v>2983</v>
      </c>
      <c r="C544">
        <f>VLOOKUP(B544,NB_2!A:C,3,0)</f>
        <v>6.5588499550763707E-2</v>
      </c>
      <c r="D544">
        <f>VLOOKUP(B544,NB_2!A:C,2,0)</f>
        <v>0.33839918946301922</v>
      </c>
      <c r="E544">
        <f>C544*GETPIVOTDATA("Gender",NB_2!$A$3,"Gender","Male","LastLetter","a")</f>
        <v>1.1491246552020596E-2</v>
      </c>
      <c r="F544">
        <f>D544*GETPIVOTDATA("Gender",NB_2!$A$3,"Gender","Female","LastLetter","a")</f>
        <v>0.18788526426112923</v>
      </c>
      <c r="G544" t="str">
        <f t="shared" si="8"/>
        <v>Female</v>
      </c>
    </row>
    <row r="545" spans="1:7">
      <c r="A545" t="s">
        <v>4</v>
      </c>
      <c r="B545" t="s">
        <v>2976</v>
      </c>
      <c r="C545">
        <f>VLOOKUP(B545,NB_2!A:C,3,0)</f>
        <v>0.17520215633423181</v>
      </c>
      <c r="D545">
        <f>VLOOKUP(B545,NB_2!A:C,2,0)</f>
        <v>0.55521783181357653</v>
      </c>
      <c r="E545">
        <f>C545*GETPIVOTDATA("Gender",NB_2!$A$3,"Gender","Male","LastLetter","a")</f>
        <v>3.0695795584164604E-2</v>
      </c>
      <c r="F545">
        <f>D545*GETPIVOTDATA("Gender",NB_2!$A$3,"Gender","Female","LastLetter","a")</f>
        <v>0.30826684076376898</v>
      </c>
      <c r="G545" t="str">
        <f t="shared" si="8"/>
        <v>Female</v>
      </c>
    </row>
    <row r="546" spans="1:7">
      <c r="A546" t="s">
        <v>6</v>
      </c>
      <c r="B546" t="s">
        <v>2983</v>
      </c>
      <c r="C546">
        <f>VLOOKUP(B546,NB_2!A:C,3,0)</f>
        <v>6.5588499550763707E-2</v>
      </c>
      <c r="D546">
        <f>VLOOKUP(B546,NB_2!A:C,2,0)</f>
        <v>0.33839918946301922</v>
      </c>
      <c r="E546">
        <f>C546*GETPIVOTDATA("Gender",NB_2!$A$3,"Gender","Male","LastLetter","a")</f>
        <v>1.1491246552020596E-2</v>
      </c>
      <c r="F546">
        <f>D546*GETPIVOTDATA("Gender",NB_2!$A$3,"Gender","Female","LastLetter","a")</f>
        <v>0.18788526426112923</v>
      </c>
      <c r="G546" t="str">
        <f t="shared" si="8"/>
        <v>Female</v>
      </c>
    </row>
    <row r="547" spans="1:7">
      <c r="A547" t="s">
        <v>4</v>
      </c>
      <c r="B547" t="s">
        <v>2994</v>
      </c>
      <c r="C547">
        <f>VLOOKUP(B547,NB_2!A:C,3,0)</f>
        <v>6.2893081761006289E-2</v>
      </c>
      <c r="D547">
        <f>VLOOKUP(B547,NB_2!A:C,2,0)</f>
        <v>5.065856129685917E-3</v>
      </c>
      <c r="E547">
        <f>C547*GETPIVOTDATA("Gender",NB_2!$A$3,"Gender","Male","LastLetter","a")</f>
        <v>1.1019003543033448E-2</v>
      </c>
      <c r="F547">
        <f>D547*GETPIVOTDATA("Gender",NB_2!$A$3,"Gender","Female","LastLetter","a")</f>
        <v>2.812653656603731E-3</v>
      </c>
      <c r="G547" t="str">
        <f t="shared" si="8"/>
        <v>Male</v>
      </c>
    </row>
    <row r="548" spans="1:7">
      <c r="A548" t="s">
        <v>6</v>
      </c>
      <c r="B548" t="s">
        <v>2983</v>
      </c>
      <c r="C548">
        <f>VLOOKUP(B548,NB_2!A:C,3,0)</f>
        <v>6.5588499550763707E-2</v>
      </c>
      <c r="D548">
        <f>VLOOKUP(B548,NB_2!A:C,2,0)</f>
        <v>0.33839918946301922</v>
      </c>
      <c r="E548">
        <f>C548*GETPIVOTDATA("Gender",NB_2!$A$3,"Gender","Male","LastLetter","a")</f>
        <v>1.1491246552020596E-2</v>
      </c>
      <c r="F548">
        <f>D548*GETPIVOTDATA("Gender",NB_2!$A$3,"Gender","Female","LastLetter","a")</f>
        <v>0.18788526426112923</v>
      </c>
      <c r="G548" t="str">
        <f t="shared" si="8"/>
        <v>Female</v>
      </c>
    </row>
    <row r="549" spans="1:7">
      <c r="A549" t="s">
        <v>6</v>
      </c>
      <c r="B549" t="s">
        <v>2983</v>
      </c>
      <c r="C549">
        <f>VLOOKUP(B549,NB_2!A:C,3,0)</f>
        <v>6.5588499550763707E-2</v>
      </c>
      <c r="D549">
        <f>VLOOKUP(B549,NB_2!A:C,2,0)</f>
        <v>0.33839918946301922</v>
      </c>
      <c r="E549">
        <f>C549*GETPIVOTDATA("Gender",NB_2!$A$3,"Gender","Male","LastLetter","a")</f>
        <v>1.1491246552020596E-2</v>
      </c>
      <c r="F549">
        <f>D549*GETPIVOTDATA("Gender",NB_2!$A$3,"Gender","Female","LastLetter","a")</f>
        <v>0.18788526426112923</v>
      </c>
      <c r="G549" t="str">
        <f t="shared" si="8"/>
        <v>Female</v>
      </c>
    </row>
    <row r="550" spans="1:7">
      <c r="A550" t="s">
        <v>6</v>
      </c>
      <c r="B550" t="s">
        <v>2976</v>
      </c>
      <c r="C550">
        <f>VLOOKUP(B550,NB_2!A:C,3,0)</f>
        <v>0.17520215633423181</v>
      </c>
      <c r="D550">
        <f>VLOOKUP(B550,NB_2!A:C,2,0)</f>
        <v>0.55521783181357653</v>
      </c>
      <c r="E550">
        <f>C550*GETPIVOTDATA("Gender",NB_2!$A$3,"Gender","Male","LastLetter","a")</f>
        <v>3.0695795584164604E-2</v>
      </c>
      <c r="F550">
        <f>D550*GETPIVOTDATA("Gender",NB_2!$A$3,"Gender","Female","LastLetter","a")</f>
        <v>0.30826684076376898</v>
      </c>
      <c r="G550" t="str">
        <f t="shared" si="8"/>
        <v>Female</v>
      </c>
    </row>
    <row r="551" spans="1:7">
      <c r="A551" t="s">
        <v>6</v>
      </c>
      <c r="B551" t="s">
        <v>2976</v>
      </c>
      <c r="C551">
        <f>VLOOKUP(B551,NB_2!A:C,3,0)</f>
        <v>0.17520215633423181</v>
      </c>
      <c r="D551">
        <f>VLOOKUP(B551,NB_2!A:C,2,0)</f>
        <v>0.55521783181357653</v>
      </c>
      <c r="E551">
        <f>C551*GETPIVOTDATA("Gender",NB_2!$A$3,"Gender","Male","LastLetter","a")</f>
        <v>3.0695795584164604E-2</v>
      </c>
      <c r="F551">
        <f>D551*GETPIVOTDATA("Gender",NB_2!$A$3,"Gender","Female","LastLetter","a")</f>
        <v>0.30826684076376898</v>
      </c>
      <c r="G551" t="str">
        <f t="shared" si="8"/>
        <v>Female</v>
      </c>
    </row>
    <row r="552" spans="1:7">
      <c r="A552" t="s">
        <v>4</v>
      </c>
      <c r="B552" t="s">
        <v>2988</v>
      </c>
      <c r="C552">
        <f>VLOOKUP(B552,NB_2!A:C,3,0)</f>
        <v>0.16172506738544473</v>
      </c>
      <c r="D552">
        <f>VLOOKUP(B552,NB_2!A:C,2,0)</f>
        <v>1.4184397163120567E-2</v>
      </c>
      <c r="E552">
        <f>C552*GETPIVOTDATA("Gender",NB_2!$A$3,"Gender","Male","LastLetter","a")</f>
        <v>2.8334580539228861E-2</v>
      </c>
      <c r="F552">
        <f>D552*GETPIVOTDATA("Gender",NB_2!$A$3,"Gender","Female","LastLetter","a")</f>
        <v>7.8754302384904471E-3</v>
      </c>
      <c r="G552" t="str">
        <f t="shared" si="8"/>
        <v>Male</v>
      </c>
    </row>
    <row r="553" spans="1:7">
      <c r="A553" t="s">
        <v>4</v>
      </c>
      <c r="B553" t="s">
        <v>2978</v>
      </c>
      <c r="C553">
        <f>VLOOKUP(B553,NB_2!A:C,3,0)</f>
        <v>3.0548068283917342E-2</v>
      </c>
      <c r="D553">
        <f>VLOOKUP(B553,NB_2!A:C,2,0)</f>
        <v>1.0131712259371835E-3</v>
      </c>
      <c r="E553">
        <f>C553*GETPIVOTDATA("Gender",NB_2!$A$3,"Gender","Male","LastLetter","a")</f>
        <v>5.3520874351876743E-3</v>
      </c>
      <c r="F553">
        <f>D553*GETPIVOTDATA("Gender",NB_2!$A$3,"Gender","Female","LastLetter","a")</f>
        <v>5.6253073132074625E-4</v>
      </c>
      <c r="G553" t="str">
        <f t="shared" si="8"/>
        <v>Male</v>
      </c>
    </row>
    <row r="554" spans="1:7">
      <c r="A554" t="s">
        <v>4</v>
      </c>
      <c r="B554" t="s">
        <v>2988</v>
      </c>
      <c r="C554">
        <f>VLOOKUP(B554,NB_2!A:C,3,0)</f>
        <v>0.16172506738544473</v>
      </c>
      <c r="D554">
        <f>VLOOKUP(B554,NB_2!A:C,2,0)</f>
        <v>1.4184397163120567E-2</v>
      </c>
      <c r="E554">
        <f>C554*GETPIVOTDATA("Gender",NB_2!$A$3,"Gender","Male","LastLetter","a")</f>
        <v>2.8334580539228861E-2</v>
      </c>
      <c r="F554">
        <f>D554*GETPIVOTDATA("Gender",NB_2!$A$3,"Gender","Female","LastLetter","a")</f>
        <v>7.8754302384904471E-3</v>
      </c>
      <c r="G554" t="str">
        <f t="shared" si="8"/>
        <v>Male</v>
      </c>
    </row>
    <row r="555" spans="1:7">
      <c r="A555" t="s">
        <v>6</v>
      </c>
      <c r="B555" t="s">
        <v>2976</v>
      </c>
      <c r="C555">
        <f>VLOOKUP(B555,NB_2!A:C,3,0)</f>
        <v>0.17520215633423181</v>
      </c>
      <c r="D555">
        <f>VLOOKUP(B555,NB_2!A:C,2,0)</f>
        <v>0.55521783181357653</v>
      </c>
      <c r="E555">
        <f>C555*GETPIVOTDATA("Gender",NB_2!$A$3,"Gender","Male","LastLetter","a")</f>
        <v>3.0695795584164604E-2</v>
      </c>
      <c r="F555">
        <f>D555*GETPIVOTDATA("Gender",NB_2!$A$3,"Gender","Female","LastLetter","a")</f>
        <v>0.30826684076376898</v>
      </c>
      <c r="G555" t="str">
        <f t="shared" si="8"/>
        <v>Female</v>
      </c>
    </row>
    <row r="556" spans="1:7">
      <c r="A556" t="s">
        <v>4</v>
      </c>
      <c r="B556" t="s">
        <v>2983</v>
      </c>
      <c r="C556">
        <f>VLOOKUP(B556,NB_2!A:C,3,0)</f>
        <v>6.5588499550763707E-2</v>
      </c>
      <c r="D556">
        <f>VLOOKUP(B556,NB_2!A:C,2,0)</f>
        <v>0.33839918946301922</v>
      </c>
      <c r="E556">
        <f>C556*GETPIVOTDATA("Gender",NB_2!$A$3,"Gender","Male","LastLetter","a")</f>
        <v>1.1491246552020596E-2</v>
      </c>
      <c r="F556">
        <f>D556*GETPIVOTDATA("Gender",NB_2!$A$3,"Gender","Female","LastLetter","a")</f>
        <v>0.18788526426112923</v>
      </c>
      <c r="G556" t="str">
        <f t="shared" si="8"/>
        <v>Female</v>
      </c>
    </row>
    <row r="557" spans="1:7">
      <c r="A557" t="s">
        <v>6</v>
      </c>
      <c r="B557" t="s">
        <v>2976</v>
      </c>
      <c r="C557">
        <f>VLOOKUP(B557,NB_2!A:C,3,0)</f>
        <v>0.17520215633423181</v>
      </c>
      <c r="D557">
        <f>VLOOKUP(B557,NB_2!A:C,2,0)</f>
        <v>0.55521783181357653</v>
      </c>
      <c r="E557">
        <f>C557*GETPIVOTDATA("Gender",NB_2!$A$3,"Gender","Male","LastLetter","a")</f>
        <v>3.0695795584164604E-2</v>
      </c>
      <c r="F557">
        <f>D557*GETPIVOTDATA("Gender",NB_2!$A$3,"Gender","Female","LastLetter","a")</f>
        <v>0.30826684076376898</v>
      </c>
      <c r="G557" t="str">
        <f t="shared" si="8"/>
        <v>Female</v>
      </c>
    </row>
    <row r="558" spans="1:7">
      <c r="A558" t="s">
        <v>6</v>
      </c>
      <c r="B558" t="s">
        <v>2983</v>
      </c>
      <c r="C558">
        <f>VLOOKUP(B558,NB_2!A:C,3,0)</f>
        <v>6.5588499550763707E-2</v>
      </c>
      <c r="D558">
        <f>VLOOKUP(B558,NB_2!A:C,2,0)</f>
        <v>0.33839918946301922</v>
      </c>
      <c r="E558">
        <f>C558*GETPIVOTDATA("Gender",NB_2!$A$3,"Gender","Male","LastLetter","a")</f>
        <v>1.1491246552020596E-2</v>
      </c>
      <c r="F558">
        <f>D558*GETPIVOTDATA("Gender",NB_2!$A$3,"Gender","Female","LastLetter","a")</f>
        <v>0.18788526426112923</v>
      </c>
      <c r="G558" t="str">
        <f t="shared" si="8"/>
        <v>Female</v>
      </c>
    </row>
    <row r="559" spans="1:7">
      <c r="A559" t="s">
        <v>4</v>
      </c>
      <c r="B559" t="s">
        <v>2978</v>
      </c>
      <c r="C559">
        <f>VLOOKUP(B559,NB_2!A:C,3,0)</f>
        <v>3.0548068283917342E-2</v>
      </c>
      <c r="D559">
        <f>VLOOKUP(B559,NB_2!A:C,2,0)</f>
        <v>1.0131712259371835E-3</v>
      </c>
      <c r="E559">
        <f>C559*GETPIVOTDATA("Gender",NB_2!$A$3,"Gender","Male","LastLetter","a")</f>
        <v>5.3520874351876743E-3</v>
      </c>
      <c r="F559">
        <f>D559*GETPIVOTDATA("Gender",NB_2!$A$3,"Gender","Female","LastLetter","a")</f>
        <v>5.6253073132074625E-4</v>
      </c>
      <c r="G559" t="str">
        <f t="shared" si="8"/>
        <v>Male</v>
      </c>
    </row>
    <row r="560" spans="1:7">
      <c r="A560" t="s">
        <v>4</v>
      </c>
      <c r="B560" t="s">
        <v>2987</v>
      </c>
      <c r="C560">
        <f>VLOOKUP(B560,NB_2!A:C,3,0)</f>
        <v>3.7735849056603772E-2</v>
      </c>
      <c r="D560">
        <f>VLOOKUP(B560,NB_2!A:C,2,0)</f>
        <v>7.0921985815602835E-3</v>
      </c>
      <c r="E560">
        <f>C560*GETPIVOTDATA("Gender",NB_2!$A$3,"Gender","Male","LastLetter","a")</f>
        <v>6.6114021258200676E-3</v>
      </c>
      <c r="F560">
        <f>D560*GETPIVOTDATA("Gender",NB_2!$A$3,"Gender","Female","LastLetter","a")</f>
        <v>3.9377151192452236E-3</v>
      </c>
      <c r="G560" t="str">
        <f t="shared" si="8"/>
        <v>Male</v>
      </c>
    </row>
    <row r="561" spans="1:7">
      <c r="A561" t="s">
        <v>4</v>
      </c>
      <c r="B561" t="s">
        <v>2992</v>
      </c>
      <c r="C561">
        <f>VLOOKUP(B561,NB_2!A:C,3,0)</f>
        <v>8.9847259658580411E-2</v>
      </c>
      <c r="D561">
        <f>VLOOKUP(B561,NB_2!A:C,2,0)</f>
        <v>8.1053698074974676E-3</v>
      </c>
      <c r="E561">
        <f>C561*GETPIVOTDATA("Gender",NB_2!$A$3,"Gender","Male","LastLetter","a")</f>
        <v>1.5741433632904926E-2</v>
      </c>
      <c r="F561">
        <f>D561*GETPIVOTDATA("Gender",NB_2!$A$3,"Gender","Female","LastLetter","a")</f>
        <v>4.50024585056597E-3</v>
      </c>
      <c r="G561" t="str">
        <f t="shared" si="8"/>
        <v>Male</v>
      </c>
    </row>
    <row r="562" spans="1:7">
      <c r="A562" t="s">
        <v>4</v>
      </c>
      <c r="B562" t="s">
        <v>2988</v>
      </c>
      <c r="C562">
        <f>VLOOKUP(B562,NB_2!A:C,3,0)</f>
        <v>0.16172506738544473</v>
      </c>
      <c r="D562">
        <f>VLOOKUP(B562,NB_2!A:C,2,0)</f>
        <v>1.4184397163120567E-2</v>
      </c>
      <c r="E562">
        <f>C562*GETPIVOTDATA("Gender",NB_2!$A$3,"Gender","Male","LastLetter","a")</f>
        <v>2.8334580539228861E-2</v>
      </c>
      <c r="F562">
        <f>D562*GETPIVOTDATA("Gender",NB_2!$A$3,"Gender","Female","LastLetter","a")</f>
        <v>7.8754302384904471E-3</v>
      </c>
      <c r="G562" t="str">
        <f t="shared" si="8"/>
        <v>Male</v>
      </c>
    </row>
    <row r="563" spans="1:7">
      <c r="A563" t="s">
        <v>4</v>
      </c>
      <c r="B563" t="s">
        <v>2976</v>
      </c>
      <c r="C563">
        <f>VLOOKUP(B563,NB_2!A:C,3,0)</f>
        <v>0.17520215633423181</v>
      </c>
      <c r="D563">
        <f>VLOOKUP(B563,NB_2!A:C,2,0)</f>
        <v>0.55521783181357653</v>
      </c>
      <c r="E563">
        <f>C563*GETPIVOTDATA("Gender",NB_2!$A$3,"Gender","Male","LastLetter","a")</f>
        <v>3.0695795584164604E-2</v>
      </c>
      <c r="F563">
        <f>D563*GETPIVOTDATA("Gender",NB_2!$A$3,"Gender","Female","LastLetter","a")</f>
        <v>0.30826684076376898</v>
      </c>
      <c r="G563" t="str">
        <f t="shared" si="8"/>
        <v>Female</v>
      </c>
    </row>
    <row r="564" spans="1:7">
      <c r="A564" t="s">
        <v>4</v>
      </c>
      <c r="B564" t="s">
        <v>2982</v>
      </c>
      <c r="C564">
        <f>VLOOKUP(B564,NB_2!A:C,3,0)</f>
        <v>0.1096136567834681</v>
      </c>
      <c r="D564">
        <f>VLOOKUP(B564,NB_2!A:C,2,0)</f>
        <v>5.065856129685917E-3</v>
      </c>
      <c r="E564">
        <f>C564*GETPIVOTDATA("Gender",NB_2!$A$3,"Gender","Male","LastLetter","a")</f>
        <v>1.9204549032144008E-2</v>
      </c>
      <c r="F564">
        <f>D564*GETPIVOTDATA("Gender",NB_2!$A$3,"Gender","Female","LastLetter","a")</f>
        <v>2.812653656603731E-3</v>
      </c>
      <c r="G564" t="str">
        <f t="shared" si="8"/>
        <v>Male</v>
      </c>
    </row>
    <row r="565" spans="1:7">
      <c r="A565" t="s">
        <v>4</v>
      </c>
      <c r="B565" t="s">
        <v>2996</v>
      </c>
      <c r="C565">
        <f>VLOOKUP(B565,NB_2!A:C,3,0)</f>
        <v>2.4258760107816711E-2</v>
      </c>
      <c r="D565">
        <f>VLOOKUP(B565,NB_2!A:C,2,0)</f>
        <v>0</v>
      </c>
      <c r="E565">
        <f>C565*GETPIVOTDATA("Gender",NB_2!$A$3,"Gender","Male","LastLetter","a")</f>
        <v>4.2501870808843295E-3</v>
      </c>
      <c r="F565">
        <f>D565*GETPIVOTDATA("Gender",NB_2!$A$3,"Gender","Female","LastLetter","a")</f>
        <v>0</v>
      </c>
      <c r="G565" t="str">
        <f t="shared" si="8"/>
        <v>Male</v>
      </c>
    </row>
    <row r="566" spans="1:7">
      <c r="A566" t="s">
        <v>4</v>
      </c>
      <c r="B566" t="s">
        <v>2983</v>
      </c>
      <c r="C566">
        <f>VLOOKUP(B566,NB_2!A:C,3,0)</f>
        <v>6.5588499550763707E-2</v>
      </c>
      <c r="D566">
        <f>VLOOKUP(B566,NB_2!A:C,2,0)</f>
        <v>0.33839918946301922</v>
      </c>
      <c r="E566">
        <f>C566*GETPIVOTDATA("Gender",NB_2!$A$3,"Gender","Male","LastLetter","a")</f>
        <v>1.1491246552020596E-2</v>
      </c>
      <c r="F566">
        <f>D566*GETPIVOTDATA("Gender",NB_2!$A$3,"Gender","Female","LastLetter","a")</f>
        <v>0.18788526426112923</v>
      </c>
      <c r="G566" t="str">
        <f t="shared" si="8"/>
        <v>Female</v>
      </c>
    </row>
    <row r="567" spans="1:7">
      <c r="A567" t="s">
        <v>6</v>
      </c>
      <c r="B567" t="s">
        <v>2976</v>
      </c>
      <c r="C567">
        <f>VLOOKUP(B567,NB_2!A:C,3,0)</f>
        <v>0.17520215633423181</v>
      </c>
      <c r="D567">
        <f>VLOOKUP(B567,NB_2!A:C,2,0)</f>
        <v>0.55521783181357653</v>
      </c>
      <c r="E567">
        <f>C567*GETPIVOTDATA("Gender",NB_2!$A$3,"Gender","Male","LastLetter","a")</f>
        <v>3.0695795584164604E-2</v>
      </c>
      <c r="F567">
        <f>D567*GETPIVOTDATA("Gender",NB_2!$A$3,"Gender","Female","LastLetter","a")</f>
        <v>0.30826684076376898</v>
      </c>
      <c r="G567" t="str">
        <f t="shared" si="8"/>
        <v>Female</v>
      </c>
    </row>
    <row r="568" spans="1:7">
      <c r="A568" t="s">
        <v>4</v>
      </c>
      <c r="B568" t="s">
        <v>2982</v>
      </c>
      <c r="C568">
        <f>VLOOKUP(B568,NB_2!A:C,3,0)</f>
        <v>0.1096136567834681</v>
      </c>
      <c r="D568">
        <f>VLOOKUP(B568,NB_2!A:C,2,0)</f>
        <v>5.065856129685917E-3</v>
      </c>
      <c r="E568">
        <f>C568*GETPIVOTDATA("Gender",NB_2!$A$3,"Gender","Male","LastLetter","a")</f>
        <v>1.9204549032144008E-2</v>
      </c>
      <c r="F568">
        <f>D568*GETPIVOTDATA("Gender",NB_2!$A$3,"Gender","Female","LastLetter","a")</f>
        <v>2.812653656603731E-3</v>
      </c>
      <c r="G568" t="str">
        <f t="shared" si="8"/>
        <v>Male</v>
      </c>
    </row>
    <row r="569" spans="1:7">
      <c r="A569" t="s">
        <v>4</v>
      </c>
      <c r="B569" t="s">
        <v>2988</v>
      </c>
      <c r="C569">
        <f>VLOOKUP(B569,NB_2!A:C,3,0)</f>
        <v>0.16172506738544473</v>
      </c>
      <c r="D569">
        <f>VLOOKUP(B569,NB_2!A:C,2,0)</f>
        <v>1.4184397163120567E-2</v>
      </c>
      <c r="E569">
        <f>C569*GETPIVOTDATA("Gender",NB_2!$A$3,"Gender","Male","LastLetter","a")</f>
        <v>2.8334580539228861E-2</v>
      </c>
      <c r="F569">
        <f>D569*GETPIVOTDATA("Gender",NB_2!$A$3,"Gender","Female","LastLetter","a")</f>
        <v>7.8754302384904471E-3</v>
      </c>
      <c r="G569" t="str">
        <f t="shared" si="8"/>
        <v>Male</v>
      </c>
    </row>
    <row r="570" spans="1:7">
      <c r="A570" t="s">
        <v>6</v>
      </c>
      <c r="B570" t="s">
        <v>2976</v>
      </c>
      <c r="C570">
        <f>VLOOKUP(B570,NB_2!A:C,3,0)</f>
        <v>0.17520215633423181</v>
      </c>
      <c r="D570">
        <f>VLOOKUP(B570,NB_2!A:C,2,0)</f>
        <v>0.55521783181357653</v>
      </c>
      <c r="E570">
        <f>C570*GETPIVOTDATA("Gender",NB_2!$A$3,"Gender","Male","LastLetter","a")</f>
        <v>3.0695795584164604E-2</v>
      </c>
      <c r="F570">
        <f>D570*GETPIVOTDATA("Gender",NB_2!$A$3,"Gender","Female","LastLetter","a")</f>
        <v>0.30826684076376898</v>
      </c>
      <c r="G570" t="str">
        <f t="shared" si="8"/>
        <v>Female</v>
      </c>
    </row>
    <row r="571" spans="1:7">
      <c r="A571" t="s">
        <v>6</v>
      </c>
      <c r="B571" t="s">
        <v>2976</v>
      </c>
      <c r="C571">
        <f>VLOOKUP(B571,NB_2!A:C,3,0)</f>
        <v>0.17520215633423181</v>
      </c>
      <c r="D571">
        <f>VLOOKUP(B571,NB_2!A:C,2,0)</f>
        <v>0.55521783181357653</v>
      </c>
      <c r="E571">
        <f>C571*GETPIVOTDATA("Gender",NB_2!$A$3,"Gender","Male","LastLetter","a")</f>
        <v>3.0695795584164604E-2</v>
      </c>
      <c r="F571">
        <f>D571*GETPIVOTDATA("Gender",NB_2!$A$3,"Gender","Female","LastLetter","a")</f>
        <v>0.30826684076376898</v>
      </c>
      <c r="G571" t="str">
        <f t="shared" si="8"/>
        <v>Female</v>
      </c>
    </row>
    <row r="572" spans="1:7">
      <c r="A572" t="s">
        <v>6</v>
      </c>
      <c r="B572" t="s">
        <v>2976</v>
      </c>
      <c r="C572">
        <f>VLOOKUP(B572,NB_2!A:C,3,0)</f>
        <v>0.17520215633423181</v>
      </c>
      <c r="D572">
        <f>VLOOKUP(B572,NB_2!A:C,2,0)</f>
        <v>0.55521783181357653</v>
      </c>
      <c r="E572">
        <f>C572*GETPIVOTDATA("Gender",NB_2!$A$3,"Gender","Male","LastLetter","a")</f>
        <v>3.0695795584164604E-2</v>
      </c>
      <c r="F572">
        <f>D572*GETPIVOTDATA("Gender",NB_2!$A$3,"Gender","Female","LastLetter","a")</f>
        <v>0.30826684076376898</v>
      </c>
      <c r="G572" t="str">
        <f t="shared" si="8"/>
        <v>Female</v>
      </c>
    </row>
    <row r="573" spans="1:7">
      <c r="A573" t="s">
        <v>4</v>
      </c>
      <c r="B573" t="s">
        <v>2992</v>
      </c>
      <c r="C573">
        <f>VLOOKUP(B573,NB_2!A:C,3,0)</f>
        <v>8.9847259658580411E-2</v>
      </c>
      <c r="D573">
        <f>VLOOKUP(B573,NB_2!A:C,2,0)</f>
        <v>8.1053698074974676E-3</v>
      </c>
      <c r="E573">
        <f>C573*GETPIVOTDATA("Gender",NB_2!$A$3,"Gender","Male","LastLetter","a")</f>
        <v>1.5741433632904926E-2</v>
      </c>
      <c r="F573">
        <f>D573*GETPIVOTDATA("Gender",NB_2!$A$3,"Gender","Female","LastLetter","a")</f>
        <v>4.50024585056597E-3</v>
      </c>
      <c r="G573" t="str">
        <f t="shared" si="8"/>
        <v>Male</v>
      </c>
    </row>
    <row r="574" spans="1:7">
      <c r="A574" t="s">
        <v>4</v>
      </c>
      <c r="B574" t="s">
        <v>2994</v>
      </c>
      <c r="C574">
        <f>VLOOKUP(B574,NB_2!A:C,3,0)</f>
        <v>6.2893081761006289E-2</v>
      </c>
      <c r="D574">
        <f>VLOOKUP(B574,NB_2!A:C,2,0)</f>
        <v>5.065856129685917E-3</v>
      </c>
      <c r="E574">
        <f>C574*GETPIVOTDATA("Gender",NB_2!$A$3,"Gender","Male","LastLetter","a")</f>
        <v>1.1019003543033448E-2</v>
      </c>
      <c r="F574">
        <f>D574*GETPIVOTDATA("Gender",NB_2!$A$3,"Gender","Female","LastLetter","a")</f>
        <v>2.812653656603731E-3</v>
      </c>
      <c r="G574" t="str">
        <f t="shared" si="8"/>
        <v>Male</v>
      </c>
    </row>
    <row r="575" spans="1:7">
      <c r="A575" t="s">
        <v>6</v>
      </c>
      <c r="B575" t="s">
        <v>2976</v>
      </c>
      <c r="C575">
        <f>VLOOKUP(B575,NB_2!A:C,3,0)</f>
        <v>0.17520215633423181</v>
      </c>
      <c r="D575">
        <f>VLOOKUP(B575,NB_2!A:C,2,0)</f>
        <v>0.55521783181357653</v>
      </c>
      <c r="E575">
        <f>C575*GETPIVOTDATA("Gender",NB_2!$A$3,"Gender","Male","LastLetter","a")</f>
        <v>3.0695795584164604E-2</v>
      </c>
      <c r="F575">
        <f>D575*GETPIVOTDATA("Gender",NB_2!$A$3,"Gender","Female","LastLetter","a")</f>
        <v>0.30826684076376898</v>
      </c>
      <c r="G575" t="str">
        <f t="shared" si="8"/>
        <v>Female</v>
      </c>
    </row>
    <row r="576" spans="1:7">
      <c r="A576" t="s">
        <v>6</v>
      </c>
      <c r="B576" t="s">
        <v>2976</v>
      </c>
      <c r="C576">
        <f>VLOOKUP(B576,NB_2!A:C,3,0)</f>
        <v>0.17520215633423181</v>
      </c>
      <c r="D576">
        <f>VLOOKUP(B576,NB_2!A:C,2,0)</f>
        <v>0.55521783181357653</v>
      </c>
      <c r="E576">
        <f>C576*GETPIVOTDATA("Gender",NB_2!$A$3,"Gender","Male","LastLetter","a")</f>
        <v>3.0695795584164604E-2</v>
      </c>
      <c r="F576">
        <f>D576*GETPIVOTDATA("Gender",NB_2!$A$3,"Gender","Female","LastLetter","a")</f>
        <v>0.30826684076376898</v>
      </c>
      <c r="G576" t="str">
        <f t="shared" si="8"/>
        <v>Female</v>
      </c>
    </row>
    <row r="577" spans="1:7">
      <c r="A577" t="s">
        <v>4</v>
      </c>
      <c r="B577" t="s">
        <v>2992</v>
      </c>
      <c r="C577">
        <f>VLOOKUP(B577,NB_2!A:C,3,0)</f>
        <v>8.9847259658580411E-2</v>
      </c>
      <c r="D577">
        <f>VLOOKUP(B577,NB_2!A:C,2,0)</f>
        <v>8.1053698074974676E-3</v>
      </c>
      <c r="E577">
        <f>C577*GETPIVOTDATA("Gender",NB_2!$A$3,"Gender","Male","LastLetter","a")</f>
        <v>1.5741433632904926E-2</v>
      </c>
      <c r="F577">
        <f>D577*GETPIVOTDATA("Gender",NB_2!$A$3,"Gender","Female","LastLetter","a")</f>
        <v>4.50024585056597E-3</v>
      </c>
      <c r="G577" t="str">
        <f t="shared" si="8"/>
        <v>Male</v>
      </c>
    </row>
    <row r="578" spans="1:7">
      <c r="A578" t="s">
        <v>6</v>
      </c>
      <c r="B578" t="s">
        <v>2976</v>
      </c>
      <c r="C578">
        <f>VLOOKUP(B578,NB_2!A:C,3,0)</f>
        <v>0.17520215633423181</v>
      </c>
      <c r="D578">
        <f>VLOOKUP(B578,NB_2!A:C,2,0)</f>
        <v>0.55521783181357653</v>
      </c>
      <c r="E578">
        <f>C578*GETPIVOTDATA("Gender",NB_2!$A$3,"Gender","Male","LastLetter","a")</f>
        <v>3.0695795584164604E-2</v>
      </c>
      <c r="F578">
        <f>D578*GETPIVOTDATA("Gender",NB_2!$A$3,"Gender","Female","LastLetter","a")</f>
        <v>0.30826684076376898</v>
      </c>
      <c r="G578" t="str">
        <f t="shared" si="8"/>
        <v>Female</v>
      </c>
    </row>
    <row r="579" spans="1:7">
      <c r="A579" t="s">
        <v>6</v>
      </c>
      <c r="B579" t="s">
        <v>2976</v>
      </c>
      <c r="C579">
        <f>VLOOKUP(B579,NB_2!A:C,3,0)</f>
        <v>0.17520215633423181</v>
      </c>
      <c r="D579">
        <f>VLOOKUP(B579,NB_2!A:C,2,0)</f>
        <v>0.55521783181357653</v>
      </c>
      <c r="E579">
        <f>C579*GETPIVOTDATA("Gender",NB_2!$A$3,"Gender","Male","LastLetter","a")</f>
        <v>3.0695795584164604E-2</v>
      </c>
      <c r="F579">
        <f>D579*GETPIVOTDATA("Gender",NB_2!$A$3,"Gender","Female","LastLetter","a")</f>
        <v>0.30826684076376898</v>
      </c>
      <c r="G579" t="str">
        <f t="shared" ref="G579:G642" si="9">IF(E579&gt;F579,"Male","Female")</f>
        <v>Female</v>
      </c>
    </row>
    <row r="580" spans="1:7">
      <c r="A580" t="s">
        <v>6</v>
      </c>
      <c r="B580" t="s">
        <v>2976</v>
      </c>
      <c r="C580">
        <f>VLOOKUP(B580,NB_2!A:C,3,0)</f>
        <v>0.17520215633423181</v>
      </c>
      <c r="D580">
        <f>VLOOKUP(B580,NB_2!A:C,2,0)</f>
        <v>0.55521783181357653</v>
      </c>
      <c r="E580">
        <f>C580*GETPIVOTDATA("Gender",NB_2!$A$3,"Gender","Male","LastLetter","a")</f>
        <v>3.0695795584164604E-2</v>
      </c>
      <c r="F580">
        <f>D580*GETPIVOTDATA("Gender",NB_2!$A$3,"Gender","Female","LastLetter","a")</f>
        <v>0.30826684076376898</v>
      </c>
      <c r="G580" t="str">
        <f t="shared" si="9"/>
        <v>Female</v>
      </c>
    </row>
    <row r="581" spans="1:7">
      <c r="A581" t="s">
        <v>4</v>
      </c>
      <c r="B581" t="s">
        <v>2976</v>
      </c>
      <c r="C581">
        <f>VLOOKUP(B581,NB_2!A:C,3,0)</f>
        <v>0.17520215633423181</v>
      </c>
      <c r="D581">
        <f>VLOOKUP(B581,NB_2!A:C,2,0)</f>
        <v>0.55521783181357653</v>
      </c>
      <c r="E581">
        <f>C581*GETPIVOTDATA("Gender",NB_2!$A$3,"Gender","Male","LastLetter","a")</f>
        <v>3.0695795584164604E-2</v>
      </c>
      <c r="F581">
        <f>D581*GETPIVOTDATA("Gender",NB_2!$A$3,"Gender","Female","LastLetter","a")</f>
        <v>0.30826684076376898</v>
      </c>
      <c r="G581" t="str">
        <f t="shared" si="9"/>
        <v>Female</v>
      </c>
    </row>
    <row r="582" spans="1:7">
      <c r="A582" t="s">
        <v>6</v>
      </c>
      <c r="B582" t="s">
        <v>2976</v>
      </c>
      <c r="C582">
        <f>VLOOKUP(B582,NB_2!A:C,3,0)</f>
        <v>0.17520215633423181</v>
      </c>
      <c r="D582">
        <f>VLOOKUP(B582,NB_2!A:C,2,0)</f>
        <v>0.55521783181357653</v>
      </c>
      <c r="E582">
        <f>C582*GETPIVOTDATA("Gender",NB_2!$A$3,"Gender","Male","LastLetter","a")</f>
        <v>3.0695795584164604E-2</v>
      </c>
      <c r="F582">
        <f>D582*GETPIVOTDATA("Gender",NB_2!$A$3,"Gender","Female","LastLetter","a")</f>
        <v>0.30826684076376898</v>
      </c>
      <c r="G582" t="str">
        <f t="shared" si="9"/>
        <v>Female</v>
      </c>
    </row>
    <row r="583" spans="1:7">
      <c r="A583" t="s">
        <v>6</v>
      </c>
      <c r="B583" t="s">
        <v>2976</v>
      </c>
      <c r="C583">
        <f>VLOOKUP(B583,NB_2!A:C,3,0)</f>
        <v>0.17520215633423181</v>
      </c>
      <c r="D583">
        <f>VLOOKUP(B583,NB_2!A:C,2,0)</f>
        <v>0.55521783181357653</v>
      </c>
      <c r="E583">
        <f>C583*GETPIVOTDATA("Gender",NB_2!$A$3,"Gender","Male","LastLetter","a")</f>
        <v>3.0695795584164604E-2</v>
      </c>
      <c r="F583">
        <f>D583*GETPIVOTDATA("Gender",NB_2!$A$3,"Gender","Female","LastLetter","a")</f>
        <v>0.30826684076376898</v>
      </c>
      <c r="G583" t="str">
        <f t="shared" si="9"/>
        <v>Female</v>
      </c>
    </row>
    <row r="584" spans="1:7">
      <c r="A584" t="s">
        <v>4</v>
      </c>
      <c r="B584" t="s">
        <v>2976</v>
      </c>
      <c r="C584">
        <f>VLOOKUP(B584,NB_2!A:C,3,0)</f>
        <v>0.17520215633423181</v>
      </c>
      <c r="D584">
        <f>VLOOKUP(B584,NB_2!A:C,2,0)</f>
        <v>0.55521783181357653</v>
      </c>
      <c r="E584">
        <f>C584*GETPIVOTDATA("Gender",NB_2!$A$3,"Gender","Male","LastLetter","a")</f>
        <v>3.0695795584164604E-2</v>
      </c>
      <c r="F584">
        <f>D584*GETPIVOTDATA("Gender",NB_2!$A$3,"Gender","Female","LastLetter","a")</f>
        <v>0.30826684076376898</v>
      </c>
      <c r="G584" t="str">
        <f t="shared" si="9"/>
        <v>Female</v>
      </c>
    </row>
    <row r="585" spans="1:7">
      <c r="A585" t="s">
        <v>6</v>
      </c>
      <c r="B585" t="s">
        <v>2983</v>
      </c>
      <c r="C585">
        <f>VLOOKUP(B585,NB_2!A:C,3,0)</f>
        <v>6.5588499550763707E-2</v>
      </c>
      <c r="D585">
        <f>VLOOKUP(B585,NB_2!A:C,2,0)</f>
        <v>0.33839918946301922</v>
      </c>
      <c r="E585">
        <f>C585*GETPIVOTDATA("Gender",NB_2!$A$3,"Gender","Male","LastLetter","a")</f>
        <v>1.1491246552020596E-2</v>
      </c>
      <c r="F585">
        <f>D585*GETPIVOTDATA("Gender",NB_2!$A$3,"Gender","Female","LastLetter","a")</f>
        <v>0.18788526426112923</v>
      </c>
      <c r="G585" t="str">
        <f t="shared" si="9"/>
        <v>Female</v>
      </c>
    </row>
    <row r="586" spans="1:7">
      <c r="A586" t="s">
        <v>4</v>
      </c>
      <c r="B586" t="s">
        <v>2997</v>
      </c>
      <c r="C586">
        <f>VLOOKUP(B586,NB_2!A:C,3,0)</f>
        <v>1.7070979335130278E-2</v>
      </c>
      <c r="D586">
        <f>VLOOKUP(B586,NB_2!A:C,2,0)</f>
        <v>2.0263424518743669E-3</v>
      </c>
      <c r="E586">
        <f>C586*GETPIVOTDATA("Gender",NB_2!$A$3,"Gender","Male","LastLetter","a")</f>
        <v>2.9908723902519353E-3</v>
      </c>
      <c r="F586">
        <f>D586*GETPIVOTDATA("Gender",NB_2!$A$3,"Gender","Female","LastLetter","a")</f>
        <v>1.1250614626414925E-3</v>
      </c>
      <c r="G586" t="str">
        <f t="shared" si="9"/>
        <v>Male</v>
      </c>
    </row>
    <row r="587" spans="1:7">
      <c r="A587" t="s">
        <v>4</v>
      </c>
      <c r="B587" t="s">
        <v>2976</v>
      </c>
      <c r="C587">
        <f>VLOOKUP(B587,NB_2!A:C,3,0)</f>
        <v>0.17520215633423181</v>
      </c>
      <c r="D587">
        <f>VLOOKUP(B587,NB_2!A:C,2,0)</f>
        <v>0.55521783181357653</v>
      </c>
      <c r="E587">
        <f>C587*GETPIVOTDATA("Gender",NB_2!$A$3,"Gender","Male","LastLetter","a")</f>
        <v>3.0695795584164604E-2</v>
      </c>
      <c r="F587">
        <f>D587*GETPIVOTDATA("Gender",NB_2!$A$3,"Gender","Female","LastLetter","a")</f>
        <v>0.30826684076376898</v>
      </c>
      <c r="G587" t="str">
        <f t="shared" si="9"/>
        <v>Female</v>
      </c>
    </row>
    <row r="588" spans="1:7">
      <c r="A588" t="s">
        <v>4</v>
      </c>
      <c r="B588" t="s">
        <v>2985</v>
      </c>
      <c r="C588">
        <f>VLOOKUP(B588,NB_2!A:C,3,0)</f>
        <v>3.6837376460017966E-2</v>
      </c>
      <c r="D588">
        <f>VLOOKUP(B588,NB_2!A:C,2,0)</f>
        <v>4.0526849037487338E-3</v>
      </c>
      <c r="E588">
        <f>C588*GETPIVOTDATA("Gender",NB_2!$A$3,"Gender","Male","LastLetter","a")</f>
        <v>6.4539877894910181E-3</v>
      </c>
      <c r="F588">
        <f>D588*GETPIVOTDATA("Gender",NB_2!$A$3,"Gender","Female","LastLetter","a")</f>
        <v>2.250122925282985E-3</v>
      </c>
      <c r="G588" t="str">
        <f t="shared" si="9"/>
        <v>Male</v>
      </c>
    </row>
    <row r="589" spans="1:7">
      <c r="A589" t="s">
        <v>6</v>
      </c>
      <c r="B589" t="s">
        <v>2983</v>
      </c>
      <c r="C589">
        <f>VLOOKUP(B589,NB_2!A:C,3,0)</f>
        <v>6.5588499550763707E-2</v>
      </c>
      <c r="D589">
        <f>VLOOKUP(B589,NB_2!A:C,2,0)</f>
        <v>0.33839918946301922</v>
      </c>
      <c r="E589">
        <f>C589*GETPIVOTDATA("Gender",NB_2!$A$3,"Gender","Male","LastLetter","a")</f>
        <v>1.1491246552020596E-2</v>
      </c>
      <c r="F589">
        <f>D589*GETPIVOTDATA("Gender",NB_2!$A$3,"Gender","Female","LastLetter","a")</f>
        <v>0.18788526426112923</v>
      </c>
      <c r="G589" t="str">
        <f t="shared" si="9"/>
        <v>Female</v>
      </c>
    </row>
    <row r="590" spans="1:7">
      <c r="A590" t="s">
        <v>6</v>
      </c>
      <c r="B590" t="s">
        <v>2976</v>
      </c>
      <c r="C590">
        <f>VLOOKUP(B590,NB_2!A:C,3,0)</f>
        <v>0.17520215633423181</v>
      </c>
      <c r="D590">
        <f>VLOOKUP(B590,NB_2!A:C,2,0)</f>
        <v>0.55521783181357653</v>
      </c>
      <c r="E590">
        <f>C590*GETPIVOTDATA("Gender",NB_2!$A$3,"Gender","Male","LastLetter","a")</f>
        <v>3.0695795584164604E-2</v>
      </c>
      <c r="F590">
        <f>D590*GETPIVOTDATA("Gender",NB_2!$A$3,"Gender","Female","LastLetter","a")</f>
        <v>0.30826684076376898</v>
      </c>
      <c r="G590" t="str">
        <f t="shared" si="9"/>
        <v>Female</v>
      </c>
    </row>
    <row r="591" spans="1:7">
      <c r="A591" t="s">
        <v>4</v>
      </c>
      <c r="B591" t="s">
        <v>2983</v>
      </c>
      <c r="C591">
        <f>VLOOKUP(B591,NB_2!A:C,3,0)</f>
        <v>6.5588499550763707E-2</v>
      </c>
      <c r="D591">
        <f>VLOOKUP(B591,NB_2!A:C,2,0)</f>
        <v>0.33839918946301922</v>
      </c>
      <c r="E591">
        <f>C591*GETPIVOTDATA("Gender",NB_2!$A$3,"Gender","Male","LastLetter","a")</f>
        <v>1.1491246552020596E-2</v>
      </c>
      <c r="F591">
        <f>D591*GETPIVOTDATA("Gender",NB_2!$A$3,"Gender","Female","LastLetter","a")</f>
        <v>0.18788526426112923</v>
      </c>
      <c r="G591" t="str">
        <f t="shared" si="9"/>
        <v>Female</v>
      </c>
    </row>
    <row r="592" spans="1:7">
      <c r="A592" t="s">
        <v>4</v>
      </c>
      <c r="B592" t="s">
        <v>2996</v>
      </c>
      <c r="C592">
        <f>VLOOKUP(B592,NB_2!A:C,3,0)</f>
        <v>2.4258760107816711E-2</v>
      </c>
      <c r="D592">
        <f>VLOOKUP(B592,NB_2!A:C,2,0)</f>
        <v>0</v>
      </c>
      <c r="E592">
        <f>C592*GETPIVOTDATA("Gender",NB_2!$A$3,"Gender","Male","LastLetter","a")</f>
        <v>4.2501870808843295E-3</v>
      </c>
      <c r="F592">
        <f>D592*GETPIVOTDATA("Gender",NB_2!$A$3,"Gender","Female","LastLetter","a")</f>
        <v>0</v>
      </c>
      <c r="G592" t="str">
        <f t="shared" si="9"/>
        <v>Male</v>
      </c>
    </row>
    <row r="593" spans="1:7">
      <c r="A593" t="s">
        <v>6</v>
      </c>
      <c r="B593" t="s">
        <v>2986</v>
      </c>
      <c r="C593">
        <f>VLOOKUP(B593,NB_2!A:C,3,0)</f>
        <v>5.6603773584905662E-2</v>
      </c>
      <c r="D593">
        <f>VLOOKUP(B593,NB_2!A:C,2,0)</f>
        <v>3.0395136778115502E-2</v>
      </c>
      <c r="E593">
        <f>C593*GETPIVOTDATA("Gender",NB_2!$A$3,"Gender","Male","LastLetter","a")</f>
        <v>9.9171031887301028E-3</v>
      </c>
      <c r="F593">
        <f>D593*GETPIVOTDATA("Gender",NB_2!$A$3,"Gender","Female","LastLetter","a")</f>
        <v>1.6875921939622389E-2</v>
      </c>
      <c r="G593" t="str">
        <f t="shared" si="9"/>
        <v>Female</v>
      </c>
    </row>
    <row r="594" spans="1:7">
      <c r="A594" t="s">
        <v>6</v>
      </c>
      <c r="B594" t="s">
        <v>2983</v>
      </c>
      <c r="C594">
        <f>VLOOKUP(B594,NB_2!A:C,3,0)</f>
        <v>6.5588499550763707E-2</v>
      </c>
      <c r="D594">
        <f>VLOOKUP(B594,NB_2!A:C,2,0)</f>
        <v>0.33839918946301922</v>
      </c>
      <c r="E594">
        <f>C594*GETPIVOTDATA("Gender",NB_2!$A$3,"Gender","Male","LastLetter","a")</f>
        <v>1.1491246552020596E-2</v>
      </c>
      <c r="F594">
        <f>D594*GETPIVOTDATA("Gender",NB_2!$A$3,"Gender","Female","LastLetter","a")</f>
        <v>0.18788526426112923</v>
      </c>
      <c r="G594" t="str">
        <f t="shared" si="9"/>
        <v>Female</v>
      </c>
    </row>
    <row r="595" spans="1:7">
      <c r="A595" t="s">
        <v>4</v>
      </c>
      <c r="B595" t="s">
        <v>2988</v>
      </c>
      <c r="C595">
        <f>VLOOKUP(B595,NB_2!A:C,3,0)</f>
        <v>0.16172506738544473</v>
      </c>
      <c r="D595">
        <f>VLOOKUP(B595,NB_2!A:C,2,0)</f>
        <v>1.4184397163120567E-2</v>
      </c>
      <c r="E595">
        <f>C595*GETPIVOTDATA("Gender",NB_2!$A$3,"Gender","Male","LastLetter","a")</f>
        <v>2.8334580539228861E-2</v>
      </c>
      <c r="F595">
        <f>D595*GETPIVOTDATA("Gender",NB_2!$A$3,"Gender","Female","LastLetter","a")</f>
        <v>7.8754302384904471E-3</v>
      </c>
      <c r="G595" t="str">
        <f t="shared" si="9"/>
        <v>Male</v>
      </c>
    </row>
    <row r="596" spans="1:7">
      <c r="A596" t="s">
        <v>6</v>
      </c>
      <c r="B596" t="s">
        <v>2976</v>
      </c>
      <c r="C596">
        <f>VLOOKUP(B596,NB_2!A:C,3,0)</f>
        <v>0.17520215633423181</v>
      </c>
      <c r="D596">
        <f>VLOOKUP(B596,NB_2!A:C,2,0)</f>
        <v>0.55521783181357653</v>
      </c>
      <c r="E596">
        <f>C596*GETPIVOTDATA("Gender",NB_2!$A$3,"Gender","Male","LastLetter","a")</f>
        <v>3.0695795584164604E-2</v>
      </c>
      <c r="F596">
        <f>D596*GETPIVOTDATA("Gender",NB_2!$A$3,"Gender","Female","LastLetter","a")</f>
        <v>0.30826684076376898</v>
      </c>
      <c r="G596" t="str">
        <f t="shared" si="9"/>
        <v>Female</v>
      </c>
    </row>
    <row r="597" spans="1:7">
      <c r="A597" t="s">
        <v>4</v>
      </c>
      <c r="B597" t="s">
        <v>2990</v>
      </c>
      <c r="C597">
        <f>VLOOKUP(B597,NB_2!A:C,3,0)</f>
        <v>1.2578616352201259E-2</v>
      </c>
      <c r="D597">
        <f>VLOOKUP(B597,NB_2!A:C,2,0)</f>
        <v>1.0131712259371835E-3</v>
      </c>
      <c r="E597">
        <f>C597*GETPIVOTDATA("Gender",NB_2!$A$3,"Gender","Male","LastLetter","a")</f>
        <v>2.2038007086066895E-3</v>
      </c>
      <c r="F597">
        <f>D597*GETPIVOTDATA("Gender",NB_2!$A$3,"Gender","Female","LastLetter","a")</f>
        <v>5.6253073132074625E-4</v>
      </c>
      <c r="G597" t="str">
        <f t="shared" si="9"/>
        <v>Male</v>
      </c>
    </row>
    <row r="598" spans="1:7">
      <c r="A598" t="s">
        <v>6</v>
      </c>
      <c r="B598" t="s">
        <v>2986</v>
      </c>
      <c r="C598">
        <f>VLOOKUP(B598,NB_2!A:C,3,0)</f>
        <v>5.6603773584905662E-2</v>
      </c>
      <c r="D598">
        <f>VLOOKUP(B598,NB_2!A:C,2,0)</f>
        <v>3.0395136778115502E-2</v>
      </c>
      <c r="E598">
        <f>C598*GETPIVOTDATA("Gender",NB_2!$A$3,"Gender","Male","LastLetter","a")</f>
        <v>9.9171031887301028E-3</v>
      </c>
      <c r="F598">
        <f>D598*GETPIVOTDATA("Gender",NB_2!$A$3,"Gender","Female","LastLetter","a")</f>
        <v>1.6875921939622389E-2</v>
      </c>
      <c r="G598" t="str">
        <f t="shared" si="9"/>
        <v>Female</v>
      </c>
    </row>
    <row r="599" spans="1:7">
      <c r="A599" t="s">
        <v>6</v>
      </c>
      <c r="B599" t="s">
        <v>2976</v>
      </c>
      <c r="C599">
        <f>VLOOKUP(B599,NB_2!A:C,3,0)</f>
        <v>0.17520215633423181</v>
      </c>
      <c r="D599">
        <f>VLOOKUP(B599,NB_2!A:C,2,0)</f>
        <v>0.55521783181357653</v>
      </c>
      <c r="E599">
        <f>C599*GETPIVOTDATA("Gender",NB_2!$A$3,"Gender","Male","LastLetter","a")</f>
        <v>3.0695795584164604E-2</v>
      </c>
      <c r="F599">
        <f>D599*GETPIVOTDATA("Gender",NB_2!$A$3,"Gender","Female","LastLetter","a")</f>
        <v>0.30826684076376898</v>
      </c>
      <c r="G599" t="str">
        <f t="shared" si="9"/>
        <v>Female</v>
      </c>
    </row>
    <row r="600" spans="1:7">
      <c r="A600" t="s">
        <v>4</v>
      </c>
      <c r="B600" t="s">
        <v>2993</v>
      </c>
      <c r="C600">
        <f>VLOOKUP(B600,NB_2!A:C,3,0)</f>
        <v>2.2461814914645103E-2</v>
      </c>
      <c r="D600">
        <f>VLOOKUP(B600,NB_2!A:C,2,0)</f>
        <v>3.0395136778115501E-3</v>
      </c>
      <c r="E600">
        <f>C600*GETPIVOTDATA("Gender",NB_2!$A$3,"Gender","Male","LastLetter","a")</f>
        <v>3.9353584082262314E-3</v>
      </c>
      <c r="F600">
        <f>D600*GETPIVOTDATA("Gender",NB_2!$A$3,"Gender","Female","LastLetter","a")</f>
        <v>1.6875921939622388E-3</v>
      </c>
      <c r="G600" t="str">
        <f t="shared" si="9"/>
        <v>Male</v>
      </c>
    </row>
    <row r="601" spans="1:7">
      <c r="A601" t="s">
        <v>4</v>
      </c>
      <c r="B601" t="s">
        <v>2976</v>
      </c>
      <c r="C601">
        <f>VLOOKUP(B601,NB_2!A:C,3,0)</f>
        <v>0.17520215633423181</v>
      </c>
      <c r="D601">
        <f>VLOOKUP(B601,NB_2!A:C,2,0)</f>
        <v>0.55521783181357653</v>
      </c>
      <c r="E601">
        <f>C601*GETPIVOTDATA("Gender",NB_2!$A$3,"Gender","Male","LastLetter","a")</f>
        <v>3.0695795584164604E-2</v>
      </c>
      <c r="F601">
        <f>D601*GETPIVOTDATA("Gender",NB_2!$A$3,"Gender","Female","LastLetter","a")</f>
        <v>0.30826684076376898</v>
      </c>
      <c r="G601" t="str">
        <f t="shared" si="9"/>
        <v>Female</v>
      </c>
    </row>
    <row r="602" spans="1:7">
      <c r="A602" t="s">
        <v>4</v>
      </c>
      <c r="B602" t="s">
        <v>2976</v>
      </c>
      <c r="C602">
        <f>VLOOKUP(B602,NB_2!A:C,3,0)</f>
        <v>0.17520215633423181</v>
      </c>
      <c r="D602">
        <f>VLOOKUP(B602,NB_2!A:C,2,0)</f>
        <v>0.55521783181357653</v>
      </c>
      <c r="E602">
        <f>C602*GETPIVOTDATA("Gender",NB_2!$A$3,"Gender","Male","LastLetter","a")</f>
        <v>3.0695795584164604E-2</v>
      </c>
      <c r="F602">
        <f>D602*GETPIVOTDATA("Gender",NB_2!$A$3,"Gender","Female","LastLetter","a")</f>
        <v>0.30826684076376898</v>
      </c>
      <c r="G602" t="str">
        <f t="shared" si="9"/>
        <v>Female</v>
      </c>
    </row>
    <row r="603" spans="1:7">
      <c r="A603" t="s">
        <v>6</v>
      </c>
      <c r="B603" t="s">
        <v>2976</v>
      </c>
      <c r="C603">
        <f>VLOOKUP(B603,NB_2!A:C,3,0)</f>
        <v>0.17520215633423181</v>
      </c>
      <c r="D603">
        <f>VLOOKUP(B603,NB_2!A:C,2,0)</f>
        <v>0.55521783181357653</v>
      </c>
      <c r="E603">
        <f>C603*GETPIVOTDATA("Gender",NB_2!$A$3,"Gender","Male","LastLetter","a")</f>
        <v>3.0695795584164604E-2</v>
      </c>
      <c r="F603">
        <f>D603*GETPIVOTDATA("Gender",NB_2!$A$3,"Gender","Female","LastLetter","a")</f>
        <v>0.30826684076376898</v>
      </c>
      <c r="G603" t="str">
        <f t="shared" si="9"/>
        <v>Female</v>
      </c>
    </row>
    <row r="604" spans="1:7">
      <c r="A604" t="s">
        <v>4</v>
      </c>
      <c r="B604" t="s">
        <v>2976</v>
      </c>
      <c r="C604">
        <f>VLOOKUP(B604,NB_2!A:C,3,0)</f>
        <v>0.17520215633423181</v>
      </c>
      <c r="D604">
        <f>VLOOKUP(B604,NB_2!A:C,2,0)</f>
        <v>0.55521783181357653</v>
      </c>
      <c r="E604">
        <f>C604*GETPIVOTDATA("Gender",NB_2!$A$3,"Gender","Male","LastLetter","a")</f>
        <v>3.0695795584164604E-2</v>
      </c>
      <c r="F604">
        <f>D604*GETPIVOTDATA("Gender",NB_2!$A$3,"Gender","Female","LastLetter","a")</f>
        <v>0.30826684076376898</v>
      </c>
      <c r="G604" t="str">
        <f t="shared" si="9"/>
        <v>Female</v>
      </c>
    </row>
    <row r="605" spans="1:7">
      <c r="A605" t="s">
        <v>6</v>
      </c>
      <c r="B605" t="s">
        <v>2976</v>
      </c>
      <c r="C605">
        <f>VLOOKUP(B605,NB_2!A:C,3,0)</f>
        <v>0.17520215633423181</v>
      </c>
      <c r="D605">
        <f>VLOOKUP(B605,NB_2!A:C,2,0)</f>
        <v>0.55521783181357653</v>
      </c>
      <c r="E605">
        <f>C605*GETPIVOTDATA("Gender",NB_2!$A$3,"Gender","Male","LastLetter","a")</f>
        <v>3.0695795584164604E-2</v>
      </c>
      <c r="F605">
        <f>D605*GETPIVOTDATA("Gender",NB_2!$A$3,"Gender","Female","LastLetter","a")</f>
        <v>0.30826684076376898</v>
      </c>
      <c r="G605" t="str">
        <f t="shared" si="9"/>
        <v>Female</v>
      </c>
    </row>
    <row r="606" spans="1:7">
      <c r="A606" t="s">
        <v>4</v>
      </c>
      <c r="B606" t="s">
        <v>2988</v>
      </c>
      <c r="C606">
        <f>VLOOKUP(B606,NB_2!A:C,3,0)</f>
        <v>0.16172506738544473</v>
      </c>
      <c r="D606">
        <f>VLOOKUP(B606,NB_2!A:C,2,0)</f>
        <v>1.4184397163120567E-2</v>
      </c>
      <c r="E606">
        <f>C606*GETPIVOTDATA("Gender",NB_2!$A$3,"Gender","Male","LastLetter","a")</f>
        <v>2.8334580539228861E-2</v>
      </c>
      <c r="F606">
        <f>D606*GETPIVOTDATA("Gender",NB_2!$A$3,"Gender","Female","LastLetter","a")</f>
        <v>7.8754302384904471E-3</v>
      </c>
      <c r="G606" t="str">
        <f t="shared" si="9"/>
        <v>Male</v>
      </c>
    </row>
    <row r="607" spans="1:7">
      <c r="A607" t="s">
        <v>4</v>
      </c>
      <c r="B607" t="s">
        <v>2995</v>
      </c>
      <c r="C607">
        <f>VLOOKUP(B607,NB_2!A:C,3,0)</f>
        <v>3.2345013477088951E-2</v>
      </c>
      <c r="D607">
        <f>VLOOKUP(B607,NB_2!A:C,2,0)</f>
        <v>1.0131712259371834E-2</v>
      </c>
      <c r="E607">
        <f>C607*GETPIVOTDATA("Gender",NB_2!$A$3,"Gender","Male","LastLetter","a")</f>
        <v>5.6669161078457733E-3</v>
      </c>
      <c r="F607">
        <f>D607*GETPIVOTDATA("Gender",NB_2!$A$3,"Gender","Female","LastLetter","a")</f>
        <v>5.6253073132074621E-3</v>
      </c>
      <c r="G607" t="str">
        <f t="shared" si="9"/>
        <v>Male</v>
      </c>
    </row>
    <row r="608" spans="1:7">
      <c r="A608" t="s">
        <v>4</v>
      </c>
      <c r="B608" t="s">
        <v>2992</v>
      </c>
      <c r="C608">
        <f>VLOOKUP(B608,NB_2!A:C,3,0)</f>
        <v>8.9847259658580411E-2</v>
      </c>
      <c r="D608">
        <f>VLOOKUP(B608,NB_2!A:C,2,0)</f>
        <v>8.1053698074974676E-3</v>
      </c>
      <c r="E608">
        <f>C608*GETPIVOTDATA("Gender",NB_2!$A$3,"Gender","Male","LastLetter","a")</f>
        <v>1.5741433632904926E-2</v>
      </c>
      <c r="F608">
        <f>D608*GETPIVOTDATA("Gender",NB_2!$A$3,"Gender","Female","LastLetter","a")</f>
        <v>4.50024585056597E-3</v>
      </c>
      <c r="G608" t="str">
        <f t="shared" si="9"/>
        <v>Male</v>
      </c>
    </row>
    <row r="609" spans="1:7">
      <c r="A609" t="s">
        <v>4</v>
      </c>
      <c r="B609" t="s">
        <v>2994</v>
      </c>
      <c r="C609">
        <f>VLOOKUP(B609,NB_2!A:C,3,0)</f>
        <v>6.2893081761006289E-2</v>
      </c>
      <c r="D609">
        <f>VLOOKUP(B609,NB_2!A:C,2,0)</f>
        <v>5.065856129685917E-3</v>
      </c>
      <c r="E609">
        <f>C609*GETPIVOTDATA("Gender",NB_2!$A$3,"Gender","Male","LastLetter","a")</f>
        <v>1.1019003543033448E-2</v>
      </c>
      <c r="F609">
        <f>D609*GETPIVOTDATA("Gender",NB_2!$A$3,"Gender","Female","LastLetter","a")</f>
        <v>2.812653656603731E-3</v>
      </c>
      <c r="G609" t="str">
        <f t="shared" si="9"/>
        <v>Male</v>
      </c>
    </row>
    <row r="610" spans="1:7">
      <c r="A610" t="s">
        <v>4</v>
      </c>
      <c r="B610" t="s">
        <v>2984</v>
      </c>
      <c r="C610">
        <f>VLOOKUP(B610,NB_2!A:C,3,0)</f>
        <v>2.3360287511230909E-2</v>
      </c>
      <c r="D610">
        <f>VLOOKUP(B610,NB_2!A:C,2,0)</f>
        <v>1.0131712259371835E-3</v>
      </c>
      <c r="E610">
        <f>C610*GETPIVOTDATA("Gender",NB_2!$A$3,"Gender","Male","LastLetter","a")</f>
        <v>4.0927727445552809E-3</v>
      </c>
      <c r="F610">
        <f>D610*GETPIVOTDATA("Gender",NB_2!$A$3,"Gender","Female","LastLetter","a")</f>
        <v>5.6253073132074625E-4</v>
      </c>
      <c r="G610" t="str">
        <f t="shared" si="9"/>
        <v>Male</v>
      </c>
    </row>
    <row r="611" spans="1:7">
      <c r="A611" t="s">
        <v>4</v>
      </c>
      <c r="B611" t="s">
        <v>2982</v>
      </c>
      <c r="C611">
        <f>VLOOKUP(B611,NB_2!A:C,3,0)</f>
        <v>0.1096136567834681</v>
      </c>
      <c r="D611">
        <f>VLOOKUP(B611,NB_2!A:C,2,0)</f>
        <v>5.065856129685917E-3</v>
      </c>
      <c r="E611">
        <f>C611*GETPIVOTDATA("Gender",NB_2!$A$3,"Gender","Male","LastLetter","a")</f>
        <v>1.9204549032144008E-2</v>
      </c>
      <c r="F611">
        <f>D611*GETPIVOTDATA("Gender",NB_2!$A$3,"Gender","Female","LastLetter","a")</f>
        <v>2.812653656603731E-3</v>
      </c>
      <c r="G611" t="str">
        <f t="shared" si="9"/>
        <v>Male</v>
      </c>
    </row>
    <row r="612" spans="1:7">
      <c r="A612" t="s">
        <v>4</v>
      </c>
      <c r="B612" t="s">
        <v>2987</v>
      </c>
      <c r="C612">
        <f>VLOOKUP(B612,NB_2!A:C,3,0)</f>
        <v>3.7735849056603772E-2</v>
      </c>
      <c r="D612">
        <f>VLOOKUP(B612,NB_2!A:C,2,0)</f>
        <v>7.0921985815602835E-3</v>
      </c>
      <c r="E612">
        <f>C612*GETPIVOTDATA("Gender",NB_2!$A$3,"Gender","Male","LastLetter","a")</f>
        <v>6.6114021258200676E-3</v>
      </c>
      <c r="F612">
        <f>D612*GETPIVOTDATA("Gender",NB_2!$A$3,"Gender","Female","LastLetter","a")</f>
        <v>3.9377151192452236E-3</v>
      </c>
      <c r="G612" t="str">
        <f t="shared" si="9"/>
        <v>Male</v>
      </c>
    </row>
    <row r="613" spans="1:7">
      <c r="A613" t="s">
        <v>6</v>
      </c>
      <c r="B613" t="s">
        <v>2976</v>
      </c>
      <c r="C613">
        <f>VLOOKUP(B613,NB_2!A:C,3,0)</f>
        <v>0.17520215633423181</v>
      </c>
      <c r="D613">
        <f>VLOOKUP(B613,NB_2!A:C,2,0)</f>
        <v>0.55521783181357653</v>
      </c>
      <c r="E613">
        <f>C613*GETPIVOTDATA("Gender",NB_2!$A$3,"Gender","Male","LastLetter","a")</f>
        <v>3.0695795584164604E-2</v>
      </c>
      <c r="F613">
        <f>D613*GETPIVOTDATA("Gender",NB_2!$A$3,"Gender","Female","LastLetter","a")</f>
        <v>0.30826684076376898</v>
      </c>
      <c r="G613" t="str">
        <f t="shared" si="9"/>
        <v>Female</v>
      </c>
    </row>
    <row r="614" spans="1:7">
      <c r="A614" t="s">
        <v>4</v>
      </c>
      <c r="B614" t="s">
        <v>2996</v>
      </c>
      <c r="C614">
        <f>VLOOKUP(B614,NB_2!A:C,3,0)</f>
        <v>2.4258760107816711E-2</v>
      </c>
      <c r="D614">
        <f>VLOOKUP(B614,NB_2!A:C,2,0)</f>
        <v>0</v>
      </c>
      <c r="E614">
        <f>C614*GETPIVOTDATA("Gender",NB_2!$A$3,"Gender","Male","LastLetter","a")</f>
        <v>4.2501870808843295E-3</v>
      </c>
      <c r="F614">
        <f>D614*GETPIVOTDATA("Gender",NB_2!$A$3,"Gender","Female","LastLetter","a")</f>
        <v>0</v>
      </c>
      <c r="G614" t="str">
        <f t="shared" si="9"/>
        <v>Male</v>
      </c>
    </row>
    <row r="615" spans="1:7">
      <c r="A615" t="s">
        <v>6</v>
      </c>
      <c r="B615" t="s">
        <v>2983</v>
      </c>
      <c r="C615">
        <f>VLOOKUP(B615,NB_2!A:C,3,0)</f>
        <v>6.5588499550763707E-2</v>
      </c>
      <c r="D615">
        <f>VLOOKUP(B615,NB_2!A:C,2,0)</f>
        <v>0.33839918946301922</v>
      </c>
      <c r="E615">
        <f>C615*GETPIVOTDATA("Gender",NB_2!$A$3,"Gender","Male","LastLetter","a")</f>
        <v>1.1491246552020596E-2</v>
      </c>
      <c r="F615">
        <f>D615*GETPIVOTDATA("Gender",NB_2!$A$3,"Gender","Female","LastLetter","a")</f>
        <v>0.18788526426112923</v>
      </c>
      <c r="G615" t="str">
        <f t="shared" si="9"/>
        <v>Female</v>
      </c>
    </row>
    <row r="616" spans="1:7">
      <c r="A616" t="s">
        <v>6</v>
      </c>
      <c r="B616" t="s">
        <v>2983</v>
      </c>
      <c r="C616">
        <f>VLOOKUP(B616,NB_2!A:C,3,0)</f>
        <v>6.5588499550763707E-2</v>
      </c>
      <c r="D616">
        <f>VLOOKUP(B616,NB_2!A:C,2,0)</f>
        <v>0.33839918946301922</v>
      </c>
      <c r="E616">
        <f>C616*GETPIVOTDATA("Gender",NB_2!$A$3,"Gender","Male","LastLetter","a")</f>
        <v>1.1491246552020596E-2</v>
      </c>
      <c r="F616">
        <f>D616*GETPIVOTDATA("Gender",NB_2!$A$3,"Gender","Female","LastLetter","a")</f>
        <v>0.18788526426112923</v>
      </c>
      <c r="G616" t="str">
        <f t="shared" si="9"/>
        <v>Female</v>
      </c>
    </row>
    <row r="617" spans="1:7">
      <c r="A617" t="s">
        <v>6</v>
      </c>
      <c r="B617" t="s">
        <v>2983</v>
      </c>
      <c r="C617">
        <f>VLOOKUP(B617,NB_2!A:C,3,0)</f>
        <v>6.5588499550763707E-2</v>
      </c>
      <c r="D617">
        <f>VLOOKUP(B617,NB_2!A:C,2,0)</f>
        <v>0.33839918946301922</v>
      </c>
      <c r="E617">
        <f>C617*GETPIVOTDATA("Gender",NB_2!$A$3,"Gender","Male","LastLetter","a")</f>
        <v>1.1491246552020596E-2</v>
      </c>
      <c r="F617">
        <f>D617*GETPIVOTDATA("Gender",NB_2!$A$3,"Gender","Female","LastLetter","a")</f>
        <v>0.18788526426112923</v>
      </c>
      <c r="G617" t="str">
        <f t="shared" si="9"/>
        <v>Female</v>
      </c>
    </row>
    <row r="618" spans="1:7">
      <c r="A618" t="s">
        <v>4</v>
      </c>
      <c r="B618" t="s">
        <v>2992</v>
      </c>
      <c r="C618">
        <f>VLOOKUP(B618,NB_2!A:C,3,0)</f>
        <v>8.9847259658580411E-2</v>
      </c>
      <c r="D618">
        <f>VLOOKUP(B618,NB_2!A:C,2,0)</f>
        <v>8.1053698074974676E-3</v>
      </c>
      <c r="E618">
        <f>C618*GETPIVOTDATA("Gender",NB_2!$A$3,"Gender","Male","LastLetter","a")</f>
        <v>1.5741433632904926E-2</v>
      </c>
      <c r="F618">
        <f>D618*GETPIVOTDATA("Gender",NB_2!$A$3,"Gender","Female","LastLetter","a")</f>
        <v>4.50024585056597E-3</v>
      </c>
      <c r="G618" t="str">
        <f t="shared" si="9"/>
        <v>Male</v>
      </c>
    </row>
    <row r="619" spans="1:7">
      <c r="A619" t="s">
        <v>4</v>
      </c>
      <c r="B619" t="s">
        <v>2992</v>
      </c>
      <c r="C619">
        <f>VLOOKUP(B619,NB_2!A:C,3,0)</f>
        <v>8.9847259658580411E-2</v>
      </c>
      <c r="D619">
        <f>VLOOKUP(B619,NB_2!A:C,2,0)</f>
        <v>8.1053698074974676E-3</v>
      </c>
      <c r="E619">
        <f>C619*GETPIVOTDATA("Gender",NB_2!$A$3,"Gender","Male","LastLetter","a")</f>
        <v>1.5741433632904926E-2</v>
      </c>
      <c r="F619">
        <f>D619*GETPIVOTDATA("Gender",NB_2!$A$3,"Gender","Female","LastLetter","a")</f>
        <v>4.50024585056597E-3</v>
      </c>
      <c r="G619" t="str">
        <f t="shared" si="9"/>
        <v>Male</v>
      </c>
    </row>
    <row r="620" spans="1:7">
      <c r="A620" t="s">
        <v>4</v>
      </c>
      <c r="B620" t="s">
        <v>2995</v>
      </c>
      <c r="C620">
        <f>VLOOKUP(B620,NB_2!A:C,3,0)</f>
        <v>3.2345013477088951E-2</v>
      </c>
      <c r="D620">
        <f>VLOOKUP(B620,NB_2!A:C,2,0)</f>
        <v>1.0131712259371834E-2</v>
      </c>
      <c r="E620">
        <f>C620*GETPIVOTDATA("Gender",NB_2!$A$3,"Gender","Male","LastLetter","a")</f>
        <v>5.6669161078457733E-3</v>
      </c>
      <c r="F620">
        <f>D620*GETPIVOTDATA("Gender",NB_2!$A$3,"Gender","Female","LastLetter","a")</f>
        <v>5.6253073132074621E-3</v>
      </c>
      <c r="G620" t="str">
        <f t="shared" si="9"/>
        <v>Male</v>
      </c>
    </row>
    <row r="621" spans="1:7">
      <c r="A621" t="s">
        <v>4</v>
      </c>
      <c r="B621" t="s">
        <v>2988</v>
      </c>
      <c r="C621">
        <f>VLOOKUP(B621,NB_2!A:C,3,0)</f>
        <v>0.16172506738544473</v>
      </c>
      <c r="D621">
        <f>VLOOKUP(B621,NB_2!A:C,2,0)</f>
        <v>1.4184397163120567E-2</v>
      </c>
      <c r="E621">
        <f>C621*GETPIVOTDATA("Gender",NB_2!$A$3,"Gender","Male","LastLetter","a")</f>
        <v>2.8334580539228861E-2</v>
      </c>
      <c r="F621">
        <f>D621*GETPIVOTDATA("Gender",NB_2!$A$3,"Gender","Female","LastLetter","a")</f>
        <v>7.8754302384904471E-3</v>
      </c>
      <c r="G621" t="str">
        <f t="shared" si="9"/>
        <v>Male</v>
      </c>
    </row>
    <row r="622" spans="1:7">
      <c r="A622" t="s">
        <v>4</v>
      </c>
      <c r="B622" t="s">
        <v>2990</v>
      </c>
      <c r="C622">
        <f>VLOOKUP(B622,NB_2!A:C,3,0)</f>
        <v>1.2578616352201259E-2</v>
      </c>
      <c r="D622">
        <f>VLOOKUP(B622,NB_2!A:C,2,0)</f>
        <v>1.0131712259371835E-3</v>
      </c>
      <c r="E622">
        <f>C622*GETPIVOTDATA("Gender",NB_2!$A$3,"Gender","Male","LastLetter","a")</f>
        <v>2.2038007086066895E-3</v>
      </c>
      <c r="F622">
        <f>D622*GETPIVOTDATA("Gender",NB_2!$A$3,"Gender","Female","LastLetter","a")</f>
        <v>5.6253073132074625E-4</v>
      </c>
      <c r="G622" t="str">
        <f t="shared" si="9"/>
        <v>Male</v>
      </c>
    </row>
    <row r="623" spans="1:7">
      <c r="A623" t="s">
        <v>6</v>
      </c>
      <c r="B623" t="s">
        <v>2976</v>
      </c>
      <c r="C623">
        <f>VLOOKUP(B623,NB_2!A:C,3,0)</f>
        <v>0.17520215633423181</v>
      </c>
      <c r="D623">
        <f>VLOOKUP(B623,NB_2!A:C,2,0)</f>
        <v>0.55521783181357653</v>
      </c>
      <c r="E623">
        <f>C623*GETPIVOTDATA("Gender",NB_2!$A$3,"Gender","Male","LastLetter","a")</f>
        <v>3.0695795584164604E-2</v>
      </c>
      <c r="F623">
        <f>D623*GETPIVOTDATA("Gender",NB_2!$A$3,"Gender","Female","LastLetter","a")</f>
        <v>0.30826684076376898</v>
      </c>
      <c r="G623" t="str">
        <f t="shared" si="9"/>
        <v>Female</v>
      </c>
    </row>
    <row r="624" spans="1:7">
      <c r="A624" t="s">
        <v>6</v>
      </c>
      <c r="B624" t="s">
        <v>2986</v>
      </c>
      <c r="C624">
        <f>VLOOKUP(B624,NB_2!A:C,3,0)</f>
        <v>5.6603773584905662E-2</v>
      </c>
      <c r="D624">
        <f>VLOOKUP(B624,NB_2!A:C,2,0)</f>
        <v>3.0395136778115502E-2</v>
      </c>
      <c r="E624">
        <f>C624*GETPIVOTDATA("Gender",NB_2!$A$3,"Gender","Male","LastLetter","a")</f>
        <v>9.9171031887301028E-3</v>
      </c>
      <c r="F624">
        <f>D624*GETPIVOTDATA("Gender",NB_2!$A$3,"Gender","Female","LastLetter","a")</f>
        <v>1.6875921939622389E-2</v>
      </c>
      <c r="G624" t="str">
        <f t="shared" si="9"/>
        <v>Female</v>
      </c>
    </row>
    <row r="625" spans="1:7">
      <c r="A625" t="s">
        <v>4</v>
      </c>
      <c r="B625" t="s">
        <v>2995</v>
      </c>
      <c r="C625">
        <f>VLOOKUP(B625,NB_2!A:C,3,0)</f>
        <v>3.2345013477088951E-2</v>
      </c>
      <c r="D625">
        <f>VLOOKUP(B625,NB_2!A:C,2,0)</f>
        <v>1.0131712259371834E-2</v>
      </c>
      <c r="E625">
        <f>C625*GETPIVOTDATA("Gender",NB_2!$A$3,"Gender","Male","LastLetter","a")</f>
        <v>5.6669161078457733E-3</v>
      </c>
      <c r="F625">
        <f>D625*GETPIVOTDATA("Gender",NB_2!$A$3,"Gender","Female","LastLetter","a")</f>
        <v>5.6253073132074621E-3</v>
      </c>
      <c r="G625" t="str">
        <f t="shared" si="9"/>
        <v>Male</v>
      </c>
    </row>
    <row r="626" spans="1:7">
      <c r="A626" t="s">
        <v>6</v>
      </c>
      <c r="B626" t="s">
        <v>2976</v>
      </c>
      <c r="C626">
        <f>VLOOKUP(B626,NB_2!A:C,3,0)</f>
        <v>0.17520215633423181</v>
      </c>
      <c r="D626">
        <f>VLOOKUP(B626,NB_2!A:C,2,0)</f>
        <v>0.55521783181357653</v>
      </c>
      <c r="E626">
        <f>C626*GETPIVOTDATA("Gender",NB_2!$A$3,"Gender","Male","LastLetter","a")</f>
        <v>3.0695795584164604E-2</v>
      </c>
      <c r="F626">
        <f>D626*GETPIVOTDATA("Gender",NB_2!$A$3,"Gender","Female","LastLetter","a")</f>
        <v>0.30826684076376898</v>
      </c>
      <c r="G626" t="str">
        <f t="shared" si="9"/>
        <v>Female</v>
      </c>
    </row>
    <row r="627" spans="1:7">
      <c r="A627" t="s">
        <v>4</v>
      </c>
      <c r="B627" t="s">
        <v>2976</v>
      </c>
      <c r="C627">
        <f>VLOOKUP(B627,NB_2!A:C,3,0)</f>
        <v>0.17520215633423181</v>
      </c>
      <c r="D627">
        <f>VLOOKUP(B627,NB_2!A:C,2,0)</f>
        <v>0.55521783181357653</v>
      </c>
      <c r="E627">
        <f>C627*GETPIVOTDATA("Gender",NB_2!$A$3,"Gender","Male","LastLetter","a")</f>
        <v>3.0695795584164604E-2</v>
      </c>
      <c r="F627">
        <f>D627*GETPIVOTDATA("Gender",NB_2!$A$3,"Gender","Female","LastLetter","a")</f>
        <v>0.30826684076376898</v>
      </c>
      <c r="G627" t="str">
        <f t="shared" si="9"/>
        <v>Female</v>
      </c>
    </row>
    <row r="628" spans="1:7">
      <c r="A628" t="s">
        <v>6</v>
      </c>
      <c r="B628" t="s">
        <v>2976</v>
      </c>
      <c r="C628">
        <f>VLOOKUP(B628,NB_2!A:C,3,0)</f>
        <v>0.17520215633423181</v>
      </c>
      <c r="D628">
        <f>VLOOKUP(B628,NB_2!A:C,2,0)</f>
        <v>0.55521783181357653</v>
      </c>
      <c r="E628">
        <f>C628*GETPIVOTDATA("Gender",NB_2!$A$3,"Gender","Male","LastLetter","a")</f>
        <v>3.0695795584164604E-2</v>
      </c>
      <c r="F628">
        <f>D628*GETPIVOTDATA("Gender",NB_2!$A$3,"Gender","Female","LastLetter","a")</f>
        <v>0.30826684076376898</v>
      </c>
      <c r="G628" t="str">
        <f t="shared" si="9"/>
        <v>Female</v>
      </c>
    </row>
    <row r="629" spans="1:7">
      <c r="A629" t="s">
        <v>4</v>
      </c>
      <c r="B629" t="s">
        <v>2983</v>
      </c>
      <c r="C629">
        <f>VLOOKUP(B629,NB_2!A:C,3,0)</f>
        <v>6.5588499550763707E-2</v>
      </c>
      <c r="D629">
        <f>VLOOKUP(B629,NB_2!A:C,2,0)</f>
        <v>0.33839918946301922</v>
      </c>
      <c r="E629">
        <f>C629*GETPIVOTDATA("Gender",NB_2!$A$3,"Gender","Male","LastLetter","a")</f>
        <v>1.1491246552020596E-2</v>
      </c>
      <c r="F629">
        <f>D629*GETPIVOTDATA("Gender",NB_2!$A$3,"Gender","Female","LastLetter","a")</f>
        <v>0.18788526426112923</v>
      </c>
      <c r="G629" t="str">
        <f t="shared" si="9"/>
        <v>Female</v>
      </c>
    </row>
    <row r="630" spans="1:7">
      <c r="A630" t="s">
        <v>6</v>
      </c>
      <c r="B630" t="s">
        <v>2983</v>
      </c>
      <c r="C630">
        <f>VLOOKUP(B630,NB_2!A:C,3,0)</f>
        <v>6.5588499550763707E-2</v>
      </c>
      <c r="D630">
        <f>VLOOKUP(B630,NB_2!A:C,2,0)</f>
        <v>0.33839918946301922</v>
      </c>
      <c r="E630">
        <f>C630*GETPIVOTDATA("Gender",NB_2!$A$3,"Gender","Male","LastLetter","a")</f>
        <v>1.1491246552020596E-2</v>
      </c>
      <c r="F630">
        <f>D630*GETPIVOTDATA("Gender",NB_2!$A$3,"Gender","Female","LastLetter","a")</f>
        <v>0.18788526426112923</v>
      </c>
      <c r="G630" t="str">
        <f t="shared" si="9"/>
        <v>Female</v>
      </c>
    </row>
    <row r="631" spans="1:7">
      <c r="A631" t="s">
        <v>4</v>
      </c>
      <c r="B631" t="s">
        <v>2985</v>
      </c>
      <c r="C631">
        <f>VLOOKUP(B631,NB_2!A:C,3,0)</f>
        <v>3.6837376460017966E-2</v>
      </c>
      <c r="D631">
        <f>VLOOKUP(B631,NB_2!A:C,2,0)</f>
        <v>4.0526849037487338E-3</v>
      </c>
      <c r="E631">
        <f>C631*GETPIVOTDATA("Gender",NB_2!$A$3,"Gender","Male","LastLetter","a")</f>
        <v>6.4539877894910181E-3</v>
      </c>
      <c r="F631">
        <f>D631*GETPIVOTDATA("Gender",NB_2!$A$3,"Gender","Female","LastLetter","a")</f>
        <v>2.250122925282985E-3</v>
      </c>
      <c r="G631" t="str">
        <f t="shared" si="9"/>
        <v>Male</v>
      </c>
    </row>
    <row r="632" spans="1:7">
      <c r="A632" t="s">
        <v>6</v>
      </c>
      <c r="B632" t="s">
        <v>2983</v>
      </c>
      <c r="C632">
        <f>VLOOKUP(B632,NB_2!A:C,3,0)</f>
        <v>6.5588499550763707E-2</v>
      </c>
      <c r="D632">
        <f>VLOOKUP(B632,NB_2!A:C,2,0)</f>
        <v>0.33839918946301922</v>
      </c>
      <c r="E632">
        <f>C632*GETPIVOTDATA("Gender",NB_2!$A$3,"Gender","Male","LastLetter","a")</f>
        <v>1.1491246552020596E-2</v>
      </c>
      <c r="F632">
        <f>D632*GETPIVOTDATA("Gender",NB_2!$A$3,"Gender","Female","LastLetter","a")</f>
        <v>0.18788526426112923</v>
      </c>
      <c r="G632" t="str">
        <f t="shared" si="9"/>
        <v>Female</v>
      </c>
    </row>
    <row r="633" spans="1:7">
      <c r="A633" t="s">
        <v>6</v>
      </c>
      <c r="B633" t="s">
        <v>2976</v>
      </c>
      <c r="C633">
        <f>VLOOKUP(B633,NB_2!A:C,3,0)</f>
        <v>0.17520215633423181</v>
      </c>
      <c r="D633">
        <f>VLOOKUP(B633,NB_2!A:C,2,0)</f>
        <v>0.55521783181357653</v>
      </c>
      <c r="E633">
        <f>C633*GETPIVOTDATA("Gender",NB_2!$A$3,"Gender","Male","LastLetter","a")</f>
        <v>3.0695795584164604E-2</v>
      </c>
      <c r="F633">
        <f>D633*GETPIVOTDATA("Gender",NB_2!$A$3,"Gender","Female","LastLetter","a")</f>
        <v>0.30826684076376898</v>
      </c>
      <c r="G633" t="str">
        <f t="shared" si="9"/>
        <v>Female</v>
      </c>
    </row>
    <row r="634" spans="1:7">
      <c r="A634" t="s">
        <v>4</v>
      </c>
      <c r="B634" t="s">
        <v>2995</v>
      </c>
      <c r="C634">
        <f>VLOOKUP(B634,NB_2!A:C,3,0)</f>
        <v>3.2345013477088951E-2</v>
      </c>
      <c r="D634">
        <f>VLOOKUP(B634,NB_2!A:C,2,0)</f>
        <v>1.0131712259371834E-2</v>
      </c>
      <c r="E634">
        <f>C634*GETPIVOTDATA("Gender",NB_2!$A$3,"Gender","Male","LastLetter","a")</f>
        <v>5.6669161078457733E-3</v>
      </c>
      <c r="F634">
        <f>D634*GETPIVOTDATA("Gender",NB_2!$A$3,"Gender","Female","LastLetter","a")</f>
        <v>5.6253073132074621E-3</v>
      </c>
      <c r="G634" t="str">
        <f t="shared" si="9"/>
        <v>Male</v>
      </c>
    </row>
    <row r="635" spans="1:7">
      <c r="A635" t="s">
        <v>4</v>
      </c>
      <c r="B635" t="s">
        <v>2976</v>
      </c>
      <c r="C635">
        <f>VLOOKUP(B635,NB_2!A:C,3,0)</f>
        <v>0.17520215633423181</v>
      </c>
      <c r="D635">
        <f>VLOOKUP(B635,NB_2!A:C,2,0)</f>
        <v>0.55521783181357653</v>
      </c>
      <c r="E635">
        <f>C635*GETPIVOTDATA("Gender",NB_2!$A$3,"Gender","Male","LastLetter","a")</f>
        <v>3.0695795584164604E-2</v>
      </c>
      <c r="F635">
        <f>D635*GETPIVOTDATA("Gender",NB_2!$A$3,"Gender","Female","LastLetter","a")</f>
        <v>0.30826684076376898</v>
      </c>
      <c r="G635" t="str">
        <f t="shared" si="9"/>
        <v>Female</v>
      </c>
    </row>
    <row r="636" spans="1:7">
      <c r="A636" t="s">
        <v>6</v>
      </c>
      <c r="B636" t="s">
        <v>2976</v>
      </c>
      <c r="C636">
        <f>VLOOKUP(B636,NB_2!A:C,3,0)</f>
        <v>0.17520215633423181</v>
      </c>
      <c r="D636">
        <f>VLOOKUP(B636,NB_2!A:C,2,0)</f>
        <v>0.55521783181357653</v>
      </c>
      <c r="E636">
        <f>C636*GETPIVOTDATA("Gender",NB_2!$A$3,"Gender","Male","LastLetter","a")</f>
        <v>3.0695795584164604E-2</v>
      </c>
      <c r="F636">
        <f>D636*GETPIVOTDATA("Gender",NB_2!$A$3,"Gender","Female","LastLetter","a")</f>
        <v>0.30826684076376898</v>
      </c>
      <c r="G636" t="str">
        <f t="shared" si="9"/>
        <v>Female</v>
      </c>
    </row>
    <row r="637" spans="1:7">
      <c r="A637" t="s">
        <v>4</v>
      </c>
      <c r="B637" t="s">
        <v>2992</v>
      </c>
      <c r="C637">
        <f>VLOOKUP(B637,NB_2!A:C,3,0)</f>
        <v>8.9847259658580411E-2</v>
      </c>
      <c r="D637">
        <f>VLOOKUP(B637,NB_2!A:C,2,0)</f>
        <v>8.1053698074974676E-3</v>
      </c>
      <c r="E637">
        <f>C637*GETPIVOTDATA("Gender",NB_2!$A$3,"Gender","Male","LastLetter","a")</f>
        <v>1.5741433632904926E-2</v>
      </c>
      <c r="F637">
        <f>D637*GETPIVOTDATA("Gender",NB_2!$A$3,"Gender","Female","LastLetter","a")</f>
        <v>4.50024585056597E-3</v>
      </c>
      <c r="G637" t="str">
        <f t="shared" si="9"/>
        <v>Male</v>
      </c>
    </row>
    <row r="638" spans="1:7">
      <c r="A638" t="s">
        <v>4</v>
      </c>
      <c r="B638" t="s">
        <v>2987</v>
      </c>
      <c r="C638">
        <f>VLOOKUP(B638,NB_2!A:C,3,0)</f>
        <v>3.7735849056603772E-2</v>
      </c>
      <c r="D638">
        <f>VLOOKUP(B638,NB_2!A:C,2,0)</f>
        <v>7.0921985815602835E-3</v>
      </c>
      <c r="E638">
        <f>C638*GETPIVOTDATA("Gender",NB_2!$A$3,"Gender","Male","LastLetter","a")</f>
        <v>6.6114021258200676E-3</v>
      </c>
      <c r="F638">
        <f>D638*GETPIVOTDATA("Gender",NB_2!$A$3,"Gender","Female","LastLetter","a")</f>
        <v>3.9377151192452236E-3</v>
      </c>
      <c r="G638" t="str">
        <f t="shared" si="9"/>
        <v>Male</v>
      </c>
    </row>
    <row r="639" spans="1:7">
      <c r="A639" t="s">
        <v>6</v>
      </c>
      <c r="B639" t="s">
        <v>2983</v>
      </c>
      <c r="C639">
        <f>VLOOKUP(B639,NB_2!A:C,3,0)</f>
        <v>6.5588499550763707E-2</v>
      </c>
      <c r="D639">
        <f>VLOOKUP(B639,NB_2!A:C,2,0)</f>
        <v>0.33839918946301922</v>
      </c>
      <c r="E639">
        <f>C639*GETPIVOTDATA("Gender",NB_2!$A$3,"Gender","Male","LastLetter","a")</f>
        <v>1.1491246552020596E-2</v>
      </c>
      <c r="F639">
        <f>D639*GETPIVOTDATA("Gender",NB_2!$A$3,"Gender","Female","LastLetter","a")</f>
        <v>0.18788526426112923</v>
      </c>
      <c r="G639" t="str">
        <f t="shared" si="9"/>
        <v>Female</v>
      </c>
    </row>
    <row r="640" spans="1:7">
      <c r="A640" t="s">
        <v>6</v>
      </c>
      <c r="B640" t="s">
        <v>2976</v>
      </c>
      <c r="C640">
        <f>VLOOKUP(B640,NB_2!A:C,3,0)</f>
        <v>0.17520215633423181</v>
      </c>
      <c r="D640">
        <f>VLOOKUP(B640,NB_2!A:C,2,0)</f>
        <v>0.55521783181357653</v>
      </c>
      <c r="E640">
        <f>C640*GETPIVOTDATA("Gender",NB_2!$A$3,"Gender","Male","LastLetter","a")</f>
        <v>3.0695795584164604E-2</v>
      </c>
      <c r="F640">
        <f>D640*GETPIVOTDATA("Gender",NB_2!$A$3,"Gender","Female","LastLetter","a")</f>
        <v>0.30826684076376898</v>
      </c>
      <c r="G640" t="str">
        <f t="shared" si="9"/>
        <v>Female</v>
      </c>
    </row>
    <row r="641" spans="1:7">
      <c r="A641" t="s">
        <v>4</v>
      </c>
      <c r="B641" t="s">
        <v>2983</v>
      </c>
      <c r="C641">
        <f>VLOOKUP(B641,NB_2!A:C,3,0)</f>
        <v>6.5588499550763707E-2</v>
      </c>
      <c r="D641">
        <f>VLOOKUP(B641,NB_2!A:C,2,0)</f>
        <v>0.33839918946301922</v>
      </c>
      <c r="E641">
        <f>C641*GETPIVOTDATA("Gender",NB_2!$A$3,"Gender","Male","LastLetter","a")</f>
        <v>1.1491246552020596E-2</v>
      </c>
      <c r="F641">
        <f>D641*GETPIVOTDATA("Gender",NB_2!$A$3,"Gender","Female","LastLetter","a")</f>
        <v>0.18788526426112923</v>
      </c>
      <c r="G641" t="str">
        <f t="shared" si="9"/>
        <v>Female</v>
      </c>
    </row>
    <row r="642" spans="1:7">
      <c r="A642" t="s">
        <v>6</v>
      </c>
      <c r="B642" t="s">
        <v>2983</v>
      </c>
      <c r="C642">
        <f>VLOOKUP(B642,NB_2!A:C,3,0)</f>
        <v>6.5588499550763707E-2</v>
      </c>
      <c r="D642">
        <f>VLOOKUP(B642,NB_2!A:C,2,0)</f>
        <v>0.33839918946301922</v>
      </c>
      <c r="E642">
        <f>C642*GETPIVOTDATA("Gender",NB_2!$A$3,"Gender","Male","LastLetter","a")</f>
        <v>1.1491246552020596E-2</v>
      </c>
      <c r="F642">
        <f>D642*GETPIVOTDATA("Gender",NB_2!$A$3,"Gender","Female","LastLetter","a")</f>
        <v>0.18788526426112923</v>
      </c>
      <c r="G642" t="str">
        <f t="shared" si="9"/>
        <v>Female</v>
      </c>
    </row>
    <row r="643" spans="1:7">
      <c r="A643" t="s">
        <v>6</v>
      </c>
      <c r="B643" t="s">
        <v>2983</v>
      </c>
      <c r="C643">
        <f>VLOOKUP(B643,NB_2!A:C,3,0)</f>
        <v>6.5588499550763707E-2</v>
      </c>
      <c r="D643">
        <f>VLOOKUP(B643,NB_2!A:C,2,0)</f>
        <v>0.33839918946301922</v>
      </c>
      <c r="E643">
        <f>C643*GETPIVOTDATA("Gender",NB_2!$A$3,"Gender","Male","LastLetter","a")</f>
        <v>1.1491246552020596E-2</v>
      </c>
      <c r="F643">
        <f>D643*GETPIVOTDATA("Gender",NB_2!$A$3,"Gender","Female","LastLetter","a")</f>
        <v>0.18788526426112923</v>
      </c>
      <c r="G643" t="str">
        <f t="shared" ref="G643:G706" si="10">IF(E643&gt;F643,"Male","Female")</f>
        <v>Female</v>
      </c>
    </row>
    <row r="644" spans="1:7">
      <c r="A644" t="s">
        <v>6</v>
      </c>
      <c r="B644" t="s">
        <v>2983</v>
      </c>
      <c r="C644">
        <f>VLOOKUP(B644,NB_2!A:C,3,0)</f>
        <v>6.5588499550763707E-2</v>
      </c>
      <c r="D644">
        <f>VLOOKUP(B644,NB_2!A:C,2,0)</f>
        <v>0.33839918946301922</v>
      </c>
      <c r="E644">
        <f>C644*GETPIVOTDATA("Gender",NB_2!$A$3,"Gender","Male","LastLetter","a")</f>
        <v>1.1491246552020596E-2</v>
      </c>
      <c r="F644">
        <f>D644*GETPIVOTDATA("Gender",NB_2!$A$3,"Gender","Female","LastLetter","a")</f>
        <v>0.18788526426112923</v>
      </c>
      <c r="G644" t="str">
        <f t="shared" si="10"/>
        <v>Female</v>
      </c>
    </row>
    <row r="645" spans="1:7">
      <c r="A645" t="s">
        <v>6</v>
      </c>
      <c r="B645" t="s">
        <v>2983</v>
      </c>
      <c r="C645">
        <f>VLOOKUP(B645,NB_2!A:C,3,0)</f>
        <v>6.5588499550763707E-2</v>
      </c>
      <c r="D645">
        <f>VLOOKUP(B645,NB_2!A:C,2,0)</f>
        <v>0.33839918946301922</v>
      </c>
      <c r="E645">
        <f>C645*GETPIVOTDATA("Gender",NB_2!$A$3,"Gender","Male","LastLetter","a")</f>
        <v>1.1491246552020596E-2</v>
      </c>
      <c r="F645">
        <f>D645*GETPIVOTDATA("Gender",NB_2!$A$3,"Gender","Female","LastLetter","a")</f>
        <v>0.18788526426112923</v>
      </c>
      <c r="G645" t="str">
        <f t="shared" si="10"/>
        <v>Female</v>
      </c>
    </row>
    <row r="646" spans="1:7">
      <c r="A646" t="s">
        <v>4</v>
      </c>
      <c r="B646" t="s">
        <v>2976</v>
      </c>
      <c r="C646">
        <f>VLOOKUP(B646,NB_2!A:C,3,0)</f>
        <v>0.17520215633423181</v>
      </c>
      <c r="D646">
        <f>VLOOKUP(B646,NB_2!A:C,2,0)</f>
        <v>0.55521783181357653</v>
      </c>
      <c r="E646">
        <f>C646*GETPIVOTDATA("Gender",NB_2!$A$3,"Gender","Male","LastLetter","a")</f>
        <v>3.0695795584164604E-2</v>
      </c>
      <c r="F646">
        <f>D646*GETPIVOTDATA("Gender",NB_2!$A$3,"Gender","Female","LastLetter","a")</f>
        <v>0.30826684076376898</v>
      </c>
      <c r="G646" t="str">
        <f t="shared" si="10"/>
        <v>Female</v>
      </c>
    </row>
    <row r="647" spans="1:7">
      <c r="A647" t="s">
        <v>4</v>
      </c>
      <c r="B647" t="s">
        <v>2976</v>
      </c>
      <c r="C647">
        <f>VLOOKUP(B647,NB_2!A:C,3,0)</f>
        <v>0.17520215633423181</v>
      </c>
      <c r="D647">
        <f>VLOOKUP(B647,NB_2!A:C,2,0)</f>
        <v>0.55521783181357653</v>
      </c>
      <c r="E647">
        <f>C647*GETPIVOTDATA("Gender",NB_2!$A$3,"Gender","Male","LastLetter","a")</f>
        <v>3.0695795584164604E-2</v>
      </c>
      <c r="F647">
        <f>D647*GETPIVOTDATA("Gender",NB_2!$A$3,"Gender","Female","LastLetter","a")</f>
        <v>0.30826684076376898</v>
      </c>
      <c r="G647" t="str">
        <f t="shared" si="10"/>
        <v>Female</v>
      </c>
    </row>
    <row r="648" spans="1:7">
      <c r="A648" t="s">
        <v>6</v>
      </c>
      <c r="B648" t="s">
        <v>2983</v>
      </c>
      <c r="C648">
        <f>VLOOKUP(B648,NB_2!A:C,3,0)</f>
        <v>6.5588499550763707E-2</v>
      </c>
      <c r="D648">
        <f>VLOOKUP(B648,NB_2!A:C,2,0)</f>
        <v>0.33839918946301922</v>
      </c>
      <c r="E648">
        <f>C648*GETPIVOTDATA("Gender",NB_2!$A$3,"Gender","Male","LastLetter","a")</f>
        <v>1.1491246552020596E-2</v>
      </c>
      <c r="F648">
        <f>D648*GETPIVOTDATA("Gender",NB_2!$A$3,"Gender","Female","LastLetter","a")</f>
        <v>0.18788526426112923</v>
      </c>
      <c r="G648" t="str">
        <f t="shared" si="10"/>
        <v>Female</v>
      </c>
    </row>
    <row r="649" spans="1:7">
      <c r="A649" t="s">
        <v>6</v>
      </c>
      <c r="B649" t="s">
        <v>2983</v>
      </c>
      <c r="C649">
        <f>VLOOKUP(B649,NB_2!A:C,3,0)</f>
        <v>6.5588499550763707E-2</v>
      </c>
      <c r="D649">
        <f>VLOOKUP(B649,NB_2!A:C,2,0)</f>
        <v>0.33839918946301922</v>
      </c>
      <c r="E649">
        <f>C649*GETPIVOTDATA("Gender",NB_2!$A$3,"Gender","Male","LastLetter","a")</f>
        <v>1.1491246552020596E-2</v>
      </c>
      <c r="F649">
        <f>D649*GETPIVOTDATA("Gender",NB_2!$A$3,"Gender","Female","LastLetter","a")</f>
        <v>0.18788526426112923</v>
      </c>
      <c r="G649" t="str">
        <f t="shared" si="10"/>
        <v>Female</v>
      </c>
    </row>
    <row r="650" spans="1:7">
      <c r="A650" t="s">
        <v>4</v>
      </c>
      <c r="B650" t="s">
        <v>2996</v>
      </c>
      <c r="C650">
        <f>VLOOKUP(B650,NB_2!A:C,3,0)</f>
        <v>2.4258760107816711E-2</v>
      </c>
      <c r="D650">
        <f>VLOOKUP(B650,NB_2!A:C,2,0)</f>
        <v>0</v>
      </c>
      <c r="E650">
        <f>C650*GETPIVOTDATA("Gender",NB_2!$A$3,"Gender","Male","LastLetter","a")</f>
        <v>4.2501870808843295E-3</v>
      </c>
      <c r="F650">
        <f>D650*GETPIVOTDATA("Gender",NB_2!$A$3,"Gender","Female","LastLetter","a")</f>
        <v>0</v>
      </c>
      <c r="G650" t="str">
        <f t="shared" si="10"/>
        <v>Male</v>
      </c>
    </row>
    <row r="651" spans="1:7">
      <c r="A651" t="s">
        <v>4</v>
      </c>
      <c r="B651" t="s">
        <v>2988</v>
      </c>
      <c r="C651">
        <f>VLOOKUP(B651,NB_2!A:C,3,0)</f>
        <v>0.16172506738544473</v>
      </c>
      <c r="D651">
        <f>VLOOKUP(B651,NB_2!A:C,2,0)</f>
        <v>1.4184397163120567E-2</v>
      </c>
      <c r="E651">
        <f>C651*GETPIVOTDATA("Gender",NB_2!$A$3,"Gender","Male","LastLetter","a")</f>
        <v>2.8334580539228861E-2</v>
      </c>
      <c r="F651">
        <f>D651*GETPIVOTDATA("Gender",NB_2!$A$3,"Gender","Female","LastLetter","a")</f>
        <v>7.8754302384904471E-3</v>
      </c>
      <c r="G651" t="str">
        <f t="shared" si="10"/>
        <v>Male</v>
      </c>
    </row>
    <row r="652" spans="1:7">
      <c r="A652" t="s">
        <v>6</v>
      </c>
      <c r="B652" t="s">
        <v>2976</v>
      </c>
      <c r="C652">
        <f>VLOOKUP(B652,NB_2!A:C,3,0)</f>
        <v>0.17520215633423181</v>
      </c>
      <c r="D652">
        <f>VLOOKUP(B652,NB_2!A:C,2,0)</f>
        <v>0.55521783181357653</v>
      </c>
      <c r="E652">
        <f>C652*GETPIVOTDATA("Gender",NB_2!$A$3,"Gender","Male","LastLetter","a")</f>
        <v>3.0695795584164604E-2</v>
      </c>
      <c r="F652">
        <f>D652*GETPIVOTDATA("Gender",NB_2!$A$3,"Gender","Female","LastLetter","a")</f>
        <v>0.30826684076376898</v>
      </c>
      <c r="G652" t="str">
        <f t="shared" si="10"/>
        <v>Female</v>
      </c>
    </row>
    <row r="653" spans="1:7">
      <c r="A653" t="s">
        <v>6</v>
      </c>
      <c r="B653" t="s">
        <v>2976</v>
      </c>
      <c r="C653">
        <f>VLOOKUP(B653,NB_2!A:C,3,0)</f>
        <v>0.17520215633423181</v>
      </c>
      <c r="D653">
        <f>VLOOKUP(B653,NB_2!A:C,2,0)</f>
        <v>0.55521783181357653</v>
      </c>
      <c r="E653">
        <f>C653*GETPIVOTDATA("Gender",NB_2!$A$3,"Gender","Male","LastLetter","a")</f>
        <v>3.0695795584164604E-2</v>
      </c>
      <c r="F653">
        <f>D653*GETPIVOTDATA("Gender",NB_2!$A$3,"Gender","Female","LastLetter","a")</f>
        <v>0.30826684076376898</v>
      </c>
      <c r="G653" t="str">
        <f t="shared" si="10"/>
        <v>Female</v>
      </c>
    </row>
    <row r="654" spans="1:7">
      <c r="A654" t="s">
        <v>4</v>
      </c>
      <c r="B654" t="s">
        <v>2988</v>
      </c>
      <c r="C654">
        <f>VLOOKUP(B654,NB_2!A:C,3,0)</f>
        <v>0.16172506738544473</v>
      </c>
      <c r="D654">
        <f>VLOOKUP(B654,NB_2!A:C,2,0)</f>
        <v>1.4184397163120567E-2</v>
      </c>
      <c r="E654">
        <f>C654*GETPIVOTDATA("Gender",NB_2!$A$3,"Gender","Male","LastLetter","a")</f>
        <v>2.8334580539228861E-2</v>
      </c>
      <c r="F654">
        <f>D654*GETPIVOTDATA("Gender",NB_2!$A$3,"Gender","Female","LastLetter","a")</f>
        <v>7.8754302384904471E-3</v>
      </c>
      <c r="G654" t="str">
        <f t="shared" si="10"/>
        <v>Male</v>
      </c>
    </row>
    <row r="655" spans="1:7">
      <c r="A655" t="s">
        <v>4</v>
      </c>
      <c r="B655" t="s">
        <v>2976</v>
      </c>
      <c r="C655">
        <f>VLOOKUP(B655,NB_2!A:C,3,0)</f>
        <v>0.17520215633423181</v>
      </c>
      <c r="D655">
        <f>VLOOKUP(B655,NB_2!A:C,2,0)</f>
        <v>0.55521783181357653</v>
      </c>
      <c r="E655">
        <f>C655*GETPIVOTDATA("Gender",NB_2!$A$3,"Gender","Male","LastLetter","a")</f>
        <v>3.0695795584164604E-2</v>
      </c>
      <c r="F655">
        <f>D655*GETPIVOTDATA("Gender",NB_2!$A$3,"Gender","Female","LastLetter","a")</f>
        <v>0.30826684076376898</v>
      </c>
      <c r="G655" t="str">
        <f t="shared" si="10"/>
        <v>Female</v>
      </c>
    </row>
    <row r="656" spans="1:7">
      <c r="A656" t="s">
        <v>6</v>
      </c>
      <c r="B656" t="s">
        <v>2976</v>
      </c>
      <c r="C656">
        <f>VLOOKUP(B656,NB_2!A:C,3,0)</f>
        <v>0.17520215633423181</v>
      </c>
      <c r="D656">
        <f>VLOOKUP(B656,NB_2!A:C,2,0)</f>
        <v>0.55521783181357653</v>
      </c>
      <c r="E656">
        <f>C656*GETPIVOTDATA("Gender",NB_2!$A$3,"Gender","Male","LastLetter","a")</f>
        <v>3.0695795584164604E-2</v>
      </c>
      <c r="F656">
        <f>D656*GETPIVOTDATA("Gender",NB_2!$A$3,"Gender","Female","LastLetter","a")</f>
        <v>0.30826684076376898</v>
      </c>
      <c r="G656" t="str">
        <f t="shared" si="10"/>
        <v>Female</v>
      </c>
    </row>
    <row r="657" spans="1:7">
      <c r="A657" t="s">
        <v>6</v>
      </c>
      <c r="B657" t="s">
        <v>2976</v>
      </c>
      <c r="C657">
        <f>VLOOKUP(B657,NB_2!A:C,3,0)</f>
        <v>0.17520215633423181</v>
      </c>
      <c r="D657">
        <f>VLOOKUP(B657,NB_2!A:C,2,0)</f>
        <v>0.55521783181357653</v>
      </c>
      <c r="E657">
        <f>C657*GETPIVOTDATA("Gender",NB_2!$A$3,"Gender","Male","LastLetter","a")</f>
        <v>3.0695795584164604E-2</v>
      </c>
      <c r="F657">
        <f>D657*GETPIVOTDATA("Gender",NB_2!$A$3,"Gender","Female","LastLetter","a")</f>
        <v>0.30826684076376898</v>
      </c>
      <c r="G657" t="str">
        <f t="shared" si="10"/>
        <v>Female</v>
      </c>
    </row>
    <row r="658" spans="1:7">
      <c r="A658" t="s">
        <v>4</v>
      </c>
      <c r="B658" t="s">
        <v>2986</v>
      </c>
      <c r="C658">
        <f>VLOOKUP(B658,NB_2!A:C,3,0)</f>
        <v>5.6603773584905662E-2</v>
      </c>
      <c r="D658">
        <f>VLOOKUP(B658,NB_2!A:C,2,0)</f>
        <v>3.0395136778115502E-2</v>
      </c>
      <c r="E658">
        <f>C658*GETPIVOTDATA("Gender",NB_2!$A$3,"Gender","Male","LastLetter","a")</f>
        <v>9.9171031887301028E-3</v>
      </c>
      <c r="F658">
        <f>D658*GETPIVOTDATA("Gender",NB_2!$A$3,"Gender","Female","LastLetter","a")</f>
        <v>1.6875921939622389E-2</v>
      </c>
      <c r="G658" t="str">
        <f t="shared" si="10"/>
        <v>Female</v>
      </c>
    </row>
    <row r="659" spans="1:7">
      <c r="A659" t="s">
        <v>6</v>
      </c>
      <c r="B659" t="s">
        <v>2986</v>
      </c>
      <c r="C659">
        <f>VLOOKUP(B659,NB_2!A:C,3,0)</f>
        <v>5.6603773584905662E-2</v>
      </c>
      <c r="D659">
        <f>VLOOKUP(B659,NB_2!A:C,2,0)</f>
        <v>3.0395136778115502E-2</v>
      </c>
      <c r="E659">
        <f>C659*GETPIVOTDATA("Gender",NB_2!$A$3,"Gender","Male","LastLetter","a")</f>
        <v>9.9171031887301028E-3</v>
      </c>
      <c r="F659">
        <f>D659*GETPIVOTDATA("Gender",NB_2!$A$3,"Gender","Female","LastLetter","a")</f>
        <v>1.6875921939622389E-2</v>
      </c>
      <c r="G659" t="str">
        <f t="shared" si="10"/>
        <v>Female</v>
      </c>
    </row>
    <row r="660" spans="1:7">
      <c r="A660" t="s">
        <v>4</v>
      </c>
      <c r="B660" t="s">
        <v>2982</v>
      </c>
      <c r="C660">
        <f>VLOOKUP(B660,NB_2!A:C,3,0)</f>
        <v>0.1096136567834681</v>
      </c>
      <c r="D660">
        <f>VLOOKUP(B660,NB_2!A:C,2,0)</f>
        <v>5.065856129685917E-3</v>
      </c>
      <c r="E660">
        <f>C660*GETPIVOTDATA("Gender",NB_2!$A$3,"Gender","Male","LastLetter","a")</f>
        <v>1.9204549032144008E-2</v>
      </c>
      <c r="F660">
        <f>D660*GETPIVOTDATA("Gender",NB_2!$A$3,"Gender","Female","LastLetter","a")</f>
        <v>2.812653656603731E-3</v>
      </c>
      <c r="G660" t="str">
        <f t="shared" si="10"/>
        <v>Male</v>
      </c>
    </row>
    <row r="661" spans="1:7">
      <c r="A661" t="s">
        <v>4</v>
      </c>
      <c r="B661" t="s">
        <v>2986</v>
      </c>
      <c r="C661">
        <f>VLOOKUP(B661,NB_2!A:C,3,0)</f>
        <v>5.6603773584905662E-2</v>
      </c>
      <c r="D661">
        <f>VLOOKUP(B661,NB_2!A:C,2,0)</f>
        <v>3.0395136778115502E-2</v>
      </c>
      <c r="E661">
        <f>C661*GETPIVOTDATA("Gender",NB_2!$A$3,"Gender","Male","LastLetter","a")</f>
        <v>9.9171031887301028E-3</v>
      </c>
      <c r="F661">
        <f>D661*GETPIVOTDATA("Gender",NB_2!$A$3,"Gender","Female","LastLetter","a")</f>
        <v>1.6875921939622389E-2</v>
      </c>
      <c r="G661" t="str">
        <f t="shared" si="10"/>
        <v>Female</v>
      </c>
    </row>
    <row r="662" spans="1:7">
      <c r="A662" t="s">
        <v>4</v>
      </c>
      <c r="B662" t="s">
        <v>2982</v>
      </c>
      <c r="C662">
        <f>VLOOKUP(B662,NB_2!A:C,3,0)</f>
        <v>0.1096136567834681</v>
      </c>
      <c r="D662">
        <f>VLOOKUP(B662,NB_2!A:C,2,0)</f>
        <v>5.065856129685917E-3</v>
      </c>
      <c r="E662">
        <f>C662*GETPIVOTDATA("Gender",NB_2!$A$3,"Gender","Male","LastLetter","a")</f>
        <v>1.9204549032144008E-2</v>
      </c>
      <c r="F662">
        <f>D662*GETPIVOTDATA("Gender",NB_2!$A$3,"Gender","Female","LastLetter","a")</f>
        <v>2.812653656603731E-3</v>
      </c>
      <c r="G662" t="str">
        <f t="shared" si="10"/>
        <v>Male</v>
      </c>
    </row>
    <row r="663" spans="1:7">
      <c r="A663" t="s">
        <v>4</v>
      </c>
      <c r="B663" t="s">
        <v>2995</v>
      </c>
      <c r="C663">
        <f>VLOOKUP(B663,NB_2!A:C,3,0)</f>
        <v>3.2345013477088951E-2</v>
      </c>
      <c r="D663">
        <f>VLOOKUP(B663,NB_2!A:C,2,0)</f>
        <v>1.0131712259371834E-2</v>
      </c>
      <c r="E663">
        <f>C663*GETPIVOTDATA("Gender",NB_2!$A$3,"Gender","Male","LastLetter","a")</f>
        <v>5.6669161078457733E-3</v>
      </c>
      <c r="F663">
        <f>D663*GETPIVOTDATA("Gender",NB_2!$A$3,"Gender","Female","LastLetter","a")</f>
        <v>5.6253073132074621E-3</v>
      </c>
      <c r="G663" t="str">
        <f t="shared" si="10"/>
        <v>Male</v>
      </c>
    </row>
    <row r="664" spans="1:7">
      <c r="A664" t="s">
        <v>6</v>
      </c>
      <c r="B664" t="s">
        <v>2976</v>
      </c>
      <c r="C664">
        <f>VLOOKUP(B664,NB_2!A:C,3,0)</f>
        <v>0.17520215633423181</v>
      </c>
      <c r="D664">
        <f>VLOOKUP(B664,NB_2!A:C,2,0)</f>
        <v>0.55521783181357653</v>
      </c>
      <c r="E664">
        <f>C664*GETPIVOTDATA("Gender",NB_2!$A$3,"Gender","Male","LastLetter","a")</f>
        <v>3.0695795584164604E-2</v>
      </c>
      <c r="F664">
        <f>D664*GETPIVOTDATA("Gender",NB_2!$A$3,"Gender","Female","LastLetter","a")</f>
        <v>0.30826684076376898</v>
      </c>
      <c r="G664" t="str">
        <f t="shared" si="10"/>
        <v>Female</v>
      </c>
    </row>
    <row r="665" spans="1:7">
      <c r="A665" t="s">
        <v>6</v>
      </c>
      <c r="B665" t="s">
        <v>2976</v>
      </c>
      <c r="C665">
        <f>VLOOKUP(B665,NB_2!A:C,3,0)</f>
        <v>0.17520215633423181</v>
      </c>
      <c r="D665">
        <f>VLOOKUP(B665,NB_2!A:C,2,0)</f>
        <v>0.55521783181357653</v>
      </c>
      <c r="E665">
        <f>C665*GETPIVOTDATA("Gender",NB_2!$A$3,"Gender","Male","LastLetter","a")</f>
        <v>3.0695795584164604E-2</v>
      </c>
      <c r="F665">
        <f>D665*GETPIVOTDATA("Gender",NB_2!$A$3,"Gender","Female","LastLetter","a")</f>
        <v>0.30826684076376898</v>
      </c>
      <c r="G665" t="str">
        <f t="shared" si="10"/>
        <v>Female</v>
      </c>
    </row>
    <row r="666" spans="1:7">
      <c r="A666" t="s">
        <v>4</v>
      </c>
      <c r="B666" t="s">
        <v>2985</v>
      </c>
      <c r="C666">
        <f>VLOOKUP(B666,NB_2!A:C,3,0)</f>
        <v>3.6837376460017966E-2</v>
      </c>
      <c r="D666">
        <f>VLOOKUP(B666,NB_2!A:C,2,0)</f>
        <v>4.0526849037487338E-3</v>
      </c>
      <c r="E666">
        <f>C666*GETPIVOTDATA("Gender",NB_2!$A$3,"Gender","Male","LastLetter","a")</f>
        <v>6.4539877894910181E-3</v>
      </c>
      <c r="F666">
        <f>D666*GETPIVOTDATA("Gender",NB_2!$A$3,"Gender","Female","LastLetter","a")</f>
        <v>2.250122925282985E-3</v>
      </c>
      <c r="G666" t="str">
        <f t="shared" si="10"/>
        <v>Male</v>
      </c>
    </row>
    <row r="667" spans="1:7">
      <c r="A667" t="s">
        <v>6</v>
      </c>
      <c r="B667" t="s">
        <v>2976</v>
      </c>
      <c r="C667">
        <f>VLOOKUP(B667,NB_2!A:C,3,0)</f>
        <v>0.17520215633423181</v>
      </c>
      <c r="D667">
        <f>VLOOKUP(B667,NB_2!A:C,2,0)</f>
        <v>0.55521783181357653</v>
      </c>
      <c r="E667">
        <f>C667*GETPIVOTDATA("Gender",NB_2!$A$3,"Gender","Male","LastLetter","a")</f>
        <v>3.0695795584164604E-2</v>
      </c>
      <c r="F667">
        <f>D667*GETPIVOTDATA("Gender",NB_2!$A$3,"Gender","Female","LastLetter","a")</f>
        <v>0.30826684076376898</v>
      </c>
      <c r="G667" t="str">
        <f t="shared" si="10"/>
        <v>Female</v>
      </c>
    </row>
    <row r="668" spans="1:7">
      <c r="A668" t="s">
        <v>4</v>
      </c>
      <c r="B668" t="s">
        <v>2981</v>
      </c>
      <c r="C668">
        <f>VLOOKUP(B668,NB_2!A:C,3,0)</f>
        <v>1.2578616352201259E-2</v>
      </c>
      <c r="D668">
        <f>VLOOKUP(B668,NB_2!A:C,2,0)</f>
        <v>0</v>
      </c>
      <c r="E668">
        <f>C668*GETPIVOTDATA("Gender",NB_2!$A$3,"Gender","Male","LastLetter","a")</f>
        <v>2.2038007086066895E-3</v>
      </c>
      <c r="F668">
        <f>D668*GETPIVOTDATA("Gender",NB_2!$A$3,"Gender","Female","LastLetter","a")</f>
        <v>0</v>
      </c>
      <c r="G668" t="str">
        <f t="shared" si="10"/>
        <v>Male</v>
      </c>
    </row>
    <row r="669" spans="1:7">
      <c r="A669" t="s">
        <v>6</v>
      </c>
      <c r="B669" t="s">
        <v>2995</v>
      </c>
      <c r="C669">
        <f>VLOOKUP(B669,NB_2!A:C,3,0)</f>
        <v>3.2345013477088951E-2</v>
      </c>
      <c r="D669">
        <f>VLOOKUP(B669,NB_2!A:C,2,0)</f>
        <v>1.0131712259371834E-2</v>
      </c>
      <c r="E669">
        <f>C669*GETPIVOTDATA("Gender",NB_2!$A$3,"Gender","Male","LastLetter","a")</f>
        <v>5.6669161078457733E-3</v>
      </c>
      <c r="F669">
        <f>D669*GETPIVOTDATA("Gender",NB_2!$A$3,"Gender","Female","LastLetter","a")</f>
        <v>5.6253073132074621E-3</v>
      </c>
      <c r="G669" t="str">
        <f t="shared" si="10"/>
        <v>Male</v>
      </c>
    </row>
    <row r="670" spans="1:7">
      <c r="A670" t="s">
        <v>4</v>
      </c>
      <c r="B670" t="s">
        <v>2976</v>
      </c>
      <c r="C670">
        <f>VLOOKUP(B670,NB_2!A:C,3,0)</f>
        <v>0.17520215633423181</v>
      </c>
      <c r="D670">
        <f>VLOOKUP(B670,NB_2!A:C,2,0)</f>
        <v>0.55521783181357653</v>
      </c>
      <c r="E670">
        <f>C670*GETPIVOTDATA("Gender",NB_2!$A$3,"Gender","Male","LastLetter","a")</f>
        <v>3.0695795584164604E-2</v>
      </c>
      <c r="F670">
        <f>D670*GETPIVOTDATA("Gender",NB_2!$A$3,"Gender","Female","LastLetter","a")</f>
        <v>0.30826684076376898</v>
      </c>
      <c r="G670" t="str">
        <f t="shared" si="10"/>
        <v>Female</v>
      </c>
    </row>
    <row r="671" spans="1:7">
      <c r="A671" t="s">
        <v>6</v>
      </c>
      <c r="B671" t="s">
        <v>2983</v>
      </c>
      <c r="C671">
        <f>VLOOKUP(B671,NB_2!A:C,3,0)</f>
        <v>6.5588499550763707E-2</v>
      </c>
      <c r="D671">
        <f>VLOOKUP(B671,NB_2!A:C,2,0)</f>
        <v>0.33839918946301922</v>
      </c>
      <c r="E671">
        <f>C671*GETPIVOTDATA("Gender",NB_2!$A$3,"Gender","Male","LastLetter","a")</f>
        <v>1.1491246552020596E-2</v>
      </c>
      <c r="F671">
        <f>D671*GETPIVOTDATA("Gender",NB_2!$A$3,"Gender","Female","LastLetter","a")</f>
        <v>0.18788526426112923</v>
      </c>
      <c r="G671" t="str">
        <f t="shared" si="10"/>
        <v>Female</v>
      </c>
    </row>
    <row r="672" spans="1:7">
      <c r="A672" t="s">
        <v>4</v>
      </c>
      <c r="B672" t="s">
        <v>2977</v>
      </c>
      <c r="C672">
        <f>VLOOKUP(B672,NB_2!A:C,3,0)</f>
        <v>8.9847259658580418E-3</v>
      </c>
      <c r="D672">
        <f>VLOOKUP(B672,NB_2!A:C,2,0)</f>
        <v>2.0263424518743669E-3</v>
      </c>
      <c r="E672">
        <f>C672*GETPIVOTDATA("Gender",NB_2!$A$3,"Gender","Male","LastLetter","a")</f>
        <v>1.5741433632904926E-3</v>
      </c>
      <c r="F672">
        <f>D672*GETPIVOTDATA("Gender",NB_2!$A$3,"Gender","Female","LastLetter","a")</f>
        <v>1.1250614626414925E-3</v>
      </c>
      <c r="G672" t="str">
        <f t="shared" si="10"/>
        <v>Male</v>
      </c>
    </row>
    <row r="673" spans="1:7">
      <c r="A673" t="s">
        <v>4</v>
      </c>
      <c r="B673" t="s">
        <v>2982</v>
      </c>
      <c r="C673">
        <f>VLOOKUP(B673,NB_2!A:C,3,0)</f>
        <v>0.1096136567834681</v>
      </c>
      <c r="D673">
        <f>VLOOKUP(B673,NB_2!A:C,2,0)</f>
        <v>5.065856129685917E-3</v>
      </c>
      <c r="E673">
        <f>C673*GETPIVOTDATA("Gender",NB_2!$A$3,"Gender","Male","LastLetter","a")</f>
        <v>1.9204549032144008E-2</v>
      </c>
      <c r="F673">
        <f>D673*GETPIVOTDATA("Gender",NB_2!$A$3,"Gender","Female","LastLetter","a")</f>
        <v>2.812653656603731E-3</v>
      </c>
      <c r="G673" t="str">
        <f t="shared" si="10"/>
        <v>Male</v>
      </c>
    </row>
    <row r="674" spans="1:7">
      <c r="A674" t="s">
        <v>4</v>
      </c>
      <c r="B674" t="s">
        <v>2982</v>
      </c>
      <c r="C674">
        <f>VLOOKUP(B674,NB_2!A:C,3,0)</f>
        <v>0.1096136567834681</v>
      </c>
      <c r="D674">
        <f>VLOOKUP(B674,NB_2!A:C,2,0)</f>
        <v>5.065856129685917E-3</v>
      </c>
      <c r="E674">
        <f>C674*GETPIVOTDATA("Gender",NB_2!$A$3,"Gender","Male","LastLetter","a")</f>
        <v>1.9204549032144008E-2</v>
      </c>
      <c r="F674">
        <f>D674*GETPIVOTDATA("Gender",NB_2!$A$3,"Gender","Female","LastLetter","a")</f>
        <v>2.812653656603731E-3</v>
      </c>
      <c r="G674" t="str">
        <f t="shared" si="10"/>
        <v>Male</v>
      </c>
    </row>
    <row r="675" spans="1:7">
      <c r="A675" t="s">
        <v>6</v>
      </c>
      <c r="B675" t="s">
        <v>2976</v>
      </c>
      <c r="C675">
        <f>VLOOKUP(B675,NB_2!A:C,3,0)</f>
        <v>0.17520215633423181</v>
      </c>
      <c r="D675">
        <f>VLOOKUP(B675,NB_2!A:C,2,0)</f>
        <v>0.55521783181357653</v>
      </c>
      <c r="E675">
        <f>C675*GETPIVOTDATA("Gender",NB_2!$A$3,"Gender","Male","LastLetter","a")</f>
        <v>3.0695795584164604E-2</v>
      </c>
      <c r="F675">
        <f>D675*GETPIVOTDATA("Gender",NB_2!$A$3,"Gender","Female","LastLetter","a")</f>
        <v>0.30826684076376898</v>
      </c>
      <c r="G675" t="str">
        <f t="shared" si="10"/>
        <v>Female</v>
      </c>
    </row>
    <row r="676" spans="1:7">
      <c r="A676" t="s">
        <v>6</v>
      </c>
      <c r="B676" t="s">
        <v>2983</v>
      </c>
      <c r="C676">
        <f>VLOOKUP(B676,NB_2!A:C,3,0)</f>
        <v>6.5588499550763707E-2</v>
      </c>
      <c r="D676">
        <f>VLOOKUP(B676,NB_2!A:C,2,0)</f>
        <v>0.33839918946301922</v>
      </c>
      <c r="E676">
        <f>C676*GETPIVOTDATA("Gender",NB_2!$A$3,"Gender","Male","LastLetter","a")</f>
        <v>1.1491246552020596E-2</v>
      </c>
      <c r="F676">
        <f>D676*GETPIVOTDATA("Gender",NB_2!$A$3,"Gender","Female","LastLetter","a")</f>
        <v>0.18788526426112923</v>
      </c>
      <c r="G676" t="str">
        <f t="shared" si="10"/>
        <v>Female</v>
      </c>
    </row>
    <row r="677" spans="1:7">
      <c r="A677" t="s">
        <v>6</v>
      </c>
      <c r="B677" t="s">
        <v>2983</v>
      </c>
      <c r="C677">
        <f>VLOOKUP(B677,NB_2!A:C,3,0)</f>
        <v>6.5588499550763707E-2</v>
      </c>
      <c r="D677">
        <f>VLOOKUP(B677,NB_2!A:C,2,0)</f>
        <v>0.33839918946301922</v>
      </c>
      <c r="E677">
        <f>C677*GETPIVOTDATA("Gender",NB_2!$A$3,"Gender","Male","LastLetter","a")</f>
        <v>1.1491246552020596E-2</v>
      </c>
      <c r="F677">
        <f>D677*GETPIVOTDATA("Gender",NB_2!$A$3,"Gender","Female","LastLetter","a")</f>
        <v>0.18788526426112923</v>
      </c>
      <c r="G677" t="str">
        <f t="shared" si="10"/>
        <v>Female</v>
      </c>
    </row>
    <row r="678" spans="1:7">
      <c r="A678" t="s">
        <v>6</v>
      </c>
      <c r="B678" t="s">
        <v>2976</v>
      </c>
      <c r="C678">
        <f>VLOOKUP(B678,NB_2!A:C,3,0)</f>
        <v>0.17520215633423181</v>
      </c>
      <c r="D678">
        <f>VLOOKUP(B678,NB_2!A:C,2,0)</f>
        <v>0.55521783181357653</v>
      </c>
      <c r="E678">
        <f>C678*GETPIVOTDATA("Gender",NB_2!$A$3,"Gender","Male","LastLetter","a")</f>
        <v>3.0695795584164604E-2</v>
      </c>
      <c r="F678">
        <f>D678*GETPIVOTDATA("Gender",NB_2!$A$3,"Gender","Female","LastLetter","a")</f>
        <v>0.30826684076376898</v>
      </c>
      <c r="G678" t="str">
        <f t="shared" si="10"/>
        <v>Female</v>
      </c>
    </row>
    <row r="679" spans="1:7">
      <c r="A679" t="s">
        <v>6</v>
      </c>
      <c r="B679" t="s">
        <v>2976</v>
      </c>
      <c r="C679">
        <f>VLOOKUP(B679,NB_2!A:C,3,0)</f>
        <v>0.17520215633423181</v>
      </c>
      <c r="D679">
        <f>VLOOKUP(B679,NB_2!A:C,2,0)</f>
        <v>0.55521783181357653</v>
      </c>
      <c r="E679">
        <f>C679*GETPIVOTDATA("Gender",NB_2!$A$3,"Gender","Male","LastLetter","a")</f>
        <v>3.0695795584164604E-2</v>
      </c>
      <c r="F679">
        <f>D679*GETPIVOTDATA("Gender",NB_2!$A$3,"Gender","Female","LastLetter","a")</f>
        <v>0.30826684076376898</v>
      </c>
      <c r="G679" t="str">
        <f t="shared" si="10"/>
        <v>Female</v>
      </c>
    </row>
    <row r="680" spans="1:7">
      <c r="A680" t="s">
        <v>4</v>
      </c>
      <c r="B680" t="s">
        <v>2988</v>
      </c>
      <c r="C680">
        <f>VLOOKUP(B680,NB_2!A:C,3,0)</f>
        <v>0.16172506738544473</v>
      </c>
      <c r="D680">
        <f>VLOOKUP(B680,NB_2!A:C,2,0)</f>
        <v>1.4184397163120567E-2</v>
      </c>
      <c r="E680">
        <f>C680*GETPIVOTDATA("Gender",NB_2!$A$3,"Gender","Male","LastLetter","a")</f>
        <v>2.8334580539228861E-2</v>
      </c>
      <c r="F680">
        <f>D680*GETPIVOTDATA("Gender",NB_2!$A$3,"Gender","Female","LastLetter","a")</f>
        <v>7.8754302384904471E-3</v>
      </c>
      <c r="G680" t="str">
        <f t="shared" si="10"/>
        <v>Male</v>
      </c>
    </row>
    <row r="681" spans="1:7">
      <c r="A681" t="s">
        <v>4</v>
      </c>
      <c r="B681" t="s">
        <v>2976</v>
      </c>
      <c r="C681">
        <f>VLOOKUP(B681,NB_2!A:C,3,0)</f>
        <v>0.17520215633423181</v>
      </c>
      <c r="D681">
        <f>VLOOKUP(B681,NB_2!A:C,2,0)</f>
        <v>0.55521783181357653</v>
      </c>
      <c r="E681">
        <f>C681*GETPIVOTDATA("Gender",NB_2!$A$3,"Gender","Male","LastLetter","a")</f>
        <v>3.0695795584164604E-2</v>
      </c>
      <c r="F681">
        <f>D681*GETPIVOTDATA("Gender",NB_2!$A$3,"Gender","Female","LastLetter","a")</f>
        <v>0.30826684076376898</v>
      </c>
      <c r="G681" t="str">
        <f t="shared" si="10"/>
        <v>Female</v>
      </c>
    </row>
    <row r="682" spans="1:7">
      <c r="A682" t="s">
        <v>4</v>
      </c>
      <c r="B682" t="s">
        <v>2992</v>
      </c>
      <c r="C682">
        <f>VLOOKUP(B682,NB_2!A:C,3,0)</f>
        <v>8.9847259658580411E-2</v>
      </c>
      <c r="D682">
        <f>VLOOKUP(B682,NB_2!A:C,2,0)</f>
        <v>8.1053698074974676E-3</v>
      </c>
      <c r="E682">
        <f>C682*GETPIVOTDATA("Gender",NB_2!$A$3,"Gender","Male","LastLetter","a")</f>
        <v>1.5741433632904926E-2</v>
      </c>
      <c r="F682">
        <f>D682*GETPIVOTDATA("Gender",NB_2!$A$3,"Gender","Female","LastLetter","a")</f>
        <v>4.50024585056597E-3</v>
      </c>
      <c r="G682" t="str">
        <f t="shared" si="10"/>
        <v>Male</v>
      </c>
    </row>
    <row r="683" spans="1:7">
      <c r="A683" t="s">
        <v>4</v>
      </c>
      <c r="B683" t="s">
        <v>2988</v>
      </c>
      <c r="C683">
        <f>VLOOKUP(B683,NB_2!A:C,3,0)</f>
        <v>0.16172506738544473</v>
      </c>
      <c r="D683">
        <f>VLOOKUP(B683,NB_2!A:C,2,0)</f>
        <v>1.4184397163120567E-2</v>
      </c>
      <c r="E683">
        <f>C683*GETPIVOTDATA("Gender",NB_2!$A$3,"Gender","Male","LastLetter","a")</f>
        <v>2.8334580539228861E-2</v>
      </c>
      <c r="F683">
        <f>D683*GETPIVOTDATA("Gender",NB_2!$A$3,"Gender","Female","LastLetter","a")</f>
        <v>7.8754302384904471E-3</v>
      </c>
      <c r="G683" t="str">
        <f t="shared" si="10"/>
        <v>Male</v>
      </c>
    </row>
    <row r="684" spans="1:7">
      <c r="A684" t="s">
        <v>6</v>
      </c>
      <c r="B684" t="s">
        <v>2983</v>
      </c>
      <c r="C684">
        <f>VLOOKUP(B684,NB_2!A:C,3,0)</f>
        <v>6.5588499550763707E-2</v>
      </c>
      <c r="D684">
        <f>VLOOKUP(B684,NB_2!A:C,2,0)</f>
        <v>0.33839918946301922</v>
      </c>
      <c r="E684">
        <f>C684*GETPIVOTDATA("Gender",NB_2!$A$3,"Gender","Male","LastLetter","a")</f>
        <v>1.1491246552020596E-2</v>
      </c>
      <c r="F684">
        <f>D684*GETPIVOTDATA("Gender",NB_2!$A$3,"Gender","Female","LastLetter","a")</f>
        <v>0.18788526426112923</v>
      </c>
      <c r="G684" t="str">
        <f t="shared" si="10"/>
        <v>Female</v>
      </c>
    </row>
    <row r="685" spans="1:7">
      <c r="A685" t="s">
        <v>6</v>
      </c>
      <c r="B685" t="s">
        <v>2976</v>
      </c>
      <c r="C685">
        <f>VLOOKUP(B685,NB_2!A:C,3,0)</f>
        <v>0.17520215633423181</v>
      </c>
      <c r="D685">
        <f>VLOOKUP(B685,NB_2!A:C,2,0)</f>
        <v>0.55521783181357653</v>
      </c>
      <c r="E685">
        <f>C685*GETPIVOTDATA("Gender",NB_2!$A$3,"Gender","Male","LastLetter","a")</f>
        <v>3.0695795584164604E-2</v>
      </c>
      <c r="F685">
        <f>D685*GETPIVOTDATA("Gender",NB_2!$A$3,"Gender","Female","LastLetter","a")</f>
        <v>0.30826684076376898</v>
      </c>
      <c r="G685" t="str">
        <f t="shared" si="10"/>
        <v>Female</v>
      </c>
    </row>
    <row r="686" spans="1:7">
      <c r="A686" t="s">
        <v>4</v>
      </c>
      <c r="B686" t="s">
        <v>2998</v>
      </c>
      <c r="C686">
        <f>VLOOKUP(B686,NB_2!A:C,3,0)</f>
        <v>5.3908355795148251E-3</v>
      </c>
      <c r="D686">
        <f>VLOOKUP(B686,NB_2!A:C,2,0)</f>
        <v>1.0131712259371835E-3</v>
      </c>
      <c r="E686">
        <f>C686*GETPIVOTDATA("Gender",NB_2!$A$3,"Gender","Male","LastLetter","a")</f>
        <v>9.4448601797429547E-4</v>
      </c>
      <c r="F686">
        <f>D686*GETPIVOTDATA("Gender",NB_2!$A$3,"Gender","Female","LastLetter","a")</f>
        <v>5.6253073132074625E-4</v>
      </c>
      <c r="G686" t="str">
        <f t="shared" si="10"/>
        <v>Male</v>
      </c>
    </row>
    <row r="687" spans="1:7">
      <c r="A687" t="s">
        <v>4</v>
      </c>
      <c r="B687" t="s">
        <v>2983</v>
      </c>
      <c r="C687">
        <f>VLOOKUP(B687,NB_2!A:C,3,0)</f>
        <v>6.5588499550763707E-2</v>
      </c>
      <c r="D687">
        <f>VLOOKUP(B687,NB_2!A:C,2,0)</f>
        <v>0.33839918946301922</v>
      </c>
      <c r="E687">
        <f>C687*GETPIVOTDATA("Gender",NB_2!$A$3,"Gender","Male","LastLetter","a")</f>
        <v>1.1491246552020596E-2</v>
      </c>
      <c r="F687">
        <f>D687*GETPIVOTDATA("Gender",NB_2!$A$3,"Gender","Female","LastLetter","a")</f>
        <v>0.18788526426112923</v>
      </c>
      <c r="G687" t="str">
        <f t="shared" si="10"/>
        <v>Female</v>
      </c>
    </row>
    <row r="688" spans="1:7">
      <c r="A688" t="s">
        <v>6</v>
      </c>
      <c r="B688" t="s">
        <v>2994</v>
      </c>
      <c r="C688">
        <f>VLOOKUP(B688,NB_2!A:C,3,0)</f>
        <v>6.2893081761006289E-2</v>
      </c>
      <c r="D688">
        <f>VLOOKUP(B688,NB_2!A:C,2,0)</f>
        <v>5.065856129685917E-3</v>
      </c>
      <c r="E688">
        <f>C688*GETPIVOTDATA("Gender",NB_2!$A$3,"Gender","Male","LastLetter","a")</f>
        <v>1.1019003543033448E-2</v>
      </c>
      <c r="F688">
        <f>D688*GETPIVOTDATA("Gender",NB_2!$A$3,"Gender","Female","LastLetter","a")</f>
        <v>2.812653656603731E-3</v>
      </c>
      <c r="G688" t="str">
        <f t="shared" si="10"/>
        <v>Male</v>
      </c>
    </row>
    <row r="689" spans="1:7">
      <c r="A689" t="s">
        <v>6</v>
      </c>
      <c r="B689" t="s">
        <v>2976</v>
      </c>
      <c r="C689">
        <f>VLOOKUP(B689,NB_2!A:C,3,0)</f>
        <v>0.17520215633423181</v>
      </c>
      <c r="D689">
        <f>VLOOKUP(B689,NB_2!A:C,2,0)</f>
        <v>0.55521783181357653</v>
      </c>
      <c r="E689">
        <f>C689*GETPIVOTDATA("Gender",NB_2!$A$3,"Gender","Male","LastLetter","a")</f>
        <v>3.0695795584164604E-2</v>
      </c>
      <c r="F689">
        <f>D689*GETPIVOTDATA("Gender",NB_2!$A$3,"Gender","Female","LastLetter","a")</f>
        <v>0.30826684076376898</v>
      </c>
      <c r="G689" t="str">
        <f t="shared" si="10"/>
        <v>Female</v>
      </c>
    </row>
    <row r="690" spans="1:7">
      <c r="A690" t="s">
        <v>6</v>
      </c>
      <c r="B690" t="s">
        <v>2976</v>
      </c>
      <c r="C690">
        <f>VLOOKUP(B690,NB_2!A:C,3,0)</f>
        <v>0.17520215633423181</v>
      </c>
      <c r="D690">
        <f>VLOOKUP(B690,NB_2!A:C,2,0)</f>
        <v>0.55521783181357653</v>
      </c>
      <c r="E690">
        <f>C690*GETPIVOTDATA("Gender",NB_2!$A$3,"Gender","Male","LastLetter","a")</f>
        <v>3.0695795584164604E-2</v>
      </c>
      <c r="F690">
        <f>D690*GETPIVOTDATA("Gender",NB_2!$A$3,"Gender","Female","LastLetter","a")</f>
        <v>0.30826684076376898</v>
      </c>
      <c r="G690" t="str">
        <f t="shared" si="10"/>
        <v>Female</v>
      </c>
    </row>
    <row r="691" spans="1:7">
      <c r="A691" t="s">
        <v>6</v>
      </c>
      <c r="B691" t="s">
        <v>2983</v>
      </c>
      <c r="C691">
        <f>VLOOKUP(B691,NB_2!A:C,3,0)</f>
        <v>6.5588499550763707E-2</v>
      </c>
      <c r="D691">
        <f>VLOOKUP(B691,NB_2!A:C,2,0)</f>
        <v>0.33839918946301922</v>
      </c>
      <c r="E691">
        <f>C691*GETPIVOTDATA("Gender",NB_2!$A$3,"Gender","Male","LastLetter","a")</f>
        <v>1.1491246552020596E-2</v>
      </c>
      <c r="F691">
        <f>D691*GETPIVOTDATA("Gender",NB_2!$A$3,"Gender","Female","LastLetter","a")</f>
        <v>0.18788526426112923</v>
      </c>
      <c r="G691" t="str">
        <f t="shared" si="10"/>
        <v>Female</v>
      </c>
    </row>
    <row r="692" spans="1:7">
      <c r="A692" t="s">
        <v>4</v>
      </c>
      <c r="B692" t="s">
        <v>2976</v>
      </c>
      <c r="C692">
        <f>VLOOKUP(B692,NB_2!A:C,3,0)</f>
        <v>0.17520215633423181</v>
      </c>
      <c r="D692">
        <f>VLOOKUP(B692,NB_2!A:C,2,0)</f>
        <v>0.55521783181357653</v>
      </c>
      <c r="E692">
        <f>C692*GETPIVOTDATA("Gender",NB_2!$A$3,"Gender","Male","LastLetter","a")</f>
        <v>3.0695795584164604E-2</v>
      </c>
      <c r="F692">
        <f>D692*GETPIVOTDATA("Gender",NB_2!$A$3,"Gender","Female","LastLetter","a")</f>
        <v>0.30826684076376898</v>
      </c>
      <c r="G692" t="str">
        <f t="shared" si="10"/>
        <v>Female</v>
      </c>
    </row>
    <row r="693" spans="1:7">
      <c r="A693" t="s">
        <v>4</v>
      </c>
      <c r="B693" t="s">
        <v>2976</v>
      </c>
      <c r="C693">
        <f>VLOOKUP(B693,NB_2!A:C,3,0)</f>
        <v>0.17520215633423181</v>
      </c>
      <c r="D693">
        <f>VLOOKUP(B693,NB_2!A:C,2,0)</f>
        <v>0.55521783181357653</v>
      </c>
      <c r="E693">
        <f>C693*GETPIVOTDATA("Gender",NB_2!$A$3,"Gender","Male","LastLetter","a")</f>
        <v>3.0695795584164604E-2</v>
      </c>
      <c r="F693">
        <f>D693*GETPIVOTDATA("Gender",NB_2!$A$3,"Gender","Female","LastLetter","a")</f>
        <v>0.30826684076376898</v>
      </c>
      <c r="G693" t="str">
        <f t="shared" si="10"/>
        <v>Female</v>
      </c>
    </row>
    <row r="694" spans="1:7">
      <c r="A694" t="s">
        <v>4</v>
      </c>
      <c r="B694" t="s">
        <v>2982</v>
      </c>
      <c r="C694">
        <f>VLOOKUP(B694,NB_2!A:C,3,0)</f>
        <v>0.1096136567834681</v>
      </c>
      <c r="D694">
        <f>VLOOKUP(B694,NB_2!A:C,2,0)</f>
        <v>5.065856129685917E-3</v>
      </c>
      <c r="E694">
        <f>C694*GETPIVOTDATA("Gender",NB_2!$A$3,"Gender","Male","LastLetter","a")</f>
        <v>1.9204549032144008E-2</v>
      </c>
      <c r="F694">
        <f>D694*GETPIVOTDATA("Gender",NB_2!$A$3,"Gender","Female","LastLetter","a")</f>
        <v>2.812653656603731E-3</v>
      </c>
      <c r="G694" t="str">
        <f t="shared" si="10"/>
        <v>Male</v>
      </c>
    </row>
    <row r="695" spans="1:7">
      <c r="A695" t="s">
        <v>6</v>
      </c>
      <c r="B695" t="s">
        <v>2983</v>
      </c>
      <c r="C695">
        <f>VLOOKUP(B695,NB_2!A:C,3,0)</f>
        <v>6.5588499550763707E-2</v>
      </c>
      <c r="D695">
        <f>VLOOKUP(B695,NB_2!A:C,2,0)</f>
        <v>0.33839918946301922</v>
      </c>
      <c r="E695">
        <f>C695*GETPIVOTDATA("Gender",NB_2!$A$3,"Gender","Male","LastLetter","a")</f>
        <v>1.1491246552020596E-2</v>
      </c>
      <c r="F695">
        <f>D695*GETPIVOTDATA("Gender",NB_2!$A$3,"Gender","Female","LastLetter","a")</f>
        <v>0.18788526426112923</v>
      </c>
      <c r="G695" t="str">
        <f t="shared" si="10"/>
        <v>Female</v>
      </c>
    </row>
    <row r="696" spans="1:7">
      <c r="A696" t="s">
        <v>6</v>
      </c>
      <c r="B696" t="s">
        <v>2983</v>
      </c>
      <c r="C696">
        <f>VLOOKUP(B696,NB_2!A:C,3,0)</f>
        <v>6.5588499550763707E-2</v>
      </c>
      <c r="D696">
        <f>VLOOKUP(B696,NB_2!A:C,2,0)</f>
        <v>0.33839918946301922</v>
      </c>
      <c r="E696">
        <f>C696*GETPIVOTDATA("Gender",NB_2!$A$3,"Gender","Male","LastLetter","a")</f>
        <v>1.1491246552020596E-2</v>
      </c>
      <c r="F696">
        <f>D696*GETPIVOTDATA("Gender",NB_2!$A$3,"Gender","Female","LastLetter","a")</f>
        <v>0.18788526426112923</v>
      </c>
      <c r="G696" t="str">
        <f t="shared" si="10"/>
        <v>Female</v>
      </c>
    </row>
    <row r="697" spans="1:7">
      <c r="A697" t="s">
        <v>6</v>
      </c>
      <c r="B697" t="s">
        <v>2976</v>
      </c>
      <c r="C697">
        <f>VLOOKUP(B697,NB_2!A:C,3,0)</f>
        <v>0.17520215633423181</v>
      </c>
      <c r="D697">
        <f>VLOOKUP(B697,NB_2!A:C,2,0)</f>
        <v>0.55521783181357653</v>
      </c>
      <c r="E697">
        <f>C697*GETPIVOTDATA("Gender",NB_2!$A$3,"Gender","Male","LastLetter","a")</f>
        <v>3.0695795584164604E-2</v>
      </c>
      <c r="F697">
        <f>D697*GETPIVOTDATA("Gender",NB_2!$A$3,"Gender","Female","LastLetter","a")</f>
        <v>0.30826684076376898</v>
      </c>
      <c r="G697" t="str">
        <f t="shared" si="10"/>
        <v>Female</v>
      </c>
    </row>
    <row r="698" spans="1:7">
      <c r="A698" t="s">
        <v>4</v>
      </c>
      <c r="B698" t="s">
        <v>2982</v>
      </c>
      <c r="C698">
        <f>VLOOKUP(B698,NB_2!A:C,3,0)</f>
        <v>0.1096136567834681</v>
      </c>
      <c r="D698">
        <f>VLOOKUP(B698,NB_2!A:C,2,0)</f>
        <v>5.065856129685917E-3</v>
      </c>
      <c r="E698">
        <f>C698*GETPIVOTDATA("Gender",NB_2!$A$3,"Gender","Male","LastLetter","a")</f>
        <v>1.9204549032144008E-2</v>
      </c>
      <c r="F698">
        <f>D698*GETPIVOTDATA("Gender",NB_2!$A$3,"Gender","Female","LastLetter","a")</f>
        <v>2.812653656603731E-3</v>
      </c>
      <c r="G698" t="str">
        <f t="shared" si="10"/>
        <v>Male</v>
      </c>
    </row>
    <row r="699" spans="1:7">
      <c r="A699" t="s">
        <v>4</v>
      </c>
      <c r="B699" t="s">
        <v>2976</v>
      </c>
      <c r="C699">
        <f>VLOOKUP(B699,NB_2!A:C,3,0)</f>
        <v>0.17520215633423181</v>
      </c>
      <c r="D699">
        <f>VLOOKUP(B699,NB_2!A:C,2,0)</f>
        <v>0.55521783181357653</v>
      </c>
      <c r="E699">
        <f>C699*GETPIVOTDATA("Gender",NB_2!$A$3,"Gender","Male","LastLetter","a")</f>
        <v>3.0695795584164604E-2</v>
      </c>
      <c r="F699">
        <f>D699*GETPIVOTDATA("Gender",NB_2!$A$3,"Gender","Female","LastLetter","a")</f>
        <v>0.30826684076376898</v>
      </c>
      <c r="G699" t="str">
        <f t="shared" si="10"/>
        <v>Female</v>
      </c>
    </row>
    <row r="700" spans="1:7">
      <c r="A700" t="s">
        <v>6</v>
      </c>
      <c r="B700" t="s">
        <v>2976</v>
      </c>
      <c r="C700">
        <f>VLOOKUP(B700,NB_2!A:C,3,0)</f>
        <v>0.17520215633423181</v>
      </c>
      <c r="D700">
        <f>VLOOKUP(B700,NB_2!A:C,2,0)</f>
        <v>0.55521783181357653</v>
      </c>
      <c r="E700">
        <f>C700*GETPIVOTDATA("Gender",NB_2!$A$3,"Gender","Male","LastLetter","a")</f>
        <v>3.0695795584164604E-2</v>
      </c>
      <c r="F700">
        <f>D700*GETPIVOTDATA("Gender",NB_2!$A$3,"Gender","Female","LastLetter","a")</f>
        <v>0.30826684076376898</v>
      </c>
      <c r="G700" t="str">
        <f t="shared" si="10"/>
        <v>Female</v>
      </c>
    </row>
    <row r="701" spans="1:7">
      <c r="A701" t="s">
        <v>4</v>
      </c>
      <c r="B701" t="s">
        <v>2986</v>
      </c>
      <c r="C701">
        <f>VLOOKUP(B701,NB_2!A:C,3,0)</f>
        <v>5.6603773584905662E-2</v>
      </c>
      <c r="D701">
        <f>VLOOKUP(B701,NB_2!A:C,2,0)</f>
        <v>3.0395136778115502E-2</v>
      </c>
      <c r="E701">
        <f>C701*GETPIVOTDATA("Gender",NB_2!$A$3,"Gender","Male","LastLetter","a")</f>
        <v>9.9171031887301028E-3</v>
      </c>
      <c r="F701">
        <f>D701*GETPIVOTDATA("Gender",NB_2!$A$3,"Gender","Female","LastLetter","a")</f>
        <v>1.6875921939622389E-2</v>
      </c>
      <c r="G701" t="str">
        <f t="shared" si="10"/>
        <v>Female</v>
      </c>
    </row>
    <row r="702" spans="1:7">
      <c r="A702" t="s">
        <v>4</v>
      </c>
      <c r="B702" t="s">
        <v>2994</v>
      </c>
      <c r="C702">
        <f>VLOOKUP(B702,NB_2!A:C,3,0)</f>
        <v>6.2893081761006289E-2</v>
      </c>
      <c r="D702">
        <f>VLOOKUP(B702,NB_2!A:C,2,0)</f>
        <v>5.065856129685917E-3</v>
      </c>
      <c r="E702">
        <f>C702*GETPIVOTDATA("Gender",NB_2!$A$3,"Gender","Male","LastLetter","a")</f>
        <v>1.1019003543033448E-2</v>
      </c>
      <c r="F702">
        <f>D702*GETPIVOTDATA("Gender",NB_2!$A$3,"Gender","Female","LastLetter","a")</f>
        <v>2.812653656603731E-3</v>
      </c>
      <c r="G702" t="str">
        <f t="shared" si="10"/>
        <v>Male</v>
      </c>
    </row>
    <row r="703" spans="1:7">
      <c r="A703" t="s">
        <v>4</v>
      </c>
      <c r="B703" t="s">
        <v>2997</v>
      </c>
      <c r="C703">
        <f>VLOOKUP(B703,NB_2!A:C,3,0)</f>
        <v>1.7070979335130278E-2</v>
      </c>
      <c r="D703">
        <f>VLOOKUP(B703,NB_2!A:C,2,0)</f>
        <v>2.0263424518743669E-3</v>
      </c>
      <c r="E703">
        <f>C703*GETPIVOTDATA("Gender",NB_2!$A$3,"Gender","Male","LastLetter","a")</f>
        <v>2.9908723902519353E-3</v>
      </c>
      <c r="F703">
        <f>D703*GETPIVOTDATA("Gender",NB_2!$A$3,"Gender","Female","LastLetter","a")</f>
        <v>1.1250614626414925E-3</v>
      </c>
      <c r="G703" t="str">
        <f t="shared" si="10"/>
        <v>Male</v>
      </c>
    </row>
    <row r="704" spans="1:7">
      <c r="A704" t="s">
        <v>6</v>
      </c>
      <c r="B704" t="s">
        <v>2983</v>
      </c>
      <c r="C704">
        <f>VLOOKUP(B704,NB_2!A:C,3,0)</f>
        <v>6.5588499550763707E-2</v>
      </c>
      <c r="D704">
        <f>VLOOKUP(B704,NB_2!A:C,2,0)</f>
        <v>0.33839918946301922</v>
      </c>
      <c r="E704">
        <f>C704*GETPIVOTDATA("Gender",NB_2!$A$3,"Gender","Male","LastLetter","a")</f>
        <v>1.1491246552020596E-2</v>
      </c>
      <c r="F704">
        <f>D704*GETPIVOTDATA("Gender",NB_2!$A$3,"Gender","Female","LastLetter","a")</f>
        <v>0.18788526426112923</v>
      </c>
      <c r="G704" t="str">
        <f t="shared" si="10"/>
        <v>Female</v>
      </c>
    </row>
    <row r="705" spans="1:7">
      <c r="A705" t="s">
        <v>4</v>
      </c>
      <c r="B705" t="s">
        <v>2982</v>
      </c>
      <c r="C705">
        <f>VLOOKUP(B705,NB_2!A:C,3,0)</f>
        <v>0.1096136567834681</v>
      </c>
      <c r="D705">
        <f>VLOOKUP(B705,NB_2!A:C,2,0)</f>
        <v>5.065856129685917E-3</v>
      </c>
      <c r="E705">
        <f>C705*GETPIVOTDATA("Gender",NB_2!$A$3,"Gender","Male","LastLetter","a")</f>
        <v>1.9204549032144008E-2</v>
      </c>
      <c r="F705">
        <f>D705*GETPIVOTDATA("Gender",NB_2!$A$3,"Gender","Female","LastLetter","a")</f>
        <v>2.812653656603731E-3</v>
      </c>
      <c r="G705" t="str">
        <f t="shared" si="10"/>
        <v>Male</v>
      </c>
    </row>
    <row r="706" spans="1:7">
      <c r="A706" t="s">
        <v>6</v>
      </c>
      <c r="B706" t="s">
        <v>2976</v>
      </c>
      <c r="C706">
        <f>VLOOKUP(B706,NB_2!A:C,3,0)</f>
        <v>0.17520215633423181</v>
      </c>
      <c r="D706">
        <f>VLOOKUP(B706,NB_2!A:C,2,0)</f>
        <v>0.55521783181357653</v>
      </c>
      <c r="E706">
        <f>C706*GETPIVOTDATA("Gender",NB_2!$A$3,"Gender","Male","LastLetter","a")</f>
        <v>3.0695795584164604E-2</v>
      </c>
      <c r="F706">
        <f>D706*GETPIVOTDATA("Gender",NB_2!$A$3,"Gender","Female","LastLetter","a")</f>
        <v>0.30826684076376898</v>
      </c>
      <c r="G706" t="str">
        <f t="shared" si="10"/>
        <v>Female</v>
      </c>
    </row>
    <row r="707" spans="1:7">
      <c r="A707" t="s">
        <v>6</v>
      </c>
      <c r="B707" t="s">
        <v>2976</v>
      </c>
      <c r="C707">
        <f>VLOOKUP(B707,NB_2!A:C,3,0)</f>
        <v>0.17520215633423181</v>
      </c>
      <c r="D707">
        <f>VLOOKUP(B707,NB_2!A:C,2,0)</f>
        <v>0.55521783181357653</v>
      </c>
      <c r="E707">
        <f>C707*GETPIVOTDATA("Gender",NB_2!$A$3,"Gender","Male","LastLetter","a")</f>
        <v>3.0695795584164604E-2</v>
      </c>
      <c r="F707">
        <f>D707*GETPIVOTDATA("Gender",NB_2!$A$3,"Gender","Female","LastLetter","a")</f>
        <v>0.30826684076376898</v>
      </c>
      <c r="G707" t="str">
        <f t="shared" ref="G707:G770" si="11">IF(E707&gt;F707,"Male","Female")</f>
        <v>Female</v>
      </c>
    </row>
    <row r="708" spans="1:7">
      <c r="A708" t="s">
        <v>6</v>
      </c>
      <c r="B708" t="s">
        <v>2986</v>
      </c>
      <c r="C708">
        <f>VLOOKUP(B708,NB_2!A:C,3,0)</f>
        <v>5.6603773584905662E-2</v>
      </c>
      <c r="D708">
        <f>VLOOKUP(B708,NB_2!A:C,2,0)</f>
        <v>3.0395136778115502E-2</v>
      </c>
      <c r="E708">
        <f>C708*GETPIVOTDATA("Gender",NB_2!$A$3,"Gender","Male","LastLetter","a")</f>
        <v>9.9171031887301028E-3</v>
      </c>
      <c r="F708">
        <f>D708*GETPIVOTDATA("Gender",NB_2!$A$3,"Gender","Female","LastLetter","a")</f>
        <v>1.6875921939622389E-2</v>
      </c>
      <c r="G708" t="str">
        <f t="shared" si="11"/>
        <v>Female</v>
      </c>
    </row>
    <row r="709" spans="1:7">
      <c r="A709" t="s">
        <v>6</v>
      </c>
      <c r="B709" t="s">
        <v>2976</v>
      </c>
      <c r="C709">
        <f>VLOOKUP(B709,NB_2!A:C,3,0)</f>
        <v>0.17520215633423181</v>
      </c>
      <c r="D709">
        <f>VLOOKUP(B709,NB_2!A:C,2,0)</f>
        <v>0.55521783181357653</v>
      </c>
      <c r="E709">
        <f>C709*GETPIVOTDATA("Gender",NB_2!$A$3,"Gender","Male","LastLetter","a")</f>
        <v>3.0695795584164604E-2</v>
      </c>
      <c r="F709">
        <f>D709*GETPIVOTDATA("Gender",NB_2!$A$3,"Gender","Female","LastLetter","a")</f>
        <v>0.30826684076376898</v>
      </c>
      <c r="G709" t="str">
        <f t="shared" si="11"/>
        <v>Female</v>
      </c>
    </row>
    <row r="710" spans="1:7">
      <c r="A710" t="s">
        <v>4</v>
      </c>
      <c r="B710" t="s">
        <v>2987</v>
      </c>
      <c r="C710">
        <f>VLOOKUP(B710,NB_2!A:C,3,0)</f>
        <v>3.7735849056603772E-2</v>
      </c>
      <c r="D710">
        <f>VLOOKUP(B710,NB_2!A:C,2,0)</f>
        <v>7.0921985815602835E-3</v>
      </c>
      <c r="E710">
        <f>C710*GETPIVOTDATA("Gender",NB_2!$A$3,"Gender","Male","LastLetter","a")</f>
        <v>6.6114021258200676E-3</v>
      </c>
      <c r="F710">
        <f>D710*GETPIVOTDATA("Gender",NB_2!$A$3,"Gender","Female","LastLetter","a")</f>
        <v>3.9377151192452236E-3</v>
      </c>
      <c r="G710" t="str">
        <f t="shared" si="11"/>
        <v>Male</v>
      </c>
    </row>
    <row r="711" spans="1:7">
      <c r="A711" t="s">
        <v>4</v>
      </c>
      <c r="B711" t="s">
        <v>2992</v>
      </c>
      <c r="C711">
        <f>VLOOKUP(B711,NB_2!A:C,3,0)</f>
        <v>8.9847259658580411E-2</v>
      </c>
      <c r="D711">
        <f>VLOOKUP(B711,NB_2!A:C,2,0)</f>
        <v>8.1053698074974676E-3</v>
      </c>
      <c r="E711">
        <f>C711*GETPIVOTDATA("Gender",NB_2!$A$3,"Gender","Male","LastLetter","a")</f>
        <v>1.5741433632904926E-2</v>
      </c>
      <c r="F711">
        <f>D711*GETPIVOTDATA("Gender",NB_2!$A$3,"Gender","Female","LastLetter","a")</f>
        <v>4.50024585056597E-3</v>
      </c>
      <c r="G711" t="str">
        <f t="shared" si="11"/>
        <v>Male</v>
      </c>
    </row>
    <row r="712" spans="1:7">
      <c r="A712" t="s">
        <v>6</v>
      </c>
      <c r="B712" t="s">
        <v>2976</v>
      </c>
      <c r="C712">
        <f>VLOOKUP(B712,NB_2!A:C,3,0)</f>
        <v>0.17520215633423181</v>
      </c>
      <c r="D712">
        <f>VLOOKUP(B712,NB_2!A:C,2,0)</f>
        <v>0.55521783181357653</v>
      </c>
      <c r="E712">
        <f>C712*GETPIVOTDATA("Gender",NB_2!$A$3,"Gender","Male","LastLetter","a")</f>
        <v>3.0695795584164604E-2</v>
      </c>
      <c r="F712">
        <f>D712*GETPIVOTDATA("Gender",NB_2!$A$3,"Gender","Female","LastLetter","a")</f>
        <v>0.30826684076376898</v>
      </c>
      <c r="G712" t="str">
        <f t="shared" si="11"/>
        <v>Female</v>
      </c>
    </row>
    <row r="713" spans="1:7">
      <c r="A713" t="s">
        <v>6</v>
      </c>
      <c r="B713" t="s">
        <v>2976</v>
      </c>
      <c r="C713">
        <f>VLOOKUP(B713,NB_2!A:C,3,0)</f>
        <v>0.17520215633423181</v>
      </c>
      <c r="D713">
        <f>VLOOKUP(B713,NB_2!A:C,2,0)</f>
        <v>0.55521783181357653</v>
      </c>
      <c r="E713">
        <f>C713*GETPIVOTDATA("Gender",NB_2!$A$3,"Gender","Male","LastLetter","a")</f>
        <v>3.0695795584164604E-2</v>
      </c>
      <c r="F713">
        <f>D713*GETPIVOTDATA("Gender",NB_2!$A$3,"Gender","Female","LastLetter","a")</f>
        <v>0.30826684076376898</v>
      </c>
      <c r="G713" t="str">
        <f t="shared" si="11"/>
        <v>Female</v>
      </c>
    </row>
    <row r="714" spans="1:7">
      <c r="A714" t="s">
        <v>4</v>
      </c>
      <c r="B714" t="s">
        <v>2983</v>
      </c>
      <c r="C714">
        <f>VLOOKUP(B714,NB_2!A:C,3,0)</f>
        <v>6.5588499550763707E-2</v>
      </c>
      <c r="D714">
        <f>VLOOKUP(B714,NB_2!A:C,2,0)</f>
        <v>0.33839918946301922</v>
      </c>
      <c r="E714">
        <f>C714*GETPIVOTDATA("Gender",NB_2!$A$3,"Gender","Male","LastLetter","a")</f>
        <v>1.1491246552020596E-2</v>
      </c>
      <c r="F714">
        <f>D714*GETPIVOTDATA("Gender",NB_2!$A$3,"Gender","Female","LastLetter","a")</f>
        <v>0.18788526426112923</v>
      </c>
      <c r="G714" t="str">
        <f t="shared" si="11"/>
        <v>Female</v>
      </c>
    </row>
    <row r="715" spans="1:7">
      <c r="A715" t="s">
        <v>4</v>
      </c>
      <c r="B715" t="s">
        <v>2992</v>
      </c>
      <c r="C715">
        <f>VLOOKUP(B715,NB_2!A:C,3,0)</f>
        <v>8.9847259658580411E-2</v>
      </c>
      <c r="D715">
        <f>VLOOKUP(B715,NB_2!A:C,2,0)</f>
        <v>8.1053698074974676E-3</v>
      </c>
      <c r="E715">
        <f>C715*GETPIVOTDATA("Gender",NB_2!$A$3,"Gender","Male","LastLetter","a")</f>
        <v>1.5741433632904926E-2</v>
      </c>
      <c r="F715">
        <f>D715*GETPIVOTDATA("Gender",NB_2!$A$3,"Gender","Female","LastLetter","a")</f>
        <v>4.50024585056597E-3</v>
      </c>
      <c r="G715" t="str">
        <f t="shared" si="11"/>
        <v>Male</v>
      </c>
    </row>
    <row r="716" spans="1:7">
      <c r="A716" t="s">
        <v>4</v>
      </c>
      <c r="B716" t="s">
        <v>2988</v>
      </c>
      <c r="C716">
        <f>VLOOKUP(B716,NB_2!A:C,3,0)</f>
        <v>0.16172506738544473</v>
      </c>
      <c r="D716">
        <f>VLOOKUP(B716,NB_2!A:C,2,0)</f>
        <v>1.4184397163120567E-2</v>
      </c>
      <c r="E716">
        <f>C716*GETPIVOTDATA("Gender",NB_2!$A$3,"Gender","Male","LastLetter","a")</f>
        <v>2.8334580539228861E-2</v>
      </c>
      <c r="F716">
        <f>D716*GETPIVOTDATA("Gender",NB_2!$A$3,"Gender","Female","LastLetter","a")</f>
        <v>7.8754302384904471E-3</v>
      </c>
      <c r="G716" t="str">
        <f t="shared" si="11"/>
        <v>Male</v>
      </c>
    </row>
    <row r="717" spans="1:7">
      <c r="A717" t="s">
        <v>4</v>
      </c>
      <c r="B717" t="s">
        <v>2988</v>
      </c>
      <c r="C717">
        <f>VLOOKUP(B717,NB_2!A:C,3,0)</f>
        <v>0.16172506738544473</v>
      </c>
      <c r="D717">
        <f>VLOOKUP(B717,NB_2!A:C,2,0)</f>
        <v>1.4184397163120567E-2</v>
      </c>
      <c r="E717">
        <f>C717*GETPIVOTDATA("Gender",NB_2!$A$3,"Gender","Male","LastLetter","a")</f>
        <v>2.8334580539228861E-2</v>
      </c>
      <c r="F717">
        <f>D717*GETPIVOTDATA("Gender",NB_2!$A$3,"Gender","Female","LastLetter","a")</f>
        <v>7.8754302384904471E-3</v>
      </c>
      <c r="G717" t="str">
        <f t="shared" si="11"/>
        <v>Male</v>
      </c>
    </row>
    <row r="718" spans="1:7">
      <c r="A718" t="s">
        <v>4</v>
      </c>
      <c r="B718" t="s">
        <v>2983</v>
      </c>
      <c r="C718">
        <f>VLOOKUP(B718,NB_2!A:C,3,0)</f>
        <v>6.5588499550763707E-2</v>
      </c>
      <c r="D718">
        <f>VLOOKUP(B718,NB_2!A:C,2,0)</f>
        <v>0.33839918946301922</v>
      </c>
      <c r="E718">
        <f>C718*GETPIVOTDATA("Gender",NB_2!$A$3,"Gender","Male","LastLetter","a")</f>
        <v>1.1491246552020596E-2</v>
      </c>
      <c r="F718">
        <f>D718*GETPIVOTDATA("Gender",NB_2!$A$3,"Gender","Female","LastLetter","a")</f>
        <v>0.18788526426112923</v>
      </c>
      <c r="G718" t="str">
        <f t="shared" si="11"/>
        <v>Female</v>
      </c>
    </row>
    <row r="719" spans="1:7">
      <c r="A719" t="s">
        <v>6</v>
      </c>
      <c r="B719" t="s">
        <v>2983</v>
      </c>
      <c r="C719">
        <f>VLOOKUP(B719,NB_2!A:C,3,0)</f>
        <v>6.5588499550763707E-2</v>
      </c>
      <c r="D719">
        <f>VLOOKUP(B719,NB_2!A:C,2,0)</f>
        <v>0.33839918946301922</v>
      </c>
      <c r="E719">
        <f>C719*GETPIVOTDATA("Gender",NB_2!$A$3,"Gender","Male","LastLetter","a")</f>
        <v>1.1491246552020596E-2</v>
      </c>
      <c r="F719">
        <f>D719*GETPIVOTDATA("Gender",NB_2!$A$3,"Gender","Female","LastLetter","a")</f>
        <v>0.18788526426112923</v>
      </c>
      <c r="G719" t="str">
        <f t="shared" si="11"/>
        <v>Female</v>
      </c>
    </row>
    <row r="720" spans="1:7">
      <c r="A720" t="s">
        <v>4</v>
      </c>
      <c r="B720" t="s">
        <v>2988</v>
      </c>
      <c r="C720">
        <f>VLOOKUP(B720,NB_2!A:C,3,0)</f>
        <v>0.16172506738544473</v>
      </c>
      <c r="D720">
        <f>VLOOKUP(B720,NB_2!A:C,2,0)</f>
        <v>1.4184397163120567E-2</v>
      </c>
      <c r="E720">
        <f>C720*GETPIVOTDATA("Gender",NB_2!$A$3,"Gender","Male","LastLetter","a")</f>
        <v>2.8334580539228861E-2</v>
      </c>
      <c r="F720">
        <f>D720*GETPIVOTDATA("Gender",NB_2!$A$3,"Gender","Female","LastLetter","a")</f>
        <v>7.8754302384904471E-3</v>
      </c>
      <c r="G720" t="str">
        <f t="shared" si="11"/>
        <v>Male</v>
      </c>
    </row>
    <row r="721" spans="1:7">
      <c r="A721" t="s">
        <v>6</v>
      </c>
      <c r="B721" t="s">
        <v>2983</v>
      </c>
      <c r="C721">
        <f>VLOOKUP(B721,NB_2!A:C,3,0)</f>
        <v>6.5588499550763707E-2</v>
      </c>
      <c r="D721">
        <f>VLOOKUP(B721,NB_2!A:C,2,0)</f>
        <v>0.33839918946301922</v>
      </c>
      <c r="E721">
        <f>C721*GETPIVOTDATA("Gender",NB_2!$A$3,"Gender","Male","LastLetter","a")</f>
        <v>1.1491246552020596E-2</v>
      </c>
      <c r="F721">
        <f>D721*GETPIVOTDATA("Gender",NB_2!$A$3,"Gender","Female","LastLetter","a")</f>
        <v>0.18788526426112923</v>
      </c>
      <c r="G721" t="str">
        <f t="shared" si="11"/>
        <v>Female</v>
      </c>
    </row>
    <row r="722" spans="1:7">
      <c r="A722" t="s">
        <v>6</v>
      </c>
      <c r="B722" t="s">
        <v>2976</v>
      </c>
      <c r="C722">
        <f>VLOOKUP(B722,NB_2!A:C,3,0)</f>
        <v>0.17520215633423181</v>
      </c>
      <c r="D722">
        <f>VLOOKUP(B722,NB_2!A:C,2,0)</f>
        <v>0.55521783181357653</v>
      </c>
      <c r="E722">
        <f>C722*GETPIVOTDATA("Gender",NB_2!$A$3,"Gender","Male","LastLetter","a")</f>
        <v>3.0695795584164604E-2</v>
      </c>
      <c r="F722">
        <f>D722*GETPIVOTDATA("Gender",NB_2!$A$3,"Gender","Female","LastLetter","a")</f>
        <v>0.30826684076376898</v>
      </c>
      <c r="G722" t="str">
        <f t="shared" si="11"/>
        <v>Female</v>
      </c>
    </row>
    <row r="723" spans="1:7">
      <c r="A723" t="s">
        <v>4</v>
      </c>
      <c r="B723" t="s">
        <v>2988</v>
      </c>
      <c r="C723">
        <f>VLOOKUP(B723,NB_2!A:C,3,0)</f>
        <v>0.16172506738544473</v>
      </c>
      <c r="D723">
        <f>VLOOKUP(B723,NB_2!A:C,2,0)</f>
        <v>1.4184397163120567E-2</v>
      </c>
      <c r="E723">
        <f>C723*GETPIVOTDATA("Gender",NB_2!$A$3,"Gender","Male","LastLetter","a")</f>
        <v>2.8334580539228861E-2</v>
      </c>
      <c r="F723">
        <f>D723*GETPIVOTDATA("Gender",NB_2!$A$3,"Gender","Female","LastLetter","a")</f>
        <v>7.8754302384904471E-3</v>
      </c>
      <c r="G723" t="str">
        <f t="shared" si="11"/>
        <v>Male</v>
      </c>
    </row>
    <row r="724" spans="1:7">
      <c r="A724" t="s">
        <v>4</v>
      </c>
      <c r="B724" t="s">
        <v>2982</v>
      </c>
      <c r="C724">
        <f>VLOOKUP(B724,NB_2!A:C,3,0)</f>
        <v>0.1096136567834681</v>
      </c>
      <c r="D724">
        <f>VLOOKUP(B724,NB_2!A:C,2,0)</f>
        <v>5.065856129685917E-3</v>
      </c>
      <c r="E724">
        <f>C724*GETPIVOTDATA("Gender",NB_2!$A$3,"Gender","Male","LastLetter","a")</f>
        <v>1.9204549032144008E-2</v>
      </c>
      <c r="F724">
        <f>D724*GETPIVOTDATA("Gender",NB_2!$A$3,"Gender","Female","LastLetter","a")</f>
        <v>2.812653656603731E-3</v>
      </c>
      <c r="G724" t="str">
        <f t="shared" si="11"/>
        <v>Male</v>
      </c>
    </row>
    <row r="725" spans="1:7">
      <c r="A725" t="s">
        <v>6</v>
      </c>
      <c r="B725" t="s">
        <v>2983</v>
      </c>
      <c r="C725">
        <f>VLOOKUP(B725,NB_2!A:C,3,0)</f>
        <v>6.5588499550763707E-2</v>
      </c>
      <c r="D725">
        <f>VLOOKUP(B725,NB_2!A:C,2,0)</f>
        <v>0.33839918946301922</v>
      </c>
      <c r="E725">
        <f>C725*GETPIVOTDATA("Gender",NB_2!$A$3,"Gender","Male","LastLetter","a")</f>
        <v>1.1491246552020596E-2</v>
      </c>
      <c r="F725">
        <f>D725*GETPIVOTDATA("Gender",NB_2!$A$3,"Gender","Female","LastLetter","a")</f>
        <v>0.18788526426112923</v>
      </c>
      <c r="G725" t="str">
        <f t="shared" si="11"/>
        <v>Female</v>
      </c>
    </row>
    <row r="726" spans="1:7">
      <c r="A726" t="s">
        <v>6</v>
      </c>
      <c r="B726" t="s">
        <v>2976</v>
      </c>
      <c r="C726">
        <f>VLOOKUP(B726,NB_2!A:C,3,0)</f>
        <v>0.17520215633423181</v>
      </c>
      <c r="D726">
        <f>VLOOKUP(B726,NB_2!A:C,2,0)</f>
        <v>0.55521783181357653</v>
      </c>
      <c r="E726">
        <f>C726*GETPIVOTDATA("Gender",NB_2!$A$3,"Gender","Male","LastLetter","a")</f>
        <v>3.0695795584164604E-2</v>
      </c>
      <c r="F726">
        <f>D726*GETPIVOTDATA("Gender",NB_2!$A$3,"Gender","Female","LastLetter","a")</f>
        <v>0.30826684076376898</v>
      </c>
      <c r="G726" t="str">
        <f t="shared" si="11"/>
        <v>Female</v>
      </c>
    </row>
    <row r="727" spans="1:7">
      <c r="A727" t="s">
        <v>4</v>
      </c>
      <c r="B727" t="s">
        <v>2981</v>
      </c>
      <c r="C727">
        <f>VLOOKUP(B727,NB_2!A:C,3,0)</f>
        <v>1.2578616352201259E-2</v>
      </c>
      <c r="D727">
        <f>VLOOKUP(B727,NB_2!A:C,2,0)</f>
        <v>0</v>
      </c>
      <c r="E727">
        <f>C727*GETPIVOTDATA("Gender",NB_2!$A$3,"Gender","Male","LastLetter","a")</f>
        <v>2.2038007086066895E-3</v>
      </c>
      <c r="F727">
        <f>D727*GETPIVOTDATA("Gender",NB_2!$A$3,"Gender","Female","LastLetter","a")</f>
        <v>0</v>
      </c>
      <c r="G727" t="str">
        <f t="shared" si="11"/>
        <v>Male</v>
      </c>
    </row>
    <row r="728" spans="1:7">
      <c r="A728" t="s">
        <v>6</v>
      </c>
      <c r="B728" t="s">
        <v>2983</v>
      </c>
      <c r="C728">
        <f>VLOOKUP(B728,NB_2!A:C,3,0)</f>
        <v>6.5588499550763707E-2</v>
      </c>
      <c r="D728">
        <f>VLOOKUP(B728,NB_2!A:C,2,0)</f>
        <v>0.33839918946301922</v>
      </c>
      <c r="E728">
        <f>C728*GETPIVOTDATA("Gender",NB_2!$A$3,"Gender","Male","LastLetter","a")</f>
        <v>1.1491246552020596E-2</v>
      </c>
      <c r="F728">
        <f>D728*GETPIVOTDATA("Gender",NB_2!$A$3,"Gender","Female","LastLetter","a")</f>
        <v>0.18788526426112923</v>
      </c>
      <c r="G728" t="str">
        <f t="shared" si="11"/>
        <v>Female</v>
      </c>
    </row>
    <row r="729" spans="1:7">
      <c r="A729" t="s">
        <v>4</v>
      </c>
      <c r="B729" t="s">
        <v>2997</v>
      </c>
      <c r="C729">
        <f>VLOOKUP(B729,NB_2!A:C,3,0)</f>
        <v>1.7070979335130278E-2</v>
      </c>
      <c r="D729">
        <f>VLOOKUP(B729,NB_2!A:C,2,0)</f>
        <v>2.0263424518743669E-3</v>
      </c>
      <c r="E729">
        <f>C729*GETPIVOTDATA("Gender",NB_2!$A$3,"Gender","Male","LastLetter","a")</f>
        <v>2.9908723902519353E-3</v>
      </c>
      <c r="F729">
        <f>D729*GETPIVOTDATA("Gender",NB_2!$A$3,"Gender","Female","LastLetter","a")</f>
        <v>1.1250614626414925E-3</v>
      </c>
      <c r="G729" t="str">
        <f t="shared" si="11"/>
        <v>Male</v>
      </c>
    </row>
    <row r="730" spans="1:7">
      <c r="A730" t="s">
        <v>4</v>
      </c>
      <c r="B730" t="s">
        <v>2992</v>
      </c>
      <c r="C730">
        <f>VLOOKUP(B730,NB_2!A:C,3,0)</f>
        <v>8.9847259658580411E-2</v>
      </c>
      <c r="D730">
        <f>VLOOKUP(B730,NB_2!A:C,2,0)</f>
        <v>8.1053698074974676E-3</v>
      </c>
      <c r="E730">
        <f>C730*GETPIVOTDATA("Gender",NB_2!$A$3,"Gender","Male","LastLetter","a")</f>
        <v>1.5741433632904926E-2</v>
      </c>
      <c r="F730">
        <f>D730*GETPIVOTDATA("Gender",NB_2!$A$3,"Gender","Female","LastLetter","a")</f>
        <v>4.50024585056597E-3</v>
      </c>
      <c r="G730" t="str">
        <f t="shared" si="11"/>
        <v>Male</v>
      </c>
    </row>
    <row r="731" spans="1:7">
      <c r="A731" t="s">
        <v>6</v>
      </c>
      <c r="B731" t="s">
        <v>2976</v>
      </c>
      <c r="C731">
        <f>VLOOKUP(B731,NB_2!A:C,3,0)</f>
        <v>0.17520215633423181</v>
      </c>
      <c r="D731">
        <f>VLOOKUP(B731,NB_2!A:C,2,0)</f>
        <v>0.55521783181357653</v>
      </c>
      <c r="E731">
        <f>C731*GETPIVOTDATA("Gender",NB_2!$A$3,"Gender","Male","LastLetter","a")</f>
        <v>3.0695795584164604E-2</v>
      </c>
      <c r="F731">
        <f>D731*GETPIVOTDATA("Gender",NB_2!$A$3,"Gender","Female","LastLetter","a")</f>
        <v>0.30826684076376898</v>
      </c>
      <c r="G731" t="str">
        <f t="shared" si="11"/>
        <v>Female</v>
      </c>
    </row>
    <row r="732" spans="1:7">
      <c r="A732" t="s">
        <v>6</v>
      </c>
      <c r="B732" t="s">
        <v>2976</v>
      </c>
      <c r="C732">
        <f>VLOOKUP(B732,NB_2!A:C,3,0)</f>
        <v>0.17520215633423181</v>
      </c>
      <c r="D732">
        <f>VLOOKUP(B732,NB_2!A:C,2,0)</f>
        <v>0.55521783181357653</v>
      </c>
      <c r="E732">
        <f>C732*GETPIVOTDATA("Gender",NB_2!$A$3,"Gender","Male","LastLetter","a")</f>
        <v>3.0695795584164604E-2</v>
      </c>
      <c r="F732">
        <f>D732*GETPIVOTDATA("Gender",NB_2!$A$3,"Gender","Female","LastLetter","a")</f>
        <v>0.30826684076376898</v>
      </c>
      <c r="G732" t="str">
        <f t="shared" si="11"/>
        <v>Female</v>
      </c>
    </row>
    <row r="733" spans="1:7">
      <c r="A733" t="s">
        <v>6</v>
      </c>
      <c r="B733" t="s">
        <v>2976</v>
      </c>
      <c r="C733">
        <f>VLOOKUP(B733,NB_2!A:C,3,0)</f>
        <v>0.17520215633423181</v>
      </c>
      <c r="D733">
        <f>VLOOKUP(B733,NB_2!A:C,2,0)</f>
        <v>0.55521783181357653</v>
      </c>
      <c r="E733">
        <f>C733*GETPIVOTDATA("Gender",NB_2!$A$3,"Gender","Male","LastLetter","a")</f>
        <v>3.0695795584164604E-2</v>
      </c>
      <c r="F733">
        <f>D733*GETPIVOTDATA("Gender",NB_2!$A$3,"Gender","Female","LastLetter","a")</f>
        <v>0.30826684076376898</v>
      </c>
      <c r="G733" t="str">
        <f t="shared" si="11"/>
        <v>Female</v>
      </c>
    </row>
    <row r="734" spans="1:7">
      <c r="A734" t="s">
        <v>4</v>
      </c>
      <c r="B734" t="s">
        <v>2976</v>
      </c>
      <c r="C734">
        <f>VLOOKUP(B734,NB_2!A:C,3,0)</f>
        <v>0.17520215633423181</v>
      </c>
      <c r="D734">
        <f>VLOOKUP(B734,NB_2!A:C,2,0)</f>
        <v>0.55521783181357653</v>
      </c>
      <c r="E734">
        <f>C734*GETPIVOTDATA("Gender",NB_2!$A$3,"Gender","Male","LastLetter","a")</f>
        <v>3.0695795584164604E-2</v>
      </c>
      <c r="F734">
        <f>D734*GETPIVOTDATA("Gender",NB_2!$A$3,"Gender","Female","LastLetter","a")</f>
        <v>0.30826684076376898</v>
      </c>
      <c r="G734" t="str">
        <f t="shared" si="11"/>
        <v>Female</v>
      </c>
    </row>
    <row r="735" spans="1:7">
      <c r="A735" t="s">
        <v>6</v>
      </c>
      <c r="B735" t="s">
        <v>2987</v>
      </c>
      <c r="C735">
        <f>VLOOKUP(B735,NB_2!A:C,3,0)</f>
        <v>3.7735849056603772E-2</v>
      </c>
      <c r="D735">
        <f>VLOOKUP(B735,NB_2!A:C,2,0)</f>
        <v>7.0921985815602835E-3</v>
      </c>
      <c r="E735">
        <f>C735*GETPIVOTDATA("Gender",NB_2!$A$3,"Gender","Male","LastLetter","a")</f>
        <v>6.6114021258200676E-3</v>
      </c>
      <c r="F735">
        <f>D735*GETPIVOTDATA("Gender",NB_2!$A$3,"Gender","Female","LastLetter","a")</f>
        <v>3.9377151192452236E-3</v>
      </c>
      <c r="G735" t="str">
        <f t="shared" si="11"/>
        <v>Male</v>
      </c>
    </row>
    <row r="736" spans="1:7">
      <c r="A736" t="s">
        <v>6</v>
      </c>
      <c r="B736" t="s">
        <v>2983</v>
      </c>
      <c r="C736">
        <f>VLOOKUP(B736,NB_2!A:C,3,0)</f>
        <v>6.5588499550763707E-2</v>
      </c>
      <c r="D736">
        <f>VLOOKUP(B736,NB_2!A:C,2,0)</f>
        <v>0.33839918946301922</v>
      </c>
      <c r="E736">
        <f>C736*GETPIVOTDATA("Gender",NB_2!$A$3,"Gender","Male","LastLetter","a")</f>
        <v>1.1491246552020596E-2</v>
      </c>
      <c r="F736">
        <f>D736*GETPIVOTDATA("Gender",NB_2!$A$3,"Gender","Female","LastLetter","a")</f>
        <v>0.18788526426112923</v>
      </c>
      <c r="G736" t="str">
        <f t="shared" si="11"/>
        <v>Female</v>
      </c>
    </row>
    <row r="737" spans="1:7">
      <c r="A737" t="s">
        <v>6</v>
      </c>
      <c r="B737" t="s">
        <v>2988</v>
      </c>
      <c r="C737">
        <f>VLOOKUP(B737,NB_2!A:C,3,0)</f>
        <v>0.16172506738544473</v>
      </c>
      <c r="D737">
        <f>VLOOKUP(B737,NB_2!A:C,2,0)</f>
        <v>1.4184397163120567E-2</v>
      </c>
      <c r="E737">
        <f>C737*GETPIVOTDATA("Gender",NB_2!$A$3,"Gender","Male","LastLetter","a")</f>
        <v>2.8334580539228861E-2</v>
      </c>
      <c r="F737">
        <f>D737*GETPIVOTDATA("Gender",NB_2!$A$3,"Gender","Female","LastLetter","a")</f>
        <v>7.8754302384904471E-3</v>
      </c>
      <c r="G737" t="str">
        <f t="shared" si="11"/>
        <v>Male</v>
      </c>
    </row>
    <row r="738" spans="1:7">
      <c r="A738" t="s">
        <v>4</v>
      </c>
      <c r="B738" t="s">
        <v>2993</v>
      </c>
      <c r="C738">
        <f>VLOOKUP(B738,NB_2!A:C,3,0)</f>
        <v>2.2461814914645103E-2</v>
      </c>
      <c r="D738">
        <f>VLOOKUP(B738,NB_2!A:C,2,0)</f>
        <v>3.0395136778115501E-3</v>
      </c>
      <c r="E738">
        <f>C738*GETPIVOTDATA("Gender",NB_2!$A$3,"Gender","Male","LastLetter","a")</f>
        <v>3.9353584082262314E-3</v>
      </c>
      <c r="F738">
        <f>D738*GETPIVOTDATA("Gender",NB_2!$A$3,"Gender","Female","LastLetter","a")</f>
        <v>1.6875921939622388E-3</v>
      </c>
      <c r="G738" t="str">
        <f t="shared" si="11"/>
        <v>Male</v>
      </c>
    </row>
    <row r="739" spans="1:7">
      <c r="A739" t="s">
        <v>6</v>
      </c>
      <c r="B739" t="s">
        <v>2983</v>
      </c>
      <c r="C739">
        <f>VLOOKUP(B739,NB_2!A:C,3,0)</f>
        <v>6.5588499550763707E-2</v>
      </c>
      <c r="D739">
        <f>VLOOKUP(B739,NB_2!A:C,2,0)</f>
        <v>0.33839918946301922</v>
      </c>
      <c r="E739">
        <f>C739*GETPIVOTDATA("Gender",NB_2!$A$3,"Gender","Male","LastLetter","a")</f>
        <v>1.1491246552020596E-2</v>
      </c>
      <c r="F739">
        <f>D739*GETPIVOTDATA("Gender",NB_2!$A$3,"Gender","Female","LastLetter","a")</f>
        <v>0.18788526426112923</v>
      </c>
      <c r="G739" t="str">
        <f t="shared" si="11"/>
        <v>Female</v>
      </c>
    </row>
    <row r="740" spans="1:7">
      <c r="A740" t="s">
        <v>4</v>
      </c>
      <c r="B740" t="s">
        <v>2987</v>
      </c>
      <c r="C740">
        <f>VLOOKUP(B740,NB_2!A:C,3,0)</f>
        <v>3.7735849056603772E-2</v>
      </c>
      <c r="D740">
        <f>VLOOKUP(B740,NB_2!A:C,2,0)</f>
        <v>7.0921985815602835E-3</v>
      </c>
      <c r="E740">
        <f>C740*GETPIVOTDATA("Gender",NB_2!$A$3,"Gender","Male","LastLetter","a")</f>
        <v>6.6114021258200676E-3</v>
      </c>
      <c r="F740">
        <f>D740*GETPIVOTDATA("Gender",NB_2!$A$3,"Gender","Female","LastLetter","a")</f>
        <v>3.9377151192452236E-3</v>
      </c>
      <c r="G740" t="str">
        <f t="shared" si="11"/>
        <v>Male</v>
      </c>
    </row>
    <row r="741" spans="1:7">
      <c r="A741" t="s">
        <v>4</v>
      </c>
      <c r="B741" t="s">
        <v>2981</v>
      </c>
      <c r="C741">
        <f>VLOOKUP(B741,NB_2!A:C,3,0)</f>
        <v>1.2578616352201259E-2</v>
      </c>
      <c r="D741">
        <f>VLOOKUP(B741,NB_2!A:C,2,0)</f>
        <v>0</v>
      </c>
      <c r="E741">
        <f>C741*GETPIVOTDATA("Gender",NB_2!$A$3,"Gender","Male","LastLetter","a")</f>
        <v>2.2038007086066895E-3</v>
      </c>
      <c r="F741">
        <f>D741*GETPIVOTDATA("Gender",NB_2!$A$3,"Gender","Female","LastLetter","a")</f>
        <v>0</v>
      </c>
      <c r="G741" t="str">
        <f t="shared" si="11"/>
        <v>Male</v>
      </c>
    </row>
    <row r="742" spans="1:7">
      <c r="A742" t="s">
        <v>6</v>
      </c>
      <c r="B742" t="s">
        <v>2983</v>
      </c>
      <c r="C742">
        <f>VLOOKUP(B742,NB_2!A:C,3,0)</f>
        <v>6.5588499550763707E-2</v>
      </c>
      <c r="D742">
        <f>VLOOKUP(B742,NB_2!A:C,2,0)</f>
        <v>0.33839918946301922</v>
      </c>
      <c r="E742">
        <f>C742*GETPIVOTDATA("Gender",NB_2!$A$3,"Gender","Male","LastLetter","a")</f>
        <v>1.1491246552020596E-2</v>
      </c>
      <c r="F742">
        <f>D742*GETPIVOTDATA("Gender",NB_2!$A$3,"Gender","Female","LastLetter","a")</f>
        <v>0.18788526426112923</v>
      </c>
      <c r="G742" t="str">
        <f t="shared" si="11"/>
        <v>Female</v>
      </c>
    </row>
    <row r="743" spans="1:7">
      <c r="A743" t="s">
        <v>4</v>
      </c>
      <c r="B743" t="s">
        <v>2988</v>
      </c>
      <c r="C743">
        <f>VLOOKUP(B743,NB_2!A:C,3,0)</f>
        <v>0.16172506738544473</v>
      </c>
      <c r="D743">
        <f>VLOOKUP(B743,NB_2!A:C,2,0)</f>
        <v>1.4184397163120567E-2</v>
      </c>
      <c r="E743">
        <f>C743*GETPIVOTDATA("Gender",NB_2!$A$3,"Gender","Male","LastLetter","a")</f>
        <v>2.8334580539228861E-2</v>
      </c>
      <c r="F743">
        <f>D743*GETPIVOTDATA("Gender",NB_2!$A$3,"Gender","Female","LastLetter","a")</f>
        <v>7.8754302384904471E-3</v>
      </c>
      <c r="G743" t="str">
        <f t="shared" si="11"/>
        <v>Male</v>
      </c>
    </row>
    <row r="744" spans="1:7">
      <c r="A744" t="s">
        <v>4</v>
      </c>
      <c r="B744" t="s">
        <v>2988</v>
      </c>
      <c r="C744">
        <f>VLOOKUP(B744,NB_2!A:C,3,0)</f>
        <v>0.16172506738544473</v>
      </c>
      <c r="D744">
        <f>VLOOKUP(B744,NB_2!A:C,2,0)</f>
        <v>1.4184397163120567E-2</v>
      </c>
      <c r="E744">
        <f>C744*GETPIVOTDATA("Gender",NB_2!$A$3,"Gender","Male","LastLetter","a")</f>
        <v>2.8334580539228861E-2</v>
      </c>
      <c r="F744">
        <f>D744*GETPIVOTDATA("Gender",NB_2!$A$3,"Gender","Female","LastLetter","a")</f>
        <v>7.8754302384904471E-3</v>
      </c>
      <c r="G744" t="str">
        <f t="shared" si="11"/>
        <v>Male</v>
      </c>
    </row>
    <row r="745" spans="1:7">
      <c r="A745" t="s">
        <v>4</v>
      </c>
      <c r="B745" t="s">
        <v>2994</v>
      </c>
      <c r="C745">
        <f>VLOOKUP(B745,NB_2!A:C,3,0)</f>
        <v>6.2893081761006289E-2</v>
      </c>
      <c r="D745">
        <f>VLOOKUP(B745,NB_2!A:C,2,0)</f>
        <v>5.065856129685917E-3</v>
      </c>
      <c r="E745">
        <f>C745*GETPIVOTDATA("Gender",NB_2!$A$3,"Gender","Male","LastLetter","a")</f>
        <v>1.1019003543033448E-2</v>
      </c>
      <c r="F745">
        <f>D745*GETPIVOTDATA("Gender",NB_2!$A$3,"Gender","Female","LastLetter","a")</f>
        <v>2.812653656603731E-3</v>
      </c>
      <c r="G745" t="str">
        <f t="shared" si="11"/>
        <v>Male</v>
      </c>
    </row>
    <row r="746" spans="1:7">
      <c r="A746" t="s">
        <v>4</v>
      </c>
      <c r="B746" t="s">
        <v>2998</v>
      </c>
      <c r="C746">
        <f>VLOOKUP(B746,NB_2!A:C,3,0)</f>
        <v>5.3908355795148251E-3</v>
      </c>
      <c r="D746">
        <f>VLOOKUP(B746,NB_2!A:C,2,0)</f>
        <v>1.0131712259371835E-3</v>
      </c>
      <c r="E746">
        <f>C746*GETPIVOTDATA("Gender",NB_2!$A$3,"Gender","Male","LastLetter","a")</f>
        <v>9.4448601797429547E-4</v>
      </c>
      <c r="F746">
        <f>D746*GETPIVOTDATA("Gender",NB_2!$A$3,"Gender","Female","LastLetter","a")</f>
        <v>5.6253073132074625E-4</v>
      </c>
      <c r="G746" t="str">
        <f t="shared" si="11"/>
        <v>Male</v>
      </c>
    </row>
    <row r="747" spans="1:7">
      <c r="A747" t="s">
        <v>4</v>
      </c>
      <c r="B747" t="s">
        <v>2992</v>
      </c>
      <c r="C747">
        <f>VLOOKUP(B747,NB_2!A:C,3,0)</f>
        <v>8.9847259658580411E-2</v>
      </c>
      <c r="D747">
        <f>VLOOKUP(B747,NB_2!A:C,2,0)</f>
        <v>8.1053698074974676E-3</v>
      </c>
      <c r="E747">
        <f>C747*GETPIVOTDATA("Gender",NB_2!$A$3,"Gender","Male","LastLetter","a")</f>
        <v>1.5741433632904926E-2</v>
      </c>
      <c r="F747">
        <f>D747*GETPIVOTDATA("Gender",NB_2!$A$3,"Gender","Female","LastLetter","a")</f>
        <v>4.50024585056597E-3</v>
      </c>
      <c r="G747" t="str">
        <f t="shared" si="11"/>
        <v>Male</v>
      </c>
    </row>
    <row r="748" spans="1:7">
      <c r="A748" t="s">
        <v>6</v>
      </c>
      <c r="B748" t="s">
        <v>2976</v>
      </c>
      <c r="C748">
        <f>VLOOKUP(B748,NB_2!A:C,3,0)</f>
        <v>0.17520215633423181</v>
      </c>
      <c r="D748">
        <f>VLOOKUP(B748,NB_2!A:C,2,0)</f>
        <v>0.55521783181357653</v>
      </c>
      <c r="E748">
        <f>C748*GETPIVOTDATA("Gender",NB_2!$A$3,"Gender","Male","LastLetter","a")</f>
        <v>3.0695795584164604E-2</v>
      </c>
      <c r="F748">
        <f>D748*GETPIVOTDATA("Gender",NB_2!$A$3,"Gender","Female","LastLetter","a")</f>
        <v>0.30826684076376898</v>
      </c>
      <c r="G748" t="str">
        <f t="shared" si="11"/>
        <v>Female</v>
      </c>
    </row>
    <row r="749" spans="1:7">
      <c r="A749" t="s">
        <v>4</v>
      </c>
      <c r="B749" t="s">
        <v>2983</v>
      </c>
      <c r="C749">
        <f>VLOOKUP(B749,NB_2!A:C,3,0)</f>
        <v>6.5588499550763707E-2</v>
      </c>
      <c r="D749">
        <f>VLOOKUP(B749,NB_2!A:C,2,0)</f>
        <v>0.33839918946301922</v>
      </c>
      <c r="E749">
        <f>C749*GETPIVOTDATA("Gender",NB_2!$A$3,"Gender","Male","LastLetter","a")</f>
        <v>1.1491246552020596E-2</v>
      </c>
      <c r="F749">
        <f>D749*GETPIVOTDATA("Gender",NB_2!$A$3,"Gender","Female","LastLetter","a")</f>
        <v>0.18788526426112923</v>
      </c>
      <c r="G749" t="str">
        <f t="shared" si="11"/>
        <v>Female</v>
      </c>
    </row>
    <row r="750" spans="1:7">
      <c r="A750" t="s">
        <v>6</v>
      </c>
      <c r="B750" t="s">
        <v>2976</v>
      </c>
      <c r="C750">
        <f>VLOOKUP(B750,NB_2!A:C,3,0)</f>
        <v>0.17520215633423181</v>
      </c>
      <c r="D750">
        <f>VLOOKUP(B750,NB_2!A:C,2,0)</f>
        <v>0.55521783181357653</v>
      </c>
      <c r="E750">
        <f>C750*GETPIVOTDATA("Gender",NB_2!$A$3,"Gender","Male","LastLetter","a")</f>
        <v>3.0695795584164604E-2</v>
      </c>
      <c r="F750">
        <f>D750*GETPIVOTDATA("Gender",NB_2!$A$3,"Gender","Female","LastLetter","a")</f>
        <v>0.30826684076376898</v>
      </c>
      <c r="G750" t="str">
        <f t="shared" si="11"/>
        <v>Female</v>
      </c>
    </row>
    <row r="751" spans="1:7">
      <c r="A751" t="s">
        <v>6</v>
      </c>
      <c r="B751" t="s">
        <v>2978</v>
      </c>
      <c r="C751">
        <f>VLOOKUP(B751,NB_2!A:C,3,0)</f>
        <v>3.0548068283917342E-2</v>
      </c>
      <c r="D751">
        <f>VLOOKUP(B751,NB_2!A:C,2,0)</f>
        <v>1.0131712259371835E-3</v>
      </c>
      <c r="E751">
        <f>C751*GETPIVOTDATA("Gender",NB_2!$A$3,"Gender","Male","LastLetter","a")</f>
        <v>5.3520874351876743E-3</v>
      </c>
      <c r="F751">
        <f>D751*GETPIVOTDATA("Gender",NB_2!$A$3,"Gender","Female","LastLetter","a")</f>
        <v>5.6253073132074625E-4</v>
      </c>
      <c r="G751" t="str">
        <f t="shared" si="11"/>
        <v>Male</v>
      </c>
    </row>
    <row r="752" spans="1:7">
      <c r="A752" t="s">
        <v>6</v>
      </c>
      <c r="B752" t="s">
        <v>2983</v>
      </c>
      <c r="C752">
        <f>VLOOKUP(B752,NB_2!A:C,3,0)</f>
        <v>6.5588499550763707E-2</v>
      </c>
      <c r="D752">
        <f>VLOOKUP(B752,NB_2!A:C,2,0)</f>
        <v>0.33839918946301922</v>
      </c>
      <c r="E752">
        <f>C752*GETPIVOTDATA("Gender",NB_2!$A$3,"Gender","Male","LastLetter","a")</f>
        <v>1.1491246552020596E-2</v>
      </c>
      <c r="F752">
        <f>D752*GETPIVOTDATA("Gender",NB_2!$A$3,"Gender","Female","LastLetter","a")</f>
        <v>0.18788526426112923</v>
      </c>
      <c r="G752" t="str">
        <f t="shared" si="11"/>
        <v>Female</v>
      </c>
    </row>
    <row r="753" spans="1:7">
      <c r="A753" t="s">
        <v>6</v>
      </c>
      <c r="B753" t="s">
        <v>2983</v>
      </c>
      <c r="C753">
        <f>VLOOKUP(B753,NB_2!A:C,3,0)</f>
        <v>6.5588499550763707E-2</v>
      </c>
      <c r="D753">
        <f>VLOOKUP(B753,NB_2!A:C,2,0)</f>
        <v>0.33839918946301922</v>
      </c>
      <c r="E753">
        <f>C753*GETPIVOTDATA("Gender",NB_2!$A$3,"Gender","Male","LastLetter","a")</f>
        <v>1.1491246552020596E-2</v>
      </c>
      <c r="F753">
        <f>D753*GETPIVOTDATA("Gender",NB_2!$A$3,"Gender","Female","LastLetter","a")</f>
        <v>0.18788526426112923</v>
      </c>
      <c r="G753" t="str">
        <f t="shared" si="11"/>
        <v>Female</v>
      </c>
    </row>
    <row r="754" spans="1:7">
      <c r="A754" t="s">
        <v>6</v>
      </c>
      <c r="B754" t="s">
        <v>2976</v>
      </c>
      <c r="C754">
        <f>VLOOKUP(B754,NB_2!A:C,3,0)</f>
        <v>0.17520215633423181</v>
      </c>
      <c r="D754">
        <f>VLOOKUP(B754,NB_2!A:C,2,0)</f>
        <v>0.55521783181357653</v>
      </c>
      <c r="E754">
        <f>C754*GETPIVOTDATA("Gender",NB_2!$A$3,"Gender","Male","LastLetter","a")</f>
        <v>3.0695795584164604E-2</v>
      </c>
      <c r="F754">
        <f>D754*GETPIVOTDATA("Gender",NB_2!$A$3,"Gender","Female","LastLetter","a")</f>
        <v>0.30826684076376898</v>
      </c>
      <c r="G754" t="str">
        <f t="shared" si="11"/>
        <v>Female</v>
      </c>
    </row>
    <row r="755" spans="1:7">
      <c r="A755" t="s">
        <v>6</v>
      </c>
      <c r="B755" t="s">
        <v>2983</v>
      </c>
      <c r="C755">
        <f>VLOOKUP(B755,NB_2!A:C,3,0)</f>
        <v>6.5588499550763707E-2</v>
      </c>
      <c r="D755">
        <f>VLOOKUP(B755,NB_2!A:C,2,0)</f>
        <v>0.33839918946301922</v>
      </c>
      <c r="E755">
        <f>C755*GETPIVOTDATA("Gender",NB_2!$A$3,"Gender","Male","LastLetter","a")</f>
        <v>1.1491246552020596E-2</v>
      </c>
      <c r="F755">
        <f>D755*GETPIVOTDATA("Gender",NB_2!$A$3,"Gender","Female","LastLetter","a")</f>
        <v>0.18788526426112923</v>
      </c>
      <c r="G755" t="str">
        <f t="shared" si="11"/>
        <v>Female</v>
      </c>
    </row>
    <row r="756" spans="1:7">
      <c r="A756" t="s">
        <v>4</v>
      </c>
      <c r="B756" t="s">
        <v>2983</v>
      </c>
      <c r="C756">
        <f>VLOOKUP(B756,NB_2!A:C,3,0)</f>
        <v>6.5588499550763707E-2</v>
      </c>
      <c r="D756">
        <f>VLOOKUP(B756,NB_2!A:C,2,0)</f>
        <v>0.33839918946301922</v>
      </c>
      <c r="E756">
        <f>C756*GETPIVOTDATA("Gender",NB_2!$A$3,"Gender","Male","LastLetter","a")</f>
        <v>1.1491246552020596E-2</v>
      </c>
      <c r="F756">
        <f>D756*GETPIVOTDATA("Gender",NB_2!$A$3,"Gender","Female","LastLetter","a")</f>
        <v>0.18788526426112923</v>
      </c>
      <c r="G756" t="str">
        <f t="shared" si="11"/>
        <v>Female</v>
      </c>
    </row>
    <row r="757" spans="1:7">
      <c r="A757" t="s">
        <v>6</v>
      </c>
      <c r="B757" t="s">
        <v>2983</v>
      </c>
      <c r="C757">
        <f>VLOOKUP(B757,NB_2!A:C,3,0)</f>
        <v>6.5588499550763707E-2</v>
      </c>
      <c r="D757">
        <f>VLOOKUP(B757,NB_2!A:C,2,0)</f>
        <v>0.33839918946301922</v>
      </c>
      <c r="E757">
        <f>C757*GETPIVOTDATA("Gender",NB_2!$A$3,"Gender","Male","LastLetter","a")</f>
        <v>1.1491246552020596E-2</v>
      </c>
      <c r="F757">
        <f>D757*GETPIVOTDATA("Gender",NB_2!$A$3,"Gender","Female","LastLetter","a")</f>
        <v>0.18788526426112923</v>
      </c>
      <c r="G757" t="str">
        <f t="shared" si="11"/>
        <v>Female</v>
      </c>
    </row>
    <row r="758" spans="1:7">
      <c r="A758" t="s">
        <v>4</v>
      </c>
      <c r="B758" t="s">
        <v>2982</v>
      </c>
      <c r="C758">
        <f>VLOOKUP(B758,NB_2!A:C,3,0)</f>
        <v>0.1096136567834681</v>
      </c>
      <c r="D758">
        <f>VLOOKUP(B758,NB_2!A:C,2,0)</f>
        <v>5.065856129685917E-3</v>
      </c>
      <c r="E758">
        <f>C758*GETPIVOTDATA("Gender",NB_2!$A$3,"Gender","Male","LastLetter","a")</f>
        <v>1.9204549032144008E-2</v>
      </c>
      <c r="F758">
        <f>D758*GETPIVOTDATA("Gender",NB_2!$A$3,"Gender","Female","LastLetter","a")</f>
        <v>2.812653656603731E-3</v>
      </c>
      <c r="G758" t="str">
        <f t="shared" si="11"/>
        <v>Male</v>
      </c>
    </row>
    <row r="759" spans="1:7">
      <c r="A759" t="s">
        <v>4</v>
      </c>
      <c r="B759" t="s">
        <v>2990</v>
      </c>
      <c r="C759">
        <f>VLOOKUP(B759,NB_2!A:C,3,0)</f>
        <v>1.2578616352201259E-2</v>
      </c>
      <c r="D759">
        <f>VLOOKUP(B759,NB_2!A:C,2,0)</f>
        <v>1.0131712259371835E-3</v>
      </c>
      <c r="E759">
        <f>C759*GETPIVOTDATA("Gender",NB_2!$A$3,"Gender","Male","LastLetter","a")</f>
        <v>2.2038007086066895E-3</v>
      </c>
      <c r="F759">
        <f>D759*GETPIVOTDATA("Gender",NB_2!$A$3,"Gender","Female","LastLetter","a")</f>
        <v>5.6253073132074625E-4</v>
      </c>
      <c r="G759" t="str">
        <f t="shared" si="11"/>
        <v>Male</v>
      </c>
    </row>
    <row r="760" spans="1:7">
      <c r="A760" t="s">
        <v>4</v>
      </c>
      <c r="B760" t="s">
        <v>2992</v>
      </c>
      <c r="C760">
        <f>VLOOKUP(B760,NB_2!A:C,3,0)</f>
        <v>8.9847259658580411E-2</v>
      </c>
      <c r="D760">
        <f>VLOOKUP(B760,NB_2!A:C,2,0)</f>
        <v>8.1053698074974676E-3</v>
      </c>
      <c r="E760">
        <f>C760*GETPIVOTDATA("Gender",NB_2!$A$3,"Gender","Male","LastLetter","a")</f>
        <v>1.5741433632904926E-2</v>
      </c>
      <c r="F760">
        <f>D760*GETPIVOTDATA("Gender",NB_2!$A$3,"Gender","Female","LastLetter","a")</f>
        <v>4.50024585056597E-3</v>
      </c>
      <c r="G760" t="str">
        <f t="shared" si="11"/>
        <v>Male</v>
      </c>
    </row>
    <row r="761" spans="1:7">
      <c r="A761" t="s">
        <v>4</v>
      </c>
      <c r="B761" t="s">
        <v>2986</v>
      </c>
      <c r="C761">
        <f>VLOOKUP(B761,NB_2!A:C,3,0)</f>
        <v>5.6603773584905662E-2</v>
      </c>
      <c r="D761">
        <f>VLOOKUP(B761,NB_2!A:C,2,0)</f>
        <v>3.0395136778115502E-2</v>
      </c>
      <c r="E761">
        <f>C761*GETPIVOTDATA("Gender",NB_2!$A$3,"Gender","Male","LastLetter","a")</f>
        <v>9.9171031887301028E-3</v>
      </c>
      <c r="F761">
        <f>D761*GETPIVOTDATA("Gender",NB_2!$A$3,"Gender","Female","LastLetter","a")</f>
        <v>1.6875921939622389E-2</v>
      </c>
      <c r="G761" t="str">
        <f t="shared" si="11"/>
        <v>Female</v>
      </c>
    </row>
    <row r="762" spans="1:7">
      <c r="A762" t="s">
        <v>4</v>
      </c>
      <c r="B762" t="s">
        <v>2996</v>
      </c>
      <c r="C762">
        <f>VLOOKUP(B762,NB_2!A:C,3,0)</f>
        <v>2.4258760107816711E-2</v>
      </c>
      <c r="D762">
        <f>VLOOKUP(B762,NB_2!A:C,2,0)</f>
        <v>0</v>
      </c>
      <c r="E762">
        <f>C762*GETPIVOTDATA("Gender",NB_2!$A$3,"Gender","Male","LastLetter","a")</f>
        <v>4.2501870808843295E-3</v>
      </c>
      <c r="F762">
        <f>D762*GETPIVOTDATA("Gender",NB_2!$A$3,"Gender","Female","LastLetter","a")</f>
        <v>0</v>
      </c>
      <c r="G762" t="str">
        <f t="shared" si="11"/>
        <v>Male</v>
      </c>
    </row>
    <row r="763" spans="1:7">
      <c r="A763" t="s">
        <v>4</v>
      </c>
      <c r="B763" t="s">
        <v>2994</v>
      </c>
      <c r="C763">
        <f>VLOOKUP(B763,NB_2!A:C,3,0)</f>
        <v>6.2893081761006289E-2</v>
      </c>
      <c r="D763">
        <f>VLOOKUP(B763,NB_2!A:C,2,0)</f>
        <v>5.065856129685917E-3</v>
      </c>
      <c r="E763">
        <f>C763*GETPIVOTDATA("Gender",NB_2!$A$3,"Gender","Male","LastLetter","a")</f>
        <v>1.1019003543033448E-2</v>
      </c>
      <c r="F763">
        <f>D763*GETPIVOTDATA("Gender",NB_2!$A$3,"Gender","Female","LastLetter","a")</f>
        <v>2.812653656603731E-3</v>
      </c>
      <c r="G763" t="str">
        <f t="shared" si="11"/>
        <v>Male</v>
      </c>
    </row>
    <row r="764" spans="1:7">
      <c r="A764" t="s">
        <v>6</v>
      </c>
      <c r="B764" t="s">
        <v>2983</v>
      </c>
      <c r="C764">
        <f>VLOOKUP(B764,NB_2!A:C,3,0)</f>
        <v>6.5588499550763707E-2</v>
      </c>
      <c r="D764">
        <f>VLOOKUP(B764,NB_2!A:C,2,0)</f>
        <v>0.33839918946301922</v>
      </c>
      <c r="E764">
        <f>C764*GETPIVOTDATA("Gender",NB_2!$A$3,"Gender","Male","LastLetter","a")</f>
        <v>1.1491246552020596E-2</v>
      </c>
      <c r="F764">
        <f>D764*GETPIVOTDATA("Gender",NB_2!$A$3,"Gender","Female","LastLetter","a")</f>
        <v>0.18788526426112923</v>
      </c>
      <c r="G764" t="str">
        <f t="shared" si="11"/>
        <v>Female</v>
      </c>
    </row>
    <row r="765" spans="1:7">
      <c r="A765" t="s">
        <v>4</v>
      </c>
      <c r="B765" t="s">
        <v>2981</v>
      </c>
      <c r="C765">
        <f>VLOOKUP(B765,NB_2!A:C,3,0)</f>
        <v>1.2578616352201259E-2</v>
      </c>
      <c r="D765">
        <f>VLOOKUP(B765,NB_2!A:C,2,0)</f>
        <v>0</v>
      </c>
      <c r="E765">
        <f>C765*GETPIVOTDATA("Gender",NB_2!$A$3,"Gender","Male","LastLetter","a")</f>
        <v>2.2038007086066895E-3</v>
      </c>
      <c r="F765">
        <f>D765*GETPIVOTDATA("Gender",NB_2!$A$3,"Gender","Female","LastLetter","a")</f>
        <v>0</v>
      </c>
      <c r="G765" t="str">
        <f t="shared" si="11"/>
        <v>Male</v>
      </c>
    </row>
    <row r="766" spans="1:7">
      <c r="A766" t="s">
        <v>4</v>
      </c>
      <c r="B766" t="s">
        <v>2988</v>
      </c>
      <c r="C766">
        <f>VLOOKUP(B766,NB_2!A:C,3,0)</f>
        <v>0.16172506738544473</v>
      </c>
      <c r="D766">
        <f>VLOOKUP(B766,NB_2!A:C,2,0)</f>
        <v>1.4184397163120567E-2</v>
      </c>
      <c r="E766">
        <f>C766*GETPIVOTDATA("Gender",NB_2!$A$3,"Gender","Male","LastLetter","a")</f>
        <v>2.8334580539228861E-2</v>
      </c>
      <c r="F766">
        <f>D766*GETPIVOTDATA("Gender",NB_2!$A$3,"Gender","Female","LastLetter","a")</f>
        <v>7.8754302384904471E-3</v>
      </c>
      <c r="G766" t="str">
        <f t="shared" si="11"/>
        <v>Male</v>
      </c>
    </row>
    <row r="767" spans="1:7">
      <c r="A767" t="s">
        <v>4</v>
      </c>
      <c r="B767" t="s">
        <v>2988</v>
      </c>
      <c r="C767">
        <f>VLOOKUP(B767,NB_2!A:C,3,0)</f>
        <v>0.16172506738544473</v>
      </c>
      <c r="D767">
        <f>VLOOKUP(B767,NB_2!A:C,2,0)</f>
        <v>1.4184397163120567E-2</v>
      </c>
      <c r="E767">
        <f>C767*GETPIVOTDATA("Gender",NB_2!$A$3,"Gender","Male","LastLetter","a")</f>
        <v>2.8334580539228861E-2</v>
      </c>
      <c r="F767">
        <f>D767*GETPIVOTDATA("Gender",NB_2!$A$3,"Gender","Female","LastLetter","a")</f>
        <v>7.8754302384904471E-3</v>
      </c>
      <c r="G767" t="str">
        <f t="shared" si="11"/>
        <v>Male</v>
      </c>
    </row>
    <row r="768" spans="1:7">
      <c r="A768" t="s">
        <v>4</v>
      </c>
      <c r="B768" t="s">
        <v>2988</v>
      </c>
      <c r="C768">
        <f>VLOOKUP(B768,NB_2!A:C,3,0)</f>
        <v>0.16172506738544473</v>
      </c>
      <c r="D768">
        <f>VLOOKUP(B768,NB_2!A:C,2,0)</f>
        <v>1.4184397163120567E-2</v>
      </c>
      <c r="E768">
        <f>C768*GETPIVOTDATA("Gender",NB_2!$A$3,"Gender","Male","LastLetter","a")</f>
        <v>2.8334580539228861E-2</v>
      </c>
      <c r="F768">
        <f>D768*GETPIVOTDATA("Gender",NB_2!$A$3,"Gender","Female","LastLetter","a")</f>
        <v>7.8754302384904471E-3</v>
      </c>
      <c r="G768" t="str">
        <f t="shared" si="11"/>
        <v>Male</v>
      </c>
    </row>
    <row r="769" spans="1:7">
      <c r="A769" t="s">
        <v>4</v>
      </c>
      <c r="B769" t="s">
        <v>2976</v>
      </c>
      <c r="C769">
        <f>VLOOKUP(B769,NB_2!A:C,3,0)</f>
        <v>0.17520215633423181</v>
      </c>
      <c r="D769">
        <f>VLOOKUP(B769,NB_2!A:C,2,0)</f>
        <v>0.55521783181357653</v>
      </c>
      <c r="E769">
        <f>C769*GETPIVOTDATA("Gender",NB_2!$A$3,"Gender","Male","LastLetter","a")</f>
        <v>3.0695795584164604E-2</v>
      </c>
      <c r="F769">
        <f>D769*GETPIVOTDATA("Gender",NB_2!$A$3,"Gender","Female","LastLetter","a")</f>
        <v>0.30826684076376898</v>
      </c>
      <c r="G769" t="str">
        <f t="shared" si="11"/>
        <v>Female</v>
      </c>
    </row>
    <row r="770" spans="1:7">
      <c r="A770" t="s">
        <v>6</v>
      </c>
      <c r="B770" t="s">
        <v>2988</v>
      </c>
      <c r="C770">
        <f>VLOOKUP(B770,NB_2!A:C,3,0)</f>
        <v>0.16172506738544473</v>
      </c>
      <c r="D770">
        <f>VLOOKUP(B770,NB_2!A:C,2,0)</f>
        <v>1.4184397163120567E-2</v>
      </c>
      <c r="E770">
        <f>C770*GETPIVOTDATA("Gender",NB_2!$A$3,"Gender","Male","LastLetter","a")</f>
        <v>2.8334580539228861E-2</v>
      </c>
      <c r="F770">
        <f>D770*GETPIVOTDATA("Gender",NB_2!$A$3,"Gender","Female","LastLetter","a")</f>
        <v>7.8754302384904471E-3</v>
      </c>
      <c r="G770" t="str">
        <f t="shared" si="11"/>
        <v>Male</v>
      </c>
    </row>
    <row r="771" spans="1:7">
      <c r="A771" t="s">
        <v>4</v>
      </c>
      <c r="B771" t="s">
        <v>2983</v>
      </c>
      <c r="C771">
        <f>VLOOKUP(B771,NB_2!A:C,3,0)</f>
        <v>6.5588499550763707E-2</v>
      </c>
      <c r="D771">
        <f>VLOOKUP(B771,NB_2!A:C,2,0)</f>
        <v>0.33839918946301922</v>
      </c>
      <c r="E771">
        <f>C771*GETPIVOTDATA("Gender",NB_2!$A$3,"Gender","Male","LastLetter","a")</f>
        <v>1.1491246552020596E-2</v>
      </c>
      <c r="F771">
        <f>D771*GETPIVOTDATA("Gender",NB_2!$A$3,"Gender","Female","LastLetter","a")</f>
        <v>0.18788526426112923</v>
      </c>
      <c r="G771" t="str">
        <f t="shared" ref="G771:G834" si="12">IF(E771&gt;F771,"Male","Female")</f>
        <v>Female</v>
      </c>
    </row>
    <row r="772" spans="1:7">
      <c r="A772" t="s">
        <v>4</v>
      </c>
      <c r="B772" t="s">
        <v>2981</v>
      </c>
      <c r="C772">
        <f>VLOOKUP(B772,NB_2!A:C,3,0)</f>
        <v>1.2578616352201259E-2</v>
      </c>
      <c r="D772">
        <f>VLOOKUP(B772,NB_2!A:C,2,0)</f>
        <v>0</v>
      </c>
      <c r="E772">
        <f>C772*GETPIVOTDATA("Gender",NB_2!$A$3,"Gender","Male","LastLetter","a")</f>
        <v>2.2038007086066895E-3</v>
      </c>
      <c r="F772">
        <f>D772*GETPIVOTDATA("Gender",NB_2!$A$3,"Gender","Female","LastLetter","a")</f>
        <v>0</v>
      </c>
      <c r="G772" t="str">
        <f t="shared" si="12"/>
        <v>Male</v>
      </c>
    </row>
    <row r="773" spans="1:7">
      <c r="A773" t="s">
        <v>6</v>
      </c>
      <c r="B773" t="s">
        <v>2983</v>
      </c>
      <c r="C773">
        <f>VLOOKUP(B773,NB_2!A:C,3,0)</f>
        <v>6.5588499550763707E-2</v>
      </c>
      <c r="D773">
        <f>VLOOKUP(B773,NB_2!A:C,2,0)</f>
        <v>0.33839918946301922</v>
      </c>
      <c r="E773">
        <f>C773*GETPIVOTDATA("Gender",NB_2!$A$3,"Gender","Male","LastLetter","a")</f>
        <v>1.1491246552020596E-2</v>
      </c>
      <c r="F773">
        <f>D773*GETPIVOTDATA("Gender",NB_2!$A$3,"Gender","Female","LastLetter","a")</f>
        <v>0.18788526426112923</v>
      </c>
      <c r="G773" t="str">
        <f t="shared" si="12"/>
        <v>Female</v>
      </c>
    </row>
    <row r="774" spans="1:7">
      <c r="A774" t="s">
        <v>4</v>
      </c>
      <c r="B774" t="s">
        <v>2976</v>
      </c>
      <c r="C774">
        <f>VLOOKUP(B774,NB_2!A:C,3,0)</f>
        <v>0.17520215633423181</v>
      </c>
      <c r="D774">
        <f>VLOOKUP(B774,NB_2!A:C,2,0)</f>
        <v>0.55521783181357653</v>
      </c>
      <c r="E774">
        <f>C774*GETPIVOTDATA("Gender",NB_2!$A$3,"Gender","Male","LastLetter","a")</f>
        <v>3.0695795584164604E-2</v>
      </c>
      <c r="F774">
        <f>D774*GETPIVOTDATA("Gender",NB_2!$A$3,"Gender","Female","LastLetter","a")</f>
        <v>0.30826684076376898</v>
      </c>
      <c r="G774" t="str">
        <f t="shared" si="12"/>
        <v>Female</v>
      </c>
    </row>
    <row r="775" spans="1:7">
      <c r="A775" t="s">
        <v>6</v>
      </c>
      <c r="B775" t="s">
        <v>2983</v>
      </c>
      <c r="C775">
        <f>VLOOKUP(B775,NB_2!A:C,3,0)</f>
        <v>6.5588499550763707E-2</v>
      </c>
      <c r="D775">
        <f>VLOOKUP(B775,NB_2!A:C,2,0)</f>
        <v>0.33839918946301922</v>
      </c>
      <c r="E775">
        <f>C775*GETPIVOTDATA("Gender",NB_2!$A$3,"Gender","Male","LastLetter","a")</f>
        <v>1.1491246552020596E-2</v>
      </c>
      <c r="F775">
        <f>D775*GETPIVOTDATA("Gender",NB_2!$A$3,"Gender","Female","LastLetter","a")</f>
        <v>0.18788526426112923</v>
      </c>
      <c r="G775" t="str">
        <f t="shared" si="12"/>
        <v>Female</v>
      </c>
    </row>
    <row r="776" spans="1:7">
      <c r="A776" t="s">
        <v>4</v>
      </c>
      <c r="B776" t="s">
        <v>2986</v>
      </c>
      <c r="C776">
        <f>VLOOKUP(B776,NB_2!A:C,3,0)</f>
        <v>5.6603773584905662E-2</v>
      </c>
      <c r="D776">
        <f>VLOOKUP(B776,NB_2!A:C,2,0)</f>
        <v>3.0395136778115502E-2</v>
      </c>
      <c r="E776">
        <f>C776*GETPIVOTDATA("Gender",NB_2!$A$3,"Gender","Male","LastLetter","a")</f>
        <v>9.9171031887301028E-3</v>
      </c>
      <c r="F776">
        <f>D776*GETPIVOTDATA("Gender",NB_2!$A$3,"Gender","Female","LastLetter","a")</f>
        <v>1.6875921939622389E-2</v>
      </c>
      <c r="G776" t="str">
        <f t="shared" si="12"/>
        <v>Female</v>
      </c>
    </row>
    <row r="777" spans="1:7">
      <c r="A777" t="s">
        <v>6</v>
      </c>
      <c r="B777" t="s">
        <v>2976</v>
      </c>
      <c r="C777">
        <f>VLOOKUP(B777,NB_2!A:C,3,0)</f>
        <v>0.17520215633423181</v>
      </c>
      <c r="D777">
        <f>VLOOKUP(B777,NB_2!A:C,2,0)</f>
        <v>0.55521783181357653</v>
      </c>
      <c r="E777">
        <f>C777*GETPIVOTDATA("Gender",NB_2!$A$3,"Gender","Male","LastLetter","a")</f>
        <v>3.0695795584164604E-2</v>
      </c>
      <c r="F777">
        <f>D777*GETPIVOTDATA("Gender",NB_2!$A$3,"Gender","Female","LastLetter","a")</f>
        <v>0.30826684076376898</v>
      </c>
      <c r="G777" t="str">
        <f t="shared" si="12"/>
        <v>Female</v>
      </c>
    </row>
    <row r="778" spans="1:7">
      <c r="A778" t="s">
        <v>6</v>
      </c>
      <c r="B778" t="s">
        <v>2976</v>
      </c>
      <c r="C778">
        <f>VLOOKUP(B778,NB_2!A:C,3,0)</f>
        <v>0.17520215633423181</v>
      </c>
      <c r="D778">
        <f>VLOOKUP(B778,NB_2!A:C,2,0)</f>
        <v>0.55521783181357653</v>
      </c>
      <c r="E778">
        <f>C778*GETPIVOTDATA("Gender",NB_2!$A$3,"Gender","Male","LastLetter","a")</f>
        <v>3.0695795584164604E-2</v>
      </c>
      <c r="F778">
        <f>D778*GETPIVOTDATA("Gender",NB_2!$A$3,"Gender","Female","LastLetter","a")</f>
        <v>0.30826684076376898</v>
      </c>
      <c r="G778" t="str">
        <f t="shared" si="12"/>
        <v>Female</v>
      </c>
    </row>
    <row r="779" spans="1:7">
      <c r="A779" t="s">
        <v>6</v>
      </c>
      <c r="B779" t="s">
        <v>2976</v>
      </c>
      <c r="C779">
        <f>VLOOKUP(B779,NB_2!A:C,3,0)</f>
        <v>0.17520215633423181</v>
      </c>
      <c r="D779">
        <f>VLOOKUP(B779,NB_2!A:C,2,0)</f>
        <v>0.55521783181357653</v>
      </c>
      <c r="E779">
        <f>C779*GETPIVOTDATA("Gender",NB_2!$A$3,"Gender","Male","LastLetter","a")</f>
        <v>3.0695795584164604E-2</v>
      </c>
      <c r="F779">
        <f>D779*GETPIVOTDATA("Gender",NB_2!$A$3,"Gender","Female","LastLetter","a")</f>
        <v>0.30826684076376898</v>
      </c>
      <c r="G779" t="str">
        <f t="shared" si="12"/>
        <v>Female</v>
      </c>
    </row>
    <row r="780" spans="1:7">
      <c r="A780" t="s">
        <v>6</v>
      </c>
      <c r="B780" t="s">
        <v>2983</v>
      </c>
      <c r="C780">
        <f>VLOOKUP(B780,NB_2!A:C,3,0)</f>
        <v>6.5588499550763707E-2</v>
      </c>
      <c r="D780">
        <f>VLOOKUP(B780,NB_2!A:C,2,0)</f>
        <v>0.33839918946301922</v>
      </c>
      <c r="E780">
        <f>C780*GETPIVOTDATA("Gender",NB_2!$A$3,"Gender","Male","LastLetter","a")</f>
        <v>1.1491246552020596E-2</v>
      </c>
      <c r="F780">
        <f>D780*GETPIVOTDATA("Gender",NB_2!$A$3,"Gender","Female","LastLetter","a")</f>
        <v>0.18788526426112923</v>
      </c>
      <c r="G780" t="str">
        <f t="shared" si="12"/>
        <v>Female</v>
      </c>
    </row>
    <row r="781" spans="1:7">
      <c r="A781" t="s">
        <v>4</v>
      </c>
      <c r="B781" t="s">
        <v>2976</v>
      </c>
      <c r="C781">
        <f>VLOOKUP(B781,NB_2!A:C,3,0)</f>
        <v>0.17520215633423181</v>
      </c>
      <c r="D781">
        <f>VLOOKUP(B781,NB_2!A:C,2,0)</f>
        <v>0.55521783181357653</v>
      </c>
      <c r="E781">
        <f>C781*GETPIVOTDATA("Gender",NB_2!$A$3,"Gender","Male","LastLetter","a")</f>
        <v>3.0695795584164604E-2</v>
      </c>
      <c r="F781">
        <f>D781*GETPIVOTDATA("Gender",NB_2!$A$3,"Gender","Female","LastLetter","a")</f>
        <v>0.30826684076376898</v>
      </c>
      <c r="G781" t="str">
        <f t="shared" si="12"/>
        <v>Female</v>
      </c>
    </row>
    <row r="782" spans="1:7">
      <c r="A782" t="s">
        <v>6</v>
      </c>
      <c r="B782" t="s">
        <v>2982</v>
      </c>
      <c r="C782">
        <f>VLOOKUP(B782,NB_2!A:C,3,0)</f>
        <v>0.1096136567834681</v>
      </c>
      <c r="D782">
        <f>VLOOKUP(B782,NB_2!A:C,2,0)</f>
        <v>5.065856129685917E-3</v>
      </c>
      <c r="E782">
        <f>C782*GETPIVOTDATA("Gender",NB_2!$A$3,"Gender","Male","LastLetter","a")</f>
        <v>1.9204549032144008E-2</v>
      </c>
      <c r="F782">
        <f>D782*GETPIVOTDATA("Gender",NB_2!$A$3,"Gender","Female","LastLetter","a")</f>
        <v>2.812653656603731E-3</v>
      </c>
      <c r="G782" t="str">
        <f t="shared" si="12"/>
        <v>Male</v>
      </c>
    </row>
    <row r="783" spans="1:7">
      <c r="A783" t="s">
        <v>6</v>
      </c>
      <c r="B783" t="s">
        <v>2976</v>
      </c>
      <c r="C783">
        <f>VLOOKUP(B783,NB_2!A:C,3,0)</f>
        <v>0.17520215633423181</v>
      </c>
      <c r="D783">
        <f>VLOOKUP(B783,NB_2!A:C,2,0)</f>
        <v>0.55521783181357653</v>
      </c>
      <c r="E783">
        <f>C783*GETPIVOTDATA("Gender",NB_2!$A$3,"Gender","Male","LastLetter","a")</f>
        <v>3.0695795584164604E-2</v>
      </c>
      <c r="F783">
        <f>D783*GETPIVOTDATA("Gender",NB_2!$A$3,"Gender","Female","LastLetter","a")</f>
        <v>0.30826684076376898</v>
      </c>
      <c r="G783" t="str">
        <f t="shared" si="12"/>
        <v>Female</v>
      </c>
    </row>
    <row r="784" spans="1:7">
      <c r="A784" t="s">
        <v>6</v>
      </c>
      <c r="B784" t="s">
        <v>2976</v>
      </c>
      <c r="C784">
        <f>VLOOKUP(B784,NB_2!A:C,3,0)</f>
        <v>0.17520215633423181</v>
      </c>
      <c r="D784">
        <f>VLOOKUP(B784,NB_2!A:C,2,0)</f>
        <v>0.55521783181357653</v>
      </c>
      <c r="E784">
        <f>C784*GETPIVOTDATA("Gender",NB_2!$A$3,"Gender","Male","LastLetter","a")</f>
        <v>3.0695795584164604E-2</v>
      </c>
      <c r="F784">
        <f>D784*GETPIVOTDATA("Gender",NB_2!$A$3,"Gender","Female","LastLetter","a")</f>
        <v>0.30826684076376898</v>
      </c>
      <c r="G784" t="str">
        <f t="shared" si="12"/>
        <v>Female</v>
      </c>
    </row>
    <row r="785" spans="1:7">
      <c r="A785" t="s">
        <v>4</v>
      </c>
      <c r="B785" t="s">
        <v>2988</v>
      </c>
      <c r="C785">
        <f>VLOOKUP(B785,NB_2!A:C,3,0)</f>
        <v>0.16172506738544473</v>
      </c>
      <c r="D785">
        <f>VLOOKUP(B785,NB_2!A:C,2,0)</f>
        <v>1.4184397163120567E-2</v>
      </c>
      <c r="E785">
        <f>C785*GETPIVOTDATA("Gender",NB_2!$A$3,"Gender","Male","LastLetter","a")</f>
        <v>2.8334580539228861E-2</v>
      </c>
      <c r="F785">
        <f>D785*GETPIVOTDATA("Gender",NB_2!$A$3,"Gender","Female","LastLetter","a")</f>
        <v>7.8754302384904471E-3</v>
      </c>
      <c r="G785" t="str">
        <f t="shared" si="12"/>
        <v>Male</v>
      </c>
    </row>
    <row r="786" spans="1:7">
      <c r="A786" t="s">
        <v>4</v>
      </c>
      <c r="B786" t="s">
        <v>2994</v>
      </c>
      <c r="C786">
        <f>VLOOKUP(B786,NB_2!A:C,3,0)</f>
        <v>6.2893081761006289E-2</v>
      </c>
      <c r="D786">
        <f>VLOOKUP(B786,NB_2!A:C,2,0)</f>
        <v>5.065856129685917E-3</v>
      </c>
      <c r="E786">
        <f>C786*GETPIVOTDATA("Gender",NB_2!$A$3,"Gender","Male","LastLetter","a")</f>
        <v>1.1019003543033448E-2</v>
      </c>
      <c r="F786">
        <f>D786*GETPIVOTDATA("Gender",NB_2!$A$3,"Gender","Female","LastLetter","a")</f>
        <v>2.812653656603731E-3</v>
      </c>
      <c r="G786" t="str">
        <f t="shared" si="12"/>
        <v>Male</v>
      </c>
    </row>
    <row r="787" spans="1:7">
      <c r="A787" t="s">
        <v>6</v>
      </c>
      <c r="B787" t="s">
        <v>2995</v>
      </c>
      <c r="C787">
        <f>VLOOKUP(B787,NB_2!A:C,3,0)</f>
        <v>3.2345013477088951E-2</v>
      </c>
      <c r="D787">
        <f>VLOOKUP(B787,NB_2!A:C,2,0)</f>
        <v>1.0131712259371834E-2</v>
      </c>
      <c r="E787">
        <f>C787*GETPIVOTDATA("Gender",NB_2!$A$3,"Gender","Male","LastLetter","a")</f>
        <v>5.6669161078457733E-3</v>
      </c>
      <c r="F787">
        <f>D787*GETPIVOTDATA("Gender",NB_2!$A$3,"Gender","Female","LastLetter","a")</f>
        <v>5.6253073132074621E-3</v>
      </c>
      <c r="G787" t="str">
        <f t="shared" si="12"/>
        <v>Male</v>
      </c>
    </row>
    <row r="788" spans="1:7">
      <c r="A788" t="s">
        <v>6</v>
      </c>
      <c r="B788" t="s">
        <v>2976</v>
      </c>
      <c r="C788">
        <f>VLOOKUP(B788,NB_2!A:C,3,0)</f>
        <v>0.17520215633423181</v>
      </c>
      <c r="D788">
        <f>VLOOKUP(B788,NB_2!A:C,2,0)</f>
        <v>0.55521783181357653</v>
      </c>
      <c r="E788">
        <f>C788*GETPIVOTDATA("Gender",NB_2!$A$3,"Gender","Male","LastLetter","a")</f>
        <v>3.0695795584164604E-2</v>
      </c>
      <c r="F788">
        <f>D788*GETPIVOTDATA("Gender",NB_2!$A$3,"Gender","Female","LastLetter","a")</f>
        <v>0.30826684076376898</v>
      </c>
      <c r="G788" t="str">
        <f t="shared" si="12"/>
        <v>Female</v>
      </c>
    </row>
    <row r="789" spans="1:7">
      <c r="A789" t="s">
        <v>4</v>
      </c>
      <c r="B789" t="s">
        <v>2988</v>
      </c>
      <c r="C789">
        <f>VLOOKUP(B789,NB_2!A:C,3,0)</f>
        <v>0.16172506738544473</v>
      </c>
      <c r="D789">
        <f>VLOOKUP(B789,NB_2!A:C,2,0)</f>
        <v>1.4184397163120567E-2</v>
      </c>
      <c r="E789">
        <f>C789*GETPIVOTDATA("Gender",NB_2!$A$3,"Gender","Male","LastLetter","a")</f>
        <v>2.8334580539228861E-2</v>
      </c>
      <c r="F789">
        <f>D789*GETPIVOTDATA("Gender",NB_2!$A$3,"Gender","Female","LastLetter","a")</f>
        <v>7.8754302384904471E-3</v>
      </c>
      <c r="G789" t="str">
        <f t="shared" si="12"/>
        <v>Male</v>
      </c>
    </row>
    <row r="790" spans="1:7">
      <c r="A790" t="s">
        <v>4</v>
      </c>
      <c r="B790" t="s">
        <v>2987</v>
      </c>
      <c r="C790">
        <f>VLOOKUP(B790,NB_2!A:C,3,0)</f>
        <v>3.7735849056603772E-2</v>
      </c>
      <c r="D790">
        <f>VLOOKUP(B790,NB_2!A:C,2,0)</f>
        <v>7.0921985815602835E-3</v>
      </c>
      <c r="E790">
        <f>C790*GETPIVOTDATA("Gender",NB_2!$A$3,"Gender","Male","LastLetter","a")</f>
        <v>6.6114021258200676E-3</v>
      </c>
      <c r="F790">
        <f>D790*GETPIVOTDATA("Gender",NB_2!$A$3,"Gender","Female","LastLetter","a")</f>
        <v>3.9377151192452236E-3</v>
      </c>
      <c r="G790" t="str">
        <f t="shared" si="12"/>
        <v>Male</v>
      </c>
    </row>
    <row r="791" spans="1:7">
      <c r="A791" t="s">
        <v>6</v>
      </c>
      <c r="B791" t="s">
        <v>2983</v>
      </c>
      <c r="C791">
        <f>VLOOKUP(B791,NB_2!A:C,3,0)</f>
        <v>6.5588499550763707E-2</v>
      </c>
      <c r="D791">
        <f>VLOOKUP(B791,NB_2!A:C,2,0)</f>
        <v>0.33839918946301922</v>
      </c>
      <c r="E791">
        <f>C791*GETPIVOTDATA("Gender",NB_2!$A$3,"Gender","Male","LastLetter","a")</f>
        <v>1.1491246552020596E-2</v>
      </c>
      <c r="F791">
        <f>D791*GETPIVOTDATA("Gender",NB_2!$A$3,"Gender","Female","LastLetter","a")</f>
        <v>0.18788526426112923</v>
      </c>
      <c r="G791" t="str">
        <f t="shared" si="12"/>
        <v>Female</v>
      </c>
    </row>
    <row r="792" spans="1:7">
      <c r="A792" t="s">
        <v>4</v>
      </c>
      <c r="B792" t="s">
        <v>2982</v>
      </c>
      <c r="C792">
        <f>VLOOKUP(B792,NB_2!A:C,3,0)</f>
        <v>0.1096136567834681</v>
      </c>
      <c r="D792">
        <f>VLOOKUP(B792,NB_2!A:C,2,0)</f>
        <v>5.065856129685917E-3</v>
      </c>
      <c r="E792">
        <f>C792*GETPIVOTDATA("Gender",NB_2!$A$3,"Gender","Male","LastLetter","a")</f>
        <v>1.9204549032144008E-2</v>
      </c>
      <c r="F792">
        <f>D792*GETPIVOTDATA("Gender",NB_2!$A$3,"Gender","Female","LastLetter","a")</f>
        <v>2.812653656603731E-3</v>
      </c>
      <c r="G792" t="str">
        <f t="shared" si="12"/>
        <v>Male</v>
      </c>
    </row>
    <row r="793" spans="1:7">
      <c r="A793" t="s">
        <v>4</v>
      </c>
      <c r="B793" t="s">
        <v>2976</v>
      </c>
      <c r="C793">
        <f>VLOOKUP(B793,NB_2!A:C,3,0)</f>
        <v>0.17520215633423181</v>
      </c>
      <c r="D793">
        <f>VLOOKUP(B793,NB_2!A:C,2,0)</f>
        <v>0.55521783181357653</v>
      </c>
      <c r="E793">
        <f>C793*GETPIVOTDATA("Gender",NB_2!$A$3,"Gender","Male","LastLetter","a")</f>
        <v>3.0695795584164604E-2</v>
      </c>
      <c r="F793">
        <f>D793*GETPIVOTDATA("Gender",NB_2!$A$3,"Gender","Female","LastLetter","a")</f>
        <v>0.30826684076376898</v>
      </c>
      <c r="G793" t="str">
        <f t="shared" si="12"/>
        <v>Female</v>
      </c>
    </row>
    <row r="794" spans="1:7">
      <c r="A794" t="s">
        <v>4</v>
      </c>
      <c r="B794" t="s">
        <v>2994</v>
      </c>
      <c r="C794">
        <f>VLOOKUP(B794,NB_2!A:C,3,0)</f>
        <v>6.2893081761006289E-2</v>
      </c>
      <c r="D794">
        <f>VLOOKUP(B794,NB_2!A:C,2,0)</f>
        <v>5.065856129685917E-3</v>
      </c>
      <c r="E794">
        <f>C794*GETPIVOTDATA("Gender",NB_2!$A$3,"Gender","Male","LastLetter","a")</f>
        <v>1.1019003543033448E-2</v>
      </c>
      <c r="F794">
        <f>D794*GETPIVOTDATA("Gender",NB_2!$A$3,"Gender","Female","LastLetter","a")</f>
        <v>2.812653656603731E-3</v>
      </c>
      <c r="G794" t="str">
        <f t="shared" si="12"/>
        <v>Male</v>
      </c>
    </row>
    <row r="795" spans="1:7">
      <c r="A795" t="s">
        <v>6</v>
      </c>
      <c r="B795" t="s">
        <v>2976</v>
      </c>
      <c r="C795">
        <f>VLOOKUP(B795,NB_2!A:C,3,0)</f>
        <v>0.17520215633423181</v>
      </c>
      <c r="D795">
        <f>VLOOKUP(B795,NB_2!A:C,2,0)</f>
        <v>0.55521783181357653</v>
      </c>
      <c r="E795">
        <f>C795*GETPIVOTDATA("Gender",NB_2!$A$3,"Gender","Male","LastLetter","a")</f>
        <v>3.0695795584164604E-2</v>
      </c>
      <c r="F795">
        <f>D795*GETPIVOTDATA("Gender",NB_2!$A$3,"Gender","Female","LastLetter","a")</f>
        <v>0.30826684076376898</v>
      </c>
      <c r="G795" t="str">
        <f t="shared" si="12"/>
        <v>Female</v>
      </c>
    </row>
    <row r="796" spans="1:7">
      <c r="A796" t="s">
        <v>4</v>
      </c>
      <c r="B796" t="s">
        <v>2976</v>
      </c>
      <c r="C796">
        <f>VLOOKUP(B796,NB_2!A:C,3,0)</f>
        <v>0.17520215633423181</v>
      </c>
      <c r="D796">
        <f>VLOOKUP(B796,NB_2!A:C,2,0)</f>
        <v>0.55521783181357653</v>
      </c>
      <c r="E796">
        <f>C796*GETPIVOTDATA("Gender",NB_2!$A$3,"Gender","Male","LastLetter","a")</f>
        <v>3.0695795584164604E-2</v>
      </c>
      <c r="F796">
        <f>D796*GETPIVOTDATA("Gender",NB_2!$A$3,"Gender","Female","LastLetter","a")</f>
        <v>0.30826684076376898</v>
      </c>
      <c r="G796" t="str">
        <f t="shared" si="12"/>
        <v>Female</v>
      </c>
    </row>
    <row r="797" spans="1:7">
      <c r="A797" t="s">
        <v>4</v>
      </c>
      <c r="B797" t="s">
        <v>2983</v>
      </c>
      <c r="C797">
        <f>VLOOKUP(B797,NB_2!A:C,3,0)</f>
        <v>6.5588499550763707E-2</v>
      </c>
      <c r="D797">
        <f>VLOOKUP(B797,NB_2!A:C,2,0)</f>
        <v>0.33839918946301922</v>
      </c>
      <c r="E797">
        <f>C797*GETPIVOTDATA("Gender",NB_2!$A$3,"Gender","Male","LastLetter","a")</f>
        <v>1.1491246552020596E-2</v>
      </c>
      <c r="F797">
        <f>D797*GETPIVOTDATA("Gender",NB_2!$A$3,"Gender","Female","LastLetter","a")</f>
        <v>0.18788526426112923</v>
      </c>
      <c r="G797" t="str">
        <f t="shared" si="12"/>
        <v>Female</v>
      </c>
    </row>
    <row r="798" spans="1:7">
      <c r="A798" t="s">
        <v>6</v>
      </c>
      <c r="B798" t="s">
        <v>2976</v>
      </c>
      <c r="C798">
        <f>VLOOKUP(B798,NB_2!A:C,3,0)</f>
        <v>0.17520215633423181</v>
      </c>
      <c r="D798">
        <f>VLOOKUP(B798,NB_2!A:C,2,0)</f>
        <v>0.55521783181357653</v>
      </c>
      <c r="E798">
        <f>C798*GETPIVOTDATA("Gender",NB_2!$A$3,"Gender","Male","LastLetter","a")</f>
        <v>3.0695795584164604E-2</v>
      </c>
      <c r="F798">
        <f>D798*GETPIVOTDATA("Gender",NB_2!$A$3,"Gender","Female","LastLetter","a")</f>
        <v>0.30826684076376898</v>
      </c>
      <c r="G798" t="str">
        <f t="shared" si="12"/>
        <v>Female</v>
      </c>
    </row>
    <row r="799" spans="1:7">
      <c r="A799" t="s">
        <v>4</v>
      </c>
      <c r="B799" t="s">
        <v>2986</v>
      </c>
      <c r="C799">
        <f>VLOOKUP(B799,NB_2!A:C,3,0)</f>
        <v>5.6603773584905662E-2</v>
      </c>
      <c r="D799">
        <f>VLOOKUP(B799,NB_2!A:C,2,0)</f>
        <v>3.0395136778115502E-2</v>
      </c>
      <c r="E799">
        <f>C799*GETPIVOTDATA("Gender",NB_2!$A$3,"Gender","Male","LastLetter","a")</f>
        <v>9.9171031887301028E-3</v>
      </c>
      <c r="F799">
        <f>D799*GETPIVOTDATA("Gender",NB_2!$A$3,"Gender","Female","LastLetter","a")</f>
        <v>1.6875921939622389E-2</v>
      </c>
      <c r="G799" t="str">
        <f t="shared" si="12"/>
        <v>Female</v>
      </c>
    </row>
    <row r="800" spans="1:7">
      <c r="A800" t="s">
        <v>4</v>
      </c>
      <c r="B800" t="s">
        <v>2980</v>
      </c>
      <c r="C800">
        <f>VLOOKUP(B800,NB_2!A:C,3,0)</f>
        <v>1.7969451931716084E-3</v>
      </c>
      <c r="D800">
        <f>VLOOKUP(B800,NB_2!A:C,2,0)</f>
        <v>1.0131712259371835E-3</v>
      </c>
      <c r="E800">
        <f>C800*GETPIVOTDATA("Gender",NB_2!$A$3,"Gender","Male","LastLetter","a")</f>
        <v>3.1482867265809851E-4</v>
      </c>
      <c r="F800">
        <f>D800*GETPIVOTDATA("Gender",NB_2!$A$3,"Gender","Female","LastLetter","a")</f>
        <v>5.6253073132074625E-4</v>
      </c>
      <c r="G800" t="str">
        <f t="shared" si="12"/>
        <v>Female</v>
      </c>
    </row>
    <row r="801" spans="1:7">
      <c r="A801" t="s">
        <v>4</v>
      </c>
      <c r="B801" t="s">
        <v>2982</v>
      </c>
      <c r="C801">
        <f>VLOOKUP(B801,NB_2!A:C,3,0)</f>
        <v>0.1096136567834681</v>
      </c>
      <c r="D801">
        <f>VLOOKUP(B801,NB_2!A:C,2,0)</f>
        <v>5.065856129685917E-3</v>
      </c>
      <c r="E801">
        <f>C801*GETPIVOTDATA("Gender",NB_2!$A$3,"Gender","Male","LastLetter","a")</f>
        <v>1.9204549032144008E-2</v>
      </c>
      <c r="F801">
        <f>D801*GETPIVOTDATA("Gender",NB_2!$A$3,"Gender","Female","LastLetter","a")</f>
        <v>2.812653656603731E-3</v>
      </c>
      <c r="G801" t="str">
        <f t="shared" si="12"/>
        <v>Male</v>
      </c>
    </row>
    <row r="802" spans="1:7">
      <c r="A802" t="s">
        <v>6</v>
      </c>
      <c r="B802" t="s">
        <v>2983</v>
      </c>
      <c r="C802">
        <f>VLOOKUP(B802,NB_2!A:C,3,0)</f>
        <v>6.5588499550763707E-2</v>
      </c>
      <c r="D802">
        <f>VLOOKUP(B802,NB_2!A:C,2,0)</f>
        <v>0.33839918946301922</v>
      </c>
      <c r="E802">
        <f>C802*GETPIVOTDATA("Gender",NB_2!$A$3,"Gender","Male","LastLetter","a")</f>
        <v>1.1491246552020596E-2</v>
      </c>
      <c r="F802">
        <f>D802*GETPIVOTDATA("Gender",NB_2!$A$3,"Gender","Female","LastLetter","a")</f>
        <v>0.18788526426112923</v>
      </c>
      <c r="G802" t="str">
        <f t="shared" si="12"/>
        <v>Female</v>
      </c>
    </row>
    <row r="803" spans="1:7">
      <c r="A803" t="s">
        <v>6</v>
      </c>
      <c r="B803" t="s">
        <v>2983</v>
      </c>
      <c r="C803">
        <f>VLOOKUP(B803,NB_2!A:C,3,0)</f>
        <v>6.5588499550763707E-2</v>
      </c>
      <c r="D803">
        <f>VLOOKUP(B803,NB_2!A:C,2,0)</f>
        <v>0.33839918946301922</v>
      </c>
      <c r="E803">
        <f>C803*GETPIVOTDATA("Gender",NB_2!$A$3,"Gender","Male","LastLetter","a")</f>
        <v>1.1491246552020596E-2</v>
      </c>
      <c r="F803">
        <f>D803*GETPIVOTDATA("Gender",NB_2!$A$3,"Gender","Female","LastLetter","a")</f>
        <v>0.18788526426112923</v>
      </c>
      <c r="G803" t="str">
        <f t="shared" si="12"/>
        <v>Female</v>
      </c>
    </row>
    <row r="804" spans="1:7">
      <c r="A804" t="s">
        <v>6</v>
      </c>
      <c r="B804" t="s">
        <v>2976</v>
      </c>
      <c r="C804">
        <f>VLOOKUP(B804,NB_2!A:C,3,0)</f>
        <v>0.17520215633423181</v>
      </c>
      <c r="D804">
        <f>VLOOKUP(B804,NB_2!A:C,2,0)</f>
        <v>0.55521783181357653</v>
      </c>
      <c r="E804">
        <f>C804*GETPIVOTDATA("Gender",NB_2!$A$3,"Gender","Male","LastLetter","a")</f>
        <v>3.0695795584164604E-2</v>
      </c>
      <c r="F804">
        <f>D804*GETPIVOTDATA("Gender",NB_2!$A$3,"Gender","Female","LastLetter","a")</f>
        <v>0.30826684076376898</v>
      </c>
      <c r="G804" t="str">
        <f t="shared" si="12"/>
        <v>Female</v>
      </c>
    </row>
    <row r="805" spans="1:7">
      <c r="A805" t="s">
        <v>6</v>
      </c>
      <c r="B805" t="s">
        <v>2983</v>
      </c>
      <c r="C805">
        <f>VLOOKUP(B805,NB_2!A:C,3,0)</f>
        <v>6.5588499550763707E-2</v>
      </c>
      <c r="D805">
        <f>VLOOKUP(B805,NB_2!A:C,2,0)</f>
        <v>0.33839918946301922</v>
      </c>
      <c r="E805">
        <f>C805*GETPIVOTDATA("Gender",NB_2!$A$3,"Gender","Male","LastLetter","a")</f>
        <v>1.1491246552020596E-2</v>
      </c>
      <c r="F805">
        <f>D805*GETPIVOTDATA("Gender",NB_2!$A$3,"Gender","Female","LastLetter","a")</f>
        <v>0.18788526426112923</v>
      </c>
      <c r="G805" t="str">
        <f t="shared" si="12"/>
        <v>Female</v>
      </c>
    </row>
    <row r="806" spans="1:7">
      <c r="A806" t="s">
        <v>4</v>
      </c>
      <c r="B806" t="s">
        <v>2988</v>
      </c>
      <c r="C806">
        <f>VLOOKUP(B806,NB_2!A:C,3,0)</f>
        <v>0.16172506738544473</v>
      </c>
      <c r="D806">
        <f>VLOOKUP(B806,NB_2!A:C,2,0)</f>
        <v>1.4184397163120567E-2</v>
      </c>
      <c r="E806">
        <f>C806*GETPIVOTDATA("Gender",NB_2!$A$3,"Gender","Male","LastLetter","a")</f>
        <v>2.8334580539228861E-2</v>
      </c>
      <c r="F806">
        <f>D806*GETPIVOTDATA("Gender",NB_2!$A$3,"Gender","Female","LastLetter","a")</f>
        <v>7.8754302384904471E-3</v>
      </c>
      <c r="G806" t="str">
        <f t="shared" si="12"/>
        <v>Male</v>
      </c>
    </row>
    <row r="807" spans="1:7">
      <c r="A807" t="s">
        <v>4</v>
      </c>
      <c r="B807" t="s">
        <v>2986</v>
      </c>
      <c r="C807">
        <f>VLOOKUP(B807,NB_2!A:C,3,0)</f>
        <v>5.6603773584905662E-2</v>
      </c>
      <c r="D807">
        <f>VLOOKUP(B807,NB_2!A:C,2,0)</f>
        <v>3.0395136778115502E-2</v>
      </c>
      <c r="E807">
        <f>C807*GETPIVOTDATA("Gender",NB_2!$A$3,"Gender","Male","LastLetter","a")</f>
        <v>9.9171031887301028E-3</v>
      </c>
      <c r="F807">
        <f>D807*GETPIVOTDATA("Gender",NB_2!$A$3,"Gender","Female","LastLetter","a")</f>
        <v>1.6875921939622389E-2</v>
      </c>
      <c r="G807" t="str">
        <f t="shared" si="12"/>
        <v>Female</v>
      </c>
    </row>
    <row r="808" spans="1:7">
      <c r="A808" t="s">
        <v>4</v>
      </c>
      <c r="B808" t="s">
        <v>2982</v>
      </c>
      <c r="C808">
        <f>VLOOKUP(B808,NB_2!A:C,3,0)</f>
        <v>0.1096136567834681</v>
      </c>
      <c r="D808">
        <f>VLOOKUP(B808,NB_2!A:C,2,0)</f>
        <v>5.065856129685917E-3</v>
      </c>
      <c r="E808">
        <f>C808*GETPIVOTDATA("Gender",NB_2!$A$3,"Gender","Male","LastLetter","a")</f>
        <v>1.9204549032144008E-2</v>
      </c>
      <c r="F808">
        <f>D808*GETPIVOTDATA("Gender",NB_2!$A$3,"Gender","Female","LastLetter","a")</f>
        <v>2.812653656603731E-3</v>
      </c>
      <c r="G808" t="str">
        <f t="shared" si="12"/>
        <v>Male</v>
      </c>
    </row>
    <row r="809" spans="1:7">
      <c r="A809" t="s">
        <v>4</v>
      </c>
      <c r="B809" t="s">
        <v>2988</v>
      </c>
      <c r="C809">
        <f>VLOOKUP(B809,NB_2!A:C,3,0)</f>
        <v>0.16172506738544473</v>
      </c>
      <c r="D809">
        <f>VLOOKUP(B809,NB_2!A:C,2,0)</f>
        <v>1.4184397163120567E-2</v>
      </c>
      <c r="E809">
        <f>C809*GETPIVOTDATA("Gender",NB_2!$A$3,"Gender","Male","LastLetter","a")</f>
        <v>2.8334580539228861E-2</v>
      </c>
      <c r="F809">
        <f>D809*GETPIVOTDATA("Gender",NB_2!$A$3,"Gender","Female","LastLetter","a")</f>
        <v>7.8754302384904471E-3</v>
      </c>
      <c r="G809" t="str">
        <f t="shared" si="12"/>
        <v>Male</v>
      </c>
    </row>
    <row r="810" spans="1:7">
      <c r="A810" t="s">
        <v>4</v>
      </c>
      <c r="B810" t="s">
        <v>2985</v>
      </c>
      <c r="C810">
        <f>VLOOKUP(B810,NB_2!A:C,3,0)</f>
        <v>3.6837376460017966E-2</v>
      </c>
      <c r="D810">
        <f>VLOOKUP(B810,NB_2!A:C,2,0)</f>
        <v>4.0526849037487338E-3</v>
      </c>
      <c r="E810">
        <f>C810*GETPIVOTDATA("Gender",NB_2!$A$3,"Gender","Male","LastLetter","a")</f>
        <v>6.4539877894910181E-3</v>
      </c>
      <c r="F810">
        <f>D810*GETPIVOTDATA("Gender",NB_2!$A$3,"Gender","Female","LastLetter","a")</f>
        <v>2.250122925282985E-3</v>
      </c>
      <c r="G810" t="str">
        <f t="shared" si="12"/>
        <v>Male</v>
      </c>
    </row>
    <row r="811" spans="1:7">
      <c r="A811" t="s">
        <v>4</v>
      </c>
      <c r="B811" t="s">
        <v>2992</v>
      </c>
      <c r="C811">
        <f>VLOOKUP(B811,NB_2!A:C,3,0)</f>
        <v>8.9847259658580411E-2</v>
      </c>
      <c r="D811">
        <f>VLOOKUP(B811,NB_2!A:C,2,0)</f>
        <v>8.1053698074974676E-3</v>
      </c>
      <c r="E811">
        <f>C811*GETPIVOTDATA("Gender",NB_2!$A$3,"Gender","Male","LastLetter","a")</f>
        <v>1.5741433632904926E-2</v>
      </c>
      <c r="F811">
        <f>D811*GETPIVOTDATA("Gender",NB_2!$A$3,"Gender","Female","LastLetter","a")</f>
        <v>4.50024585056597E-3</v>
      </c>
      <c r="G811" t="str">
        <f t="shared" si="12"/>
        <v>Male</v>
      </c>
    </row>
    <row r="812" spans="1:7">
      <c r="A812" t="s">
        <v>4</v>
      </c>
      <c r="B812" t="s">
        <v>2988</v>
      </c>
      <c r="C812">
        <f>VLOOKUP(B812,NB_2!A:C,3,0)</f>
        <v>0.16172506738544473</v>
      </c>
      <c r="D812">
        <f>VLOOKUP(B812,NB_2!A:C,2,0)</f>
        <v>1.4184397163120567E-2</v>
      </c>
      <c r="E812">
        <f>C812*GETPIVOTDATA("Gender",NB_2!$A$3,"Gender","Male","LastLetter","a")</f>
        <v>2.8334580539228861E-2</v>
      </c>
      <c r="F812">
        <f>D812*GETPIVOTDATA("Gender",NB_2!$A$3,"Gender","Female","LastLetter","a")</f>
        <v>7.8754302384904471E-3</v>
      </c>
      <c r="G812" t="str">
        <f t="shared" si="12"/>
        <v>Male</v>
      </c>
    </row>
    <row r="813" spans="1:7">
      <c r="A813" t="s">
        <v>6</v>
      </c>
      <c r="B813" t="s">
        <v>2976</v>
      </c>
      <c r="C813">
        <f>VLOOKUP(B813,NB_2!A:C,3,0)</f>
        <v>0.17520215633423181</v>
      </c>
      <c r="D813">
        <f>VLOOKUP(B813,NB_2!A:C,2,0)</f>
        <v>0.55521783181357653</v>
      </c>
      <c r="E813">
        <f>C813*GETPIVOTDATA("Gender",NB_2!$A$3,"Gender","Male","LastLetter","a")</f>
        <v>3.0695795584164604E-2</v>
      </c>
      <c r="F813">
        <f>D813*GETPIVOTDATA("Gender",NB_2!$A$3,"Gender","Female","LastLetter","a")</f>
        <v>0.30826684076376898</v>
      </c>
      <c r="G813" t="str">
        <f t="shared" si="12"/>
        <v>Female</v>
      </c>
    </row>
    <row r="814" spans="1:7">
      <c r="A814" t="s">
        <v>6</v>
      </c>
      <c r="B814" t="s">
        <v>2976</v>
      </c>
      <c r="C814">
        <f>VLOOKUP(B814,NB_2!A:C,3,0)</f>
        <v>0.17520215633423181</v>
      </c>
      <c r="D814">
        <f>VLOOKUP(B814,NB_2!A:C,2,0)</f>
        <v>0.55521783181357653</v>
      </c>
      <c r="E814">
        <f>C814*GETPIVOTDATA("Gender",NB_2!$A$3,"Gender","Male","LastLetter","a")</f>
        <v>3.0695795584164604E-2</v>
      </c>
      <c r="F814">
        <f>D814*GETPIVOTDATA("Gender",NB_2!$A$3,"Gender","Female","LastLetter","a")</f>
        <v>0.30826684076376898</v>
      </c>
      <c r="G814" t="str">
        <f t="shared" si="12"/>
        <v>Female</v>
      </c>
    </row>
    <row r="815" spans="1:7">
      <c r="A815" t="s">
        <v>6</v>
      </c>
      <c r="B815" t="s">
        <v>2983</v>
      </c>
      <c r="C815">
        <f>VLOOKUP(B815,NB_2!A:C,3,0)</f>
        <v>6.5588499550763707E-2</v>
      </c>
      <c r="D815">
        <f>VLOOKUP(B815,NB_2!A:C,2,0)</f>
        <v>0.33839918946301922</v>
      </c>
      <c r="E815">
        <f>C815*GETPIVOTDATA("Gender",NB_2!$A$3,"Gender","Male","LastLetter","a")</f>
        <v>1.1491246552020596E-2</v>
      </c>
      <c r="F815">
        <f>D815*GETPIVOTDATA("Gender",NB_2!$A$3,"Gender","Female","LastLetter","a")</f>
        <v>0.18788526426112923</v>
      </c>
      <c r="G815" t="str">
        <f t="shared" si="12"/>
        <v>Female</v>
      </c>
    </row>
    <row r="816" spans="1:7">
      <c r="A816" t="s">
        <v>4</v>
      </c>
      <c r="B816" t="s">
        <v>2992</v>
      </c>
      <c r="C816">
        <f>VLOOKUP(B816,NB_2!A:C,3,0)</f>
        <v>8.9847259658580411E-2</v>
      </c>
      <c r="D816">
        <f>VLOOKUP(B816,NB_2!A:C,2,0)</f>
        <v>8.1053698074974676E-3</v>
      </c>
      <c r="E816">
        <f>C816*GETPIVOTDATA("Gender",NB_2!$A$3,"Gender","Male","LastLetter","a")</f>
        <v>1.5741433632904926E-2</v>
      </c>
      <c r="F816">
        <f>D816*GETPIVOTDATA("Gender",NB_2!$A$3,"Gender","Female","LastLetter","a")</f>
        <v>4.50024585056597E-3</v>
      </c>
      <c r="G816" t="str">
        <f t="shared" si="12"/>
        <v>Male</v>
      </c>
    </row>
    <row r="817" spans="1:7">
      <c r="A817" t="s">
        <v>6</v>
      </c>
      <c r="B817" t="s">
        <v>2976</v>
      </c>
      <c r="C817">
        <f>VLOOKUP(B817,NB_2!A:C,3,0)</f>
        <v>0.17520215633423181</v>
      </c>
      <c r="D817">
        <f>VLOOKUP(B817,NB_2!A:C,2,0)</f>
        <v>0.55521783181357653</v>
      </c>
      <c r="E817">
        <f>C817*GETPIVOTDATA("Gender",NB_2!$A$3,"Gender","Male","LastLetter","a")</f>
        <v>3.0695795584164604E-2</v>
      </c>
      <c r="F817">
        <f>D817*GETPIVOTDATA("Gender",NB_2!$A$3,"Gender","Female","LastLetter","a")</f>
        <v>0.30826684076376898</v>
      </c>
      <c r="G817" t="str">
        <f t="shared" si="12"/>
        <v>Female</v>
      </c>
    </row>
    <row r="818" spans="1:7">
      <c r="A818" t="s">
        <v>6</v>
      </c>
      <c r="B818" t="s">
        <v>2983</v>
      </c>
      <c r="C818">
        <f>VLOOKUP(B818,NB_2!A:C,3,0)</f>
        <v>6.5588499550763707E-2</v>
      </c>
      <c r="D818">
        <f>VLOOKUP(B818,NB_2!A:C,2,0)</f>
        <v>0.33839918946301922</v>
      </c>
      <c r="E818">
        <f>C818*GETPIVOTDATA("Gender",NB_2!$A$3,"Gender","Male","LastLetter","a")</f>
        <v>1.1491246552020596E-2</v>
      </c>
      <c r="F818">
        <f>D818*GETPIVOTDATA("Gender",NB_2!$A$3,"Gender","Female","LastLetter","a")</f>
        <v>0.18788526426112923</v>
      </c>
      <c r="G818" t="str">
        <f t="shared" si="12"/>
        <v>Female</v>
      </c>
    </row>
    <row r="819" spans="1:7">
      <c r="A819" t="s">
        <v>4</v>
      </c>
      <c r="B819" t="s">
        <v>2994</v>
      </c>
      <c r="C819">
        <f>VLOOKUP(B819,NB_2!A:C,3,0)</f>
        <v>6.2893081761006289E-2</v>
      </c>
      <c r="D819">
        <f>VLOOKUP(B819,NB_2!A:C,2,0)</f>
        <v>5.065856129685917E-3</v>
      </c>
      <c r="E819">
        <f>C819*GETPIVOTDATA("Gender",NB_2!$A$3,"Gender","Male","LastLetter","a")</f>
        <v>1.1019003543033448E-2</v>
      </c>
      <c r="F819">
        <f>D819*GETPIVOTDATA("Gender",NB_2!$A$3,"Gender","Female","LastLetter","a")</f>
        <v>2.812653656603731E-3</v>
      </c>
      <c r="G819" t="str">
        <f t="shared" si="12"/>
        <v>Male</v>
      </c>
    </row>
    <row r="820" spans="1:7">
      <c r="A820" t="s">
        <v>6</v>
      </c>
      <c r="B820" t="s">
        <v>2976</v>
      </c>
      <c r="C820">
        <f>VLOOKUP(B820,NB_2!A:C,3,0)</f>
        <v>0.17520215633423181</v>
      </c>
      <c r="D820">
        <f>VLOOKUP(B820,NB_2!A:C,2,0)</f>
        <v>0.55521783181357653</v>
      </c>
      <c r="E820">
        <f>C820*GETPIVOTDATA("Gender",NB_2!$A$3,"Gender","Male","LastLetter","a")</f>
        <v>3.0695795584164604E-2</v>
      </c>
      <c r="F820">
        <f>D820*GETPIVOTDATA("Gender",NB_2!$A$3,"Gender","Female","LastLetter","a")</f>
        <v>0.30826684076376898</v>
      </c>
      <c r="G820" t="str">
        <f t="shared" si="12"/>
        <v>Female</v>
      </c>
    </row>
    <row r="821" spans="1:7">
      <c r="A821" t="s">
        <v>6</v>
      </c>
      <c r="B821" t="s">
        <v>2995</v>
      </c>
      <c r="C821">
        <f>VLOOKUP(B821,NB_2!A:C,3,0)</f>
        <v>3.2345013477088951E-2</v>
      </c>
      <c r="D821">
        <f>VLOOKUP(B821,NB_2!A:C,2,0)</f>
        <v>1.0131712259371834E-2</v>
      </c>
      <c r="E821">
        <f>C821*GETPIVOTDATA("Gender",NB_2!$A$3,"Gender","Male","LastLetter","a")</f>
        <v>5.6669161078457733E-3</v>
      </c>
      <c r="F821">
        <f>D821*GETPIVOTDATA("Gender",NB_2!$A$3,"Gender","Female","LastLetter","a")</f>
        <v>5.6253073132074621E-3</v>
      </c>
      <c r="G821" t="str">
        <f t="shared" si="12"/>
        <v>Male</v>
      </c>
    </row>
    <row r="822" spans="1:7">
      <c r="A822" t="s">
        <v>4</v>
      </c>
      <c r="B822" t="s">
        <v>2992</v>
      </c>
      <c r="C822">
        <f>VLOOKUP(B822,NB_2!A:C,3,0)</f>
        <v>8.9847259658580411E-2</v>
      </c>
      <c r="D822">
        <f>VLOOKUP(B822,NB_2!A:C,2,0)</f>
        <v>8.1053698074974676E-3</v>
      </c>
      <c r="E822">
        <f>C822*GETPIVOTDATA("Gender",NB_2!$A$3,"Gender","Male","LastLetter","a")</f>
        <v>1.5741433632904926E-2</v>
      </c>
      <c r="F822">
        <f>D822*GETPIVOTDATA("Gender",NB_2!$A$3,"Gender","Female","LastLetter","a")</f>
        <v>4.50024585056597E-3</v>
      </c>
      <c r="G822" t="str">
        <f t="shared" si="12"/>
        <v>Male</v>
      </c>
    </row>
    <row r="823" spans="1:7">
      <c r="A823" t="s">
        <v>4</v>
      </c>
      <c r="B823" t="s">
        <v>2988</v>
      </c>
      <c r="C823">
        <f>VLOOKUP(B823,NB_2!A:C,3,0)</f>
        <v>0.16172506738544473</v>
      </c>
      <c r="D823">
        <f>VLOOKUP(B823,NB_2!A:C,2,0)</f>
        <v>1.4184397163120567E-2</v>
      </c>
      <c r="E823">
        <f>C823*GETPIVOTDATA("Gender",NB_2!$A$3,"Gender","Male","LastLetter","a")</f>
        <v>2.8334580539228861E-2</v>
      </c>
      <c r="F823">
        <f>D823*GETPIVOTDATA("Gender",NB_2!$A$3,"Gender","Female","LastLetter","a")</f>
        <v>7.8754302384904471E-3</v>
      </c>
      <c r="G823" t="str">
        <f t="shared" si="12"/>
        <v>Male</v>
      </c>
    </row>
    <row r="824" spans="1:7">
      <c r="A824" t="s">
        <v>6</v>
      </c>
      <c r="B824" t="s">
        <v>2983</v>
      </c>
      <c r="C824">
        <f>VLOOKUP(B824,NB_2!A:C,3,0)</f>
        <v>6.5588499550763707E-2</v>
      </c>
      <c r="D824">
        <f>VLOOKUP(B824,NB_2!A:C,2,0)</f>
        <v>0.33839918946301922</v>
      </c>
      <c r="E824">
        <f>C824*GETPIVOTDATA("Gender",NB_2!$A$3,"Gender","Male","LastLetter","a")</f>
        <v>1.1491246552020596E-2</v>
      </c>
      <c r="F824">
        <f>D824*GETPIVOTDATA("Gender",NB_2!$A$3,"Gender","Female","LastLetter","a")</f>
        <v>0.18788526426112923</v>
      </c>
      <c r="G824" t="str">
        <f t="shared" si="12"/>
        <v>Female</v>
      </c>
    </row>
    <row r="825" spans="1:7">
      <c r="A825" t="s">
        <v>6</v>
      </c>
      <c r="B825" t="s">
        <v>2983</v>
      </c>
      <c r="C825">
        <f>VLOOKUP(B825,NB_2!A:C,3,0)</f>
        <v>6.5588499550763707E-2</v>
      </c>
      <c r="D825">
        <f>VLOOKUP(B825,NB_2!A:C,2,0)</f>
        <v>0.33839918946301922</v>
      </c>
      <c r="E825">
        <f>C825*GETPIVOTDATA("Gender",NB_2!$A$3,"Gender","Male","LastLetter","a")</f>
        <v>1.1491246552020596E-2</v>
      </c>
      <c r="F825">
        <f>D825*GETPIVOTDATA("Gender",NB_2!$A$3,"Gender","Female","LastLetter","a")</f>
        <v>0.18788526426112923</v>
      </c>
      <c r="G825" t="str">
        <f t="shared" si="12"/>
        <v>Female</v>
      </c>
    </row>
    <row r="826" spans="1:7">
      <c r="A826" t="s">
        <v>6</v>
      </c>
      <c r="B826" t="s">
        <v>2976</v>
      </c>
      <c r="C826">
        <f>VLOOKUP(B826,NB_2!A:C,3,0)</f>
        <v>0.17520215633423181</v>
      </c>
      <c r="D826">
        <f>VLOOKUP(B826,NB_2!A:C,2,0)</f>
        <v>0.55521783181357653</v>
      </c>
      <c r="E826">
        <f>C826*GETPIVOTDATA("Gender",NB_2!$A$3,"Gender","Male","LastLetter","a")</f>
        <v>3.0695795584164604E-2</v>
      </c>
      <c r="F826">
        <f>D826*GETPIVOTDATA("Gender",NB_2!$A$3,"Gender","Female","LastLetter","a")</f>
        <v>0.30826684076376898</v>
      </c>
      <c r="G826" t="str">
        <f t="shared" si="12"/>
        <v>Female</v>
      </c>
    </row>
    <row r="827" spans="1:7">
      <c r="A827" t="s">
        <v>4</v>
      </c>
      <c r="B827" t="s">
        <v>2987</v>
      </c>
      <c r="C827">
        <f>VLOOKUP(B827,NB_2!A:C,3,0)</f>
        <v>3.7735849056603772E-2</v>
      </c>
      <c r="D827">
        <f>VLOOKUP(B827,NB_2!A:C,2,0)</f>
        <v>7.0921985815602835E-3</v>
      </c>
      <c r="E827">
        <f>C827*GETPIVOTDATA("Gender",NB_2!$A$3,"Gender","Male","LastLetter","a")</f>
        <v>6.6114021258200676E-3</v>
      </c>
      <c r="F827">
        <f>D827*GETPIVOTDATA("Gender",NB_2!$A$3,"Gender","Female","LastLetter","a")</f>
        <v>3.9377151192452236E-3</v>
      </c>
      <c r="G827" t="str">
        <f t="shared" si="12"/>
        <v>Male</v>
      </c>
    </row>
    <row r="828" spans="1:7">
      <c r="A828" t="s">
        <v>6</v>
      </c>
      <c r="B828" t="s">
        <v>2983</v>
      </c>
      <c r="C828">
        <f>VLOOKUP(B828,NB_2!A:C,3,0)</f>
        <v>6.5588499550763707E-2</v>
      </c>
      <c r="D828">
        <f>VLOOKUP(B828,NB_2!A:C,2,0)</f>
        <v>0.33839918946301922</v>
      </c>
      <c r="E828">
        <f>C828*GETPIVOTDATA("Gender",NB_2!$A$3,"Gender","Male","LastLetter","a")</f>
        <v>1.1491246552020596E-2</v>
      </c>
      <c r="F828">
        <f>D828*GETPIVOTDATA("Gender",NB_2!$A$3,"Gender","Female","LastLetter","a")</f>
        <v>0.18788526426112923</v>
      </c>
      <c r="G828" t="str">
        <f t="shared" si="12"/>
        <v>Female</v>
      </c>
    </row>
    <row r="829" spans="1:7">
      <c r="A829" t="s">
        <v>4</v>
      </c>
      <c r="B829" t="s">
        <v>2976</v>
      </c>
      <c r="C829">
        <f>VLOOKUP(B829,NB_2!A:C,3,0)</f>
        <v>0.17520215633423181</v>
      </c>
      <c r="D829">
        <f>VLOOKUP(B829,NB_2!A:C,2,0)</f>
        <v>0.55521783181357653</v>
      </c>
      <c r="E829">
        <f>C829*GETPIVOTDATA("Gender",NB_2!$A$3,"Gender","Male","LastLetter","a")</f>
        <v>3.0695795584164604E-2</v>
      </c>
      <c r="F829">
        <f>D829*GETPIVOTDATA("Gender",NB_2!$A$3,"Gender","Female","LastLetter","a")</f>
        <v>0.30826684076376898</v>
      </c>
      <c r="G829" t="str">
        <f t="shared" si="12"/>
        <v>Female</v>
      </c>
    </row>
    <row r="830" spans="1:7">
      <c r="A830" t="s">
        <v>6</v>
      </c>
      <c r="B830" t="s">
        <v>2976</v>
      </c>
      <c r="C830">
        <f>VLOOKUP(B830,NB_2!A:C,3,0)</f>
        <v>0.17520215633423181</v>
      </c>
      <c r="D830">
        <f>VLOOKUP(B830,NB_2!A:C,2,0)</f>
        <v>0.55521783181357653</v>
      </c>
      <c r="E830">
        <f>C830*GETPIVOTDATA("Gender",NB_2!$A$3,"Gender","Male","LastLetter","a")</f>
        <v>3.0695795584164604E-2</v>
      </c>
      <c r="F830">
        <f>D830*GETPIVOTDATA("Gender",NB_2!$A$3,"Gender","Female","LastLetter","a")</f>
        <v>0.30826684076376898</v>
      </c>
      <c r="G830" t="str">
        <f t="shared" si="12"/>
        <v>Female</v>
      </c>
    </row>
    <row r="831" spans="1:7">
      <c r="A831" t="s">
        <v>4</v>
      </c>
      <c r="B831" t="s">
        <v>2992</v>
      </c>
      <c r="C831">
        <f>VLOOKUP(B831,NB_2!A:C,3,0)</f>
        <v>8.9847259658580411E-2</v>
      </c>
      <c r="D831">
        <f>VLOOKUP(B831,NB_2!A:C,2,0)</f>
        <v>8.1053698074974676E-3</v>
      </c>
      <c r="E831">
        <f>C831*GETPIVOTDATA("Gender",NB_2!$A$3,"Gender","Male","LastLetter","a")</f>
        <v>1.5741433632904926E-2</v>
      </c>
      <c r="F831">
        <f>D831*GETPIVOTDATA("Gender",NB_2!$A$3,"Gender","Female","LastLetter","a")</f>
        <v>4.50024585056597E-3</v>
      </c>
      <c r="G831" t="str">
        <f t="shared" si="12"/>
        <v>Male</v>
      </c>
    </row>
    <row r="832" spans="1:7">
      <c r="A832" t="s">
        <v>6</v>
      </c>
      <c r="B832" t="s">
        <v>2976</v>
      </c>
      <c r="C832">
        <f>VLOOKUP(B832,NB_2!A:C,3,0)</f>
        <v>0.17520215633423181</v>
      </c>
      <c r="D832">
        <f>VLOOKUP(B832,NB_2!A:C,2,0)</f>
        <v>0.55521783181357653</v>
      </c>
      <c r="E832">
        <f>C832*GETPIVOTDATA("Gender",NB_2!$A$3,"Gender","Male","LastLetter","a")</f>
        <v>3.0695795584164604E-2</v>
      </c>
      <c r="F832">
        <f>D832*GETPIVOTDATA("Gender",NB_2!$A$3,"Gender","Female","LastLetter","a")</f>
        <v>0.30826684076376898</v>
      </c>
      <c r="G832" t="str">
        <f t="shared" si="12"/>
        <v>Female</v>
      </c>
    </row>
    <row r="833" spans="1:7">
      <c r="A833" t="s">
        <v>4</v>
      </c>
      <c r="B833" t="s">
        <v>2982</v>
      </c>
      <c r="C833">
        <f>VLOOKUP(B833,NB_2!A:C,3,0)</f>
        <v>0.1096136567834681</v>
      </c>
      <c r="D833">
        <f>VLOOKUP(B833,NB_2!A:C,2,0)</f>
        <v>5.065856129685917E-3</v>
      </c>
      <c r="E833">
        <f>C833*GETPIVOTDATA("Gender",NB_2!$A$3,"Gender","Male","LastLetter","a")</f>
        <v>1.9204549032144008E-2</v>
      </c>
      <c r="F833">
        <f>D833*GETPIVOTDATA("Gender",NB_2!$A$3,"Gender","Female","LastLetter","a")</f>
        <v>2.812653656603731E-3</v>
      </c>
      <c r="G833" t="str">
        <f t="shared" si="12"/>
        <v>Male</v>
      </c>
    </row>
    <row r="834" spans="1:7">
      <c r="A834" t="s">
        <v>4</v>
      </c>
      <c r="B834" t="s">
        <v>2976</v>
      </c>
      <c r="C834">
        <f>VLOOKUP(B834,NB_2!A:C,3,0)</f>
        <v>0.17520215633423181</v>
      </c>
      <c r="D834">
        <f>VLOOKUP(B834,NB_2!A:C,2,0)</f>
        <v>0.55521783181357653</v>
      </c>
      <c r="E834">
        <f>C834*GETPIVOTDATA("Gender",NB_2!$A$3,"Gender","Male","LastLetter","a")</f>
        <v>3.0695795584164604E-2</v>
      </c>
      <c r="F834">
        <f>D834*GETPIVOTDATA("Gender",NB_2!$A$3,"Gender","Female","LastLetter","a")</f>
        <v>0.30826684076376898</v>
      </c>
      <c r="G834" t="str">
        <f t="shared" si="12"/>
        <v>Female</v>
      </c>
    </row>
    <row r="835" spans="1:7">
      <c r="A835" t="s">
        <v>4</v>
      </c>
      <c r="B835" t="s">
        <v>2988</v>
      </c>
      <c r="C835">
        <f>VLOOKUP(B835,NB_2!A:C,3,0)</f>
        <v>0.16172506738544473</v>
      </c>
      <c r="D835">
        <f>VLOOKUP(B835,NB_2!A:C,2,0)</f>
        <v>1.4184397163120567E-2</v>
      </c>
      <c r="E835">
        <f>C835*GETPIVOTDATA("Gender",NB_2!$A$3,"Gender","Male","LastLetter","a")</f>
        <v>2.8334580539228861E-2</v>
      </c>
      <c r="F835">
        <f>D835*GETPIVOTDATA("Gender",NB_2!$A$3,"Gender","Female","LastLetter","a")</f>
        <v>7.8754302384904471E-3</v>
      </c>
      <c r="G835" t="str">
        <f t="shared" ref="G835:G898" si="13">IF(E835&gt;F835,"Male","Female")</f>
        <v>Male</v>
      </c>
    </row>
    <row r="836" spans="1:7">
      <c r="A836" t="s">
        <v>6</v>
      </c>
      <c r="B836" t="s">
        <v>2976</v>
      </c>
      <c r="C836">
        <f>VLOOKUP(B836,NB_2!A:C,3,0)</f>
        <v>0.17520215633423181</v>
      </c>
      <c r="D836">
        <f>VLOOKUP(B836,NB_2!A:C,2,0)</f>
        <v>0.55521783181357653</v>
      </c>
      <c r="E836">
        <f>C836*GETPIVOTDATA("Gender",NB_2!$A$3,"Gender","Male","LastLetter","a")</f>
        <v>3.0695795584164604E-2</v>
      </c>
      <c r="F836">
        <f>D836*GETPIVOTDATA("Gender",NB_2!$A$3,"Gender","Female","LastLetter","a")</f>
        <v>0.30826684076376898</v>
      </c>
      <c r="G836" t="str">
        <f t="shared" si="13"/>
        <v>Female</v>
      </c>
    </row>
    <row r="837" spans="1:7">
      <c r="A837" t="s">
        <v>4</v>
      </c>
      <c r="B837" t="s">
        <v>2983</v>
      </c>
      <c r="C837">
        <f>VLOOKUP(B837,NB_2!A:C,3,0)</f>
        <v>6.5588499550763707E-2</v>
      </c>
      <c r="D837">
        <f>VLOOKUP(B837,NB_2!A:C,2,0)</f>
        <v>0.33839918946301922</v>
      </c>
      <c r="E837">
        <f>C837*GETPIVOTDATA("Gender",NB_2!$A$3,"Gender","Male","LastLetter","a")</f>
        <v>1.1491246552020596E-2</v>
      </c>
      <c r="F837">
        <f>D837*GETPIVOTDATA("Gender",NB_2!$A$3,"Gender","Female","LastLetter","a")</f>
        <v>0.18788526426112923</v>
      </c>
      <c r="G837" t="str">
        <f t="shared" si="13"/>
        <v>Female</v>
      </c>
    </row>
    <row r="838" spans="1:7">
      <c r="A838" t="s">
        <v>4</v>
      </c>
      <c r="B838" t="s">
        <v>2983</v>
      </c>
      <c r="C838">
        <f>VLOOKUP(B838,NB_2!A:C,3,0)</f>
        <v>6.5588499550763707E-2</v>
      </c>
      <c r="D838">
        <f>VLOOKUP(B838,NB_2!A:C,2,0)</f>
        <v>0.33839918946301922</v>
      </c>
      <c r="E838">
        <f>C838*GETPIVOTDATA("Gender",NB_2!$A$3,"Gender","Male","LastLetter","a")</f>
        <v>1.1491246552020596E-2</v>
      </c>
      <c r="F838">
        <f>D838*GETPIVOTDATA("Gender",NB_2!$A$3,"Gender","Female","LastLetter","a")</f>
        <v>0.18788526426112923</v>
      </c>
      <c r="G838" t="str">
        <f t="shared" si="13"/>
        <v>Female</v>
      </c>
    </row>
    <row r="839" spans="1:7">
      <c r="A839" t="s">
        <v>4</v>
      </c>
      <c r="B839" t="s">
        <v>2997</v>
      </c>
      <c r="C839">
        <f>VLOOKUP(B839,NB_2!A:C,3,0)</f>
        <v>1.7070979335130278E-2</v>
      </c>
      <c r="D839">
        <f>VLOOKUP(B839,NB_2!A:C,2,0)</f>
        <v>2.0263424518743669E-3</v>
      </c>
      <c r="E839">
        <f>C839*GETPIVOTDATA("Gender",NB_2!$A$3,"Gender","Male","LastLetter","a")</f>
        <v>2.9908723902519353E-3</v>
      </c>
      <c r="F839">
        <f>D839*GETPIVOTDATA("Gender",NB_2!$A$3,"Gender","Female","LastLetter","a")</f>
        <v>1.1250614626414925E-3</v>
      </c>
      <c r="G839" t="str">
        <f t="shared" si="13"/>
        <v>Male</v>
      </c>
    </row>
    <row r="840" spans="1:7">
      <c r="A840" t="s">
        <v>4</v>
      </c>
      <c r="B840" t="s">
        <v>2982</v>
      </c>
      <c r="C840">
        <f>VLOOKUP(B840,NB_2!A:C,3,0)</f>
        <v>0.1096136567834681</v>
      </c>
      <c r="D840">
        <f>VLOOKUP(B840,NB_2!A:C,2,0)</f>
        <v>5.065856129685917E-3</v>
      </c>
      <c r="E840">
        <f>C840*GETPIVOTDATA("Gender",NB_2!$A$3,"Gender","Male","LastLetter","a")</f>
        <v>1.9204549032144008E-2</v>
      </c>
      <c r="F840">
        <f>D840*GETPIVOTDATA("Gender",NB_2!$A$3,"Gender","Female","LastLetter","a")</f>
        <v>2.812653656603731E-3</v>
      </c>
      <c r="G840" t="str">
        <f t="shared" si="13"/>
        <v>Male</v>
      </c>
    </row>
    <row r="841" spans="1:7">
      <c r="A841" t="s">
        <v>6</v>
      </c>
      <c r="B841" t="s">
        <v>2976</v>
      </c>
      <c r="C841">
        <f>VLOOKUP(B841,NB_2!A:C,3,0)</f>
        <v>0.17520215633423181</v>
      </c>
      <c r="D841">
        <f>VLOOKUP(B841,NB_2!A:C,2,0)</f>
        <v>0.55521783181357653</v>
      </c>
      <c r="E841">
        <f>C841*GETPIVOTDATA("Gender",NB_2!$A$3,"Gender","Male","LastLetter","a")</f>
        <v>3.0695795584164604E-2</v>
      </c>
      <c r="F841">
        <f>D841*GETPIVOTDATA("Gender",NB_2!$A$3,"Gender","Female","LastLetter","a")</f>
        <v>0.30826684076376898</v>
      </c>
      <c r="G841" t="str">
        <f t="shared" si="13"/>
        <v>Female</v>
      </c>
    </row>
    <row r="842" spans="1:7">
      <c r="A842" t="s">
        <v>6</v>
      </c>
      <c r="B842" t="s">
        <v>2992</v>
      </c>
      <c r="C842">
        <f>VLOOKUP(B842,NB_2!A:C,3,0)</f>
        <v>8.9847259658580411E-2</v>
      </c>
      <c r="D842">
        <f>VLOOKUP(B842,NB_2!A:C,2,0)</f>
        <v>8.1053698074974676E-3</v>
      </c>
      <c r="E842">
        <f>C842*GETPIVOTDATA("Gender",NB_2!$A$3,"Gender","Male","LastLetter","a")</f>
        <v>1.5741433632904926E-2</v>
      </c>
      <c r="F842">
        <f>D842*GETPIVOTDATA("Gender",NB_2!$A$3,"Gender","Female","LastLetter","a")</f>
        <v>4.50024585056597E-3</v>
      </c>
      <c r="G842" t="str">
        <f t="shared" si="13"/>
        <v>Male</v>
      </c>
    </row>
    <row r="843" spans="1:7">
      <c r="A843" t="s">
        <v>4</v>
      </c>
      <c r="B843" t="s">
        <v>2996</v>
      </c>
      <c r="C843">
        <f>VLOOKUP(B843,NB_2!A:C,3,0)</f>
        <v>2.4258760107816711E-2</v>
      </c>
      <c r="D843">
        <f>VLOOKUP(B843,NB_2!A:C,2,0)</f>
        <v>0</v>
      </c>
      <c r="E843">
        <f>C843*GETPIVOTDATA("Gender",NB_2!$A$3,"Gender","Male","LastLetter","a")</f>
        <v>4.2501870808843295E-3</v>
      </c>
      <c r="F843">
        <f>D843*GETPIVOTDATA("Gender",NB_2!$A$3,"Gender","Female","LastLetter","a")</f>
        <v>0</v>
      </c>
      <c r="G843" t="str">
        <f t="shared" si="13"/>
        <v>Male</v>
      </c>
    </row>
    <row r="844" spans="1:7">
      <c r="A844" t="s">
        <v>4</v>
      </c>
      <c r="B844" t="s">
        <v>2992</v>
      </c>
      <c r="C844">
        <f>VLOOKUP(B844,NB_2!A:C,3,0)</f>
        <v>8.9847259658580411E-2</v>
      </c>
      <c r="D844">
        <f>VLOOKUP(B844,NB_2!A:C,2,0)</f>
        <v>8.1053698074974676E-3</v>
      </c>
      <c r="E844">
        <f>C844*GETPIVOTDATA("Gender",NB_2!$A$3,"Gender","Male","LastLetter","a")</f>
        <v>1.5741433632904926E-2</v>
      </c>
      <c r="F844">
        <f>D844*GETPIVOTDATA("Gender",NB_2!$A$3,"Gender","Female","LastLetter","a")</f>
        <v>4.50024585056597E-3</v>
      </c>
      <c r="G844" t="str">
        <f t="shared" si="13"/>
        <v>Male</v>
      </c>
    </row>
    <row r="845" spans="1:7">
      <c r="A845" t="s">
        <v>4</v>
      </c>
      <c r="B845" t="s">
        <v>2976</v>
      </c>
      <c r="C845">
        <f>VLOOKUP(B845,NB_2!A:C,3,0)</f>
        <v>0.17520215633423181</v>
      </c>
      <c r="D845">
        <f>VLOOKUP(B845,NB_2!A:C,2,0)</f>
        <v>0.55521783181357653</v>
      </c>
      <c r="E845">
        <f>C845*GETPIVOTDATA("Gender",NB_2!$A$3,"Gender","Male","LastLetter","a")</f>
        <v>3.0695795584164604E-2</v>
      </c>
      <c r="F845">
        <f>D845*GETPIVOTDATA("Gender",NB_2!$A$3,"Gender","Female","LastLetter","a")</f>
        <v>0.30826684076376898</v>
      </c>
      <c r="G845" t="str">
        <f t="shared" si="13"/>
        <v>Female</v>
      </c>
    </row>
    <row r="846" spans="1:7">
      <c r="A846" t="s">
        <v>6</v>
      </c>
      <c r="B846" t="s">
        <v>2983</v>
      </c>
      <c r="C846">
        <f>VLOOKUP(B846,NB_2!A:C,3,0)</f>
        <v>6.5588499550763707E-2</v>
      </c>
      <c r="D846">
        <f>VLOOKUP(B846,NB_2!A:C,2,0)</f>
        <v>0.33839918946301922</v>
      </c>
      <c r="E846">
        <f>C846*GETPIVOTDATA("Gender",NB_2!$A$3,"Gender","Male","LastLetter","a")</f>
        <v>1.1491246552020596E-2</v>
      </c>
      <c r="F846">
        <f>D846*GETPIVOTDATA("Gender",NB_2!$A$3,"Gender","Female","LastLetter","a")</f>
        <v>0.18788526426112923</v>
      </c>
      <c r="G846" t="str">
        <f t="shared" si="13"/>
        <v>Female</v>
      </c>
    </row>
    <row r="847" spans="1:7">
      <c r="A847" t="s">
        <v>4</v>
      </c>
      <c r="B847" t="s">
        <v>2992</v>
      </c>
      <c r="C847">
        <f>VLOOKUP(B847,NB_2!A:C,3,0)</f>
        <v>8.9847259658580411E-2</v>
      </c>
      <c r="D847">
        <f>VLOOKUP(B847,NB_2!A:C,2,0)</f>
        <v>8.1053698074974676E-3</v>
      </c>
      <c r="E847">
        <f>C847*GETPIVOTDATA("Gender",NB_2!$A$3,"Gender","Male","LastLetter","a")</f>
        <v>1.5741433632904926E-2</v>
      </c>
      <c r="F847">
        <f>D847*GETPIVOTDATA("Gender",NB_2!$A$3,"Gender","Female","LastLetter","a")</f>
        <v>4.50024585056597E-3</v>
      </c>
      <c r="G847" t="str">
        <f t="shared" si="13"/>
        <v>Male</v>
      </c>
    </row>
    <row r="848" spans="1:7">
      <c r="A848" t="s">
        <v>6</v>
      </c>
      <c r="B848" t="s">
        <v>2976</v>
      </c>
      <c r="C848">
        <f>VLOOKUP(B848,NB_2!A:C,3,0)</f>
        <v>0.17520215633423181</v>
      </c>
      <c r="D848">
        <f>VLOOKUP(B848,NB_2!A:C,2,0)</f>
        <v>0.55521783181357653</v>
      </c>
      <c r="E848">
        <f>C848*GETPIVOTDATA("Gender",NB_2!$A$3,"Gender","Male","LastLetter","a")</f>
        <v>3.0695795584164604E-2</v>
      </c>
      <c r="F848">
        <f>D848*GETPIVOTDATA("Gender",NB_2!$A$3,"Gender","Female","LastLetter","a")</f>
        <v>0.30826684076376898</v>
      </c>
      <c r="G848" t="str">
        <f t="shared" si="13"/>
        <v>Female</v>
      </c>
    </row>
    <row r="849" spans="1:7">
      <c r="A849" t="s">
        <v>4</v>
      </c>
      <c r="B849" t="s">
        <v>2985</v>
      </c>
      <c r="C849">
        <f>VLOOKUP(B849,NB_2!A:C,3,0)</f>
        <v>3.6837376460017966E-2</v>
      </c>
      <c r="D849">
        <f>VLOOKUP(B849,NB_2!A:C,2,0)</f>
        <v>4.0526849037487338E-3</v>
      </c>
      <c r="E849">
        <f>C849*GETPIVOTDATA("Gender",NB_2!$A$3,"Gender","Male","LastLetter","a")</f>
        <v>6.4539877894910181E-3</v>
      </c>
      <c r="F849">
        <f>D849*GETPIVOTDATA("Gender",NB_2!$A$3,"Gender","Female","LastLetter","a")</f>
        <v>2.250122925282985E-3</v>
      </c>
      <c r="G849" t="str">
        <f t="shared" si="13"/>
        <v>Male</v>
      </c>
    </row>
    <row r="850" spans="1:7">
      <c r="A850" t="s">
        <v>6</v>
      </c>
      <c r="B850" t="s">
        <v>2976</v>
      </c>
      <c r="C850">
        <f>VLOOKUP(B850,NB_2!A:C,3,0)</f>
        <v>0.17520215633423181</v>
      </c>
      <c r="D850">
        <f>VLOOKUP(B850,NB_2!A:C,2,0)</f>
        <v>0.55521783181357653</v>
      </c>
      <c r="E850">
        <f>C850*GETPIVOTDATA("Gender",NB_2!$A$3,"Gender","Male","LastLetter","a")</f>
        <v>3.0695795584164604E-2</v>
      </c>
      <c r="F850">
        <f>D850*GETPIVOTDATA("Gender",NB_2!$A$3,"Gender","Female","LastLetter","a")</f>
        <v>0.30826684076376898</v>
      </c>
      <c r="G850" t="str">
        <f t="shared" si="13"/>
        <v>Female</v>
      </c>
    </row>
    <row r="851" spans="1:7">
      <c r="A851" t="s">
        <v>6</v>
      </c>
      <c r="B851" t="s">
        <v>2983</v>
      </c>
      <c r="C851">
        <f>VLOOKUP(B851,NB_2!A:C,3,0)</f>
        <v>6.5588499550763707E-2</v>
      </c>
      <c r="D851">
        <f>VLOOKUP(B851,NB_2!A:C,2,0)</f>
        <v>0.33839918946301922</v>
      </c>
      <c r="E851">
        <f>C851*GETPIVOTDATA("Gender",NB_2!$A$3,"Gender","Male","LastLetter","a")</f>
        <v>1.1491246552020596E-2</v>
      </c>
      <c r="F851">
        <f>D851*GETPIVOTDATA("Gender",NB_2!$A$3,"Gender","Female","LastLetter","a")</f>
        <v>0.18788526426112923</v>
      </c>
      <c r="G851" t="str">
        <f t="shared" si="13"/>
        <v>Female</v>
      </c>
    </row>
    <row r="852" spans="1:7">
      <c r="A852" t="s">
        <v>4</v>
      </c>
      <c r="B852" t="s">
        <v>2986</v>
      </c>
      <c r="C852">
        <f>VLOOKUP(B852,NB_2!A:C,3,0)</f>
        <v>5.6603773584905662E-2</v>
      </c>
      <c r="D852">
        <f>VLOOKUP(B852,NB_2!A:C,2,0)</f>
        <v>3.0395136778115502E-2</v>
      </c>
      <c r="E852">
        <f>C852*GETPIVOTDATA("Gender",NB_2!$A$3,"Gender","Male","LastLetter","a")</f>
        <v>9.9171031887301028E-3</v>
      </c>
      <c r="F852">
        <f>D852*GETPIVOTDATA("Gender",NB_2!$A$3,"Gender","Female","LastLetter","a")</f>
        <v>1.6875921939622389E-2</v>
      </c>
      <c r="G852" t="str">
        <f t="shared" si="13"/>
        <v>Female</v>
      </c>
    </row>
    <row r="853" spans="1:7">
      <c r="A853" t="s">
        <v>4</v>
      </c>
      <c r="B853" t="s">
        <v>2988</v>
      </c>
      <c r="C853">
        <f>VLOOKUP(B853,NB_2!A:C,3,0)</f>
        <v>0.16172506738544473</v>
      </c>
      <c r="D853">
        <f>VLOOKUP(B853,NB_2!A:C,2,0)</f>
        <v>1.4184397163120567E-2</v>
      </c>
      <c r="E853">
        <f>C853*GETPIVOTDATA("Gender",NB_2!$A$3,"Gender","Male","LastLetter","a")</f>
        <v>2.8334580539228861E-2</v>
      </c>
      <c r="F853">
        <f>D853*GETPIVOTDATA("Gender",NB_2!$A$3,"Gender","Female","LastLetter","a")</f>
        <v>7.8754302384904471E-3</v>
      </c>
      <c r="G853" t="str">
        <f t="shared" si="13"/>
        <v>Male</v>
      </c>
    </row>
    <row r="854" spans="1:7">
      <c r="A854" t="s">
        <v>4</v>
      </c>
      <c r="B854" t="s">
        <v>2976</v>
      </c>
      <c r="C854">
        <f>VLOOKUP(B854,NB_2!A:C,3,0)</f>
        <v>0.17520215633423181</v>
      </c>
      <c r="D854">
        <f>VLOOKUP(B854,NB_2!A:C,2,0)</f>
        <v>0.55521783181357653</v>
      </c>
      <c r="E854">
        <f>C854*GETPIVOTDATA("Gender",NB_2!$A$3,"Gender","Male","LastLetter","a")</f>
        <v>3.0695795584164604E-2</v>
      </c>
      <c r="F854">
        <f>D854*GETPIVOTDATA("Gender",NB_2!$A$3,"Gender","Female","LastLetter","a")</f>
        <v>0.30826684076376898</v>
      </c>
      <c r="G854" t="str">
        <f t="shared" si="13"/>
        <v>Female</v>
      </c>
    </row>
    <row r="855" spans="1:7">
      <c r="A855" t="s">
        <v>6</v>
      </c>
      <c r="B855" t="s">
        <v>2983</v>
      </c>
      <c r="C855">
        <f>VLOOKUP(B855,NB_2!A:C,3,0)</f>
        <v>6.5588499550763707E-2</v>
      </c>
      <c r="D855">
        <f>VLOOKUP(B855,NB_2!A:C,2,0)</f>
        <v>0.33839918946301922</v>
      </c>
      <c r="E855">
        <f>C855*GETPIVOTDATA("Gender",NB_2!$A$3,"Gender","Male","LastLetter","a")</f>
        <v>1.1491246552020596E-2</v>
      </c>
      <c r="F855">
        <f>D855*GETPIVOTDATA("Gender",NB_2!$A$3,"Gender","Female","LastLetter","a")</f>
        <v>0.18788526426112923</v>
      </c>
      <c r="G855" t="str">
        <f t="shared" si="13"/>
        <v>Female</v>
      </c>
    </row>
    <row r="856" spans="1:7">
      <c r="A856" t="s">
        <v>4</v>
      </c>
      <c r="B856" t="s">
        <v>2983</v>
      </c>
      <c r="C856">
        <f>VLOOKUP(B856,NB_2!A:C,3,0)</f>
        <v>6.5588499550763707E-2</v>
      </c>
      <c r="D856">
        <f>VLOOKUP(B856,NB_2!A:C,2,0)</f>
        <v>0.33839918946301922</v>
      </c>
      <c r="E856">
        <f>C856*GETPIVOTDATA("Gender",NB_2!$A$3,"Gender","Male","LastLetter","a")</f>
        <v>1.1491246552020596E-2</v>
      </c>
      <c r="F856">
        <f>D856*GETPIVOTDATA("Gender",NB_2!$A$3,"Gender","Female","LastLetter","a")</f>
        <v>0.18788526426112923</v>
      </c>
      <c r="G856" t="str">
        <f t="shared" si="13"/>
        <v>Female</v>
      </c>
    </row>
    <row r="857" spans="1:7">
      <c r="A857" t="s">
        <v>4</v>
      </c>
      <c r="B857" t="s">
        <v>2976</v>
      </c>
      <c r="C857">
        <f>VLOOKUP(B857,NB_2!A:C,3,0)</f>
        <v>0.17520215633423181</v>
      </c>
      <c r="D857">
        <f>VLOOKUP(B857,NB_2!A:C,2,0)</f>
        <v>0.55521783181357653</v>
      </c>
      <c r="E857">
        <f>C857*GETPIVOTDATA("Gender",NB_2!$A$3,"Gender","Male","LastLetter","a")</f>
        <v>3.0695795584164604E-2</v>
      </c>
      <c r="F857">
        <f>D857*GETPIVOTDATA("Gender",NB_2!$A$3,"Gender","Female","LastLetter","a")</f>
        <v>0.30826684076376898</v>
      </c>
      <c r="G857" t="str">
        <f t="shared" si="13"/>
        <v>Female</v>
      </c>
    </row>
    <row r="858" spans="1:7">
      <c r="A858" t="s">
        <v>6</v>
      </c>
      <c r="B858" t="s">
        <v>2976</v>
      </c>
      <c r="C858">
        <f>VLOOKUP(B858,NB_2!A:C,3,0)</f>
        <v>0.17520215633423181</v>
      </c>
      <c r="D858">
        <f>VLOOKUP(B858,NB_2!A:C,2,0)</f>
        <v>0.55521783181357653</v>
      </c>
      <c r="E858">
        <f>C858*GETPIVOTDATA("Gender",NB_2!$A$3,"Gender","Male","LastLetter","a")</f>
        <v>3.0695795584164604E-2</v>
      </c>
      <c r="F858">
        <f>D858*GETPIVOTDATA("Gender",NB_2!$A$3,"Gender","Female","LastLetter","a")</f>
        <v>0.30826684076376898</v>
      </c>
      <c r="G858" t="str">
        <f t="shared" si="13"/>
        <v>Female</v>
      </c>
    </row>
    <row r="859" spans="1:7">
      <c r="A859" t="s">
        <v>4</v>
      </c>
      <c r="B859" t="s">
        <v>2991</v>
      </c>
      <c r="C859">
        <f>VLOOKUP(B859,NB_2!A:C,3,0)</f>
        <v>3.5938903863432167E-3</v>
      </c>
      <c r="D859">
        <f>VLOOKUP(B859,NB_2!A:C,2,0)</f>
        <v>0</v>
      </c>
      <c r="E859">
        <f>C859*GETPIVOTDATA("Gender",NB_2!$A$3,"Gender","Male","LastLetter","a")</f>
        <v>6.2965734531619702E-4</v>
      </c>
      <c r="F859">
        <f>D859*GETPIVOTDATA("Gender",NB_2!$A$3,"Gender","Female","LastLetter","a")</f>
        <v>0</v>
      </c>
      <c r="G859" t="str">
        <f t="shared" si="13"/>
        <v>Male</v>
      </c>
    </row>
    <row r="860" spans="1:7">
      <c r="A860" t="s">
        <v>6</v>
      </c>
      <c r="B860" t="s">
        <v>2976</v>
      </c>
      <c r="C860">
        <f>VLOOKUP(B860,NB_2!A:C,3,0)</f>
        <v>0.17520215633423181</v>
      </c>
      <c r="D860">
        <f>VLOOKUP(B860,NB_2!A:C,2,0)</f>
        <v>0.55521783181357653</v>
      </c>
      <c r="E860">
        <f>C860*GETPIVOTDATA("Gender",NB_2!$A$3,"Gender","Male","LastLetter","a")</f>
        <v>3.0695795584164604E-2</v>
      </c>
      <c r="F860">
        <f>D860*GETPIVOTDATA("Gender",NB_2!$A$3,"Gender","Female","LastLetter","a")</f>
        <v>0.30826684076376898</v>
      </c>
      <c r="G860" t="str">
        <f t="shared" si="13"/>
        <v>Female</v>
      </c>
    </row>
    <row r="861" spans="1:7">
      <c r="A861" t="s">
        <v>6</v>
      </c>
      <c r="B861" t="s">
        <v>2976</v>
      </c>
      <c r="C861">
        <f>VLOOKUP(B861,NB_2!A:C,3,0)</f>
        <v>0.17520215633423181</v>
      </c>
      <c r="D861">
        <f>VLOOKUP(B861,NB_2!A:C,2,0)</f>
        <v>0.55521783181357653</v>
      </c>
      <c r="E861">
        <f>C861*GETPIVOTDATA("Gender",NB_2!$A$3,"Gender","Male","LastLetter","a")</f>
        <v>3.0695795584164604E-2</v>
      </c>
      <c r="F861">
        <f>D861*GETPIVOTDATA("Gender",NB_2!$A$3,"Gender","Female","LastLetter","a")</f>
        <v>0.30826684076376898</v>
      </c>
      <c r="G861" t="str">
        <f t="shared" si="13"/>
        <v>Female</v>
      </c>
    </row>
    <row r="862" spans="1:7">
      <c r="A862" t="s">
        <v>6</v>
      </c>
      <c r="B862" t="s">
        <v>2976</v>
      </c>
      <c r="C862">
        <f>VLOOKUP(B862,NB_2!A:C,3,0)</f>
        <v>0.17520215633423181</v>
      </c>
      <c r="D862">
        <f>VLOOKUP(B862,NB_2!A:C,2,0)</f>
        <v>0.55521783181357653</v>
      </c>
      <c r="E862">
        <f>C862*GETPIVOTDATA("Gender",NB_2!$A$3,"Gender","Male","LastLetter","a")</f>
        <v>3.0695795584164604E-2</v>
      </c>
      <c r="F862">
        <f>D862*GETPIVOTDATA("Gender",NB_2!$A$3,"Gender","Female","LastLetter","a")</f>
        <v>0.30826684076376898</v>
      </c>
      <c r="G862" t="str">
        <f t="shared" si="13"/>
        <v>Female</v>
      </c>
    </row>
    <row r="863" spans="1:7">
      <c r="A863" t="s">
        <v>4</v>
      </c>
      <c r="B863" t="s">
        <v>2994</v>
      </c>
      <c r="C863">
        <f>VLOOKUP(B863,NB_2!A:C,3,0)</f>
        <v>6.2893081761006289E-2</v>
      </c>
      <c r="D863">
        <f>VLOOKUP(B863,NB_2!A:C,2,0)</f>
        <v>5.065856129685917E-3</v>
      </c>
      <c r="E863">
        <f>C863*GETPIVOTDATA("Gender",NB_2!$A$3,"Gender","Male","LastLetter","a")</f>
        <v>1.1019003543033448E-2</v>
      </c>
      <c r="F863">
        <f>D863*GETPIVOTDATA("Gender",NB_2!$A$3,"Gender","Female","LastLetter","a")</f>
        <v>2.812653656603731E-3</v>
      </c>
      <c r="G863" t="str">
        <f t="shared" si="13"/>
        <v>Male</v>
      </c>
    </row>
    <row r="864" spans="1:7">
      <c r="A864" t="s">
        <v>6</v>
      </c>
      <c r="B864" t="s">
        <v>2976</v>
      </c>
      <c r="C864">
        <f>VLOOKUP(B864,NB_2!A:C,3,0)</f>
        <v>0.17520215633423181</v>
      </c>
      <c r="D864">
        <f>VLOOKUP(B864,NB_2!A:C,2,0)</f>
        <v>0.55521783181357653</v>
      </c>
      <c r="E864">
        <f>C864*GETPIVOTDATA("Gender",NB_2!$A$3,"Gender","Male","LastLetter","a")</f>
        <v>3.0695795584164604E-2</v>
      </c>
      <c r="F864">
        <f>D864*GETPIVOTDATA("Gender",NB_2!$A$3,"Gender","Female","LastLetter","a")</f>
        <v>0.30826684076376898</v>
      </c>
      <c r="G864" t="str">
        <f t="shared" si="13"/>
        <v>Female</v>
      </c>
    </row>
    <row r="865" spans="1:7">
      <c r="A865" t="s">
        <v>4</v>
      </c>
      <c r="B865" t="s">
        <v>2988</v>
      </c>
      <c r="C865">
        <f>VLOOKUP(B865,NB_2!A:C,3,0)</f>
        <v>0.16172506738544473</v>
      </c>
      <c r="D865">
        <f>VLOOKUP(B865,NB_2!A:C,2,0)</f>
        <v>1.4184397163120567E-2</v>
      </c>
      <c r="E865">
        <f>C865*GETPIVOTDATA("Gender",NB_2!$A$3,"Gender","Male","LastLetter","a")</f>
        <v>2.8334580539228861E-2</v>
      </c>
      <c r="F865">
        <f>D865*GETPIVOTDATA("Gender",NB_2!$A$3,"Gender","Female","LastLetter","a")</f>
        <v>7.8754302384904471E-3</v>
      </c>
      <c r="G865" t="str">
        <f t="shared" si="13"/>
        <v>Male</v>
      </c>
    </row>
    <row r="866" spans="1:7">
      <c r="A866" t="s">
        <v>4</v>
      </c>
      <c r="B866" t="s">
        <v>2986</v>
      </c>
      <c r="C866">
        <f>VLOOKUP(B866,NB_2!A:C,3,0)</f>
        <v>5.6603773584905662E-2</v>
      </c>
      <c r="D866">
        <f>VLOOKUP(B866,NB_2!A:C,2,0)</f>
        <v>3.0395136778115502E-2</v>
      </c>
      <c r="E866">
        <f>C866*GETPIVOTDATA("Gender",NB_2!$A$3,"Gender","Male","LastLetter","a")</f>
        <v>9.9171031887301028E-3</v>
      </c>
      <c r="F866">
        <f>D866*GETPIVOTDATA("Gender",NB_2!$A$3,"Gender","Female","LastLetter","a")</f>
        <v>1.6875921939622389E-2</v>
      </c>
      <c r="G866" t="str">
        <f t="shared" si="13"/>
        <v>Female</v>
      </c>
    </row>
    <row r="867" spans="1:7">
      <c r="A867" t="s">
        <v>6</v>
      </c>
      <c r="B867" t="s">
        <v>2976</v>
      </c>
      <c r="C867">
        <f>VLOOKUP(B867,NB_2!A:C,3,0)</f>
        <v>0.17520215633423181</v>
      </c>
      <c r="D867">
        <f>VLOOKUP(B867,NB_2!A:C,2,0)</f>
        <v>0.55521783181357653</v>
      </c>
      <c r="E867">
        <f>C867*GETPIVOTDATA("Gender",NB_2!$A$3,"Gender","Male","LastLetter","a")</f>
        <v>3.0695795584164604E-2</v>
      </c>
      <c r="F867">
        <f>D867*GETPIVOTDATA("Gender",NB_2!$A$3,"Gender","Female","LastLetter","a")</f>
        <v>0.30826684076376898</v>
      </c>
      <c r="G867" t="str">
        <f t="shared" si="13"/>
        <v>Female</v>
      </c>
    </row>
    <row r="868" spans="1:7">
      <c r="A868" t="s">
        <v>4</v>
      </c>
      <c r="B868" t="s">
        <v>2976</v>
      </c>
      <c r="C868">
        <f>VLOOKUP(B868,NB_2!A:C,3,0)</f>
        <v>0.17520215633423181</v>
      </c>
      <c r="D868">
        <f>VLOOKUP(B868,NB_2!A:C,2,0)</f>
        <v>0.55521783181357653</v>
      </c>
      <c r="E868">
        <f>C868*GETPIVOTDATA("Gender",NB_2!$A$3,"Gender","Male","LastLetter","a")</f>
        <v>3.0695795584164604E-2</v>
      </c>
      <c r="F868">
        <f>D868*GETPIVOTDATA("Gender",NB_2!$A$3,"Gender","Female","LastLetter","a")</f>
        <v>0.30826684076376898</v>
      </c>
      <c r="G868" t="str">
        <f t="shared" si="13"/>
        <v>Female</v>
      </c>
    </row>
    <row r="869" spans="1:7">
      <c r="A869" t="s">
        <v>6</v>
      </c>
      <c r="B869" t="s">
        <v>2976</v>
      </c>
      <c r="C869">
        <f>VLOOKUP(B869,NB_2!A:C,3,0)</f>
        <v>0.17520215633423181</v>
      </c>
      <c r="D869">
        <f>VLOOKUP(B869,NB_2!A:C,2,0)</f>
        <v>0.55521783181357653</v>
      </c>
      <c r="E869">
        <f>C869*GETPIVOTDATA("Gender",NB_2!$A$3,"Gender","Male","LastLetter","a")</f>
        <v>3.0695795584164604E-2</v>
      </c>
      <c r="F869">
        <f>D869*GETPIVOTDATA("Gender",NB_2!$A$3,"Gender","Female","LastLetter","a")</f>
        <v>0.30826684076376898</v>
      </c>
      <c r="G869" t="str">
        <f t="shared" si="13"/>
        <v>Female</v>
      </c>
    </row>
    <row r="870" spans="1:7">
      <c r="A870" t="s">
        <v>6</v>
      </c>
      <c r="B870" t="s">
        <v>2976</v>
      </c>
      <c r="C870">
        <f>VLOOKUP(B870,NB_2!A:C,3,0)</f>
        <v>0.17520215633423181</v>
      </c>
      <c r="D870">
        <f>VLOOKUP(B870,NB_2!A:C,2,0)</f>
        <v>0.55521783181357653</v>
      </c>
      <c r="E870">
        <f>C870*GETPIVOTDATA("Gender",NB_2!$A$3,"Gender","Male","LastLetter","a")</f>
        <v>3.0695795584164604E-2</v>
      </c>
      <c r="F870">
        <f>D870*GETPIVOTDATA("Gender",NB_2!$A$3,"Gender","Female","LastLetter","a")</f>
        <v>0.30826684076376898</v>
      </c>
      <c r="G870" t="str">
        <f t="shared" si="13"/>
        <v>Female</v>
      </c>
    </row>
    <row r="871" spans="1:7">
      <c r="A871" t="s">
        <v>4</v>
      </c>
      <c r="B871" t="s">
        <v>2986</v>
      </c>
      <c r="C871">
        <f>VLOOKUP(B871,NB_2!A:C,3,0)</f>
        <v>5.6603773584905662E-2</v>
      </c>
      <c r="D871">
        <f>VLOOKUP(B871,NB_2!A:C,2,0)</f>
        <v>3.0395136778115502E-2</v>
      </c>
      <c r="E871">
        <f>C871*GETPIVOTDATA("Gender",NB_2!$A$3,"Gender","Male","LastLetter","a")</f>
        <v>9.9171031887301028E-3</v>
      </c>
      <c r="F871">
        <f>D871*GETPIVOTDATA("Gender",NB_2!$A$3,"Gender","Female","LastLetter","a")</f>
        <v>1.6875921939622389E-2</v>
      </c>
      <c r="G871" t="str">
        <f t="shared" si="13"/>
        <v>Female</v>
      </c>
    </row>
    <row r="872" spans="1:7">
      <c r="A872" t="s">
        <v>4</v>
      </c>
      <c r="B872" t="s">
        <v>2976</v>
      </c>
      <c r="C872">
        <f>VLOOKUP(B872,NB_2!A:C,3,0)</f>
        <v>0.17520215633423181</v>
      </c>
      <c r="D872">
        <f>VLOOKUP(B872,NB_2!A:C,2,0)</f>
        <v>0.55521783181357653</v>
      </c>
      <c r="E872">
        <f>C872*GETPIVOTDATA("Gender",NB_2!$A$3,"Gender","Male","LastLetter","a")</f>
        <v>3.0695795584164604E-2</v>
      </c>
      <c r="F872">
        <f>D872*GETPIVOTDATA("Gender",NB_2!$A$3,"Gender","Female","LastLetter","a")</f>
        <v>0.30826684076376898</v>
      </c>
      <c r="G872" t="str">
        <f t="shared" si="13"/>
        <v>Female</v>
      </c>
    </row>
    <row r="873" spans="1:7">
      <c r="A873" t="s">
        <v>6</v>
      </c>
      <c r="B873" t="s">
        <v>2976</v>
      </c>
      <c r="C873">
        <f>VLOOKUP(B873,NB_2!A:C,3,0)</f>
        <v>0.17520215633423181</v>
      </c>
      <c r="D873">
        <f>VLOOKUP(B873,NB_2!A:C,2,0)</f>
        <v>0.55521783181357653</v>
      </c>
      <c r="E873">
        <f>C873*GETPIVOTDATA("Gender",NB_2!$A$3,"Gender","Male","LastLetter","a")</f>
        <v>3.0695795584164604E-2</v>
      </c>
      <c r="F873">
        <f>D873*GETPIVOTDATA("Gender",NB_2!$A$3,"Gender","Female","LastLetter","a")</f>
        <v>0.30826684076376898</v>
      </c>
      <c r="G873" t="str">
        <f t="shared" si="13"/>
        <v>Female</v>
      </c>
    </row>
    <row r="874" spans="1:7">
      <c r="A874" t="s">
        <v>4</v>
      </c>
      <c r="B874" t="s">
        <v>2983</v>
      </c>
      <c r="C874">
        <f>VLOOKUP(B874,NB_2!A:C,3,0)</f>
        <v>6.5588499550763707E-2</v>
      </c>
      <c r="D874">
        <f>VLOOKUP(B874,NB_2!A:C,2,0)</f>
        <v>0.33839918946301922</v>
      </c>
      <c r="E874">
        <f>C874*GETPIVOTDATA("Gender",NB_2!$A$3,"Gender","Male","LastLetter","a")</f>
        <v>1.1491246552020596E-2</v>
      </c>
      <c r="F874">
        <f>D874*GETPIVOTDATA("Gender",NB_2!$A$3,"Gender","Female","LastLetter","a")</f>
        <v>0.18788526426112923</v>
      </c>
      <c r="G874" t="str">
        <f t="shared" si="13"/>
        <v>Female</v>
      </c>
    </row>
    <row r="875" spans="1:7">
      <c r="A875" t="s">
        <v>4</v>
      </c>
      <c r="B875" t="s">
        <v>2976</v>
      </c>
      <c r="C875">
        <f>VLOOKUP(B875,NB_2!A:C,3,0)</f>
        <v>0.17520215633423181</v>
      </c>
      <c r="D875">
        <f>VLOOKUP(B875,NB_2!A:C,2,0)</f>
        <v>0.55521783181357653</v>
      </c>
      <c r="E875">
        <f>C875*GETPIVOTDATA("Gender",NB_2!$A$3,"Gender","Male","LastLetter","a")</f>
        <v>3.0695795584164604E-2</v>
      </c>
      <c r="F875">
        <f>D875*GETPIVOTDATA("Gender",NB_2!$A$3,"Gender","Female","LastLetter","a")</f>
        <v>0.30826684076376898</v>
      </c>
      <c r="G875" t="str">
        <f t="shared" si="13"/>
        <v>Female</v>
      </c>
    </row>
    <row r="876" spans="1:7">
      <c r="A876" t="s">
        <v>4</v>
      </c>
      <c r="B876" t="s">
        <v>2976</v>
      </c>
      <c r="C876">
        <f>VLOOKUP(B876,NB_2!A:C,3,0)</f>
        <v>0.17520215633423181</v>
      </c>
      <c r="D876">
        <f>VLOOKUP(B876,NB_2!A:C,2,0)</f>
        <v>0.55521783181357653</v>
      </c>
      <c r="E876">
        <f>C876*GETPIVOTDATA("Gender",NB_2!$A$3,"Gender","Male","LastLetter","a")</f>
        <v>3.0695795584164604E-2</v>
      </c>
      <c r="F876">
        <f>D876*GETPIVOTDATA("Gender",NB_2!$A$3,"Gender","Female","LastLetter","a")</f>
        <v>0.30826684076376898</v>
      </c>
      <c r="G876" t="str">
        <f t="shared" si="13"/>
        <v>Female</v>
      </c>
    </row>
    <row r="877" spans="1:7">
      <c r="A877" t="s">
        <v>4</v>
      </c>
      <c r="B877" t="s">
        <v>2983</v>
      </c>
      <c r="C877">
        <f>VLOOKUP(B877,NB_2!A:C,3,0)</f>
        <v>6.5588499550763707E-2</v>
      </c>
      <c r="D877">
        <f>VLOOKUP(B877,NB_2!A:C,2,0)</f>
        <v>0.33839918946301922</v>
      </c>
      <c r="E877">
        <f>C877*GETPIVOTDATA("Gender",NB_2!$A$3,"Gender","Male","LastLetter","a")</f>
        <v>1.1491246552020596E-2</v>
      </c>
      <c r="F877">
        <f>D877*GETPIVOTDATA("Gender",NB_2!$A$3,"Gender","Female","LastLetter","a")</f>
        <v>0.18788526426112923</v>
      </c>
      <c r="G877" t="str">
        <f t="shared" si="13"/>
        <v>Female</v>
      </c>
    </row>
    <row r="878" spans="1:7">
      <c r="A878" t="s">
        <v>6</v>
      </c>
      <c r="B878" t="s">
        <v>2976</v>
      </c>
      <c r="C878">
        <f>VLOOKUP(B878,NB_2!A:C,3,0)</f>
        <v>0.17520215633423181</v>
      </c>
      <c r="D878">
        <f>VLOOKUP(B878,NB_2!A:C,2,0)</f>
        <v>0.55521783181357653</v>
      </c>
      <c r="E878">
        <f>C878*GETPIVOTDATA("Gender",NB_2!$A$3,"Gender","Male","LastLetter","a")</f>
        <v>3.0695795584164604E-2</v>
      </c>
      <c r="F878">
        <f>D878*GETPIVOTDATA("Gender",NB_2!$A$3,"Gender","Female","LastLetter","a")</f>
        <v>0.30826684076376898</v>
      </c>
      <c r="G878" t="str">
        <f t="shared" si="13"/>
        <v>Female</v>
      </c>
    </row>
    <row r="879" spans="1:7">
      <c r="A879" t="s">
        <v>6</v>
      </c>
      <c r="B879" t="s">
        <v>2983</v>
      </c>
      <c r="C879">
        <f>VLOOKUP(B879,NB_2!A:C,3,0)</f>
        <v>6.5588499550763707E-2</v>
      </c>
      <c r="D879">
        <f>VLOOKUP(B879,NB_2!A:C,2,0)</f>
        <v>0.33839918946301922</v>
      </c>
      <c r="E879">
        <f>C879*GETPIVOTDATA("Gender",NB_2!$A$3,"Gender","Male","LastLetter","a")</f>
        <v>1.1491246552020596E-2</v>
      </c>
      <c r="F879">
        <f>D879*GETPIVOTDATA("Gender",NB_2!$A$3,"Gender","Female","LastLetter","a")</f>
        <v>0.18788526426112923</v>
      </c>
      <c r="G879" t="str">
        <f t="shared" si="13"/>
        <v>Female</v>
      </c>
    </row>
    <row r="880" spans="1:7">
      <c r="A880" t="s">
        <v>6</v>
      </c>
      <c r="B880" t="s">
        <v>2976</v>
      </c>
      <c r="C880">
        <f>VLOOKUP(B880,NB_2!A:C,3,0)</f>
        <v>0.17520215633423181</v>
      </c>
      <c r="D880">
        <f>VLOOKUP(B880,NB_2!A:C,2,0)</f>
        <v>0.55521783181357653</v>
      </c>
      <c r="E880">
        <f>C880*GETPIVOTDATA("Gender",NB_2!$A$3,"Gender","Male","LastLetter","a")</f>
        <v>3.0695795584164604E-2</v>
      </c>
      <c r="F880">
        <f>D880*GETPIVOTDATA("Gender",NB_2!$A$3,"Gender","Female","LastLetter","a")</f>
        <v>0.30826684076376898</v>
      </c>
      <c r="G880" t="str">
        <f t="shared" si="13"/>
        <v>Female</v>
      </c>
    </row>
    <row r="881" spans="1:7">
      <c r="A881" t="s">
        <v>4</v>
      </c>
      <c r="B881" t="s">
        <v>2976</v>
      </c>
      <c r="C881">
        <f>VLOOKUP(B881,NB_2!A:C,3,0)</f>
        <v>0.17520215633423181</v>
      </c>
      <c r="D881">
        <f>VLOOKUP(B881,NB_2!A:C,2,0)</f>
        <v>0.55521783181357653</v>
      </c>
      <c r="E881">
        <f>C881*GETPIVOTDATA("Gender",NB_2!$A$3,"Gender","Male","LastLetter","a")</f>
        <v>3.0695795584164604E-2</v>
      </c>
      <c r="F881">
        <f>D881*GETPIVOTDATA("Gender",NB_2!$A$3,"Gender","Female","LastLetter","a")</f>
        <v>0.30826684076376898</v>
      </c>
      <c r="G881" t="str">
        <f t="shared" si="13"/>
        <v>Female</v>
      </c>
    </row>
    <row r="882" spans="1:7">
      <c r="A882" t="s">
        <v>6</v>
      </c>
      <c r="B882" t="s">
        <v>2983</v>
      </c>
      <c r="C882">
        <f>VLOOKUP(B882,NB_2!A:C,3,0)</f>
        <v>6.5588499550763707E-2</v>
      </c>
      <c r="D882">
        <f>VLOOKUP(B882,NB_2!A:C,2,0)</f>
        <v>0.33839918946301922</v>
      </c>
      <c r="E882">
        <f>C882*GETPIVOTDATA("Gender",NB_2!$A$3,"Gender","Male","LastLetter","a")</f>
        <v>1.1491246552020596E-2</v>
      </c>
      <c r="F882">
        <f>D882*GETPIVOTDATA("Gender",NB_2!$A$3,"Gender","Female","LastLetter","a")</f>
        <v>0.18788526426112923</v>
      </c>
      <c r="G882" t="str">
        <f t="shared" si="13"/>
        <v>Female</v>
      </c>
    </row>
    <row r="883" spans="1:7">
      <c r="A883" t="s">
        <v>6</v>
      </c>
      <c r="B883" t="s">
        <v>2983</v>
      </c>
      <c r="C883">
        <f>VLOOKUP(B883,NB_2!A:C,3,0)</f>
        <v>6.5588499550763707E-2</v>
      </c>
      <c r="D883">
        <f>VLOOKUP(B883,NB_2!A:C,2,0)</f>
        <v>0.33839918946301922</v>
      </c>
      <c r="E883">
        <f>C883*GETPIVOTDATA("Gender",NB_2!$A$3,"Gender","Male","LastLetter","a")</f>
        <v>1.1491246552020596E-2</v>
      </c>
      <c r="F883">
        <f>D883*GETPIVOTDATA("Gender",NB_2!$A$3,"Gender","Female","LastLetter","a")</f>
        <v>0.18788526426112923</v>
      </c>
      <c r="G883" t="str">
        <f t="shared" si="13"/>
        <v>Female</v>
      </c>
    </row>
    <row r="884" spans="1:7">
      <c r="A884" t="s">
        <v>4</v>
      </c>
      <c r="B884" t="s">
        <v>2986</v>
      </c>
      <c r="C884">
        <f>VLOOKUP(B884,NB_2!A:C,3,0)</f>
        <v>5.6603773584905662E-2</v>
      </c>
      <c r="D884">
        <f>VLOOKUP(B884,NB_2!A:C,2,0)</f>
        <v>3.0395136778115502E-2</v>
      </c>
      <c r="E884">
        <f>C884*GETPIVOTDATA("Gender",NB_2!$A$3,"Gender","Male","LastLetter","a")</f>
        <v>9.9171031887301028E-3</v>
      </c>
      <c r="F884">
        <f>D884*GETPIVOTDATA("Gender",NB_2!$A$3,"Gender","Female","LastLetter","a")</f>
        <v>1.6875921939622389E-2</v>
      </c>
      <c r="G884" t="str">
        <f t="shared" si="13"/>
        <v>Female</v>
      </c>
    </row>
    <row r="885" spans="1:7">
      <c r="A885" t="s">
        <v>4</v>
      </c>
      <c r="B885" t="s">
        <v>2988</v>
      </c>
      <c r="C885">
        <f>VLOOKUP(B885,NB_2!A:C,3,0)</f>
        <v>0.16172506738544473</v>
      </c>
      <c r="D885">
        <f>VLOOKUP(B885,NB_2!A:C,2,0)</f>
        <v>1.4184397163120567E-2</v>
      </c>
      <c r="E885">
        <f>C885*GETPIVOTDATA("Gender",NB_2!$A$3,"Gender","Male","LastLetter","a")</f>
        <v>2.8334580539228861E-2</v>
      </c>
      <c r="F885">
        <f>D885*GETPIVOTDATA("Gender",NB_2!$A$3,"Gender","Female","LastLetter","a")</f>
        <v>7.8754302384904471E-3</v>
      </c>
      <c r="G885" t="str">
        <f t="shared" si="13"/>
        <v>Male</v>
      </c>
    </row>
    <row r="886" spans="1:7">
      <c r="A886" t="s">
        <v>4</v>
      </c>
      <c r="B886" t="s">
        <v>2976</v>
      </c>
      <c r="C886">
        <f>VLOOKUP(B886,NB_2!A:C,3,0)</f>
        <v>0.17520215633423181</v>
      </c>
      <c r="D886">
        <f>VLOOKUP(B886,NB_2!A:C,2,0)</f>
        <v>0.55521783181357653</v>
      </c>
      <c r="E886">
        <f>C886*GETPIVOTDATA("Gender",NB_2!$A$3,"Gender","Male","LastLetter","a")</f>
        <v>3.0695795584164604E-2</v>
      </c>
      <c r="F886">
        <f>D886*GETPIVOTDATA("Gender",NB_2!$A$3,"Gender","Female","LastLetter","a")</f>
        <v>0.30826684076376898</v>
      </c>
      <c r="G886" t="str">
        <f t="shared" si="13"/>
        <v>Female</v>
      </c>
    </row>
    <row r="887" spans="1:7">
      <c r="A887" t="s">
        <v>6</v>
      </c>
      <c r="B887" t="s">
        <v>2983</v>
      </c>
      <c r="C887">
        <f>VLOOKUP(B887,NB_2!A:C,3,0)</f>
        <v>6.5588499550763707E-2</v>
      </c>
      <c r="D887">
        <f>VLOOKUP(B887,NB_2!A:C,2,0)</f>
        <v>0.33839918946301922</v>
      </c>
      <c r="E887">
        <f>C887*GETPIVOTDATA("Gender",NB_2!$A$3,"Gender","Male","LastLetter","a")</f>
        <v>1.1491246552020596E-2</v>
      </c>
      <c r="F887">
        <f>D887*GETPIVOTDATA("Gender",NB_2!$A$3,"Gender","Female","LastLetter","a")</f>
        <v>0.18788526426112923</v>
      </c>
      <c r="G887" t="str">
        <f t="shared" si="13"/>
        <v>Female</v>
      </c>
    </row>
    <row r="888" spans="1:7">
      <c r="A888" t="s">
        <v>4</v>
      </c>
      <c r="B888" t="s">
        <v>2986</v>
      </c>
      <c r="C888">
        <f>VLOOKUP(B888,NB_2!A:C,3,0)</f>
        <v>5.6603773584905662E-2</v>
      </c>
      <c r="D888">
        <f>VLOOKUP(B888,NB_2!A:C,2,0)</f>
        <v>3.0395136778115502E-2</v>
      </c>
      <c r="E888">
        <f>C888*GETPIVOTDATA("Gender",NB_2!$A$3,"Gender","Male","LastLetter","a")</f>
        <v>9.9171031887301028E-3</v>
      </c>
      <c r="F888">
        <f>D888*GETPIVOTDATA("Gender",NB_2!$A$3,"Gender","Female","LastLetter","a")</f>
        <v>1.6875921939622389E-2</v>
      </c>
      <c r="G888" t="str">
        <f t="shared" si="13"/>
        <v>Female</v>
      </c>
    </row>
    <row r="889" spans="1:7">
      <c r="A889" t="s">
        <v>4</v>
      </c>
      <c r="B889" t="s">
        <v>2983</v>
      </c>
      <c r="C889">
        <f>VLOOKUP(B889,NB_2!A:C,3,0)</f>
        <v>6.5588499550763707E-2</v>
      </c>
      <c r="D889">
        <f>VLOOKUP(B889,NB_2!A:C,2,0)</f>
        <v>0.33839918946301922</v>
      </c>
      <c r="E889">
        <f>C889*GETPIVOTDATA("Gender",NB_2!$A$3,"Gender","Male","LastLetter","a")</f>
        <v>1.1491246552020596E-2</v>
      </c>
      <c r="F889">
        <f>D889*GETPIVOTDATA("Gender",NB_2!$A$3,"Gender","Female","LastLetter","a")</f>
        <v>0.18788526426112923</v>
      </c>
      <c r="G889" t="str">
        <f t="shared" si="13"/>
        <v>Female</v>
      </c>
    </row>
    <row r="890" spans="1:7">
      <c r="A890" t="s">
        <v>6</v>
      </c>
      <c r="B890" t="s">
        <v>2976</v>
      </c>
      <c r="C890">
        <f>VLOOKUP(B890,NB_2!A:C,3,0)</f>
        <v>0.17520215633423181</v>
      </c>
      <c r="D890">
        <f>VLOOKUP(B890,NB_2!A:C,2,0)</f>
        <v>0.55521783181357653</v>
      </c>
      <c r="E890">
        <f>C890*GETPIVOTDATA("Gender",NB_2!$A$3,"Gender","Male","LastLetter","a")</f>
        <v>3.0695795584164604E-2</v>
      </c>
      <c r="F890">
        <f>D890*GETPIVOTDATA("Gender",NB_2!$A$3,"Gender","Female","LastLetter","a")</f>
        <v>0.30826684076376898</v>
      </c>
      <c r="G890" t="str">
        <f t="shared" si="13"/>
        <v>Female</v>
      </c>
    </row>
    <row r="891" spans="1:7">
      <c r="A891" t="s">
        <v>6</v>
      </c>
      <c r="B891" t="s">
        <v>2976</v>
      </c>
      <c r="C891">
        <f>VLOOKUP(B891,NB_2!A:C,3,0)</f>
        <v>0.17520215633423181</v>
      </c>
      <c r="D891">
        <f>VLOOKUP(B891,NB_2!A:C,2,0)</f>
        <v>0.55521783181357653</v>
      </c>
      <c r="E891">
        <f>C891*GETPIVOTDATA("Gender",NB_2!$A$3,"Gender","Male","LastLetter","a")</f>
        <v>3.0695795584164604E-2</v>
      </c>
      <c r="F891">
        <f>D891*GETPIVOTDATA("Gender",NB_2!$A$3,"Gender","Female","LastLetter","a")</f>
        <v>0.30826684076376898</v>
      </c>
      <c r="G891" t="str">
        <f t="shared" si="13"/>
        <v>Female</v>
      </c>
    </row>
    <row r="892" spans="1:7">
      <c r="A892" t="s">
        <v>4</v>
      </c>
      <c r="B892" t="s">
        <v>2988</v>
      </c>
      <c r="C892">
        <f>VLOOKUP(B892,NB_2!A:C,3,0)</f>
        <v>0.16172506738544473</v>
      </c>
      <c r="D892">
        <f>VLOOKUP(B892,NB_2!A:C,2,0)</f>
        <v>1.4184397163120567E-2</v>
      </c>
      <c r="E892">
        <f>C892*GETPIVOTDATA("Gender",NB_2!$A$3,"Gender","Male","LastLetter","a")</f>
        <v>2.8334580539228861E-2</v>
      </c>
      <c r="F892">
        <f>D892*GETPIVOTDATA("Gender",NB_2!$A$3,"Gender","Female","LastLetter","a")</f>
        <v>7.8754302384904471E-3</v>
      </c>
      <c r="G892" t="str">
        <f t="shared" si="13"/>
        <v>Male</v>
      </c>
    </row>
    <row r="893" spans="1:7">
      <c r="A893" t="s">
        <v>4</v>
      </c>
      <c r="B893" t="s">
        <v>2983</v>
      </c>
      <c r="C893">
        <f>VLOOKUP(B893,NB_2!A:C,3,0)</f>
        <v>6.5588499550763707E-2</v>
      </c>
      <c r="D893">
        <f>VLOOKUP(B893,NB_2!A:C,2,0)</f>
        <v>0.33839918946301922</v>
      </c>
      <c r="E893">
        <f>C893*GETPIVOTDATA("Gender",NB_2!$A$3,"Gender","Male","LastLetter","a")</f>
        <v>1.1491246552020596E-2</v>
      </c>
      <c r="F893">
        <f>D893*GETPIVOTDATA("Gender",NB_2!$A$3,"Gender","Female","LastLetter","a")</f>
        <v>0.18788526426112923</v>
      </c>
      <c r="G893" t="str">
        <f t="shared" si="13"/>
        <v>Female</v>
      </c>
    </row>
    <row r="894" spans="1:7">
      <c r="A894" t="s">
        <v>4</v>
      </c>
      <c r="B894" t="s">
        <v>2976</v>
      </c>
      <c r="C894">
        <f>VLOOKUP(B894,NB_2!A:C,3,0)</f>
        <v>0.17520215633423181</v>
      </c>
      <c r="D894">
        <f>VLOOKUP(B894,NB_2!A:C,2,0)</f>
        <v>0.55521783181357653</v>
      </c>
      <c r="E894">
        <f>C894*GETPIVOTDATA("Gender",NB_2!$A$3,"Gender","Male","LastLetter","a")</f>
        <v>3.0695795584164604E-2</v>
      </c>
      <c r="F894">
        <f>D894*GETPIVOTDATA("Gender",NB_2!$A$3,"Gender","Female","LastLetter","a")</f>
        <v>0.30826684076376898</v>
      </c>
      <c r="G894" t="str">
        <f t="shared" si="13"/>
        <v>Female</v>
      </c>
    </row>
    <row r="895" spans="1:7">
      <c r="A895" t="s">
        <v>4</v>
      </c>
      <c r="B895" t="s">
        <v>2988</v>
      </c>
      <c r="C895">
        <f>VLOOKUP(B895,NB_2!A:C,3,0)</f>
        <v>0.16172506738544473</v>
      </c>
      <c r="D895">
        <f>VLOOKUP(B895,NB_2!A:C,2,0)</f>
        <v>1.4184397163120567E-2</v>
      </c>
      <c r="E895">
        <f>C895*GETPIVOTDATA("Gender",NB_2!$A$3,"Gender","Male","LastLetter","a")</f>
        <v>2.8334580539228861E-2</v>
      </c>
      <c r="F895">
        <f>D895*GETPIVOTDATA("Gender",NB_2!$A$3,"Gender","Female","LastLetter","a")</f>
        <v>7.8754302384904471E-3</v>
      </c>
      <c r="G895" t="str">
        <f t="shared" si="13"/>
        <v>Male</v>
      </c>
    </row>
    <row r="896" spans="1:7">
      <c r="A896" t="s">
        <v>6</v>
      </c>
      <c r="B896" t="s">
        <v>2976</v>
      </c>
      <c r="C896">
        <f>VLOOKUP(B896,NB_2!A:C,3,0)</f>
        <v>0.17520215633423181</v>
      </c>
      <c r="D896">
        <f>VLOOKUP(B896,NB_2!A:C,2,0)</f>
        <v>0.55521783181357653</v>
      </c>
      <c r="E896">
        <f>C896*GETPIVOTDATA("Gender",NB_2!$A$3,"Gender","Male","LastLetter","a")</f>
        <v>3.0695795584164604E-2</v>
      </c>
      <c r="F896">
        <f>D896*GETPIVOTDATA("Gender",NB_2!$A$3,"Gender","Female","LastLetter","a")</f>
        <v>0.30826684076376898</v>
      </c>
      <c r="G896" t="str">
        <f t="shared" si="13"/>
        <v>Female</v>
      </c>
    </row>
    <row r="897" spans="1:7">
      <c r="A897" t="s">
        <v>4</v>
      </c>
      <c r="B897" t="s">
        <v>2976</v>
      </c>
      <c r="C897">
        <f>VLOOKUP(B897,NB_2!A:C,3,0)</f>
        <v>0.17520215633423181</v>
      </c>
      <c r="D897">
        <f>VLOOKUP(B897,NB_2!A:C,2,0)</f>
        <v>0.55521783181357653</v>
      </c>
      <c r="E897">
        <f>C897*GETPIVOTDATA("Gender",NB_2!$A$3,"Gender","Male","LastLetter","a")</f>
        <v>3.0695795584164604E-2</v>
      </c>
      <c r="F897">
        <f>D897*GETPIVOTDATA("Gender",NB_2!$A$3,"Gender","Female","LastLetter","a")</f>
        <v>0.30826684076376898</v>
      </c>
      <c r="G897" t="str">
        <f t="shared" si="13"/>
        <v>Female</v>
      </c>
    </row>
    <row r="898" spans="1:7">
      <c r="A898" t="s">
        <v>6</v>
      </c>
      <c r="B898" t="s">
        <v>2976</v>
      </c>
      <c r="C898">
        <f>VLOOKUP(B898,NB_2!A:C,3,0)</f>
        <v>0.17520215633423181</v>
      </c>
      <c r="D898">
        <f>VLOOKUP(B898,NB_2!A:C,2,0)</f>
        <v>0.55521783181357653</v>
      </c>
      <c r="E898">
        <f>C898*GETPIVOTDATA("Gender",NB_2!$A$3,"Gender","Male","LastLetter","a")</f>
        <v>3.0695795584164604E-2</v>
      </c>
      <c r="F898">
        <f>D898*GETPIVOTDATA("Gender",NB_2!$A$3,"Gender","Female","LastLetter","a")</f>
        <v>0.30826684076376898</v>
      </c>
      <c r="G898" t="str">
        <f t="shared" si="13"/>
        <v>Female</v>
      </c>
    </row>
    <row r="899" spans="1:7">
      <c r="A899" t="s">
        <v>6</v>
      </c>
      <c r="B899" t="s">
        <v>2983</v>
      </c>
      <c r="C899">
        <f>VLOOKUP(B899,NB_2!A:C,3,0)</f>
        <v>6.5588499550763707E-2</v>
      </c>
      <c r="D899">
        <f>VLOOKUP(B899,NB_2!A:C,2,0)</f>
        <v>0.33839918946301922</v>
      </c>
      <c r="E899">
        <f>C899*GETPIVOTDATA("Gender",NB_2!$A$3,"Gender","Male","LastLetter","a")</f>
        <v>1.1491246552020596E-2</v>
      </c>
      <c r="F899">
        <f>D899*GETPIVOTDATA("Gender",NB_2!$A$3,"Gender","Female","LastLetter","a")</f>
        <v>0.18788526426112923</v>
      </c>
      <c r="G899" t="str">
        <f t="shared" ref="G899:G962" si="14">IF(E899&gt;F899,"Male","Female")</f>
        <v>Female</v>
      </c>
    </row>
    <row r="900" spans="1:7">
      <c r="A900" t="s">
        <v>4</v>
      </c>
      <c r="B900" t="s">
        <v>2987</v>
      </c>
      <c r="C900">
        <f>VLOOKUP(B900,NB_2!A:C,3,0)</f>
        <v>3.7735849056603772E-2</v>
      </c>
      <c r="D900">
        <f>VLOOKUP(B900,NB_2!A:C,2,0)</f>
        <v>7.0921985815602835E-3</v>
      </c>
      <c r="E900">
        <f>C900*GETPIVOTDATA("Gender",NB_2!$A$3,"Gender","Male","LastLetter","a")</f>
        <v>6.6114021258200676E-3</v>
      </c>
      <c r="F900">
        <f>D900*GETPIVOTDATA("Gender",NB_2!$A$3,"Gender","Female","LastLetter","a")</f>
        <v>3.9377151192452236E-3</v>
      </c>
      <c r="G900" t="str">
        <f t="shared" si="14"/>
        <v>Male</v>
      </c>
    </row>
    <row r="901" spans="1:7">
      <c r="A901" t="s">
        <v>6</v>
      </c>
      <c r="B901" t="s">
        <v>2976</v>
      </c>
      <c r="C901">
        <f>VLOOKUP(B901,NB_2!A:C,3,0)</f>
        <v>0.17520215633423181</v>
      </c>
      <c r="D901">
        <f>VLOOKUP(B901,NB_2!A:C,2,0)</f>
        <v>0.55521783181357653</v>
      </c>
      <c r="E901">
        <f>C901*GETPIVOTDATA("Gender",NB_2!$A$3,"Gender","Male","LastLetter","a")</f>
        <v>3.0695795584164604E-2</v>
      </c>
      <c r="F901">
        <f>D901*GETPIVOTDATA("Gender",NB_2!$A$3,"Gender","Female","LastLetter","a")</f>
        <v>0.30826684076376898</v>
      </c>
      <c r="G901" t="str">
        <f t="shared" si="14"/>
        <v>Female</v>
      </c>
    </row>
    <row r="902" spans="1:7">
      <c r="A902" t="s">
        <v>4</v>
      </c>
      <c r="B902" t="s">
        <v>2976</v>
      </c>
      <c r="C902">
        <f>VLOOKUP(B902,NB_2!A:C,3,0)</f>
        <v>0.17520215633423181</v>
      </c>
      <c r="D902">
        <f>VLOOKUP(B902,NB_2!A:C,2,0)</f>
        <v>0.55521783181357653</v>
      </c>
      <c r="E902">
        <f>C902*GETPIVOTDATA("Gender",NB_2!$A$3,"Gender","Male","LastLetter","a")</f>
        <v>3.0695795584164604E-2</v>
      </c>
      <c r="F902">
        <f>D902*GETPIVOTDATA("Gender",NB_2!$A$3,"Gender","Female","LastLetter","a")</f>
        <v>0.30826684076376898</v>
      </c>
      <c r="G902" t="str">
        <f t="shared" si="14"/>
        <v>Female</v>
      </c>
    </row>
    <row r="903" spans="1:7">
      <c r="A903" t="s">
        <v>6</v>
      </c>
      <c r="B903" t="s">
        <v>2976</v>
      </c>
      <c r="C903">
        <f>VLOOKUP(B903,NB_2!A:C,3,0)</f>
        <v>0.17520215633423181</v>
      </c>
      <c r="D903">
        <f>VLOOKUP(B903,NB_2!A:C,2,0)</f>
        <v>0.55521783181357653</v>
      </c>
      <c r="E903">
        <f>C903*GETPIVOTDATA("Gender",NB_2!$A$3,"Gender","Male","LastLetter","a")</f>
        <v>3.0695795584164604E-2</v>
      </c>
      <c r="F903">
        <f>D903*GETPIVOTDATA("Gender",NB_2!$A$3,"Gender","Female","LastLetter","a")</f>
        <v>0.30826684076376898</v>
      </c>
      <c r="G903" t="str">
        <f t="shared" si="14"/>
        <v>Female</v>
      </c>
    </row>
    <row r="904" spans="1:7">
      <c r="A904" t="s">
        <v>4</v>
      </c>
      <c r="B904" t="s">
        <v>2982</v>
      </c>
      <c r="C904">
        <f>VLOOKUP(B904,NB_2!A:C,3,0)</f>
        <v>0.1096136567834681</v>
      </c>
      <c r="D904">
        <f>VLOOKUP(B904,NB_2!A:C,2,0)</f>
        <v>5.065856129685917E-3</v>
      </c>
      <c r="E904">
        <f>C904*GETPIVOTDATA("Gender",NB_2!$A$3,"Gender","Male","LastLetter","a")</f>
        <v>1.9204549032144008E-2</v>
      </c>
      <c r="F904">
        <f>D904*GETPIVOTDATA("Gender",NB_2!$A$3,"Gender","Female","LastLetter","a")</f>
        <v>2.812653656603731E-3</v>
      </c>
      <c r="G904" t="str">
        <f t="shared" si="14"/>
        <v>Male</v>
      </c>
    </row>
    <row r="905" spans="1:7">
      <c r="A905" t="s">
        <v>6</v>
      </c>
      <c r="B905" t="s">
        <v>2976</v>
      </c>
      <c r="C905">
        <f>VLOOKUP(B905,NB_2!A:C,3,0)</f>
        <v>0.17520215633423181</v>
      </c>
      <c r="D905">
        <f>VLOOKUP(B905,NB_2!A:C,2,0)</f>
        <v>0.55521783181357653</v>
      </c>
      <c r="E905">
        <f>C905*GETPIVOTDATA("Gender",NB_2!$A$3,"Gender","Male","LastLetter","a")</f>
        <v>3.0695795584164604E-2</v>
      </c>
      <c r="F905">
        <f>D905*GETPIVOTDATA("Gender",NB_2!$A$3,"Gender","Female","LastLetter","a")</f>
        <v>0.30826684076376898</v>
      </c>
      <c r="G905" t="str">
        <f t="shared" si="14"/>
        <v>Female</v>
      </c>
    </row>
    <row r="906" spans="1:7">
      <c r="A906" t="s">
        <v>4</v>
      </c>
      <c r="B906" t="s">
        <v>2976</v>
      </c>
      <c r="C906">
        <f>VLOOKUP(B906,NB_2!A:C,3,0)</f>
        <v>0.17520215633423181</v>
      </c>
      <c r="D906">
        <f>VLOOKUP(B906,NB_2!A:C,2,0)</f>
        <v>0.55521783181357653</v>
      </c>
      <c r="E906">
        <f>C906*GETPIVOTDATA("Gender",NB_2!$A$3,"Gender","Male","LastLetter","a")</f>
        <v>3.0695795584164604E-2</v>
      </c>
      <c r="F906">
        <f>D906*GETPIVOTDATA("Gender",NB_2!$A$3,"Gender","Female","LastLetter","a")</f>
        <v>0.30826684076376898</v>
      </c>
      <c r="G906" t="str">
        <f t="shared" si="14"/>
        <v>Female</v>
      </c>
    </row>
    <row r="907" spans="1:7">
      <c r="A907" t="s">
        <v>4</v>
      </c>
      <c r="B907" t="s">
        <v>2988</v>
      </c>
      <c r="C907">
        <f>VLOOKUP(B907,NB_2!A:C,3,0)</f>
        <v>0.16172506738544473</v>
      </c>
      <c r="D907">
        <f>VLOOKUP(B907,NB_2!A:C,2,0)</f>
        <v>1.4184397163120567E-2</v>
      </c>
      <c r="E907">
        <f>C907*GETPIVOTDATA("Gender",NB_2!$A$3,"Gender","Male","LastLetter","a")</f>
        <v>2.8334580539228861E-2</v>
      </c>
      <c r="F907">
        <f>D907*GETPIVOTDATA("Gender",NB_2!$A$3,"Gender","Female","LastLetter","a")</f>
        <v>7.8754302384904471E-3</v>
      </c>
      <c r="G907" t="str">
        <f t="shared" si="14"/>
        <v>Male</v>
      </c>
    </row>
    <row r="908" spans="1:7">
      <c r="A908" t="s">
        <v>4</v>
      </c>
      <c r="B908" t="s">
        <v>2982</v>
      </c>
      <c r="C908">
        <f>VLOOKUP(B908,NB_2!A:C,3,0)</f>
        <v>0.1096136567834681</v>
      </c>
      <c r="D908">
        <f>VLOOKUP(B908,NB_2!A:C,2,0)</f>
        <v>5.065856129685917E-3</v>
      </c>
      <c r="E908">
        <f>C908*GETPIVOTDATA("Gender",NB_2!$A$3,"Gender","Male","LastLetter","a")</f>
        <v>1.9204549032144008E-2</v>
      </c>
      <c r="F908">
        <f>D908*GETPIVOTDATA("Gender",NB_2!$A$3,"Gender","Female","LastLetter","a")</f>
        <v>2.812653656603731E-3</v>
      </c>
      <c r="G908" t="str">
        <f t="shared" si="14"/>
        <v>Male</v>
      </c>
    </row>
    <row r="909" spans="1:7">
      <c r="A909" t="s">
        <v>6</v>
      </c>
      <c r="B909" t="s">
        <v>2976</v>
      </c>
      <c r="C909">
        <f>VLOOKUP(B909,NB_2!A:C,3,0)</f>
        <v>0.17520215633423181</v>
      </c>
      <c r="D909">
        <f>VLOOKUP(B909,NB_2!A:C,2,0)</f>
        <v>0.55521783181357653</v>
      </c>
      <c r="E909">
        <f>C909*GETPIVOTDATA("Gender",NB_2!$A$3,"Gender","Male","LastLetter","a")</f>
        <v>3.0695795584164604E-2</v>
      </c>
      <c r="F909">
        <f>D909*GETPIVOTDATA("Gender",NB_2!$A$3,"Gender","Female","LastLetter","a")</f>
        <v>0.30826684076376898</v>
      </c>
      <c r="G909" t="str">
        <f t="shared" si="14"/>
        <v>Female</v>
      </c>
    </row>
    <row r="910" spans="1:7">
      <c r="A910" t="s">
        <v>4</v>
      </c>
      <c r="B910" t="s">
        <v>2988</v>
      </c>
      <c r="C910">
        <f>VLOOKUP(B910,NB_2!A:C,3,0)</f>
        <v>0.16172506738544473</v>
      </c>
      <c r="D910">
        <f>VLOOKUP(B910,NB_2!A:C,2,0)</f>
        <v>1.4184397163120567E-2</v>
      </c>
      <c r="E910">
        <f>C910*GETPIVOTDATA("Gender",NB_2!$A$3,"Gender","Male","LastLetter","a")</f>
        <v>2.8334580539228861E-2</v>
      </c>
      <c r="F910">
        <f>D910*GETPIVOTDATA("Gender",NB_2!$A$3,"Gender","Female","LastLetter","a")</f>
        <v>7.8754302384904471E-3</v>
      </c>
      <c r="G910" t="str">
        <f t="shared" si="14"/>
        <v>Male</v>
      </c>
    </row>
    <row r="911" spans="1:7">
      <c r="A911" t="s">
        <v>4</v>
      </c>
      <c r="B911" t="s">
        <v>2982</v>
      </c>
      <c r="C911">
        <f>VLOOKUP(B911,NB_2!A:C,3,0)</f>
        <v>0.1096136567834681</v>
      </c>
      <c r="D911">
        <f>VLOOKUP(B911,NB_2!A:C,2,0)</f>
        <v>5.065856129685917E-3</v>
      </c>
      <c r="E911">
        <f>C911*GETPIVOTDATA("Gender",NB_2!$A$3,"Gender","Male","LastLetter","a")</f>
        <v>1.9204549032144008E-2</v>
      </c>
      <c r="F911">
        <f>D911*GETPIVOTDATA("Gender",NB_2!$A$3,"Gender","Female","LastLetter","a")</f>
        <v>2.812653656603731E-3</v>
      </c>
      <c r="G911" t="str">
        <f t="shared" si="14"/>
        <v>Male</v>
      </c>
    </row>
    <row r="912" spans="1:7">
      <c r="A912" t="s">
        <v>6</v>
      </c>
      <c r="B912" t="s">
        <v>2992</v>
      </c>
      <c r="C912">
        <f>VLOOKUP(B912,NB_2!A:C,3,0)</f>
        <v>8.9847259658580411E-2</v>
      </c>
      <c r="D912">
        <f>VLOOKUP(B912,NB_2!A:C,2,0)</f>
        <v>8.1053698074974676E-3</v>
      </c>
      <c r="E912">
        <f>C912*GETPIVOTDATA("Gender",NB_2!$A$3,"Gender","Male","LastLetter","a")</f>
        <v>1.5741433632904926E-2</v>
      </c>
      <c r="F912">
        <f>D912*GETPIVOTDATA("Gender",NB_2!$A$3,"Gender","Female","LastLetter","a")</f>
        <v>4.50024585056597E-3</v>
      </c>
      <c r="G912" t="str">
        <f t="shared" si="14"/>
        <v>Male</v>
      </c>
    </row>
    <row r="913" spans="1:7">
      <c r="A913" t="s">
        <v>6</v>
      </c>
      <c r="B913" t="s">
        <v>2976</v>
      </c>
      <c r="C913">
        <f>VLOOKUP(B913,NB_2!A:C,3,0)</f>
        <v>0.17520215633423181</v>
      </c>
      <c r="D913">
        <f>VLOOKUP(B913,NB_2!A:C,2,0)</f>
        <v>0.55521783181357653</v>
      </c>
      <c r="E913">
        <f>C913*GETPIVOTDATA("Gender",NB_2!$A$3,"Gender","Male","LastLetter","a")</f>
        <v>3.0695795584164604E-2</v>
      </c>
      <c r="F913">
        <f>D913*GETPIVOTDATA("Gender",NB_2!$A$3,"Gender","Female","LastLetter","a")</f>
        <v>0.30826684076376898</v>
      </c>
      <c r="G913" t="str">
        <f t="shared" si="14"/>
        <v>Female</v>
      </c>
    </row>
    <row r="914" spans="1:7">
      <c r="A914" t="s">
        <v>4</v>
      </c>
      <c r="B914" t="s">
        <v>2976</v>
      </c>
      <c r="C914">
        <f>VLOOKUP(B914,NB_2!A:C,3,0)</f>
        <v>0.17520215633423181</v>
      </c>
      <c r="D914">
        <f>VLOOKUP(B914,NB_2!A:C,2,0)</f>
        <v>0.55521783181357653</v>
      </c>
      <c r="E914">
        <f>C914*GETPIVOTDATA("Gender",NB_2!$A$3,"Gender","Male","LastLetter","a")</f>
        <v>3.0695795584164604E-2</v>
      </c>
      <c r="F914">
        <f>D914*GETPIVOTDATA("Gender",NB_2!$A$3,"Gender","Female","LastLetter","a")</f>
        <v>0.30826684076376898</v>
      </c>
      <c r="G914" t="str">
        <f t="shared" si="14"/>
        <v>Female</v>
      </c>
    </row>
    <row r="915" spans="1:7">
      <c r="A915" t="s">
        <v>4</v>
      </c>
      <c r="B915" t="s">
        <v>2994</v>
      </c>
      <c r="C915">
        <f>VLOOKUP(B915,NB_2!A:C,3,0)</f>
        <v>6.2893081761006289E-2</v>
      </c>
      <c r="D915">
        <f>VLOOKUP(B915,NB_2!A:C,2,0)</f>
        <v>5.065856129685917E-3</v>
      </c>
      <c r="E915">
        <f>C915*GETPIVOTDATA("Gender",NB_2!$A$3,"Gender","Male","LastLetter","a")</f>
        <v>1.1019003543033448E-2</v>
      </c>
      <c r="F915">
        <f>D915*GETPIVOTDATA("Gender",NB_2!$A$3,"Gender","Female","LastLetter","a")</f>
        <v>2.812653656603731E-3</v>
      </c>
      <c r="G915" t="str">
        <f t="shared" si="14"/>
        <v>Male</v>
      </c>
    </row>
    <row r="916" spans="1:7">
      <c r="A916" t="s">
        <v>6</v>
      </c>
      <c r="B916" t="s">
        <v>2983</v>
      </c>
      <c r="C916">
        <f>VLOOKUP(B916,NB_2!A:C,3,0)</f>
        <v>6.5588499550763707E-2</v>
      </c>
      <c r="D916">
        <f>VLOOKUP(B916,NB_2!A:C,2,0)</f>
        <v>0.33839918946301922</v>
      </c>
      <c r="E916">
        <f>C916*GETPIVOTDATA("Gender",NB_2!$A$3,"Gender","Male","LastLetter","a")</f>
        <v>1.1491246552020596E-2</v>
      </c>
      <c r="F916">
        <f>D916*GETPIVOTDATA("Gender",NB_2!$A$3,"Gender","Female","LastLetter","a")</f>
        <v>0.18788526426112923</v>
      </c>
      <c r="G916" t="str">
        <f t="shared" si="14"/>
        <v>Female</v>
      </c>
    </row>
    <row r="917" spans="1:7">
      <c r="A917" t="s">
        <v>6</v>
      </c>
      <c r="B917" t="s">
        <v>2976</v>
      </c>
      <c r="C917">
        <f>VLOOKUP(B917,NB_2!A:C,3,0)</f>
        <v>0.17520215633423181</v>
      </c>
      <c r="D917">
        <f>VLOOKUP(B917,NB_2!A:C,2,0)</f>
        <v>0.55521783181357653</v>
      </c>
      <c r="E917">
        <f>C917*GETPIVOTDATA("Gender",NB_2!$A$3,"Gender","Male","LastLetter","a")</f>
        <v>3.0695795584164604E-2</v>
      </c>
      <c r="F917">
        <f>D917*GETPIVOTDATA("Gender",NB_2!$A$3,"Gender","Female","LastLetter","a")</f>
        <v>0.30826684076376898</v>
      </c>
      <c r="G917" t="str">
        <f t="shared" si="14"/>
        <v>Female</v>
      </c>
    </row>
    <row r="918" spans="1:7">
      <c r="A918" t="s">
        <v>4</v>
      </c>
      <c r="B918" t="s">
        <v>2976</v>
      </c>
      <c r="C918">
        <f>VLOOKUP(B918,NB_2!A:C,3,0)</f>
        <v>0.17520215633423181</v>
      </c>
      <c r="D918">
        <f>VLOOKUP(B918,NB_2!A:C,2,0)</f>
        <v>0.55521783181357653</v>
      </c>
      <c r="E918">
        <f>C918*GETPIVOTDATA("Gender",NB_2!$A$3,"Gender","Male","LastLetter","a")</f>
        <v>3.0695795584164604E-2</v>
      </c>
      <c r="F918">
        <f>D918*GETPIVOTDATA("Gender",NB_2!$A$3,"Gender","Female","LastLetter","a")</f>
        <v>0.30826684076376898</v>
      </c>
      <c r="G918" t="str">
        <f t="shared" si="14"/>
        <v>Female</v>
      </c>
    </row>
    <row r="919" spans="1:7">
      <c r="A919" t="s">
        <v>4</v>
      </c>
      <c r="B919" t="s">
        <v>2993</v>
      </c>
      <c r="C919">
        <f>VLOOKUP(B919,NB_2!A:C,3,0)</f>
        <v>2.2461814914645103E-2</v>
      </c>
      <c r="D919">
        <f>VLOOKUP(B919,NB_2!A:C,2,0)</f>
        <v>3.0395136778115501E-3</v>
      </c>
      <c r="E919">
        <f>C919*GETPIVOTDATA("Gender",NB_2!$A$3,"Gender","Male","LastLetter","a")</f>
        <v>3.9353584082262314E-3</v>
      </c>
      <c r="F919">
        <f>D919*GETPIVOTDATA("Gender",NB_2!$A$3,"Gender","Female","LastLetter","a")</f>
        <v>1.6875921939622388E-3</v>
      </c>
      <c r="G919" t="str">
        <f t="shared" si="14"/>
        <v>Male</v>
      </c>
    </row>
    <row r="920" spans="1:7">
      <c r="A920" t="s">
        <v>4</v>
      </c>
      <c r="B920" t="s">
        <v>2996</v>
      </c>
      <c r="C920">
        <f>VLOOKUP(B920,NB_2!A:C,3,0)</f>
        <v>2.4258760107816711E-2</v>
      </c>
      <c r="D920">
        <f>VLOOKUP(B920,NB_2!A:C,2,0)</f>
        <v>0</v>
      </c>
      <c r="E920">
        <f>C920*GETPIVOTDATA("Gender",NB_2!$A$3,"Gender","Male","LastLetter","a")</f>
        <v>4.2501870808843295E-3</v>
      </c>
      <c r="F920">
        <f>D920*GETPIVOTDATA("Gender",NB_2!$A$3,"Gender","Female","LastLetter","a")</f>
        <v>0</v>
      </c>
      <c r="G920" t="str">
        <f t="shared" si="14"/>
        <v>Male</v>
      </c>
    </row>
    <row r="921" spans="1:7">
      <c r="A921" t="s">
        <v>6</v>
      </c>
      <c r="B921" t="s">
        <v>2983</v>
      </c>
      <c r="C921">
        <f>VLOOKUP(B921,NB_2!A:C,3,0)</f>
        <v>6.5588499550763707E-2</v>
      </c>
      <c r="D921">
        <f>VLOOKUP(B921,NB_2!A:C,2,0)</f>
        <v>0.33839918946301922</v>
      </c>
      <c r="E921">
        <f>C921*GETPIVOTDATA("Gender",NB_2!$A$3,"Gender","Male","LastLetter","a")</f>
        <v>1.1491246552020596E-2</v>
      </c>
      <c r="F921">
        <f>D921*GETPIVOTDATA("Gender",NB_2!$A$3,"Gender","Female","LastLetter","a")</f>
        <v>0.18788526426112923</v>
      </c>
      <c r="G921" t="str">
        <f t="shared" si="14"/>
        <v>Female</v>
      </c>
    </row>
    <row r="922" spans="1:7">
      <c r="A922" t="s">
        <v>4</v>
      </c>
      <c r="B922" t="s">
        <v>2992</v>
      </c>
      <c r="C922">
        <f>VLOOKUP(B922,NB_2!A:C,3,0)</f>
        <v>8.9847259658580411E-2</v>
      </c>
      <c r="D922">
        <f>VLOOKUP(B922,NB_2!A:C,2,0)</f>
        <v>8.1053698074974676E-3</v>
      </c>
      <c r="E922">
        <f>C922*GETPIVOTDATA("Gender",NB_2!$A$3,"Gender","Male","LastLetter","a")</f>
        <v>1.5741433632904926E-2</v>
      </c>
      <c r="F922">
        <f>D922*GETPIVOTDATA("Gender",NB_2!$A$3,"Gender","Female","LastLetter","a")</f>
        <v>4.50024585056597E-3</v>
      </c>
      <c r="G922" t="str">
        <f t="shared" si="14"/>
        <v>Male</v>
      </c>
    </row>
    <row r="923" spans="1:7">
      <c r="A923" t="s">
        <v>6</v>
      </c>
      <c r="B923" t="s">
        <v>2986</v>
      </c>
      <c r="C923">
        <f>VLOOKUP(B923,NB_2!A:C,3,0)</f>
        <v>5.6603773584905662E-2</v>
      </c>
      <c r="D923">
        <f>VLOOKUP(B923,NB_2!A:C,2,0)</f>
        <v>3.0395136778115502E-2</v>
      </c>
      <c r="E923">
        <f>C923*GETPIVOTDATA("Gender",NB_2!$A$3,"Gender","Male","LastLetter","a")</f>
        <v>9.9171031887301028E-3</v>
      </c>
      <c r="F923">
        <f>D923*GETPIVOTDATA("Gender",NB_2!$A$3,"Gender","Female","LastLetter","a")</f>
        <v>1.6875921939622389E-2</v>
      </c>
      <c r="G923" t="str">
        <f t="shared" si="14"/>
        <v>Female</v>
      </c>
    </row>
    <row r="924" spans="1:7">
      <c r="A924" t="s">
        <v>4</v>
      </c>
      <c r="B924" t="s">
        <v>2987</v>
      </c>
      <c r="C924">
        <f>VLOOKUP(B924,NB_2!A:C,3,0)</f>
        <v>3.7735849056603772E-2</v>
      </c>
      <c r="D924">
        <f>VLOOKUP(B924,NB_2!A:C,2,0)</f>
        <v>7.0921985815602835E-3</v>
      </c>
      <c r="E924">
        <f>C924*GETPIVOTDATA("Gender",NB_2!$A$3,"Gender","Male","LastLetter","a")</f>
        <v>6.6114021258200676E-3</v>
      </c>
      <c r="F924">
        <f>D924*GETPIVOTDATA("Gender",NB_2!$A$3,"Gender","Female","LastLetter","a")</f>
        <v>3.9377151192452236E-3</v>
      </c>
      <c r="G924" t="str">
        <f t="shared" si="14"/>
        <v>Male</v>
      </c>
    </row>
    <row r="925" spans="1:7">
      <c r="A925" t="s">
        <v>4</v>
      </c>
      <c r="B925" t="s">
        <v>2994</v>
      </c>
      <c r="C925">
        <f>VLOOKUP(B925,NB_2!A:C,3,0)</f>
        <v>6.2893081761006289E-2</v>
      </c>
      <c r="D925">
        <f>VLOOKUP(B925,NB_2!A:C,2,0)</f>
        <v>5.065856129685917E-3</v>
      </c>
      <c r="E925">
        <f>C925*GETPIVOTDATA("Gender",NB_2!$A$3,"Gender","Male","LastLetter","a")</f>
        <v>1.1019003543033448E-2</v>
      </c>
      <c r="F925">
        <f>D925*GETPIVOTDATA("Gender",NB_2!$A$3,"Gender","Female","LastLetter","a")</f>
        <v>2.812653656603731E-3</v>
      </c>
      <c r="G925" t="str">
        <f t="shared" si="14"/>
        <v>Male</v>
      </c>
    </row>
    <row r="926" spans="1:7">
      <c r="A926" t="s">
        <v>4</v>
      </c>
      <c r="B926" t="s">
        <v>2993</v>
      </c>
      <c r="C926">
        <f>VLOOKUP(B926,NB_2!A:C,3,0)</f>
        <v>2.2461814914645103E-2</v>
      </c>
      <c r="D926">
        <f>VLOOKUP(B926,NB_2!A:C,2,0)</f>
        <v>3.0395136778115501E-3</v>
      </c>
      <c r="E926">
        <f>C926*GETPIVOTDATA("Gender",NB_2!$A$3,"Gender","Male","LastLetter","a")</f>
        <v>3.9353584082262314E-3</v>
      </c>
      <c r="F926">
        <f>D926*GETPIVOTDATA("Gender",NB_2!$A$3,"Gender","Female","LastLetter","a")</f>
        <v>1.6875921939622388E-3</v>
      </c>
      <c r="G926" t="str">
        <f t="shared" si="14"/>
        <v>Male</v>
      </c>
    </row>
    <row r="927" spans="1:7">
      <c r="A927" t="s">
        <v>6</v>
      </c>
      <c r="B927" t="s">
        <v>2983</v>
      </c>
      <c r="C927">
        <f>VLOOKUP(B927,NB_2!A:C,3,0)</f>
        <v>6.5588499550763707E-2</v>
      </c>
      <c r="D927">
        <f>VLOOKUP(B927,NB_2!A:C,2,0)</f>
        <v>0.33839918946301922</v>
      </c>
      <c r="E927">
        <f>C927*GETPIVOTDATA("Gender",NB_2!$A$3,"Gender","Male","LastLetter","a")</f>
        <v>1.1491246552020596E-2</v>
      </c>
      <c r="F927">
        <f>D927*GETPIVOTDATA("Gender",NB_2!$A$3,"Gender","Female","LastLetter","a")</f>
        <v>0.18788526426112923</v>
      </c>
      <c r="G927" t="str">
        <f t="shared" si="14"/>
        <v>Female</v>
      </c>
    </row>
    <row r="928" spans="1:7">
      <c r="A928" t="s">
        <v>4</v>
      </c>
      <c r="B928" t="s">
        <v>2982</v>
      </c>
      <c r="C928">
        <f>VLOOKUP(B928,NB_2!A:C,3,0)</f>
        <v>0.1096136567834681</v>
      </c>
      <c r="D928">
        <f>VLOOKUP(B928,NB_2!A:C,2,0)</f>
        <v>5.065856129685917E-3</v>
      </c>
      <c r="E928">
        <f>C928*GETPIVOTDATA("Gender",NB_2!$A$3,"Gender","Male","LastLetter","a")</f>
        <v>1.9204549032144008E-2</v>
      </c>
      <c r="F928">
        <f>D928*GETPIVOTDATA("Gender",NB_2!$A$3,"Gender","Female","LastLetter","a")</f>
        <v>2.812653656603731E-3</v>
      </c>
      <c r="G928" t="str">
        <f t="shared" si="14"/>
        <v>Male</v>
      </c>
    </row>
    <row r="929" spans="1:7">
      <c r="A929" t="s">
        <v>4</v>
      </c>
      <c r="B929" t="s">
        <v>2987</v>
      </c>
      <c r="C929">
        <f>VLOOKUP(B929,NB_2!A:C,3,0)</f>
        <v>3.7735849056603772E-2</v>
      </c>
      <c r="D929">
        <f>VLOOKUP(B929,NB_2!A:C,2,0)</f>
        <v>7.0921985815602835E-3</v>
      </c>
      <c r="E929">
        <f>C929*GETPIVOTDATA("Gender",NB_2!$A$3,"Gender","Male","LastLetter","a")</f>
        <v>6.6114021258200676E-3</v>
      </c>
      <c r="F929">
        <f>D929*GETPIVOTDATA("Gender",NB_2!$A$3,"Gender","Female","LastLetter","a")</f>
        <v>3.9377151192452236E-3</v>
      </c>
      <c r="G929" t="str">
        <f t="shared" si="14"/>
        <v>Male</v>
      </c>
    </row>
    <row r="930" spans="1:7">
      <c r="A930" t="s">
        <v>4</v>
      </c>
      <c r="B930" t="s">
        <v>2976</v>
      </c>
      <c r="C930">
        <f>VLOOKUP(B930,NB_2!A:C,3,0)</f>
        <v>0.17520215633423181</v>
      </c>
      <c r="D930">
        <f>VLOOKUP(B930,NB_2!A:C,2,0)</f>
        <v>0.55521783181357653</v>
      </c>
      <c r="E930">
        <f>C930*GETPIVOTDATA("Gender",NB_2!$A$3,"Gender","Male","LastLetter","a")</f>
        <v>3.0695795584164604E-2</v>
      </c>
      <c r="F930">
        <f>D930*GETPIVOTDATA("Gender",NB_2!$A$3,"Gender","Female","LastLetter","a")</f>
        <v>0.30826684076376898</v>
      </c>
      <c r="G930" t="str">
        <f t="shared" si="14"/>
        <v>Female</v>
      </c>
    </row>
    <row r="931" spans="1:7">
      <c r="A931" t="s">
        <v>4</v>
      </c>
      <c r="B931" t="s">
        <v>2982</v>
      </c>
      <c r="C931">
        <f>VLOOKUP(B931,NB_2!A:C,3,0)</f>
        <v>0.1096136567834681</v>
      </c>
      <c r="D931">
        <f>VLOOKUP(B931,NB_2!A:C,2,0)</f>
        <v>5.065856129685917E-3</v>
      </c>
      <c r="E931">
        <f>C931*GETPIVOTDATA("Gender",NB_2!$A$3,"Gender","Male","LastLetter","a")</f>
        <v>1.9204549032144008E-2</v>
      </c>
      <c r="F931">
        <f>D931*GETPIVOTDATA("Gender",NB_2!$A$3,"Gender","Female","LastLetter","a")</f>
        <v>2.812653656603731E-3</v>
      </c>
      <c r="G931" t="str">
        <f t="shared" si="14"/>
        <v>Male</v>
      </c>
    </row>
    <row r="932" spans="1:7">
      <c r="A932" t="s">
        <v>6</v>
      </c>
      <c r="B932" t="s">
        <v>2983</v>
      </c>
      <c r="C932">
        <f>VLOOKUP(B932,NB_2!A:C,3,0)</f>
        <v>6.5588499550763707E-2</v>
      </c>
      <c r="D932">
        <f>VLOOKUP(B932,NB_2!A:C,2,0)</f>
        <v>0.33839918946301922</v>
      </c>
      <c r="E932">
        <f>C932*GETPIVOTDATA("Gender",NB_2!$A$3,"Gender","Male","LastLetter","a")</f>
        <v>1.1491246552020596E-2</v>
      </c>
      <c r="F932">
        <f>D932*GETPIVOTDATA("Gender",NB_2!$A$3,"Gender","Female","LastLetter","a")</f>
        <v>0.18788526426112923</v>
      </c>
      <c r="G932" t="str">
        <f t="shared" si="14"/>
        <v>Female</v>
      </c>
    </row>
    <row r="933" spans="1:7">
      <c r="A933" t="s">
        <v>4</v>
      </c>
      <c r="B933" t="s">
        <v>2988</v>
      </c>
      <c r="C933">
        <f>VLOOKUP(B933,NB_2!A:C,3,0)</f>
        <v>0.16172506738544473</v>
      </c>
      <c r="D933">
        <f>VLOOKUP(B933,NB_2!A:C,2,0)</f>
        <v>1.4184397163120567E-2</v>
      </c>
      <c r="E933">
        <f>C933*GETPIVOTDATA("Gender",NB_2!$A$3,"Gender","Male","LastLetter","a")</f>
        <v>2.8334580539228861E-2</v>
      </c>
      <c r="F933">
        <f>D933*GETPIVOTDATA("Gender",NB_2!$A$3,"Gender","Female","LastLetter","a")</f>
        <v>7.8754302384904471E-3</v>
      </c>
      <c r="G933" t="str">
        <f t="shared" si="14"/>
        <v>Male</v>
      </c>
    </row>
    <row r="934" spans="1:7">
      <c r="A934" t="s">
        <v>4</v>
      </c>
      <c r="B934" t="s">
        <v>2994</v>
      </c>
      <c r="C934">
        <f>VLOOKUP(B934,NB_2!A:C,3,0)</f>
        <v>6.2893081761006289E-2</v>
      </c>
      <c r="D934">
        <f>VLOOKUP(B934,NB_2!A:C,2,0)</f>
        <v>5.065856129685917E-3</v>
      </c>
      <c r="E934">
        <f>C934*GETPIVOTDATA("Gender",NB_2!$A$3,"Gender","Male","LastLetter","a")</f>
        <v>1.1019003543033448E-2</v>
      </c>
      <c r="F934">
        <f>D934*GETPIVOTDATA("Gender",NB_2!$A$3,"Gender","Female","LastLetter","a")</f>
        <v>2.812653656603731E-3</v>
      </c>
      <c r="G934" t="str">
        <f t="shared" si="14"/>
        <v>Male</v>
      </c>
    </row>
    <row r="935" spans="1:7">
      <c r="A935" t="s">
        <v>6</v>
      </c>
      <c r="B935" t="s">
        <v>2976</v>
      </c>
      <c r="C935">
        <f>VLOOKUP(B935,NB_2!A:C,3,0)</f>
        <v>0.17520215633423181</v>
      </c>
      <c r="D935">
        <f>VLOOKUP(B935,NB_2!A:C,2,0)</f>
        <v>0.55521783181357653</v>
      </c>
      <c r="E935">
        <f>C935*GETPIVOTDATA("Gender",NB_2!$A$3,"Gender","Male","LastLetter","a")</f>
        <v>3.0695795584164604E-2</v>
      </c>
      <c r="F935">
        <f>D935*GETPIVOTDATA("Gender",NB_2!$A$3,"Gender","Female","LastLetter","a")</f>
        <v>0.30826684076376898</v>
      </c>
      <c r="G935" t="str">
        <f t="shared" si="14"/>
        <v>Female</v>
      </c>
    </row>
    <row r="936" spans="1:7">
      <c r="A936" t="s">
        <v>4</v>
      </c>
      <c r="B936" t="s">
        <v>2976</v>
      </c>
      <c r="C936">
        <f>VLOOKUP(B936,NB_2!A:C,3,0)</f>
        <v>0.17520215633423181</v>
      </c>
      <c r="D936">
        <f>VLOOKUP(B936,NB_2!A:C,2,0)</f>
        <v>0.55521783181357653</v>
      </c>
      <c r="E936">
        <f>C936*GETPIVOTDATA("Gender",NB_2!$A$3,"Gender","Male","LastLetter","a")</f>
        <v>3.0695795584164604E-2</v>
      </c>
      <c r="F936">
        <f>D936*GETPIVOTDATA("Gender",NB_2!$A$3,"Gender","Female","LastLetter","a")</f>
        <v>0.30826684076376898</v>
      </c>
      <c r="G936" t="str">
        <f t="shared" si="14"/>
        <v>Female</v>
      </c>
    </row>
    <row r="937" spans="1:7">
      <c r="A937" t="s">
        <v>4</v>
      </c>
      <c r="B937" t="s">
        <v>2988</v>
      </c>
      <c r="C937">
        <f>VLOOKUP(B937,NB_2!A:C,3,0)</f>
        <v>0.16172506738544473</v>
      </c>
      <c r="D937">
        <f>VLOOKUP(B937,NB_2!A:C,2,0)</f>
        <v>1.4184397163120567E-2</v>
      </c>
      <c r="E937">
        <f>C937*GETPIVOTDATA("Gender",NB_2!$A$3,"Gender","Male","LastLetter","a")</f>
        <v>2.8334580539228861E-2</v>
      </c>
      <c r="F937">
        <f>D937*GETPIVOTDATA("Gender",NB_2!$A$3,"Gender","Female","LastLetter","a")</f>
        <v>7.8754302384904471E-3</v>
      </c>
      <c r="G937" t="str">
        <f t="shared" si="14"/>
        <v>Male</v>
      </c>
    </row>
    <row r="938" spans="1:7">
      <c r="A938" t="s">
        <v>6</v>
      </c>
      <c r="B938" t="s">
        <v>2983</v>
      </c>
      <c r="C938">
        <f>VLOOKUP(B938,NB_2!A:C,3,0)</f>
        <v>6.5588499550763707E-2</v>
      </c>
      <c r="D938">
        <f>VLOOKUP(B938,NB_2!A:C,2,0)</f>
        <v>0.33839918946301922</v>
      </c>
      <c r="E938">
        <f>C938*GETPIVOTDATA("Gender",NB_2!$A$3,"Gender","Male","LastLetter","a")</f>
        <v>1.1491246552020596E-2</v>
      </c>
      <c r="F938">
        <f>D938*GETPIVOTDATA("Gender",NB_2!$A$3,"Gender","Female","LastLetter","a")</f>
        <v>0.18788526426112923</v>
      </c>
      <c r="G938" t="str">
        <f t="shared" si="14"/>
        <v>Female</v>
      </c>
    </row>
    <row r="939" spans="1:7">
      <c r="A939" t="s">
        <v>6</v>
      </c>
      <c r="B939" t="s">
        <v>2976</v>
      </c>
      <c r="C939">
        <f>VLOOKUP(B939,NB_2!A:C,3,0)</f>
        <v>0.17520215633423181</v>
      </c>
      <c r="D939">
        <f>VLOOKUP(B939,NB_2!A:C,2,0)</f>
        <v>0.55521783181357653</v>
      </c>
      <c r="E939">
        <f>C939*GETPIVOTDATA("Gender",NB_2!$A$3,"Gender","Male","LastLetter","a")</f>
        <v>3.0695795584164604E-2</v>
      </c>
      <c r="F939">
        <f>D939*GETPIVOTDATA("Gender",NB_2!$A$3,"Gender","Female","LastLetter","a")</f>
        <v>0.30826684076376898</v>
      </c>
      <c r="G939" t="str">
        <f t="shared" si="14"/>
        <v>Female</v>
      </c>
    </row>
    <row r="940" spans="1:7">
      <c r="A940" t="s">
        <v>4</v>
      </c>
      <c r="B940" t="s">
        <v>2983</v>
      </c>
      <c r="C940">
        <f>VLOOKUP(B940,NB_2!A:C,3,0)</f>
        <v>6.5588499550763707E-2</v>
      </c>
      <c r="D940">
        <f>VLOOKUP(B940,NB_2!A:C,2,0)</f>
        <v>0.33839918946301922</v>
      </c>
      <c r="E940">
        <f>C940*GETPIVOTDATA("Gender",NB_2!$A$3,"Gender","Male","LastLetter","a")</f>
        <v>1.1491246552020596E-2</v>
      </c>
      <c r="F940">
        <f>D940*GETPIVOTDATA("Gender",NB_2!$A$3,"Gender","Female","LastLetter","a")</f>
        <v>0.18788526426112923</v>
      </c>
      <c r="G940" t="str">
        <f t="shared" si="14"/>
        <v>Female</v>
      </c>
    </row>
    <row r="941" spans="1:7">
      <c r="A941" t="s">
        <v>6</v>
      </c>
      <c r="B941" t="s">
        <v>2983</v>
      </c>
      <c r="C941">
        <f>VLOOKUP(B941,NB_2!A:C,3,0)</f>
        <v>6.5588499550763707E-2</v>
      </c>
      <c r="D941">
        <f>VLOOKUP(B941,NB_2!A:C,2,0)</f>
        <v>0.33839918946301922</v>
      </c>
      <c r="E941">
        <f>C941*GETPIVOTDATA("Gender",NB_2!$A$3,"Gender","Male","LastLetter","a")</f>
        <v>1.1491246552020596E-2</v>
      </c>
      <c r="F941">
        <f>D941*GETPIVOTDATA("Gender",NB_2!$A$3,"Gender","Female","LastLetter","a")</f>
        <v>0.18788526426112923</v>
      </c>
      <c r="G941" t="str">
        <f t="shared" si="14"/>
        <v>Female</v>
      </c>
    </row>
    <row r="942" spans="1:7">
      <c r="A942" t="s">
        <v>4</v>
      </c>
      <c r="B942" t="s">
        <v>2976</v>
      </c>
      <c r="C942">
        <f>VLOOKUP(B942,NB_2!A:C,3,0)</f>
        <v>0.17520215633423181</v>
      </c>
      <c r="D942">
        <f>VLOOKUP(B942,NB_2!A:C,2,0)</f>
        <v>0.55521783181357653</v>
      </c>
      <c r="E942">
        <f>C942*GETPIVOTDATA("Gender",NB_2!$A$3,"Gender","Male","LastLetter","a")</f>
        <v>3.0695795584164604E-2</v>
      </c>
      <c r="F942">
        <f>D942*GETPIVOTDATA("Gender",NB_2!$A$3,"Gender","Female","LastLetter","a")</f>
        <v>0.30826684076376898</v>
      </c>
      <c r="G942" t="str">
        <f t="shared" si="14"/>
        <v>Female</v>
      </c>
    </row>
    <row r="943" spans="1:7">
      <c r="A943" t="s">
        <v>4</v>
      </c>
      <c r="B943" t="s">
        <v>2982</v>
      </c>
      <c r="C943">
        <f>VLOOKUP(B943,NB_2!A:C,3,0)</f>
        <v>0.1096136567834681</v>
      </c>
      <c r="D943">
        <f>VLOOKUP(B943,NB_2!A:C,2,0)</f>
        <v>5.065856129685917E-3</v>
      </c>
      <c r="E943">
        <f>C943*GETPIVOTDATA("Gender",NB_2!$A$3,"Gender","Male","LastLetter","a")</f>
        <v>1.9204549032144008E-2</v>
      </c>
      <c r="F943">
        <f>D943*GETPIVOTDATA("Gender",NB_2!$A$3,"Gender","Female","LastLetter","a")</f>
        <v>2.812653656603731E-3</v>
      </c>
      <c r="G943" t="str">
        <f t="shared" si="14"/>
        <v>Male</v>
      </c>
    </row>
    <row r="944" spans="1:7">
      <c r="A944" t="s">
        <v>4</v>
      </c>
      <c r="B944" t="s">
        <v>2988</v>
      </c>
      <c r="C944">
        <f>VLOOKUP(B944,NB_2!A:C,3,0)</f>
        <v>0.16172506738544473</v>
      </c>
      <c r="D944">
        <f>VLOOKUP(B944,NB_2!A:C,2,0)</f>
        <v>1.4184397163120567E-2</v>
      </c>
      <c r="E944">
        <f>C944*GETPIVOTDATA("Gender",NB_2!$A$3,"Gender","Male","LastLetter","a")</f>
        <v>2.8334580539228861E-2</v>
      </c>
      <c r="F944">
        <f>D944*GETPIVOTDATA("Gender",NB_2!$A$3,"Gender","Female","LastLetter","a")</f>
        <v>7.8754302384904471E-3</v>
      </c>
      <c r="G944" t="str">
        <f t="shared" si="14"/>
        <v>Male</v>
      </c>
    </row>
    <row r="945" spans="1:7">
      <c r="A945" t="s">
        <v>6</v>
      </c>
      <c r="B945" t="s">
        <v>2976</v>
      </c>
      <c r="C945">
        <f>VLOOKUP(B945,NB_2!A:C,3,0)</f>
        <v>0.17520215633423181</v>
      </c>
      <c r="D945">
        <f>VLOOKUP(B945,NB_2!A:C,2,0)</f>
        <v>0.55521783181357653</v>
      </c>
      <c r="E945">
        <f>C945*GETPIVOTDATA("Gender",NB_2!$A$3,"Gender","Male","LastLetter","a")</f>
        <v>3.0695795584164604E-2</v>
      </c>
      <c r="F945">
        <f>D945*GETPIVOTDATA("Gender",NB_2!$A$3,"Gender","Female","LastLetter","a")</f>
        <v>0.30826684076376898</v>
      </c>
      <c r="G945" t="str">
        <f t="shared" si="14"/>
        <v>Female</v>
      </c>
    </row>
    <row r="946" spans="1:7">
      <c r="A946" t="s">
        <v>4</v>
      </c>
      <c r="B946" t="s">
        <v>2983</v>
      </c>
      <c r="C946">
        <f>VLOOKUP(B946,NB_2!A:C,3,0)</f>
        <v>6.5588499550763707E-2</v>
      </c>
      <c r="D946">
        <f>VLOOKUP(B946,NB_2!A:C,2,0)</f>
        <v>0.33839918946301922</v>
      </c>
      <c r="E946">
        <f>C946*GETPIVOTDATA("Gender",NB_2!$A$3,"Gender","Male","LastLetter","a")</f>
        <v>1.1491246552020596E-2</v>
      </c>
      <c r="F946">
        <f>D946*GETPIVOTDATA("Gender",NB_2!$A$3,"Gender","Female","LastLetter","a")</f>
        <v>0.18788526426112923</v>
      </c>
      <c r="G946" t="str">
        <f t="shared" si="14"/>
        <v>Female</v>
      </c>
    </row>
    <row r="947" spans="1:7">
      <c r="A947" t="s">
        <v>6</v>
      </c>
      <c r="B947" t="s">
        <v>2983</v>
      </c>
      <c r="C947">
        <f>VLOOKUP(B947,NB_2!A:C,3,0)</f>
        <v>6.5588499550763707E-2</v>
      </c>
      <c r="D947">
        <f>VLOOKUP(B947,NB_2!A:C,2,0)</f>
        <v>0.33839918946301922</v>
      </c>
      <c r="E947">
        <f>C947*GETPIVOTDATA("Gender",NB_2!$A$3,"Gender","Male","LastLetter","a")</f>
        <v>1.1491246552020596E-2</v>
      </c>
      <c r="F947">
        <f>D947*GETPIVOTDATA("Gender",NB_2!$A$3,"Gender","Female","LastLetter","a")</f>
        <v>0.18788526426112923</v>
      </c>
      <c r="G947" t="str">
        <f t="shared" si="14"/>
        <v>Female</v>
      </c>
    </row>
    <row r="948" spans="1:7">
      <c r="A948" t="s">
        <v>4</v>
      </c>
      <c r="B948" t="s">
        <v>2998</v>
      </c>
      <c r="C948">
        <f>VLOOKUP(B948,NB_2!A:C,3,0)</f>
        <v>5.3908355795148251E-3</v>
      </c>
      <c r="D948">
        <f>VLOOKUP(B948,NB_2!A:C,2,0)</f>
        <v>1.0131712259371835E-3</v>
      </c>
      <c r="E948">
        <f>C948*GETPIVOTDATA("Gender",NB_2!$A$3,"Gender","Male","LastLetter","a")</f>
        <v>9.4448601797429547E-4</v>
      </c>
      <c r="F948">
        <f>D948*GETPIVOTDATA("Gender",NB_2!$A$3,"Gender","Female","LastLetter","a")</f>
        <v>5.6253073132074625E-4</v>
      </c>
      <c r="G948" t="str">
        <f t="shared" si="14"/>
        <v>Male</v>
      </c>
    </row>
    <row r="949" spans="1:7">
      <c r="A949" t="s">
        <v>6</v>
      </c>
      <c r="B949" t="s">
        <v>2983</v>
      </c>
      <c r="C949">
        <f>VLOOKUP(B949,NB_2!A:C,3,0)</f>
        <v>6.5588499550763707E-2</v>
      </c>
      <c r="D949">
        <f>VLOOKUP(B949,NB_2!A:C,2,0)</f>
        <v>0.33839918946301922</v>
      </c>
      <c r="E949">
        <f>C949*GETPIVOTDATA("Gender",NB_2!$A$3,"Gender","Male","LastLetter","a")</f>
        <v>1.1491246552020596E-2</v>
      </c>
      <c r="F949">
        <f>D949*GETPIVOTDATA("Gender",NB_2!$A$3,"Gender","Female","LastLetter","a")</f>
        <v>0.18788526426112923</v>
      </c>
      <c r="G949" t="str">
        <f t="shared" si="14"/>
        <v>Female</v>
      </c>
    </row>
    <row r="950" spans="1:7">
      <c r="A950" t="s">
        <v>4</v>
      </c>
      <c r="B950" t="s">
        <v>2976</v>
      </c>
      <c r="C950">
        <f>VLOOKUP(B950,NB_2!A:C,3,0)</f>
        <v>0.17520215633423181</v>
      </c>
      <c r="D950">
        <f>VLOOKUP(B950,NB_2!A:C,2,0)</f>
        <v>0.55521783181357653</v>
      </c>
      <c r="E950">
        <f>C950*GETPIVOTDATA("Gender",NB_2!$A$3,"Gender","Male","LastLetter","a")</f>
        <v>3.0695795584164604E-2</v>
      </c>
      <c r="F950">
        <f>D950*GETPIVOTDATA("Gender",NB_2!$A$3,"Gender","Female","LastLetter","a")</f>
        <v>0.30826684076376898</v>
      </c>
      <c r="G950" t="str">
        <f t="shared" si="14"/>
        <v>Female</v>
      </c>
    </row>
    <row r="951" spans="1:7">
      <c r="A951" t="s">
        <v>6</v>
      </c>
      <c r="B951" t="s">
        <v>2976</v>
      </c>
      <c r="C951">
        <f>VLOOKUP(B951,NB_2!A:C,3,0)</f>
        <v>0.17520215633423181</v>
      </c>
      <c r="D951">
        <f>VLOOKUP(B951,NB_2!A:C,2,0)</f>
        <v>0.55521783181357653</v>
      </c>
      <c r="E951">
        <f>C951*GETPIVOTDATA("Gender",NB_2!$A$3,"Gender","Male","LastLetter","a")</f>
        <v>3.0695795584164604E-2</v>
      </c>
      <c r="F951">
        <f>D951*GETPIVOTDATA("Gender",NB_2!$A$3,"Gender","Female","LastLetter","a")</f>
        <v>0.30826684076376898</v>
      </c>
      <c r="G951" t="str">
        <f t="shared" si="14"/>
        <v>Female</v>
      </c>
    </row>
    <row r="952" spans="1:7">
      <c r="A952" t="s">
        <v>6</v>
      </c>
      <c r="B952" t="s">
        <v>2983</v>
      </c>
      <c r="C952">
        <f>VLOOKUP(B952,NB_2!A:C,3,0)</f>
        <v>6.5588499550763707E-2</v>
      </c>
      <c r="D952">
        <f>VLOOKUP(B952,NB_2!A:C,2,0)</f>
        <v>0.33839918946301922</v>
      </c>
      <c r="E952">
        <f>C952*GETPIVOTDATA("Gender",NB_2!$A$3,"Gender","Male","LastLetter","a")</f>
        <v>1.1491246552020596E-2</v>
      </c>
      <c r="F952">
        <f>D952*GETPIVOTDATA("Gender",NB_2!$A$3,"Gender","Female","LastLetter","a")</f>
        <v>0.18788526426112923</v>
      </c>
      <c r="G952" t="str">
        <f t="shared" si="14"/>
        <v>Female</v>
      </c>
    </row>
    <row r="953" spans="1:7">
      <c r="A953" t="s">
        <v>4</v>
      </c>
      <c r="B953" t="s">
        <v>2987</v>
      </c>
      <c r="C953">
        <f>VLOOKUP(B953,NB_2!A:C,3,0)</f>
        <v>3.7735849056603772E-2</v>
      </c>
      <c r="D953">
        <f>VLOOKUP(B953,NB_2!A:C,2,0)</f>
        <v>7.0921985815602835E-3</v>
      </c>
      <c r="E953">
        <f>C953*GETPIVOTDATA("Gender",NB_2!$A$3,"Gender","Male","LastLetter","a")</f>
        <v>6.6114021258200676E-3</v>
      </c>
      <c r="F953">
        <f>D953*GETPIVOTDATA("Gender",NB_2!$A$3,"Gender","Female","LastLetter","a")</f>
        <v>3.9377151192452236E-3</v>
      </c>
      <c r="G953" t="str">
        <f t="shared" si="14"/>
        <v>Male</v>
      </c>
    </row>
    <row r="954" spans="1:7">
      <c r="A954" t="s">
        <v>4</v>
      </c>
      <c r="B954" t="s">
        <v>2976</v>
      </c>
      <c r="C954">
        <f>VLOOKUP(B954,NB_2!A:C,3,0)</f>
        <v>0.17520215633423181</v>
      </c>
      <c r="D954">
        <f>VLOOKUP(B954,NB_2!A:C,2,0)</f>
        <v>0.55521783181357653</v>
      </c>
      <c r="E954">
        <f>C954*GETPIVOTDATA("Gender",NB_2!$A$3,"Gender","Male","LastLetter","a")</f>
        <v>3.0695795584164604E-2</v>
      </c>
      <c r="F954">
        <f>D954*GETPIVOTDATA("Gender",NB_2!$A$3,"Gender","Female","LastLetter","a")</f>
        <v>0.30826684076376898</v>
      </c>
      <c r="G954" t="str">
        <f t="shared" si="14"/>
        <v>Female</v>
      </c>
    </row>
    <row r="955" spans="1:7">
      <c r="A955" t="s">
        <v>6</v>
      </c>
      <c r="B955" t="s">
        <v>2976</v>
      </c>
      <c r="C955">
        <f>VLOOKUP(B955,NB_2!A:C,3,0)</f>
        <v>0.17520215633423181</v>
      </c>
      <c r="D955">
        <f>VLOOKUP(B955,NB_2!A:C,2,0)</f>
        <v>0.55521783181357653</v>
      </c>
      <c r="E955">
        <f>C955*GETPIVOTDATA("Gender",NB_2!$A$3,"Gender","Male","LastLetter","a")</f>
        <v>3.0695795584164604E-2</v>
      </c>
      <c r="F955">
        <f>D955*GETPIVOTDATA("Gender",NB_2!$A$3,"Gender","Female","LastLetter","a")</f>
        <v>0.30826684076376898</v>
      </c>
      <c r="G955" t="str">
        <f t="shared" si="14"/>
        <v>Female</v>
      </c>
    </row>
    <row r="956" spans="1:7">
      <c r="A956" t="s">
        <v>4</v>
      </c>
      <c r="B956" t="s">
        <v>2982</v>
      </c>
      <c r="C956">
        <f>VLOOKUP(B956,NB_2!A:C,3,0)</f>
        <v>0.1096136567834681</v>
      </c>
      <c r="D956">
        <f>VLOOKUP(B956,NB_2!A:C,2,0)</f>
        <v>5.065856129685917E-3</v>
      </c>
      <c r="E956">
        <f>C956*GETPIVOTDATA("Gender",NB_2!$A$3,"Gender","Male","LastLetter","a")</f>
        <v>1.9204549032144008E-2</v>
      </c>
      <c r="F956">
        <f>D956*GETPIVOTDATA("Gender",NB_2!$A$3,"Gender","Female","LastLetter","a")</f>
        <v>2.812653656603731E-3</v>
      </c>
      <c r="G956" t="str">
        <f t="shared" si="14"/>
        <v>Male</v>
      </c>
    </row>
    <row r="957" spans="1:7">
      <c r="A957" t="s">
        <v>4</v>
      </c>
      <c r="B957" t="s">
        <v>2988</v>
      </c>
      <c r="C957">
        <f>VLOOKUP(B957,NB_2!A:C,3,0)</f>
        <v>0.16172506738544473</v>
      </c>
      <c r="D957">
        <f>VLOOKUP(B957,NB_2!A:C,2,0)</f>
        <v>1.4184397163120567E-2</v>
      </c>
      <c r="E957">
        <f>C957*GETPIVOTDATA("Gender",NB_2!$A$3,"Gender","Male","LastLetter","a")</f>
        <v>2.8334580539228861E-2</v>
      </c>
      <c r="F957">
        <f>D957*GETPIVOTDATA("Gender",NB_2!$A$3,"Gender","Female","LastLetter","a")</f>
        <v>7.8754302384904471E-3</v>
      </c>
      <c r="G957" t="str">
        <f t="shared" si="14"/>
        <v>Male</v>
      </c>
    </row>
    <row r="958" spans="1:7">
      <c r="A958" t="s">
        <v>4</v>
      </c>
      <c r="B958" t="s">
        <v>2984</v>
      </c>
      <c r="C958">
        <f>VLOOKUP(B958,NB_2!A:C,3,0)</f>
        <v>2.3360287511230909E-2</v>
      </c>
      <c r="D958">
        <f>VLOOKUP(B958,NB_2!A:C,2,0)</f>
        <v>1.0131712259371835E-3</v>
      </c>
      <c r="E958">
        <f>C958*GETPIVOTDATA("Gender",NB_2!$A$3,"Gender","Male","LastLetter","a")</f>
        <v>4.0927727445552809E-3</v>
      </c>
      <c r="F958">
        <f>D958*GETPIVOTDATA("Gender",NB_2!$A$3,"Gender","Female","LastLetter","a")</f>
        <v>5.6253073132074625E-4</v>
      </c>
      <c r="G958" t="str">
        <f t="shared" si="14"/>
        <v>Male</v>
      </c>
    </row>
    <row r="959" spans="1:7">
      <c r="A959" t="s">
        <v>6</v>
      </c>
      <c r="B959" t="s">
        <v>2976</v>
      </c>
      <c r="C959">
        <f>VLOOKUP(B959,NB_2!A:C,3,0)</f>
        <v>0.17520215633423181</v>
      </c>
      <c r="D959">
        <f>VLOOKUP(B959,NB_2!A:C,2,0)</f>
        <v>0.55521783181357653</v>
      </c>
      <c r="E959">
        <f>C959*GETPIVOTDATA("Gender",NB_2!$A$3,"Gender","Male","LastLetter","a")</f>
        <v>3.0695795584164604E-2</v>
      </c>
      <c r="F959">
        <f>D959*GETPIVOTDATA("Gender",NB_2!$A$3,"Gender","Female","LastLetter","a")</f>
        <v>0.30826684076376898</v>
      </c>
      <c r="G959" t="str">
        <f t="shared" si="14"/>
        <v>Female</v>
      </c>
    </row>
    <row r="960" spans="1:7">
      <c r="A960" t="s">
        <v>4</v>
      </c>
      <c r="B960" t="s">
        <v>2982</v>
      </c>
      <c r="C960">
        <f>VLOOKUP(B960,NB_2!A:C,3,0)</f>
        <v>0.1096136567834681</v>
      </c>
      <c r="D960">
        <f>VLOOKUP(B960,NB_2!A:C,2,0)</f>
        <v>5.065856129685917E-3</v>
      </c>
      <c r="E960">
        <f>C960*GETPIVOTDATA("Gender",NB_2!$A$3,"Gender","Male","LastLetter","a")</f>
        <v>1.9204549032144008E-2</v>
      </c>
      <c r="F960">
        <f>D960*GETPIVOTDATA("Gender",NB_2!$A$3,"Gender","Female","LastLetter","a")</f>
        <v>2.812653656603731E-3</v>
      </c>
      <c r="G960" t="str">
        <f t="shared" si="14"/>
        <v>Male</v>
      </c>
    </row>
    <row r="961" spans="1:7">
      <c r="A961" t="s">
        <v>6</v>
      </c>
      <c r="B961" t="s">
        <v>2986</v>
      </c>
      <c r="C961">
        <f>VLOOKUP(B961,NB_2!A:C,3,0)</f>
        <v>5.6603773584905662E-2</v>
      </c>
      <c r="D961">
        <f>VLOOKUP(B961,NB_2!A:C,2,0)</f>
        <v>3.0395136778115502E-2</v>
      </c>
      <c r="E961">
        <f>C961*GETPIVOTDATA("Gender",NB_2!$A$3,"Gender","Male","LastLetter","a")</f>
        <v>9.9171031887301028E-3</v>
      </c>
      <c r="F961">
        <f>D961*GETPIVOTDATA("Gender",NB_2!$A$3,"Gender","Female","LastLetter","a")</f>
        <v>1.6875921939622389E-2</v>
      </c>
      <c r="G961" t="str">
        <f t="shared" si="14"/>
        <v>Female</v>
      </c>
    </row>
    <row r="962" spans="1:7">
      <c r="A962" t="s">
        <v>6</v>
      </c>
      <c r="B962" t="s">
        <v>2983</v>
      </c>
      <c r="C962">
        <f>VLOOKUP(B962,NB_2!A:C,3,0)</f>
        <v>6.5588499550763707E-2</v>
      </c>
      <c r="D962">
        <f>VLOOKUP(B962,NB_2!A:C,2,0)</f>
        <v>0.33839918946301922</v>
      </c>
      <c r="E962">
        <f>C962*GETPIVOTDATA("Gender",NB_2!$A$3,"Gender","Male","LastLetter","a")</f>
        <v>1.1491246552020596E-2</v>
      </c>
      <c r="F962">
        <f>D962*GETPIVOTDATA("Gender",NB_2!$A$3,"Gender","Female","LastLetter","a")</f>
        <v>0.18788526426112923</v>
      </c>
      <c r="G962" t="str">
        <f t="shared" si="14"/>
        <v>Female</v>
      </c>
    </row>
    <row r="963" spans="1:7">
      <c r="A963" t="s">
        <v>6</v>
      </c>
      <c r="B963" t="s">
        <v>2976</v>
      </c>
      <c r="C963">
        <f>VLOOKUP(B963,NB_2!A:C,3,0)</f>
        <v>0.17520215633423181</v>
      </c>
      <c r="D963">
        <f>VLOOKUP(B963,NB_2!A:C,2,0)</f>
        <v>0.55521783181357653</v>
      </c>
      <c r="E963">
        <f>C963*GETPIVOTDATA("Gender",NB_2!$A$3,"Gender","Male","LastLetter","a")</f>
        <v>3.0695795584164604E-2</v>
      </c>
      <c r="F963">
        <f>D963*GETPIVOTDATA("Gender",NB_2!$A$3,"Gender","Female","LastLetter","a")</f>
        <v>0.30826684076376898</v>
      </c>
      <c r="G963" t="str">
        <f t="shared" ref="G963:G1026" si="15">IF(E963&gt;F963,"Male","Female")</f>
        <v>Female</v>
      </c>
    </row>
    <row r="964" spans="1:7">
      <c r="A964" t="s">
        <v>6</v>
      </c>
      <c r="B964" t="s">
        <v>2983</v>
      </c>
      <c r="C964">
        <f>VLOOKUP(B964,NB_2!A:C,3,0)</f>
        <v>6.5588499550763707E-2</v>
      </c>
      <c r="D964">
        <f>VLOOKUP(B964,NB_2!A:C,2,0)</f>
        <v>0.33839918946301922</v>
      </c>
      <c r="E964">
        <f>C964*GETPIVOTDATA("Gender",NB_2!$A$3,"Gender","Male","LastLetter","a")</f>
        <v>1.1491246552020596E-2</v>
      </c>
      <c r="F964">
        <f>D964*GETPIVOTDATA("Gender",NB_2!$A$3,"Gender","Female","LastLetter","a")</f>
        <v>0.18788526426112923</v>
      </c>
      <c r="G964" t="str">
        <f t="shared" si="15"/>
        <v>Female</v>
      </c>
    </row>
    <row r="965" spans="1:7">
      <c r="A965" t="s">
        <v>4</v>
      </c>
      <c r="B965" t="s">
        <v>2983</v>
      </c>
      <c r="C965">
        <f>VLOOKUP(B965,NB_2!A:C,3,0)</f>
        <v>6.5588499550763707E-2</v>
      </c>
      <c r="D965">
        <f>VLOOKUP(B965,NB_2!A:C,2,0)</f>
        <v>0.33839918946301922</v>
      </c>
      <c r="E965">
        <f>C965*GETPIVOTDATA("Gender",NB_2!$A$3,"Gender","Male","LastLetter","a")</f>
        <v>1.1491246552020596E-2</v>
      </c>
      <c r="F965">
        <f>D965*GETPIVOTDATA("Gender",NB_2!$A$3,"Gender","Female","LastLetter","a")</f>
        <v>0.18788526426112923</v>
      </c>
      <c r="G965" t="str">
        <f t="shared" si="15"/>
        <v>Female</v>
      </c>
    </row>
    <row r="966" spans="1:7">
      <c r="A966" t="s">
        <v>4</v>
      </c>
      <c r="B966" t="s">
        <v>2988</v>
      </c>
      <c r="C966">
        <f>VLOOKUP(B966,NB_2!A:C,3,0)</f>
        <v>0.16172506738544473</v>
      </c>
      <c r="D966">
        <f>VLOOKUP(B966,NB_2!A:C,2,0)</f>
        <v>1.4184397163120567E-2</v>
      </c>
      <c r="E966">
        <f>C966*GETPIVOTDATA("Gender",NB_2!$A$3,"Gender","Male","LastLetter","a")</f>
        <v>2.8334580539228861E-2</v>
      </c>
      <c r="F966">
        <f>D966*GETPIVOTDATA("Gender",NB_2!$A$3,"Gender","Female","LastLetter","a")</f>
        <v>7.8754302384904471E-3</v>
      </c>
      <c r="G966" t="str">
        <f t="shared" si="15"/>
        <v>Male</v>
      </c>
    </row>
    <row r="967" spans="1:7">
      <c r="A967" t="s">
        <v>4</v>
      </c>
      <c r="B967" t="s">
        <v>2992</v>
      </c>
      <c r="C967">
        <f>VLOOKUP(B967,NB_2!A:C,3,0)</f>
        <v>8.9847259658580411E-2</v>
      </c>
      <c r="D967">
        <f>VLOOKUP(B967,NB_2!A:C,2,0)</f>
        <v>8.1053698074974676E-3</v>
      </c>
      <c r="E967">
        <f>C967*GETPIVOTDATA("Gender",NB_2!$A$3,"Gender","Male","LastLetter","a")</f>
        <v>1.5741433632904926E-2</v>
      </c>
      <c r="F967">
        <f>D967*GETPIVOTDATA("Gender",NB_2!$A$3,"Gender","Female","LastLetter","a")</f>
        <v>4.50024585056597E-3</v>
      </c>
      <c r="G967" t="str">
        <f t="shared" si="15"/>
        <v>Male</v>
      </c>
    </row>
    <row r="968" spans="1:7">
      <c r="A968" t="s">
        <v>4</v>
      </c>
      <c r="B968" t="s">
        <v>2982</v>
      </c>
      <c r="C968">
        <f>VLOOKUP(B968,NB_2!A:C,3,0)</f>
        <v>0.1096136567834681</v>
      </c>
      <c r="D968">
        <f>VLOOKUP(B968,NB_2!A:C,2,0)</f>
        <v>5.065856129685917E-3</v>
      </c>
      <c r="E968">
        <f>C968*GETPIVOTDATA("Gender",NB_2!$A$3,"Gender","Male","LastLetter","a")</f>
        <v>1.9204549032144008E-2</v>
      </c>
      <c r="F968">
        <f>D968*GETPIVOTDATA("Gender",NB_2!$A$3,"Gender","Female","LastLetter","a")</f>
        <v>2.812653656603731E-3</v>
      </c>
      <c r="G968" t="str">
        <f t="shared" si="15"/>
        <v>Male</v>
      </c>
    </row>
    <row r="969" spans="1:7">
      <c r="A969" t="s">
        <v>4</v>
      </c>
      <c r="B969" t="s">
        <v>2976</v>
      </c>
      <c r="C969">
        <f>VLOOKUP(B969,NB_2!A:C,3,0)</f>
        <v>0.17520215633423181</v>
      </c>
      <c r="D969">
        <f>VLOOKUP(B969,NB_2!A:C,2,0)</f>
        <v>0.55521783181357653</v>
      </c>
      <c r="E969">
        <f>C969*GETPIVOTDATA("Gender",NB_2!$A$3,"Gender","Male","LastLetter","a")</f>
        <v>3.0695795584164604E-2</v>
      </c>
      <c r="F969">
        <f>D969*GETPIVOTDATA("Gender",NB_2!$A$3,"Gender","Female","LastLetter","a")</f>
        <v>0.30826684076376898</v>
      </c>
      <c r="G969" t="str">
        <f t="shared" si="15"/>
        <v>Female</v>
      </c>
    </row>
    <row r="970" spans="1:7">
      <c r="A970" t="s">
        <v>6</v>
      </c>
      <c r="B970" t="s">
        <v>2976</v>
      </c>
      <c r="C970">
        <f>VLOOKUP(B970,NB_2!A:C,3,0)</f>
        <v>0.17520215633423181</v>
      </c>
      <c r="D970">
        <f>VLOOKUP(B970,NB_2!A:C,2,0)</f>
        <v>0.55521783181357653</v>
      </c>
      <c r="E970">
        <f>C970*GETPIVOTDATA("Gender",NB_2!$A$3,"Gender","Male","LastLetter","a")</f>
        <v>3.0695795584164604E-2</v>
      </c>
      <c r="F970">
        <f>D970*GETPIVOTDATA("Gender",NB_2!$A$3,"Gender","Female","LastLetter","a")</f>
        <v>0.30826684076376898</v>
      </c>
      <c r="G970" t="str">
        <f t="shared" si="15"/>
        <v>Female</v>
      </c>
    </row>
    <row r="971" spans="1:7">
      <c r="A971" t="s">
        <v>6</v>
      </c>
      <c r="B971" t="s">
        <v>2983</v>
      </c>
      <c r="C971">
        <f>VLOOKUP(B971,NB_2!A:C,3,0)</f>
        <v>6.5588499550763707E-2</v>
      </c>
      <c r="D971">
        <f>VLOOKUP(B971,NB_2!A:C,2,0)</f>
        <v>0.33839918946301922</v>
      </c>
      <c r="E971">
        <f>C971*GETPIVOTDATA("Gender",NB_2!$A$3,"Gender","Male","LastLetter","a")</f>
        <v>1.1491246552020596E-2</v>
      </c>
      <c r="F971">
        <f>D971*GETPIVOTDATA("Gender",NB_2!$A$3,"Gender","Female","LastLetter","a")</f>
        <v>0.18788526426112923</v>
      </c>
      <c r="G971" t="str">
        <f t="shared" si="15"/>
        <v>Female</v>
      </c>
    </row>
    <row r="972" spans="1:7">
      <c r="A972" t="s">
        <v>6</v>
      </c>
      <c r="B972" t="s">
        <v>2976</v>
      </c>
      <c r="C972">
        <f>VLOOKUP(B972,NB_2!A:C,3,0)</f>
        <v>0.17520215633423181</v>
      </c>
      <c r="D972">
        <f>VLOOKUP(B972,NB_2!A:C,2,0)</f>
        <v>0.55521783181357653</v>
      </c>
      <c r="E972">
        <f>C972*GETPIVOTDATA("Gender",NB_2!$A$3,"Gender","Male","LastLetter","a")</f>
        <v>3.0695795584164604E-2</v>
      </c>
      <c r="F972">
        <f>D972*GETPIVOTDATA("Gender",NB_2!$A$3,"Gender","Female","LastLetter","a")</f>
        <v>0.30826684076376898</v>
      </c>
      <c r="G972" t="str">
        <f t="shared" si="15"/>
        <v>Female</v>
      </c>
    </row>
    <row r="973" spans="1:7">
      <c r="A973" t="s">
        <v>4</v>
      </c>
      <c r="B973" t="s">
        <v>2982</v>
      </c>
      <c r="C973">
        <f>VLOOKUP(B973,NB_2!A:C,3,0)</f>
        <v>0.1096136567834681</v>
      </c>
      <c r="D973">
        <f>VLOOKUP(B973,NB_2!A:C,2,0)</f>
        <v>5.065856129685917E-3</v>
      </c>
      <c r="E973">
        <f>C973*GETPIVOTDATA("Gender",NB_2!$A$3,"Gender","Male","LastLetter","a")</f>
        <v>1.9204549032144008E-2</v>
      </c>
      <c r="F973">
        <f>D973*GETPIVOTDATA("Gender",NB_2!$A$3,"Gender","Female","LastLetter","a")</f>
        <v>2.812653656603731E-3</v>
      </c>
      <c r="G973" t="str">
        <f t="shared" si="15"/>
        <v>Male</v>
      </c>
    </row>
    <row r="974" spans="1:7">
      <c r="A974" t="s">
        <v>4</v>
      </c>
      <c r="B974" t="s">
        <v>2986</v>
      </c>
      <c r="C974">
        <f>VLOOKUP(B974,NB_2!A:C,3,0)</f>
        <v>5.6603773584905662E-2</v>
      </c>
      <c r="D974">
        <f>VLOOKUP(B974,NB_2!A:C,2,0)</f>
        <v>3.0395136778115502E-2</v>
      </c>
      <c r="E974">
        <f>C974*GETPIVOTDATA("Gender",NB_2!$A$3,"Gender","Male","LastLetter","a")</f>
        <v>9.9171031887301028E-3</v>
      </c>
      <c r="F974">
        <f>D974*GETPIVOTDATA("Gender",NB_2!$A$3,"Gender","Female","LastLetter","a")</f>
        <v>1.6875921939622389E-2</v>
      </c>
      <c r="G974" t="str">
        <f t="shared" si="15"/>
        <v>Female</v>
      </c>
    </row>
    <row r="975" spans="1:7">
      <c r="A975" t="s">
        <v>4</v>
      </c>
      <c r="B975" t="s">
        <v>2988</v>
      </c>
      <c r="C975">
        <f>VLOOKUP(B975,NB_2!A:C,3,0)</f>
        <v>0.16172506738544473</v>
      </c>
      <c r="D975">
        <f>VLOOKUP(B975,NB_2!A:C,2,0)</f>
        <v>1.4184397163120567E-2</v>
      </c>
      <c r="E975">
        <f>C975*GETPIVOTDATA("Gender",NB_2!$A$3,"Gender","Male","LastLetter","a")</f>
        <v>2.8334580539228861E-2</v>
      </c>
      <c r="F975">
        <f>D975*GETPIVOTDATA("Gender",NB_2!$A$3,"Gender","Female","LastLetter","a")</f>
        <v>7.8754302384904471E-3</v>
      </c>
      <c r="G975" t="str">
        <f t="shared" si="15"/>
        <v>Male</v>
      </c>
    </row>
    <row r="976" spans="1:7">
      <c r="A976" t="s">
        <v>4</v>
      </c>
      <c r="B976" t="s">
        <v>2997</v>
      </c>
      <c r="C976">
        <f>VLOOKUP(B976,NB_2!A:C,3,0)</f>
        <v>1.7070979335130278E-2</v>
      </c>
      <c r="D976">
        <f>VLOOKUP(B976,NB_2!A:C,2,0)</f>
        <v>2.0263424518743669E-3</v>
      </c>
      <c r="E976">
        <f>C976*GETPIVOTDATA("Gender",NB_2!$A$3,"Gender","Male","LastLetter","a")</f>
        <v>2.9908723902519353E-3</v>
      </c>
      <c r="F976">
        <f>D976*GETPIVOTDATA("Gender",NB_2!$A$3,"Gender","Female","LastLetter","a")</f>
        <v>1.1250614626414925E-3</v>
      </c>
      <c r="G976" t="str">
        <f t="shared" si="15"/>
        <v>Male</v>
      </c>
    </row>
    <row r="977" spans="1:7">
      <c r="A977" t="s">
        <v>6</v>
      </c>
      <c r="B977" t="s">
        <v>2983</v>
      </c>
      <c r="C977">
        <f>VLOOKUP(B977,NB_2!A:C,3,0)</f>
        <v>6.5588499550763707E-2</v>
      </c>
      <c r="D977">
        <f>VLOOKUP(B977,NB_2!A:C,2,0)</f>
        <v>0.33839918946301922</v>
      </c>
      <c r="E977">
        <f>C977*GETPIVOTDATA("Gender",NB_2!$A$3,"Gender","Male","LastLetter","a")</f>
        <v>1.1491246552020596E-2</v>
      </c>
      <c r="F977">
        <f>D977*GETPIVOTDATA("Gender",NB_2!$A$3,"Gender","Female","LastLetter","a")</f>
        <v>0.18788526426112923</v>
      </c>
      <c r="G977" t="str">
        <f t="shared" si="15"/>
        <v>Female</v>
      </c>
    </row>
    <row r="978" spans="1:7">
      <c r="A978" t="s">
        <v>4</v>
      </c>
      <c r="B978" t="s">
        <v>2984</v>
      </c>
      <c r="C978">
        <f>VLOOKUP(B978,NB_2!A:C,3,0)</f>
        <v>2.3360287511230909E-2</v>
      </c>
      <c r="D978">
        <f>VLOOKUP(B978,NB_2!A:C,2,0)</f>
        <v>1.0131712259371835E-3</v>
      </c>
      <c r="E978">
        <f>C978*GETPIVOTDATA("Gender",NB_2!$A$3,"Gender","Male","LastLetter","a")</f>
        <v>4.0927727445552809E-3</v>
      </c>
      <c r="F978">
        <f>D978*GETPIVOTDATA("Gender",NB_2!$A$3,"Gender","Female","LastLetter","a")</f>
        <v>5.6253073132074625E-4</v>
      </c>
      <c r="G978" t="str">
        <f t="shared" si="15"/>
        <v>Male</v>
      </c>
    </row>
    <row r="979" spans="1:7">
      <c r="A979" t="s">
        <v>6</v>
      </c>
      <c r="B979" t="s">
        <v>2983</v>
      </c>
      <c r="C979">
        <f>VLOOKUP(B979,NB_2!A:C,3,0)</f>
        <v>6.5588499550763707E-2</v>
      </c>
      <c r="D979">
        <f>VLOOKUP(B979,NB_2!A:C,2,0)</f>
        <v>0.33839918946301922</v>
      </c>
      <c r="E979">
        <f>C979*GETPIVOTDATA("Gender",NB_2!$A$3,"Gender","Male","LastLetter","a")</f>
        <v>1.1491246552020596E-2</v>
      </c>
      <c r="F979">
        <f>D979*GETPIVOTDATA("Gender",NB_2!$A$3,"Gender","Female","LastLetter","a")</f>
        <v>0.18788526426112923</v>
      </c>
      <c r="G979" t="str">
        <f t="shared" si="15"/>
        <v>Female</v>
      </c>
    </row>
    <row r="980" spans="1:7">
      <c r="A980" t="s">
        <v>6</v>
      </c>
      <c r="B980" t="s">
        <v>2976</v>
      </c>
      <c r="C980">
        <f>VLOOKUP(B980,NB_2!A:C,3,0)</f>
        <v>0.17520215633423181</v>
      </c>
      <c r="D980">
        <f>VLOOKUP(B980,NB_2!A:C,2,0)</f>
        <v>0.55521783181357653</v>
      </c>
      <c r="E980">
        <f>C980*GETPIVOTDATA("Gender",NB_2!$A$3,"Gender","Male","LastLetter","a")</f>
        <v>3.0695795584164604E-2</v>
      </c>
      <c r="F980">
        <f>D980*GETPIVOTDATA("Gender",NB_2!$A$3,"Gender","Female","LastLetter","a")</f>
        <v>0.30826684076376898</v>
      </c>
      <c r="G980" t="str">
        <f t="shared" si="15"/>
        <v>Female</v>
      </c>
    </row>
    <row r="981" spans="1:7">
      <c r="A981" t="s">
        <v>6</v>
      </c>
      <c r="B981" t="s">
        <v>2976</v>
      </c>
      <c r="C981">
        <f>VLOOKUP(B981,NB_2!A:C,3,0)</f>
        <v>0.17520215633423181</v>
      </c>
      <c r="D981">
        <f>VLOOKUP(B981,NB_2!A:C,2,0)</f>
        <v>0.55521783181357653</v>
      </c>
      <c r="E981">
        <f>C981*GETPIVOTDATA("Gender",NB_2!$A$3,"Gender","Male","LastLetter","a")</f>
        <v>3.0695795584164604E-2</v>
      </c>
      <c r="F981">
        <f>D981*GETPIVOTDATA("Gender",NB_2!$A$3,"Gender","Female","LastLetter","a")</f>
        <v>0.30826684076376898</v>
      </c>
      <c r="G981" t="str">
        <f t="shared" si="15"/>
        <v>Female</v>
      </c>
    </row>
    <row r="982" spans="1:7">
      <c r="A982" t="s">
        <v>4</v>
      </c>
      <c r="B982" t="s">
        <v>2992</v>
      </c>
      <c r="C982">
        <f>VLOOKUP(B982,NB_2!A:C,3,0)</f>
        <v>8.9847259658580411E-2</v>
      </c>
      <c r="D982">
        <f>VLOOKUP(B982,NB_2!A:C,2,0)</f>
        <v>8.1053698074974676E-3</v>
      </c>
      <c r="E982">
        <f>C982*GETPIVOTDATA("Gender",NB_2!$A$3,"Gender","Male","LastLetter","a")</f>
        <v>1.5741433632904926E-2</v>
      </c>
      <c r="F982">
        <f>D982*GETPIVOTDATA("Gender",NB_2!$A$3,"Gender","Female","LastLetter","a")</f>
        <v>4.50024585056597E-3</v>
      </c>
      <c r="G982" t="str">
        <f t="shared" si="15"/>
        <v>Male</v>
      </c>
    </row>
    <row r="983" spans="1:7">
      <c r="A983" t="s">
        <v>4</v>
      </c>
      <c r="B983" t="s">
        <v>2983</v>
      </c>
      <c r="C983">
        <f>VLOOKUP(B983,NB_2!A:C,3,0)</f>
        <v>6.5588499550763707E-2</v>
      </c>
      <c r="D983">
        <f>VLOOKUP(B983,NB_2!A:C,2,0)</f>
        <v>0.33839918946301922</v>
      </c>
      <c r="E983">
        <f>C983*GETPIVOTDATA("Gender",NB_2!$A$3,"Gender","Male","LastLetter","a")</f>
        <v>1.1491246552020596E-2</v>
      </c>
      <c r="F983">
        <f>D983*GETPIVOTDATA("Gender",NB_2!$A$3,"Gender","Female","LastLetter","a")</f>
        <v>0.18788526426112923</v>
      </c>
      <c r="G983" t="str">
        <f t="shared" si="15"/>
        <v>Female</v>
      </c>
    </row>
    <row r="984" spans="1:7">
      <c r="A984" t="s">
        <v>4</v>
      </c>
      <c r="B984" t="s">
        <v>2987</v>
      </c>
      <c r="C984">
        <f>VLOOKUP(B984,NB_2!A:C,3,0)</f>
        <v>3.7735849056603772E-2</v>
      </c>
      <c r="D984">
        <f>VLOOKUP(B984,NB_2!A:C,2,0)</f>
        <v>7.0921985815602835E-3</v>
      </c>
      <c r="E984">
        <f>C984*GETPIVOTDATA("Gender",NB_2!$A$3,"Gender","Male","LastLetter","a")</f>
        <v>6.6114021258200676E-3</v>
      </c>
      <c r="F984">
        <f>D984*GETPIVOTDATA("Gender",NB_2!$A$3,"Gender","Female","LastLetter","a")</f>
        <v>3.9377151192452236E-3</v>
      </c>
      <c r="G984" t="str">
        <f t="shared" si="15"/>
        <v>Male</v>
      </c>
    </row>
    <row r="985" spans="1:7">
      <c r="A985" t="s">
        <v>4</v>
      </c>
      <c r="B985" t="s">
        <v>2986</v>
      </c>
      <c r="C985">
        <f>VLOOKUP(B985,NB_2!A:C,3,0)</f>
        <v>5.6603773584905662E-2</v>
      </c>
      <c r="D985">
        <f>VLOOKUP(B985,NB_2!A:C,2,0)</f>
        <v>3.0395136778115502E-2</v>
      </c>
      <c r="E985">
        <f>C985*GETPIVOTDATA("Gender",NB_2!$A$3,"Gender","Male","LastLetter","a")</f>
        <v>9.9171031887301028E-3</v>
      </c>
      <c r="F985">
        <f>D985*GETPIVOTDATA("Gender",NB_2!$A$3,"Gender","Female","LastLetter","a")</f>
        <v>1.6875921939622389E-2</v>
      </c>
      <c r="G985" t="str">
        <f t="shared" si="15"/>
        <v>Female</v>
      </c>
    </row>
    <row r="986" spans="1:7">
      <c r="A986" t="s">
        <v>4</v>
      </c>
      <c r="B986" t="s">
        <v>2982</v>
      </c>
      <c r="C986">
        <f>VLOOKUP(B986,NB_2!A:C,3,0)</f>
        <v>0.1096136567834681</v>
      </c>
      <c r="D986">
        <f>VLOOKUP(B986,NB_2!A:C,2,0)</f>
        <v>5.065856129685917E-3</v>
      </c>
      <c r="E986">
        <f>C986*GETPIVOTDATA("Gender",NB_2!$A$3,"Gender","Male","LastLetter","a")</f>
        <v>1.9204549032144008E-2</v>
      </c>
      <c r="F986">
        <f>D986*GETPIVOTDATA("Gender",NB_2!$A$3,"Gender","Female","LastLetter","a")</f>
        <v>2.812653656603731E-3</v>
      </c>
      <c r="G986" t="str">
        <f t="shared" si="15"/>
        <v>Male</v>
      </c>
    </row>
    <row r="987" spans="1:7">
      <c r="A987" t="s">
        <v>6</v>
      </c>
      <c r="B987" t="s">
        <v>2995</v>
      </c>
      <c r="C987">
        <f>VLOOKUP(B987,NB_2!A:C,3,0)</f>
        <v>3.2345013477088951E-2</v>
      </c>
      <c r="D987">
        <f>VLOOKUP(B987,NB_2!A:C,2,0)</f>
        <v>1.0131712259371834E-2</v>
      </c>
      <c r="E987">
        <f>C987*GETPIVOTDATA("Gender",NB_2!$A$3,"Gender","Male","LastLetter","a")</f>
        <v>5.6669161078457733E-3</v>
      </c>
      <c r="F987">
        <f>D987*GETPIVOTDATA("Gender",NB_2!$A$3,"Gender","Female","LastLetter","a")</f>
        <v>5.6253073132074621E-3</v>
      </c>
      <c r="G987" t="str">
        <f t="shared" si="15"/>
        <v>Male</v>
      </c>
    </row>
    <row r="988" spans="1:7">
      <c r="A988" t="s">
        <v>4</v>
      </c>
      <c r="B988" t="s">
        <v>2976</v>
      </c>
      <c r="C988">
        <f>VLOOKUP(B988,NB_2!A:C,3,0)</f>
        <v>0.17520215633423181</v>
      </c>
      <c r="D988">
        <f>VLOOKUP(B988,NB_2!A:C,2,0)</f>
        <v>0.55521783181357653</v>
      </c>
      <c r="E988">
        <f>C988*GETPIVOTDATA("Gender",NB_2!$A$3,"Gender","Male","LastLetter","a")</f>
        <v>3.0695795584164604E-2</v>
      </c>
      <c r="F988">
        <f>D988*GETPIVOTDATA("Gender",NB_2!$A$3,"Gender","Female","LastLetter","a")</f>
        <v>0.30826684076376898</v>
      </c>
      <c r="G988" t="str">
        <f t="shared" si="15"/>
        <v>Female</v>
      </c>
    </row>
    <row r="989" spans="1:7">
      <c r="A989" t="s">
        <v>6</v>
      </c>
      <c r="B989" t="s">
        <v>2983</v>
      </c>
      <c r="C989">
        <f>VLOOKUP(B989,NB_2!A:C,3,0)</f>
        <v>6.5588499550763707E-2</v>
      </c>
      <c r="D989">
        <f>VLOOKUP(B989,NB_2!A:C,2,0)</f>
        <v>0.33839918946301922</v>
      </c>
      <c r="E989">
        <f>C989*GETPIVOTDATA("Gender",NB_2!$A$3,"Gender","Male","LastLetter","a")</f>
        <v>1.1491246552020596E-2</v>
      </c>
      <c r="F989">
        <f>D989*GETPIVOTDATA("Gender",NB_2!$A$3,"Gender","Female","LastLetter","a")</f>
        <v>0.18788526426112923</v>
      </c>
      <c r="G989" t="str">
        <f t="shared" si="15"/>
        <v>Female</v>
      </c>
    </row>
    <row r="990" spans="1:7">
      <c r="A990" t="s">
        <v>4</v>
      </c>
      <c r="B990" t="s">
        <v>2992</v>
      </c>
      <c r="C990">
        <f>VLOOKUP(B990,NB_2!A:C,3,0)</f>
        <v>8.9847259658580411E-2</v>
      </c>
      <c r="D990">
        <f>VLOOKUP(B990,NB_2!A:C,2,0)</f>
        <v>8.1053698074974676E-3</v>
      </c>
      <c r="E990">
        <f>C990*GETPIVOTDATA("Gender",NB_2!$A$3,"Gender","Male","LastLetter","a")</f>
        <v>1.5741433632904926E-2</v>
      </c>
      <c r="F990">
        <f>D990*GETPIVOTDATA("Gender",NB_2!$A$3,"Gender","Female","LastLetter","a")</f>
        <v>4.50024585056597E-3</v>
      </c>
      <c r="G990" t="str">
        <f t="shared" si="15"/>
        <v>Male</v>
      </c>
    </row>
    <row r="991" spans="1:7">
      <c r="A991" t="s">
        <v>4</v>
      </c>
      <c r="B991" t="s">
        <v>2976</v>
      </c>
      <c r="C991">
        <f>VLOOKUP(B991,NB_2!A:C,3,0)</f>
        <v>0.17520215633423181</v>
      </c>
      <c r="D991">
        <f>VLOOKUP(B991,NB_2!A:C,2,0)</f>
        <v>0.55521783181357653</v>
      </c>
      <c r="E991">
        <f>C991*GETPIVOTDATA("Gender",NB_2!$A$3,"Gender","Male","LastLetter","a")</f>
        <v>3.0695795584164604E-2</v>
      </c>
      <c r="F991">
        <f>D991*GETPIVOTDATA("Gender",NB_2!$A$3,"Gender","Female","LastLetter","a")</f>
        <v>0.30826684076376898</v>
      </c>
      <c r="G991" t="str">
        <f t="shared" si="15"/>
        <v>Female</v>
      </c>
    </row>
    <row r="992" spans="1:7">
      <c r="A992" t="s">
        <v>4</v>
      </c>
      <c r="B992" t="s">
        <v>2976</v>
      </c>
      <c r="C992">
        <f>VLOOKUP(B992,NB_2!A:C,3,0)</f>
        <v>0.17520215633423181</v>
      </c>
      <c r="D992">
        <f>VLOOKUP(B992,NB_2!A:C,2,0)</f>
        <v>0.55521783181357653</v>
      </c>
      <c r="E992">
        <f>C992*GETPIVOTDATA("Gender",NB_2!$A$3,"Gender","Male","LastLetter","a")</f>
        <v>3.0695795584164604E-2</v>
      </c>
      <c r="F992">
        <f>D992*GETPIVOTDATA("Gender",NB_2!$A$3,"Gender","Female","LastLetter","a")</f>
        <v>0.30826684076376898</v>
      </c>
      <c r="G992" t="str">
        <f t="shared" si="15"/>
        <v>Female</v>
      </c>
    </row>
    <row r="993" spans="1:7">
      <c r="A993" t="s">
        <v>6</v>
      </c>
      <c r="B993" t="s">
        <v>2976</v>
      </c>
      <c r="C993">
        <f>VLOOKUP(B993,NB_2!A:C,3,0)</f>
        <v>0.17520215633423181</v>
      </c>
      <c r="D993">
        <f>VLOOKUP(B993,NB_2!A:C,2,0)</f>
        <v>0.55521783181357653</v>
      </c>
      <c r="E993">
        <f>C993*GETPIVOTDATA("Gender",NB_2!$A$3,"Gender","Male","LastLetter","a")</f>
        <v>3.0695795584164604E-2</v>
      </c>
      <c r="F993">
        <f>D993*GETPIVOTDATA("Gender",NB_2!$A$3,"Gender","Female","LastLetter","a")</f>
        <v>0.30826684076376898</v>
      </c>
      <c r="G993" t="str">
        <f t="shared" si="15"/>
        <v>Female</v>
      </c>
    </row>
    <row r="994" spans="1:7">
      <c r="A994" t="s">
        <v>6</v>
      </c>
      <c r="B994" t="s">
        <v>2976</v>
      </c>
      <c r="C994">
        <f>VLOOKUP(B994,NB_2!A:C,3,0)</f>
        <v>0.17520215633423181</v>
      </c>
      <c r="D994">
        <f>VLOOKUP(B994,NB_2!A:C,2,0)</f>
        <v>0.55521783181357653</v>
      </c>
      <c r="E994">
        <f>C994*GETPIVOTDATA("Gender",NB_2!$A$3,"Gender","Male","LastLetter","a")</f>
        <v>3.0695795584164604E-2</v>
      </c>
      <c r="F994">
        <f>D994*GETPIVOTDATA("Gender",NB_2!$A$3,"Gender","Female","LastLetter","a")</f>
        <v>0.30826684076376898</v>
      </c>
      <c r="G994" t="str">
        <f t="shared" si="15"/>
        <v>Female</v>
      </c>
    </row>
    <row r="995" spans="1:7">
      <c r="A995" t="s">
        <v>4</v>
      </c>
      <c r="B995" t="s">
        <v>2987</v>
      </c>
      <c r="C995">
        <f>VLOOKUP(B995,NB_2!A:C,3,0)</f>
        <v>3.7735849056603772E-2</v>
      </c>
      <c r="D995">
        <f>VLOOKUP(B995,NB_2!A:C,2,0)</f>
        <v>7.0921985815602835E-3</v>
      </c>
      <c r="E995">
        <f>C995*GETPIVOTDATA("Gender",NB_2!$A$3,"Gender","Male","LastLetter","a")</f>
        <v>6.6114021258200676E-3</v>
      </c>
      <c r="F995">
        <f>D995*GETPIVOTDATA("Gender",NB_2!$A$3,"Gender","Female","LastLetter","a")</f>
        <v>3.9377151192452236E-3</v>
      </c>
      <c r="G995" t="str">
        <f t="shared" si="15"/>
        <v>Male</v>
      </c>
    </row>
    <row r="996" spans="1:7">
      <c r="A996" t="s">
        <v>6</v>
      </c>
      <c r="B996" t="s">
        <v>2983</v>
      </c>
      <c r="C996">
        <f>VLOOKUP(B996,NB_2!A:C,3,0)</f>
        <v>6.5588499550763707E-2</v>
      </c>
      <c r="D996">
        <f>VLOOKUP(B996,NB_2!A:C,2,0)</f>
        <v>0.33839918946301922</v>
      </c>
      <c r="E996">
        <f>C996*GETPIVOTDATA("Gender",NB_2!$A$3,"Gender","Male","LastLetter","a")</f>
        <v>1.1491246552020596E-2</v>
      </c>
      <c r="F996">
        <f>D996*GETPIVOTDATA("Gender",NB_2!$A$3,"Gender","Female","LastLetter","a")</f>
        <v>0.18788526426112923</v>
      </c>
      <c r="G996" t="str">
        <f t="shared" si="15"/>
        <v>Female</v>
      </c>
    </row>
    <row r="997" spans="1:7">
      <c r="A997" t="s">
        <v>6</v>
      </c>
      <c r="B997" t="s">
        <v>2976</v>
      </c>
      <c r="C997">
        <f>VLOOKUP(B997,NB_2!A:C,3,0)</f>
        <v>0.17520215633423181</v>
      </c>
      <c r="D997">
        <f>VLOOKUP(B997,NB_2!A:C,2,0)</f>
        <v>0.55521783181357653</v>
      </c>
      <c r="E997">
        <f>C997*GETPIVOTDATA("Gender",NB_2!$A$3,"Gender","Male","LastLetter","a")</f>
        <v>3.0695795584164604E-2</v>
      </c>
      <c r="F997">
        <f>D997*GETPIVOTDATA("Gender",NB_2!$A$3,"Gender","Female","LastLetter","a")</f>
        <v>0.30826684076376898</v>
      </c>
      <c r="G997" t="str">
        <f t="shared" si="15"/>
        <v>Female</v>
      </c>
    </row>
    <row r="998" spans="1:7">
      <c r="A998" t="s">
        <v>6</v>
      </c>
      <c r="B998" t="s">
        <v>2976</v>
      </c>
      <c r="C998">
        <f>VLOOKUP(B998,NB_2!A:C,3,0)</f>
        <v>0.17520215633423181</v>
      </c>
      <c r="D998">
        <f>VLOOKUP(B998,NB_2!A:C,2,0)</f>
        <v>0.55521783181357653</v>
      </c>
      <c r="E998">
        <f>C998*GETPIVOTDATA("Gender",NB_2!$A$3,"Gender","Male","LastLetter","a")</f>
        <v>3.0695795584164604E-2</v>
      </c>
      <c r="F998">
        <f>D998*GETPIVOTDATA("Gender",NB_2!$A$3,"Gender","Female","LastLetter","a")</f>
        <v>0.30826684076376898</v>
      </c>
      <c r="G998" t="str">
        <f t="shared" si="15"/>
        <v>Female</v>
      </c>
    </row>
    <row r="999" spans="1:7">
      <c r="A999" t="s">
        <v>4</v>
      </c>
      <c r="B999" t="s">
        <v>2978</v>
      </c>
      <c r="C999">
        <f>VLOOKUP(B999,NB_2!A:C,3,0)</f>
        <v>3.0548068283917342E-2</v>
      </c>
      <c r="D999">
        <f>VLOOKUP(B999,NB_2!A:C,2,0)</f>
        <v>1.0131712259371835E-3</v>
      </c>
      <c r="E999">
        <f>C999*GETPIVOTDATA("Gender",NB_2!$A$3,"Gender","Male","LastLetter","a")</f>
        <v>5.3520874351876743E-3</v>
      </c>
      <c r="F999">
        <f>D999*GETPIVOTDATA("Gender",NB_2!$A$3,"Gender","Female","LastLetter","a")</f>
        <v>5.6253073132074625E-4</v>
      </c>
      <c r="G999" t="str">
        <f t="shared" si="15"/>
        <v>Male</v>
      </c>
    </row>
    <row r="1000" spans="1:7">
      <c r="A1000" t="s">
        <v>4</v>
      </c>
      <c r="B1000" t="s">
        <v>2996</v>
      </c>
      <c r="C1000">
        <f>VLOOKUP(B1000,NB_2!A:C,3,0)</f>
        <v>2.4258760107816711E-2</v>
      </c>
      <c r="D1000">
        <f>VLOOKUP(B1000,NB_2!A:C,2,0)</f>
        <v>0</v>
      </c>
      <c r="E1000">
        <f>C1000*GETPIVOTDATA("Gender",NB_2!$A$3,"Gender","Male","LastLetter","a")</f>
        <v>4.2501870808843295E-3</v>
      </c>
      <c r="F1000">
        <f>D1000*GETPIVOTDATA("Gender",NB_2!$A$3,"Gender","Female","LastLetter","a")</f>
        <v>0</v>
      </c>
      <c r="G1000" t="str">
        <f t="shared" si="15"/>
        <v>Male</v>
      </c>
    </row>
    <row r="1001" spans="1:7">
      <c r="A1001" t="s">
        <v>6</v>
      </c>
      <c r="B1001" t="s">
        <v>2983</v>
      </c>
      <c r="C1001">
        <f>VLOOKUP(B1001,NB_2!A:C,3,0)</f>
        <v>6.5588499550763707E-2</v>
      </c>
      <c r="D1001">
        <f>VLOOKUP(B1001,NB_2!A:C,2,0)</f>
        <v>0.33839918946301922</v>
      </c>
      <c r="E1001">
        <f>C1001*GETPIVOTDATA("Gender",NB_2!$A$3,"Gender","Male","LastLetter","a")</f>
        <v>1.1491246552020596E-2</v>
      </c>
      <c r="F1001">
        <f>D1001*GETPIVOTDATA("Gender",NB_2!$A$3,"Gender","Female","LastLetter","a")</f>
        <v>0.18788526426112923</v>
      </c>
      <c r="G1001" t="str">
        <f t="shared" si="15"/>
        <v>Female</v>
      </c>
    </row>
    <row r="1002" spans="1:7">
      <c r="A1002" t="s">
        <v>6</v>
      </c>
      <c r="B1002" t="s">
        <v>2976</v>
      </c>
      <c r="C1002">
        <f>VLOOKUP(B1002,NB_2!A:C,3,0)</f>
        <v>0.17520215633423181</v>
      </c>
      <c r="D1002">
        <f>VLOOKUP(B1002,NB_2!A:C,2,0)</f>
        <v>0.55521783181357653</v>
      </c>
      <c r="E1002">
        <f>C1002*GETPIVOTDATA("Gender",NB_2!$A$3,"Gender","Male","LastLetter","a")</f>
        <v>3.0695795584164604E-2</v>
      </c>
      <c r="F1002">
        <f>D1002*GETPIVOTDATA("Gender",NB_2!$A$3,"Gender","Female","LastLetter","a")</f>
        <v>0.30826684076376898</v>
      </c>
      <c r="G1002" t="str">
        <f t="shared" si="15"/>
        <v>Female</v>
      </c>
    </row>
    <row r="1003" spans="1:7">
      <c r="A1003" t="s">
        <v>4</v>
      </c>
      <c r="B1003" t="s">
        <v>2982</v>
      </c>
      <c r="C1003">
        <f>VLOOKUP(B1003,NB_2!A:C,3,0)</f>
        <v>0.1096136567834681</v>
      </c>
      <c r="D1003">
        <f>VLOOKUP(B1003,NB_2!A:C,2,0)</f>
        <v>5.065856129685917E-3</v>
      </c>
      <c r="E1003">
        <f>C1003*GETPIVOTDATA("Gender",NB_2!$A$3,"Gender","Male","LastLetter","a")</f>
        <v>1.9204549032144008E-2</v>
      </c>
      <c r="F1003">
        <f>D1003*GETPIVOTDATA("Gender",NB_2!$A$3,"Gender","Female","LastLetter","a")</f>
        <v>2.812653656603731E-3</v>
      </c>
      <c r="G1003" t="str">
        <f t="shared" si="15"/>
        <v>Male</v>
      </c>
    </row>
    <row r="1004" spans="1:7">
      <c r="A1004" t="s">
        <v>6</v>
      </c>
      <c r="B1004" t="s">
        <v>2976</v>
      </c>
      <c r="C1004">
        <f>VLOOKUP(B1004,NB_2!A:C,3,0)</f>
        <v>0.17520215633423181</v>
      </c>
      <c r="D1004">
        <f>VLOOKUP(B1004,NB_2!A:C,2,0)</f>
        <v>0.55521783181357653</v>
      </c>
      <c r="E1004">
        <f>C1004*GETPIVOTDATA("Gender",NB_2!$A$3,"Gender","Male","LastLetter","a")</f>
        <v>3.0695795584164604E-2</v>
      </c>
      <c r="F1004">
        <f>D1004*GETPIVOTDATA("Gender",NB_2!$A$3,"Gender","Female","LastLetter","a")</f>
        <v>0.30826684076376898</v>
      </c>
      <c r="G1004" t="str">
        <f t="shared" si="15"/>
        <v>Female</v>
      </c>
    </row>
    <row r="1005" spans="1:7">
      <c r="A1005" t="s">
        <v>6</v>
      </c>
      <c r="B1005" t="s">
        <v>2976</v>
      </c>
      <c r="C1005">
        <f>VLOOKUP(B1005,NB_2!A:C,3,0)</f>
        <v>0.17520215633423181</v>
      </c>
      <c r="D1005">
        <f>VLOOKUP(B1005,NB_2!A:C,2,0)</f>
        <v>0.55521783181357653</v>
      </c>
      <c r="E1005">
        <f>C1005*GETPIVOTDATA("Gender",NB_2!$A$3,"Gender","Male","LastLetter","a")</f>
        <v>3.0695795584164604E-2</v>
      </c>
      <c r="F1005">
        <f>D1005*GETPIVOTDATA("Gender",NB_2!$A$3,"Gender","Female","LastLetter","a")</f>
        <v>0.30826684076376898</v>
      </c>
      <c r="G1005" t="str">
        <f t="shared" si="15"/>
        <v>Female</v>
      </c>
    </row>
    <row r="1006" spans="1:7">
      <c r="A1006" t="s">
        <v>6</v>
      </c>
      <c r="B1006" t="s">
        <v>2976</v>
      </c>
      <c r="C1006">
        <f>VLOOKUP(B1006,NB_2!A:C,3,0)</f>
        <v>0.17520215633423181</v>
      </c>
      <c r="D1006">
        <f>VLOOKUP(B1006,NB_2!A:C,2,0)</f>
        <v>0.55521783181357653</v>
      </c>
      <c r="E1006">
        <f>C1006*GETPIVOTDATA("Gender",NB_2!$A$3,"Gender","Male","LastLetter","a")</f>
        <v>3.0695795584164604E-2</v>
      </c>
      <c r="F1006">
        <f>D1006*GETPIVOTDATA("Gender",NB_2!$A$3,"Gender","Female","LastLetter","a")</f>
        <v>0.30826684076376898</v>
      </c>
      <c r="G1006" t="str">
        <f t="shared" si="15"/>
        <v>Female</v>
      </c>
    </row>
    <row r="1007" spans="1:7">
      <c r="A1007" t="s">
        <v>4</v>
      </c>
      <c r="B1007" t="s">
        <v>2988</v>
      </c>
      <c r="C1007">
        <f>VLOOKUP(B1007,NB_2!A:C,3,0)</f>
        <v>0.16172506738544473</v>
      </c>
      <c r="D1007">
        <f>VLOOKUP(B1007,NB_2!A:C,2,0)</f>
        <v>1.4184397163120567E-2</v>
      </c>
      <c r="E1007">
        <f>C1007*GETPIVOTDATA("Gender",NB_2!$A$3,"Gender","Male","LastLetter","a")</f>
        <v>2.8334580539228861E-2</v>
      </c>
      <c r="F1007">
        <f>D1007*GETPIVOTDATA("Gender",NB_2!$A$3,"Gender","Female","LastLetter","a")</f>
        <v>7.8754302384904471E-3</v>
      </c>
      <c r="G1007" t="str">
        <f t="shared" si="15"/>
        <v>Male</v>
      </c>
    </row>
    <row r="1008" spans="1:7">
      <c r="A1008" t="s">
        <v>4</v>
      </c>
      <c r="B1008" t="s">
        <v>2988</v>
      </c>
      <c r="C1008">
        <f>VLOOKUP(B1008,NB_2!A:C,3,0)</f>
        <v>0.16172506738544473</v>
      </c>
      <c r="D1008">
        <f>VLOOKUP(B1008,NB_2!A:C,2,0)</f>
        <v>1.4184397163120567E-2</v>
      </c>
      <c r="E1008">
        <f>C1008*GETPIVOTDATA("Gender",NB_2!$A$3,"Gender","Male","LastLetter","a")</f>
        <v>2.8334580539228861E-2</v>
      </c>
      <c r="F1008">
        <f>D1008*GETPIVOTDATA("Gender",NB_2!$A$3,"Gender","Female","LastLetter","a")</f>
        <v>7.8754302384904471E-3</v>
      </c>
      <c r="G1008" t="str">
        <f t="shared" si="15"/>
        <v>Male</v>
      </c>
    </row>
    <row r="1009" spans="1:7">
      <c r="A1009" t="s">
        <v>6</v>
      </c>
      <c r="B1009" t="s">
        <v>2993</v>
      </c>
      <c r="C1009">
        <f>VLOOKUP(B1009,NB_2!A:C,3,0)</f>
        <v>2.2461814914645103E-2</v>
      </c>
      <c r="D1009">
        <f>VLOOKUP(B1009,NB_2!A:C,2,0)</f>
        <v>3.0395136778115501E-3</v>
      </c>
      <c r="E1009">
        <f>C1009*GETPIVOTDATA("Gender",NB_2!$A$3,"Gender","Male","LastLetter","a")</f>
        <v>3.9353584082262314E-3</v>
      </c>
      <c r="F1009">
        <f>D1009*GETPIVOTDATA("Gender",NB_2!$A$3,"Gender","Female","LastLetter","a")</f>
        <v>1.6875921939622388E-3</v>
      </c>
      <c r="G1009" t="str">
        <f t="shared" si="15"/>
        <v>Male</v>
      </c>
    </row>
    <row r="1010" spans="1:7">
      <c r="A1010" t="s">
        <v>4</v>
      </c>
      <c r="B1010" t="s">
        <v>2988</v>
      </c>
      <c r="C1010">
        <f>VLOOKUP(B1010,NB_2!A:C,3,0)</f>
        <v>0.16172506738544473</v>
      </c>
      <c r="D1010">
        <f>VLOOKUP(B1010,NB_2!A:C,2,0)</f>
        <v>1.4184397163120567E-2</v>
      </c>
      <c r="E1010">
        <f>C1010*GETPIVOTDATA("Gender",NB_2!$A$3,"Gender","Male","LastLetter","a")</f>
        <v>2.8334580539228861E-2</v>
      </c>
      <c r="F1010">
        <f>D1010*GETPIVOTDATA("Gender",NB_2!$A$3,"Gender","Female","LastLetter","a")</f>
        <v>7.8754302384904471E-3</v>
      </c>
      <c r="G1010" t="str">
        <f t="shared" si="15"/>
        <v>Male</v>
      </c>
    </row>
    <row r="1011" spans="1:7">
      <c r="A1011" t="s">
        <v>4</v>
      </c>
      <c r="B1011" t="s">
        <v>2986</v>
      </c>
      <c r="C1011">
        <f>VLOOKUP(B1011,NB_2!A:C,3,0)</f>
        <v>5.6603773584905662E-2</v>
      </c>
      <c r="D1011">
        <f>VLOOKUP(B1011,NB_2!A:C,2,0)</f>
        <v>3.0395136778115502E-2</v>
      </c>
      <c r="E1011">
        <f>C1011*GETPIVOTDATA("Gender",NB_2!$A$3,"Gender","Male","LastLetter","a")</f>
        <v>9.9171031887301028E-3</v>
      </c>
      <c r="F1011">
        <f>D1011*GETPIVOTDATA("Gender",NB_2!$A$3,"Gender","Female","LastLetter","a")</f>
        <v>1.6875921939622389E-2</v>
      </c>
      <c r="G1011" t="str">
        <f t="shared" si="15"/>
        <v>Female</v>
      </c>
    </row>
    <row r="1012" spans="1:7">
      <c r="A1012" t="s">
        <v>4</v>
      </c>
      <c r="B1012" t="s">
        <v>2982</v>
      </c>
      <c r="C1012">
        <f>VLOOKUP(B1012,NB_2!A:C,3,0)</f>
        <v>0.1096136567834681</v>
      </c>
      <c r="D1012">
        <f>VLOOKUP(B1012,NB_2!A:C,2,0)</f>
        <v>5.065856129685917E-3</v>
      </c>
      <c r="E1012">
        <f>C1012*GETPIVOTDATA("Gender",NB_2!$A$3,"Gender","Male","LastLetter","a")</f>
        <v>1.9204549032144008E-2</v>
      </c>
      <c r="F1012">
        <f>D1012*GETPIVOTDATA("Gender",NB_2!$A$3,"Gender","Female","LastLetter","a")</f>
        <v>2.812653656603731E-3</v>
      </c>
      <c r="G1012" t="str">
        <f t="shared" si="15"/>
        <v>Male</v>
      </c>
    </row>
    <row r="1013" spans="1:7">
      <c r="A1013" t="s">
        <v>4</v>
      </c>
      <c r="B1013" t="s">
        <v>2993</v>
      </c>
      <c r="C1013">
        <f>VLOOKUP(B1013,NB_2!A:C,3,0)</f>
        <v>2.2461814914645103E-2</v>
      </c>
      <c r="D1013">
        <f>VLOOKUP(B1013,NB_2!A:C,2,0)</f>
        <v>3.0395136778115501E-3</v>
      </c>
      <c r="E1013">
        <f>C1013*GETPIVOTDATA("Gender",NB_2!$A$3,"Gender","Male","LastLetter","a")</f>
        <v>3.9353584082262314E-3</v>
      </c>
      <c r="F1013">
        <f>D1013*GETPIVOTDATA("Gender",NB_2!$A$3,"Gender","Female","LastLetter","a")</f>
        <v>1.6875921939622388E-3</v>
      </c>
      <c r="G1013" t="str">
        <f t="shared" si="15"/>
        <v>Male</v>
      </c>
    </row>
    <row r="1014" spans="1:7">
      <c r="A1014" t="s">
        <v>6</v>
      </c>
      <c r="B1014" t="s">
        <v>2976</v>
      </c>
      <c r="C1014">
        <f>VLOOKUP(B1014,NB_2!A:C,3,0)</f>
        <v>0.17520215633423181</v>
      </c>
      <c r="D1014">
        <f>VLOOKUP(B1014,NB_2!A:C,2,0)</f>
        <v>0.55521783181357653</v>
      </c>
      <c r="E1014">
        <f>C1014*GETPIVOTDATA("Gender",NB_2!$A$3,"Gender","Male","LastLetter","a")</f>
        <v>3.0695795584164604E-2</v>
      </c>
      <c r="F1014">
        <f>D1014*GETPIVOTDATA("Gender",NB_2!$A$3,"Gender","Female","LastLetter","a")</f>
        <v>0.30826684076376898</v>
      </c>
      <c r="G1014" t="str">
        <f t="shared" si="15"/>
        <v>Female</v>
      </c>
    </row>
    <row r="1015" spans="1:7">
      <c r="A1015" t="s">
        <v>4</v>
      </c>
      <c r="B1015" t="s">
        <v>2992</v>
      </c>
      <c r="C1015">
        <f>VLOOKUP(B1015,NB_2!A:C,3,0)</f>
        <v>8.9847259658580411E-2</v>
      </c>
      <c r="D1015">
        <f>VLOOKUP(B1015,NB_2!A:C,2,0)</f>
        <v>8.1053698074974676E-3</v>
      </c>
      <c r="E1015">
        <f>C1015*GETPIVOTDATA("Gender",NB_2!$A$3,"Gender","Male","LastLetter","a")</f>
        <v>1.5741433632904926E-2</v>
      </c>
      <c r="F1015">
        <f>D1015*GETPIVOTDATA("Gender",NB_2!$A$3,"Gender","Female","LastLetter","a")</f>
        <v>4.50024585056597E-3</v>
      </c>
      <c r="G1015" t="str">
        <f t="shared" si="15"/>
        <v>Male</v>
      </c>
    </row>
    <row r="1016" spans="1:7">
      <c r="A1016" t="s">
        <v>4</v>
      </c>
      <c r="B1016" t="s">
        <v>2978</v>
      </c>
      <c r="C1016">
        <f>VLOOKUP(B1016,NB_2!A:C,3,0)</f>
        <v>3.0548068283917342E-2</v>
      </c>
      <c r="D1016">
        <f>VLOOKUP(B1016,NB_2!A:C,2,0)</f>
        <v>1.0131712259371835E-3</v>
      </c>
      <c r="E1016">
        <f>C1016*GETPIVOTDATA("Gender",NB_2!$A$3,"Gender","Male","LastLetter","a")</f>
        <v>5.3520874351876743E-3</v>
      </c>
      <c r="F1016">
        <f>D1016*GETPIVOTDATA("Gender",NB_2!$A$3,"Gender","Female","LastLetter","a")</f>
        <v>5.6253073132074625E-4</v>
      </c>
      <c r="G1016" t="str">
        <f t="shared" si="15"/>
        <v>Male</v>
      </c>
    </row>
    <row r="1017" spans="1:7">
      <c r="A1017" t="s">
        <v>6</v>
      </c>
      <c r="B1017" t="s">
        <v>2976</v>
      </c>
      <c r="C1017">
        <f>VLOOKUP(B1017,NB_2!A:C,3,0)</f>
        <v>0.17520215633423181</v>
      </c>
      <c r="D1017">
        <f>VLOOKUP(B1017,NB_2!A:C,2,0)</f>
        <v>0.55521783181357653</v>
      </c>
      <c r="E1017">
        <f>C1017*GETPIVOTDATA("Gender",NB_2!$A$3,"Gender","Male","LastLetter","a")</f>
        <v>3.0695795584164604E-2</v>
      </c>
      <c r="F1017">
        <f>D1017*GETPIVOTDATA("Gender",NB_2!$A$3,"Gender","Female","LastLetter","a")</f>
        <v>0.30826684076376898</v>
      </c>
      <c r="G1017" t="str">
        <f t="shared" si="15"/>
        <v>Female</v>
      </c>
    </row>
    <row r="1018" spans="1:7">
      <c r="A1018" t="s">
        <v>4</v>
      </c>
      <c r="B1018" t="s">
        <v>2992</v>
      </c>
      <c r="C1018">
        <f>VLOOKUP(B1018,NB_2!A:C,3,0)</f>
        <v>8.9847259658580411E-2</v>
      </c>
      <c r="D1018">
        <f>VLOOKUP(B1018,NB_2!A:C,2,0)</f>
        <v>8.1053698074974676E-3</v>
      </c>
      <c r="E1018">
        <f>C1018*GETPIVOTDATA("Gender",NB_2!$A$3,"Gender","Male","LastLetter","a")</f>
        <v>1.5741433632904926E-2</v>
      </c>
      <c r="F1018">
        <f>D1018*GETPIVOTDATA("Gender",NB_2!$A$3,"Gender","Female","LastLetter","a")</f>
        <v>4.50024585056597E-3</v>
      </c>
      <c r="G1018" t="str">
        <f t="shared" si="15"/>
        <v>Male</v>
      </c>
    </row>
    <row r="1019" spans="1:7">
      <c r="A1019" t="s">
        <v>4</v>
      </c>
      <c r="B1019" t="s">
        <v>2983</v>
      </c>
      <c r="C1019">
        <f>VLOOKUP(B1019,NB_2!A:C,3,0)</f>
        <v>6.5588499550763707E-2</v>
      </c>
      <c r="D1019">
        <f>VLOOKUP(B1019,NB_2!A:C,2,0)</f>
        <v>0.33839918946301922</v>
      </c>
      <c r="E1019">
        <f>C1019*GETPIVOTDATA("Gender",NB_2!$A$3,"Gender","Male","LastLetter","a")</f>
        <v>1.1491246552020596E-2</v>
      </c>
      <c r="F1019">
        <f>D1019*GETPIVOTDATA("Gender",NB_2!$A$3,"Gender","Female","LastLetter","a")</f>
        <v>0.18788526426112923</v>
      </c>
      <c r="G1019" t="str">
        <f t="shared" si="15"/>
        <v>Female</v>
      </c>
    </row>
    <row r="1020" spans="1:7">
      <c r="A1020" t="s">
        <v>4</v>
      </c>
      <c r="B1020" t="s">
        <v>2992</v>
      </c>
      <c r="C1020">
        <f>VLOOKUP(B1020,NB_2!A:C,3,0)</f>
        <v>8.9847259658580411E-2</v>
      </c>
      <c r="D1020">
        <f>VLOOKUP(B1020,NB_2!A:C,2,0)</f>
        <v>8.1053698074974676E-3</v>
      </c>
      <c r="E1020">
        <f>C1020*GETPIVOTDATA("Gender",NB_2!$A$3,"Gender","Male","LastLetter","a")</f>
        <v>1.5741433632904926E-2</v>
      </c>
      <c r="F1020">
        <f>D1020*GETPIVOTDATA("Gender",NB_2!$A$3,"Gender","Female","LastLetter","a")</f>
        <v>4.50024585056597E-3</v>
      </c>
      <c r="G1020" t="str">
        <f t="shared" si="15"/>
        <v>Male</v>
      </c>
    </row>
    <row r="1021" spans="1:7">
      <c r="A1021" t="s">
        <v>6</v>
      </c>
      <c r="B1021" t="s">
        <v>2976</v>
      </c>
      <c r="C1021">
        <f>VLOOKUP(B1021,NB_2!A:C,3,0)</f>
        <v>0.17520215633423181</v>
      </c>
      <c r="D1021">
        <f>VLOOKUP(B1021,NB_2!A:C,2,0)</f>
        <v>0.55521783181357653</v>
      </c>
      <c r="E1021">
        <f>C1021*GETPIVOTDATA("Gender",NB_2!$A$3,"Gender","Male","LastLetter","a")</f>
        <v>3.0695795584164604E-2</v>
      </c>
      <c r="F1021">
        <f>D1021*GETPIVOTDATA("Gender",NB_2!$A$3,"Gender","Female","LastLetter","a")</f>
        <v>0.30826684076376898</v>
      </c>
      <c r="G1021" t="str">
        <f t="shared" si="15"/>
        <v>Female</v>
      </c>
    </row>
    <row r="1022" spans="1:7">
      <c r="A1022" t="s">
        <v>6</v>
      </c>
      <c r="B1022" t="s">
        <v>2976</v>
      </c>
      <c r="C1022">
        <f>VLOOKUP(B1022,NB_2!A:C,3,0)</f>
        <v>0.17520215633423181</v>
      </c>
      <c r="D1022">
        <f>VLOOKUP(B1022,NB_2!A:C,2,0)</f>
        <v>0.55521783181357653</v>
      </c>
      <c r="E1022">
        <f>C1022*GETPIVOTDATA("Gender",NB_2!$A$3,"Gender","Male","LastLetter","a")</f>
        <v>3.0695795584164604E-2</v>
      </c>
      <c r="F1022">
        <f>D1022*GETPIVOTDATA("Gender",NB_2!$A$3,"Gender","Female","LastLetter","a")</f>
        <v>0.30826684076376898</v>
      </c>
      <c r="G1022" t="str">
        <f t="shared" si="15"/>
        <v>Female</v>
      </c>
    </row>
    <row r="1023" spans="1:7">
      <c r="A1023" t="s">
        <v>6</v>
      </c>
      <c r="B1023" t="s">
        <v>2976</v>
      </c>
      <c r="C1023">
        <f>VLOOKUP(B1023,NB_2!A:C,3,0)</f>
        <v>0.17520215633423181</v>
      </c>
      <c r="D1023">
        <f>VLOOKUP(B1023,NB_2!A:C,2,0)</f>
        <v>0.55521783181357653</v>
      </c>
      <c r="E1023">
        <f>C1023*GETPIVOTDATA("Gender",NB_2!$A$3,"Gender","Male","LastLetter","a")</f>
        <v>3.0695795584164604E-2</v>
      </c>
      <c r="F1023">
        <f>D1023*GETPIVOTDATA("Gender",NB_2!$A$3,"Gender","Female","LastLetter","a")</f>
        <v>0.30826684076376898</v>
      </c>
      <c r="G1023" t="str">
        <f t="shared" si="15"/>
        <v>Female</v>
      </c>
    </row>
    <row r="1024" spans="1:7">
      <c r="A1024" t="s">
        <v>4</v>
      </c>
      <c r="B1024" t="s">
        <v>2988</v>
      </c>
      <c r="C1024">
        <f>VLOOKUP(B1024,NB_2!A:C,3,0)</f>
        <v>0.16172506738544473</v>
      </c>
      <c r="D1024">
        <f>VLOOKUP(B1024,NB_2!A:C,2,0)</f>
        <v>1.4184397163120567E-2</v>
      </c>
      <c r="E1024">
        <f>C1024*GETPIVOTDATA("Gender",NB_2!$A$3,"Gender","Male","LastLetter","a")</f>
        <v>2.8334580539228861E-2</v>
      </c>
      <c r="F1024">
        <f>D1024*GETPIVOTDATA("Gender",NB_2!$A$3,"Gender","Female","LastLetter","a")</f>
        <v>7.8754302384904471E-3</v>
      </c>
      <c r="G1024" t="str">
        <f t="shared" si="15"/>
        <v>Male</v>
      </c>
    </row>
    <row r="1025" spans="1:7">
      <c r="A1025" t="s">
        <v>6</v>
      </c>
      <c r="B1025" t="s">
        <v>2976</v>
      </c>
      <c r="C1025">
        <f>VLOOKUP(B1025,NB_2!A:C,3,0)</f>
        <v>0.17520215633423181</v>
      </c>
      <c r="D1025">
        <f>VLOOKUP(B1025,NB_2!A:C,2,0)</f>
        <v>0.55521783181357653</v>
      </c>
      <c r="E1025">
        <f>C1025*GETPIVOTDATA("Gender",NB_2!$A$3,"Gender","Male","LastLetter","a")</f>
        <v>3.0695795584164604E-2</v>
      </c>
      <c r="F1025">
        <f>D1025*GETPIVOTDATA("Gender",NB_2!$A$3,"Gender","Female","LastLetter","a")</f>
        <v>0.30826684076376898</v>
      </c>
      <c r="G1025" t="str">
        <f t="shared" si="15"/>
        <v>Female</v>
      </c>
    </row>
    <row r="1026" spans="1:7">
      <c r="A1026" t="s">
        <v>6</v>
      </c>
      <c r="B1026" t="s">
        <v>2983</v>
      </c>
      <c r="C1026">
        <f>VLOOKUP(B1026,NB_2!A:C,3,0)</f>
        <v>6.5588499550763707E-2</v>
      </c>
      <c r="D1026">
        <f>VLOOKUP(B1026,NB_2!A:C,2,0)</f>
        <v>0.33839918946301922</v>
      </c>
      <c r="E1026">
        <f>C1026*GETPIVOTDATA("Gender",NB_2!$A$3,"Gender","Male","LastLetter","a")</f>
        <v>1.1491246552020596E-2</v>
      </c>
      <c r="F1026">
        <f>D1026*GETPIVOTDATA("Gender",NB_2!$A$3,"Gender","Female","LastLetter","a")</f>
        <v>0.18788526426112923</v>
      </c>
      <c r="G1026" t="str">
        <f t="shared" si="15"/>
        <v>Female</v>
      </c>
    </row>
    <row r="1027" spans="1:7">
      <c r="A1027" t="s">
        <v>6</v>
      </c>
      <c r="B1027" t="s">
        <v>2976</v>
      </c>
      <c r="C1027">
        <f>VLOOKUP(B1027,NB_2!A:C,3,0)</f>
        <v>0.17520215633423181</v>
      </c>
      <c r="D1027">
        <f>VLOOKUP(B1027,NB_2!A:C,2,0)</f>
        <v>0.55521783181357653</v>
      </c>
      <c r="E1027">
        <f>C1027*GETPIVOTDATA("Gender",NB_2!$A$3,"Gender","Male","LastLetter","a")</f>
        <v>3.0695795584164604E-2</v>
      </c>
      <c r="F1027">
        <f>D1027*GETPIVOTDATA("Gender",NB_2!$A$3,"Gender","Female","LastLetter","a")</f>
        <v>0.30826684076376898</v>
      </c>
      <c r="G1027" t="str">
        <f t="shared" ref="G1027:G1090" si="16">IF(E1027&gt;F1027,"Male","Female")</f>
        <v>Female</v>
      </c>
    </row>
    <row r="1028" spans="1:7">
      <c r="A1028" t="s">
        <v>6</v>
      </c>
      <c r="B1028" t="s">
        <v>2976</v>
      </c>
      <c r="C1028">
        <f>VLOOKUP(B1028,NB_2!A:C,3,0)</f>
        <v>0.17520215633423181</v>
      </c>
      <c r="D1028">
        <f>VLOOKUP(B1028,NB_2!A:C,2,0)</f>
        <v>0.55521783181357653</v>
      </c>
      <c r="E1028">
        <f>C1028*GETPIVOTDATA("Gender",NB_2!$A$3,"Gender","Male","LastLetter","a")</f>
        <v>3.0695795584164604E-2</v>
      </c>
      <c r="F1028">
        <f>D1028*GETPIVOTDATA("Gender",NB_2!$A$3,"Gender","Female","LastLetter","a")</f>
        <v>0.30826684076376898</v>
      </c>
      <c r="G1028" t="str">
        <f t="shared" si="16"/>
        <v>Female</v>
      </c>
    </row>
    <row r="1029" spans="1:7">
      <c r="A1029" t="s">
        <v>4</v>
      </c>
      <c r="B1029" t="s">
        <v>2986</v>
      </c>
      <c r="C1029">
        <f>VLOOKUP(B1029,NB_2!A:C,3,0)</f>
        <v>5.6603773584905662E-2</v>
      </c>
      <c r="D1029">
        <f>VLOOKUP(B1029,NB_2!A:C,2,0)</f>
        <v>3.0395136778115502E-2</v>
      </c>
      <c r="E1029">
        <f>C1029*GETPIVOTDATA("Gender",NB_2!$A$3,"Gender","Male","LastLetter","a")</f>
        <v>9.9171031887301028E-3</v>
      </c>
      <c r="F1029">
        <f>D1029*GETPIVOTDATA("Gender",NB_2!$A$3,"Gender","Female","LastLetter","a")</f>
        <v>1.6875921939622389E-2</v>
      </c>
      <c r="G1029" t="str">
        <f t="shared" si="16"/>
        <v>Female</v>
      </c>
    </row>
    <row r="1030" spans="1:7">
      <c r="A1030" t="s">
        <v>4</v>
      </c>
      <c r="B1030" t="s">
        <v>2988</v>
      </c>
      <c r="C1030">
        <f>VLOOKUP(B1030,NB_2!A:C,3,0)</f>
        <v>0.16172506738544473</v>
      </c>
      <c r="D1030">
        <f>VLOOKUP(B1030,NB_2!A:C,2,0)</f>
        <v>1.4184397163120567E-2</v>
      </c>
      <c r="E1030">
        <f>C1030*GETPIVOTDATA("Gender",NB_2!$A$3,"Gender","Male","LastLetter","a")</f>
        <v>2.8334580539228861E-2</v>
      </c>
      <c r="F1030">
        <f>D1030*GETPIVOTDATA("Gender",NB_2!$A$3,"Gender","Female","LastLetter","a")</f>
        <v>7.8754302384904471E-3</v>
      </c>
      <c r="G1030" t="str">
        <f t="shared" si="16"/>
        <v>Male</v>
      </c>
    </row>
    <row r="1031" spans="1:7">
      <c r="A1031" t="s">
        <v>6</v>
      </c>
      <c r="B1031" t="s">
        <v>2983</v>
      </c>
      <c r="C1031">
        <f>VLOOKUP(B1031,NB_2!A:C,3,0)</f>
        <v>6.5588499550763707E-2</v>
      </c>
      <c r="D1031">
        <f>VLOOKUP(B1031,NB_2!A:C,2,0)</f>
        <v>0.33839918946301922</v>
      </c>
      <c r="E1031">
        <f>C1031*GETPIVOTDATA("Gender",NB_2!$A$3,"Gender","Male","LastLetter","a")</f>
        <v>1.1491246552020596E-2</v>
      </c>
      <c r="F1031">
        <f>D1031*GETPIVOTDATA("Gender",NB_2!$A$3,"Gender","Female","LastLetter","a")</f>
        <v>0.18788526426112923</v>
      </c>
      <c r="G1031" t="str">
        <f t="shared" si="16"/>
        <v>Female</v>
      </c>
    </row>
    <row r="1032" spans="1:7">
      <c r="A1032" t="s">
        <v>6</v>
      </c>
      <c r="B1032" t="s">
        <v>2976</v>
      </c>
      <c r="C1032">
        <f>VLOOKUP(B1032,NB_2!A:C,3,0)</f>
        <v>0.17520215633423181</v>
      </c>
      <c r="D1032">
        <f>VLOOKUP(B1032,NB_2!A:C,2,0)</f>
        <v>0.55521783181357653</v>
      </c>
      <c r="E1032">
        <f>C1032*GETPIVOTDATA("Gender",NB_2!$A$3,"Gender","Male","LastLetter","a")</f>
        <v>3.0695795584164604E-2</v>
      </c>
      <c r="F1032">
        <f>D1032*GETPIVOTDATA("Gender",NB_2!$A$3,"Gender","Female","LastLetter","a")</f>
        <v>0.30826684076376898</v>
      </c>
      <c r="G1032" t="str">
        <f t="shared" si="16"/>
        <v>Female</v>
      </c>
    </row>
    <row r="1033" spans="1:7">
      <c r="A1033" t="s">
        <v>6</v>
      </c>
      <c r="B1033" t="s">
        <v>2976</v>
      </c>
      <c r="C1033">
        <f>VLOOKUP(B1033,NB_2!A:C,3,0)</f>
        <v>0.17520215633423181</v>
      </c>
      <c r="D1033">
        <f>VLOOKUP(B1033,NB_2!A:C,2,0)</f>
        <v>0.55521783181357653</v>
      </c>
      <c r="E1033">
        <f>C1033*GETPIVOTDATA("Gender",NB_2!$A$3,"Gender","Male","LastLetter","a")</f>
        <v>3.0695795584164604E-2</v>
      </c>
      <c r="F1033">
        <f>D1033*GETPIVOTDATA("Gender",NB_2!$A$3,"Gender","Female","LastLetter","a")</f>
        <v>0.30826684076376898</v>
      </c>
      <c r="G1033" t="str">
        <f t="shared" si="16"/>
        <v>Female</v>
      </c>
    </row>
    <row r="1034" spans="1:7">
      <c r="A1034" t="s">
        <v>6</v>
      </c>
      <c r="B1034" t="s">
        <v>2976</v>
      </c>
      <c r="C1034">
        <f>VLOOKUP(B1034,NB_2!A:C,3,0)</f>
        <v>0.17520215633423181</v>
      </c>
      <c r="D1034">
        <f>VLOOKUP(B1034,NB_2!A:C,2,0)</f>
        <v>0.55521783181357653</v>
      </c>
      <c r="E1034">
        <f>C1034*GETPIVOTDATA("Gender",NB_2!$A$3,"Gender","Male","LastLetter","a")</f>
        <v>3.0695795584164604E-2</v>
      </c>
      <c r="F1034">
        <f>D1034*GETPIVOTDATA("Gender",NB_2!$A$3,"Gender","Female","LastLetter","a")</f>
        <v>0.30826684076376898</v>
      </c>
      <c r="G1034" t="str">
        <f t="shared" si="16"/>
        <v>Female</v>
      </c>
    </row>
    <row r="1035" spans="1:7">
      <c r="A1035" t="s">
        <v>6</v>
      </c>
      <c r="B1035" t="s">
        <v>2983</v>
      </c>
      <c r="C1035">
        <f>VLOOKUP(B1035,NB_2!A:C,3,0)</f>
        <v>6.5588499550763707E-2</v>
      </c>
      <c r="D1035">
        <f>VLOOKUP(B1035,NB_2!A:C,2,0)</f>
        <v>0.33839918946301922</v>
      </c>
      <c r="E1035">
        <f>C1035*GETPIVOTDATA("Gender",NB_2!$A$3,"Gender","Male","LastLetter","a")</f>
        <v>1.1491246552020596E-2</v>
      </c>
      <c r="F1035">
        <f>D1035*GETPIVOTDATA("Gender",NB_2!$A$3,"Gender","Female","LastLetter","a")</f>
        <v>0.18788526426112923</v>
      </c>
      <c r="G1035" t="str">
        <f t="shared" si="16"/>
        <v>Female</v>
      </c>
    </row>
    <row r="1036" spans="1:7">
      <c r="A1036" t="s">
        <v>4</v>
      </c>
      <c r="B1036" t="s">
        <v>2988</v>
      </c>
      <c r="C1036">
        <f>VLOOKUP(B1036,NB_2!A:C,3,0)</f>
        <v>0.16172506738544473</v>
      </c>
      <c r="D1036">
        <f>VLOOKUP(B1036,NB_2!A:C,2,0)</f>
        <v>1.4184397163120567E-2</v>
      </c>
      <c r="E1036">
        <f>C1036*GETPIVOTDATA("Gender",NB_2!$A$3,"Gender","Male","LastLetter","a")</f>
        <v>2.8334580539228861E-2</v>
      </c>
      <c r="F1036">
        <f>D1036*GETPIVOTDATA("Gender",NB_2!$A$3,"Gender","Female","LastLetter","a")</f>
        <v>7.8754302384904471E-3</v>
      </c>
      <c r="G1036" t="str">
        <f t="shared" si="16"/>
        <v>Male</v>
      </c>
    </row>
    <row r="1037" spans="1:7">
      <c r="A1037" t="s">
        <v>6</v>
      </c>
      <c r="B1037" t="s">
        <v>2976</v>
      </c>
      <c r="C1037">
        <f>VLOOKUP(B1037,NB_2!A:C,3,0)</f>
        <v>0.17520215633423181</v>
      </c>
      <c r="D1037">
        <f>VLOOKUP(B1037,NB_2!A:C,2,0)</f>
        <v>0.55521783181357653</v>
      </c>
      <c r="E1037">
        <f>C1037*GETPIVOTDATA("Gender",NB_2!$A$3,"Gender","Male","LastLetter","a")</f>
        <v>3.0695795584164604E-2</v>
      </c>
      <c r="F1037">
        <f>D1037*GETPIVOTDATA("Gender",NB_2!$A$3,"Gender","Female","LastLetter","a")</f>
        <v>0.30826684076376898</v>
      </c>
      <c r="G1037" t="str">
        <f t="shared" si="16"/>
        <v>Female</v>
      </c>
    </row>
    <row r="1038" spans="1:7">
      <c r="A1038" t="s">
        <v>4</v>
      </c>
      <c r="B1038" t="s">
        <v>2978</v>
      </c>
      <c r="C1038">
        <f>VLOOKUP(B1038,NB_2!A:C,3,0)</f>
        <v>3.0548068283917342E-2</v>
      </c>
      <c r="D1038">
        <f>VLOOKUP(B1038,NB_2!A:C,2,0)</f>
        <v>1.0131712259371835E-3</v>
      </c>
      <c r="E1038">
        <f>C1038*GETPIVOTDATA("Gender",NB_2!$A$3,"Gender","Male","LastLetter","a")</f>
        <v>5.3520874351876743E-3</v>
      </c>
      <c r="F1038">
        <f>D1038*GETPIVOTDATA("Gender",NB_2!$A$3,"Gender","Female","LastLetter","a")</f>
        <v>5.6253073132074625E-4</v>
      </c>
      <c r="G1038" t="str">
        <f t="shared" si="16"/>
        <v>Male</v>
      </c>
    </row>
    <row r="1039" spans="1:7">
      <c r="A1039" t="s">
        <v>4</v>
      </c>
      <c r="B1039" t="s">
        <v>2990</v>
      </c>
      <c r="C1039">
        <f>VLOOKUP(B1039,NB_2!A:C,3,0)</f>
        <v>1.2578616352201259E-2</v>
      </c>
      <c r="D1039">
        <f>VLOOKUP(B1039,NB_2!A:C,2,0)</f>
        <v>1.0131712259371835E-3</v>
      </c>
      <c r="E1039">
        <f>C1039*GETPIVOTDATA("Gender",NB_2!$A$3,"Gender","Male","LastLetter","a")</f>
        <v>2.2038007086066895E-3</v>
      </c>
      <c r="F1039">
        <f>D1039*GETPIVOTDATA("Gender",NB_2!$A$3,"Gender","Female","LastLetter","a")</f>
        <v>5.6253073132074625E-4</v>
      </c>
      <c r="G1039" t="str">
        <f t="shared" si="16"/>
        <v>Male</v>
      </c>
    </row>
    <row r="1040" spans="1:7">
      <c r="A1040" t="s">
        <v>4</v>
      </c>
      <c r="B1040" t="s">
        <v>2988</v>
      </c>
      <c r="C1040">
        <f>VLOOKUP(B1040,NB_2!A:C,3,0)</f>
        <v>0.16172506738544473</v>
      </c>
      <c r="D1040">
        <f>VLOOKUP(B1040,NB_2!A:C,2,0)</f>
        <v>1.4184397163120567E-2</v>
      </c>
      <c r="E1040">
        <f>C1040*GETPIVOTDATA("Gender",NB_2!$A$3,"Gender","Male","LastLetter","a")</f>
        <v>2.8334580539228861E-2</v>
      </c>
      <c r="F1040">
        <f>D1040*GETPIVOTDATA("Gender",NB_2!$A$3,"Gender","Female","LastLetter","a")</f>
        <v>7.8754302384904471E-3</v>
      </c>
      <c r="G1040" t="str">
        <f t="shared" si="16"/>
        <v>Male</v>
      </c>
    </row>
    <row r="1041" spans="1:7">
      <c r="A1041" t="s">
        <v>4</v>
      </c>
      <c r="B1041" t="s">
        <v>2981</v>
      </c>
      <c r="C1041">
        <f>VLOOKUP(B1041,NB_2!A:C,3,0)</f>
        <v>1.2578616352201259E-2</v>
      </c>
      <c r="D1041">
        <f>VLOOKUP(B1041,NB_2!A:C,2,0)</f>
        <v>0</v>
      </c>
      <c r="E1041">
        <f>C1041*GETPIVOTDATA("Gender",NB_2!$A$3,"Gender","Male","LastLetter","a")</f>
        <v>2.2038007086066895E-3</v>
      </c>
      <c r="F1041">
        <f>D1041*GETPIVOTDATA("Gender",NB_2!$A$3,"Gender","Female","LastLetter","a")</f>
        <v>0</v>
      </c>
      <c r="G1041" t="str">
        <f t="shared" si="16"/>
        <v>Male</v>
      </c>
    </row>
    <row r="1042" spans="1:7">
      <c r="A1042" t="s">
        <v>6</v>
      </c>
      <c r="B1042" t="s">
        <v>2976</v>
      </c>
      <c r="C1042">
        <f>VLOOKUP(B1042,NB_2!A:C,3,0)</f>
        <v>0.17520215633423181</v>
      </c>
      <c r="D1042">
        <f>VLOOKUP(B1042,NB_2!A:C,2,0)</f>
        <v>0.55521783181357653</v>
      </c>
      <c r="E1042">
        <f>C1042*GETPIVOTDATA("Gender",NB_2!$A$3,"Gender","Male","LastLetter","a")</f>
        <v>3.0695795584164604E-2</v>
      </c>
      <c r="F1042">
        <f>D1042*GETPIVOTDATA("Gender",NB_2!$A$3,"Gender","Female","LastLetter","a")</f>
        <v>0.30826684076376898</v>
      </c>
      <c r="G1042" t="str">
        <f t="shared" si="16"/>
        <v>Female</v>
      </c>
    </row>
    <row r="1043" spans="1:7">
      <c r="A1043" t="s">
        <v>4</v>
      </c>
      <c r="B1043" t="s">
        <v>2995</v>
      </c>
      <c r="C1043">
        <f>VLOOKUP(B1043,NB_2!A:C,3,0)</f>
        <v>3.2345013477088951E-2</v>
      </c>
      <c r="D1043">
        <f>VLOOKUP(B1043,NB_2!A:C,2,0)</f>
        <v>1.0131712259371834E-2</v>
      </c>
      <c r="E1043">
        <f>C1043*GETPIVOTDATA("Gender",NB_2!$A$3,"Gender","Male","LastLetter","a")</f>
        <v>5.6669161078457733E-3</v>
      </c>
      <c r="F1043">
        <f>D1043*GETPIVOTDATA("Gender",NB_2!$A$3,"Gender","Female","LastLetter","a")</f>
        <v>5.6253073132074621E-3</v>
      </c>
      <c r="G1043" t="str">
        <f t="shared" si="16"/>
        <v>Male</v>
      </c>
    </row>
    <row r="1044" spans="1:7">
      <c r="A1044" t="s">
        <v>6</v>
      </c>
      <c r="B1044" t="s">
        <v>2976</v>
      </c>
      <c r="C1044">
        <f>VLOOKUP(B1044,NB_2!A:C,3,0)</f>
        <v>0.17520215633423181</v>
      </c>
      <c r="D1044">
        <f>VLOOKUP(B1044,NB_2!A:C,2,0)</f>
        <v>0.55521783181357653</v>
      </c>
      <c r="E1044">
        <f>C1044*GETPIVOTDATA("Gender",NB_2!$A$3,"Gender","Male","LastLetter","a")</f>
        <v>3.0695795584164604E-2</v>
      </c>
      <c r="F1044">
        <f>D1044*GETPIVOTDATA("Gender",NB_2!$A$3,"Gender","Female","LastLetter","a")</f>
        <v>0.30826684076376898</v>
      </c>
      <c r="G1044" t="str">
        <f t="shared" si="16"/>
        <v>Female</v>
      </c>
    </row>
    <row r="1045" spans="1:7">
      <c r="A1045" t="s">
        <v>6</v>
      </c>
      <c r="B1045" t="s">
        <v>2976</v>
      </c>
      <c r="C1045">
        <f>VLOOKUP(B1045,NB_2!A:C,3,0)</f>
        <v>0.17520215633423181</v>
      </c>
      <c r="D1045">
        <f>VLOOKUP(B1045,NB_2!A:C,2,0)</f>
        <v>0.55521783181357653</v>
      </c>
      <c r="E1045">
        <f>C1045*GETPIVOTDATA("Gender",NB_2!$A$3,"Gender","Male","LastLetter","a")</f>
        <v>3.0695795584164604E-2</v>
      </c>
      <c r="F1045">
        <f>D1045*GETPIVOTDATA("Gender",NB_2!$A$3,"Gender","Female","LastLetter","a")</f>
        <v>0.30826684076376898</v>
      </c>
      <c r="G1045" t="str">
        <f t="shared" si="16"/>
        <v>Female</v>
      </c>
    </row>
    <row r="1046" spans="1:7">
      <c r="A1046" t="s">
        <v>4</v>
      </c>
      <c r="B1046" t="s">
        <v>2994</v>
      </c>
      <c r="C1046">
        <f>VLOOKUP(B1046,NB_2!A:C,3,0)</f>
        <v>6.2893081761006289E-2</v>
      </c>
      <c r="D1046">
        <f>VLOOKUP(B1046,NB_2!A:C,2,0)</f>
        <v>5.065856129685917E-3</v>
      </c>
      <c r="E1046">
        <f>C1046*GETPIVOTDATA("Gender",NB_2!$A$3,"Gender","Male","LastLetter","a")</f>
        <v>1.1019003543033448E-2</v>
      </c>
      <c r="F1046">
        <f>D1046*GETPIVOTDATA("Gender",NB_2!$A$3,"Gender","Female","LastLetter","a")</f>
        <v>2.812653656603731E-3</v>
      </c>
      <c r="G1046" t="str">
        <f t="shared" si="16"/>
        <v>Male</v>
      </c>
    </row>
    <row r="1047" spans="1:7">
      <c r="A1047" t="s">
        <v>4</v>
      </c>
      <c r="B1047" t="s">
        <v>2988</v>
      </c>
      <c r="C1047">
        <f>VLOOKUP(B1047,NB_2!A:C,3,0)</f>
        <v>0.16172506738544473</v>
      </c>
      <c r="D1047">
        <f>VLOOKUP(B1047,NB_2!A:C,2,0)</f>
        <v>1.4184397163120567E-2</v>
      </c>
      <c r="E1047">
        <f>C1047*GETPIVOTDATA("Gender",NB_2!$A$3,"Gender","Male","LastLetter","a")</f>
        <v>2.8334580539228861E-2</v>
      </c>
      <c r="F1047">
        <f>D1047*GETPIVOTDATA("Gender",NB_2!$A$3,"Gender","Female","LastLetter","a")</f>
        <v>7.8754302384904471E-3</v>
      </c>
      <c r="G1047" t="str">
        <f t="shared" si="16"/>
        <v>Male</v>
      </c>
    </row>
    <row r="1048" spans="1:7">
      <c r="A1048" t="s">
        <v>4</v>
      </c>
      <c r="B1048" t="s">
        <v>2994</v>
      </c>
      <c r="C1048">
        <f>VLOOKUP(B1048,NB_2!A:C,3,0)</f>
        <v>6.2893081761006289E-2</v>
      </c>
      <c r="D1048">
        <f>VLOOKUP(B1048,NB_2!A:C,2,0)</f>
        <v>5.065856129685917E-3</v>
      </c>
      <c r="E1048">
        <f>C1048*GETPIVOTDATA("Gender",NB_2!$A$3,"Gender","Male","LastLetter","a")</f>
        <v>1.1019003543033448E-2</v>
      </c>
      <c r="F1048">
        <f>D1048*GETPIVOTDATA("Gender",NB_2!$A$3,"Gender","Female","LastLetter","a")</f>
        <v>2.812653656603731E-3</v>
      </c>
      <c r="G1048" t="str">
        <f t="shared" si="16"/>
        <v>Male</v>
      </c>
    </row>
    <row r="1049" spans="1:7">
      <c r="A1049" t="s">
        <v>6</v>
      </c>
      <c r="B1049" t="s">
        <v>2976</v>
      </c>
      <c r="C1049">
        <f>VLOOKUP(B1049,NB_2!A:C,3,0)</f>
        <v>0.17520215633423181</v>
      </c>
      <c r="D1049">
        <f>VLOOKUP(B1049,NB_2!A:C,2,0)</f>
        <v>0.55521783181357653</v>
      </c>
      <c r="E1049">
        <f>C1049*GETPIVOTDATA("Gender",NB_2!$A$3,"Gender","Male","LastLetter","a")</f>
        <v>3.0695795584164604E-2</v>
      </c>
      <c r="F1049">
        <f>D1049*GETPIVOTDATA("Gender",NB_2!$A$3,"Gender","Female","LastLetter","a")</f>
        <v>0.30826684076376898</v>
      </c>
      <c r="G1049" t="str">
        <f t="shared" si="16"/>
        <v>Female</v>
      </c>
    </row>
    <row r="1050" spans="1:7">
      <c r="A1050" t="s">
        <v>4</v>
      </c>
      <c r="B1050" t="s">
        <v>2976</v>
      </c>
      <c r="C1050">
        <f>VLOOKUP(B1050,NB_2!A:C,3,0)</f>
        <v>0.17520215633423181</v>
      </c>
      <c r="D1050">
        <f>VLOOKUP(B1050,NB_2!A:C,2,0)</f>
        <v>0.55521783181357653</v>
      </c>
      <c r="E1050">
        <f>C1050*GETPIVOTDATA("Gender",NB_2!$A$3,"Gender","Male","LastLetter","a")</f>
        <v>3.0695795584164604E-2</v>
      </c>
      <c r="F1050">
        <f>D1050*GETPIVOTDATA("Gender",NB_2!$A$3,"Gender","Female","LastLetter","a")</f>
        <v>0.30826684076376898</v>
      </c>
      <c r="G1050" t="str">
        <f t="shared" si="16"/>
        <v>Female</v>
      </c>
    </row>
    <row r="1051" spans="1:7">
      <c r="A1051" t="s">
        <v>6</v>
      </c>
      <c r="B1051" t="s">
        <v>2976</v>
      </c>
      <c r="C1051">
        <f>VLOOKUP(B1051,NB_2!A:C,3,0)</f>
        <v>0.17520215633423181</v>
      </c>
      <c r="D1051">
        <f>VLOOKUP(B1051,NB_2!A:C,2,0)</f>
        <v>0.55521783181357653</v>
      </c>
      <c r="E1051">
        <f>C1051*GETPIVOTDATA("Gender",NB_2!$A$3,"Gender","Male","LastLetter","a")</f>
        <v>3.0695795584164604E-2</v>
      </c>
      <c r="F1051">
        <f>D1051*GETPIVOTDATA("Gender",NB_2!$A$3,"Gender","Female","LastLetter","a")</f>
        <v>0.30826684076376898</v>
      </c>
      <c r="G1051" t="str">
        <f t="shared" si="16"/>
        <v>Female</v>
      </c>
    </row>
    <row r="1052" spans="1:7">
      <c r="A1052" t="s">
        <v>4</v>
      </c>
      <c r="B1052" t="s">
        <v>2985</v>
      </c>
      <c r="C1052">
        <f>VLOOKUP(B1052,NB_2!A:C,3,0)</f>
        <v>3.6837376460017966E-2</v>
      </c>
      <c r="D1052">
        <f>VLOOKUP(B1052,NB_2!A:C,2,0)</f>
        <v>4.0526849037487338E-3</v>
      </c>
      <c r="E1052">
        <f>C1052*GETPIVOTDATA("Gender",NB_2!$A$3,"Gender","Male","LastLetter","a")</f>
        <v>6.4539877894910181E-3</v>
      </c>
      <c r="F1052">
        <f>D1052*GETPIVOTDATA("Gender",NB_2!$A$3,"Gender","Female","LastLetter","a")</f>
        <v>2.250122925282985E-3</v>
      </c>
      <c r="G1052" t="str">
        <f t="shared" si="16"/>
        <v>Male</v>
      </c>
    </row>
    <row r="1053" spans="1:7">
      <c r="A1053" t="s">
        <v>6</v>
      </c>
      <c r="B1053" t="s">
        <v>2987</v>
      </c>
      <c r="C1053">
        <f>VLOOKUP(B1053,NB_2!A:C,3,0)</f>
        <v>3.7735849056603772E-2</v>
      </c>
      <c r="D1053">
        <f>VLOOKUP(B1053,NB_2!A:C,2,0)</f>
        <v>7.0921985815602835E-3</v>
      </c>
      <c r="E1053">
        <f>C1053*GETPIVOTDATA("Gender",NB_2!$A$3,"Gender","Male","LastLetter","a")</f>
        <v>6.6114021258200676E-3</v>
      </c>
      <c r="F1053">
        <f>D1053*GETPIVOTDATA("Gender",NB_2!$A$3,"Gender","Female","LastLetter","a")</f>
        <v>3.9377151192452236E-3</v>
      </c>
      <c r="G1053" t="str">
        <f t="shared" si="16"/>
        <v>Male</v>
      </c>
    </row>
    <row r="1054" spans="1:7">
      <c r="A1054" t="s">
        <v>4</v>
      </c>
      <c r="B1054" t="s">
        <v>2992</v>
      </c>
      <c r="C1054">
        <f>VLOOKUP(B1054,NB_2!A:C,3,0)</f>
        <v>8.9847259658580411E-2</v>
      </c>
      <c r="D1054">
        <f>VLOOKUP(B1054,NB_2!A:C,2,0)</f>
        <v>8.1053698074974676E-3</v>
      </c>
      <c r="E1054">
        <f>C1054*GETPIVOTDATA("Gender",NB_2!$A$3,"Gender","Male","LastLetter","a")</f>
        <v>1.5741433632904926E-2</v>
      </c>
      <c r="F1054">
        <f>D1054*GETPIVOTDATA("Gender",NB_2!$A$3,"Gender","Female","LastLetter","a")</f>
        <v>4.50024585056597E-3</v>
      </c>
      <c r="G1054" t="str">
        <f t="shared" si="16"/>
        <v>Male</v>
      </c>
    </row>
    <row r="1055" spans="1:7">
      <c r="A1055" t="s">
        <v>4</v>
      </c>
      <c r="B1055" t="s">
        <v>2982</v>
      </c>
      <c r="C1055">
        <f>VLOOKUP(B1055,NB_2!A:C,3,0)</f>
        <v>0.1096136567834681</v>
      </c>
      <c r="D1055">
        <f>VLOOKUP(B1055,NB_2!A:C,2,0)</f>
        <v>5.065856129685917E-3</v>
      </c>
      <c r="E1055">
        <f>C1055*GETPIVOTDATA("Gender",NB_2!$A$3,"Gender","Male","LastLetter","a")</f>
        <v>1.9204549032144008E-2</v>
      </c>
      <c r="F1055">
        <f>D1055*GETPIVOTDATA("Gender",NB_2!$A$3,"Gender","Female","LastLetter","a")</f>
        <v>2.812653656603731E-3</v>
      </c>
      <c r="G1055" t="str">
        <f t="shared" si="16"/>
        <v>Male</v>
      </c>
    </row>
    <row r="1056" spans="1:7">
      <c r="A1056" t="s">
        <v>4</v>
      </c>
      <c r="B1056" t="s">
        <v>2976</v>
      </c>
      <c r="C1056">
        <f>VLOOKUP(B1056,NB_2!A:C,3,0)</f>
        <v>0.17520215633423181</v>
      </c>
      <c r="D1056">
        <f>VLOOKUP(B1056,NB_2!A:C,2,0)</f>
        <v>0.55521783181357653</v>
      </c>
      <c r="E1056">
        <f>C1056*GETPIVOTDATA("Gender",NB_2!$A$3,"Gender","Male","LastLetter","a")</f>
        <v>3.0695795584164604E-2</v>
      </c>
      <c r="F1056">
        <f>D1056*GETPIVOTDATA("Gender",NB_2!$A$3,"Gender","Female","LastLetter","a")</f>
        <v>0.30826684076376898</v>
      </c>
      <c r="G1056" t="str">
        <f t="shared" si="16"/>
        <v>Female</v>
      </c>
    </row>
    <row r="1057" spans="1:7">
      <c r="A1057" t="s">
        <v>4</v>
      </c>
      <c r="B1057" t="s">
        <v>2988</v>
      </c>
      <c r="C1057">
        <f>VLOOKUP(B1057,NB_2!A:C,3,0)</f>
        <v>0.16172506738544473</v>
      </c>
      <c r="D1057">
        <f>VLOOKUP(B1057,NB_2!A:C,2,0)</f>
        <v>1.4184397163120567E-2</v>
      </c>
      <c r="E1057">
        <f>C1057*GETPIVOTDATA("Gender",NB_2!$A$3,"Gender","Male","LastLetter","a")</f>
        <v>2.8334580539228861E-2</v>
      </c>
      <c r="F1057">
        <f>D1057*GETPIVOTDATA("Gender",NB_2!$A$3,"Gender","Female","LastLetter","a")</f>
        <v>7.8754302384904471E-3</v>
      </c>
      <c r="G1057" t="str">
        <f t="shared" si="16"/>
        <v>Male</v>
      </c>
    </row>
    <row r="1058" spans="1:7">
      <c r="A1058" t="s">
        <v>4</v>
      </c>
      <c r="B1058" t="s">
        <v>2978</v>
      </c>
      <c r="C1058">
        <f>VLOOKUP(B1058,NB_2!A:C,3,0)</f>
        <v>3.0548068283917342E-2</v>
      </c>
      <c r="D1058">
        <f>VLOOKUP(B1058,NB_2!A:C,2,0)</f>
        <v>1.0131712259371835E-3</v>
      </c>
      <c r="E1058">
        <f>C1058*GETPIVOTDATA("Gender",NB_2!$A$3,"Gender","Male","LastLetter","a")</f>
        <v>5.3520874351876743E-3</v>
      </c>
      <c r="F1058">
        <f>D1058*GETPIVOTDATA("Gender",NB_2!$A$3,"Gender","Female","LastLetter","a")</f>
        <v>5.6253073132074625E-4</v>
      </c>
      <c r="G1058" t="str">
        <f t="shared" si="16"/>
        <v>Male</v>
      </c>
    </row>
    <row r="1059" spans="1:7">
      <c r="A1059" t="s">
        <v>4</v>
      </c>
      <c r="B1059" t="s">
        <v>2988</v>
      </c>
      <c r="C1059">
        <f>VLOOKUP(B1059,NB_2!A:C,3,0)</f>
        <v>0.16172506738544473</v>
      </c>
      <c r="D1059">
        <f>VLOOKUP(B1059,NB_2!A:C,2,0)</f>
        <v>1.4184397163120567E-2</v>
      </c>
      <c r="E1059">
        <f>C1059*GETPIVOTDATA("Gender",NB_2!$A$3,"Gender","Male","LastLetter","a")</f>
        <v>2.8334580539228861E-2</v>
      </c>
      <c r="F1059">
        <f>D1059*GETPIVOTDATA("Gender",NB_2!$A$3,"Gender","Female","LastLetter","a")</f>
        <v>7.8754302384904471E-3</v>
      </c>
      <c r="G1059" t="str">
        <f t="shared" si="16"/>
        <v>Male</v>
      </c>
    </row>
    <row r="1060" spans="1:7">
      <c r="A1060" t="s">
        <v>4</v>
      </c>
      <c r="B1060" t="s">
        <v>2984</v>
      </c>
      <c r="C1060">
        <f>VLOOKUP(B1060,NB_2!A:C,3,0)</f>
        <v>2.3360287511230909E-2</v>
      </c>
      <c r="D1060">
        <f>VLOOKUP(B1060,NB_2!A:C,2,0)</f>
        <v>1.0131712259371835E-3</v>
      </c>
      <c r="E1060">
        <f>C1060*GETPIVOTDATA("Gender",NB_2!$A$3,"Gender","Male","LastLetter","a")</f>
        <v>4.0927727445552809E-3</v>
      </c>
      <c r="F1060">
        <f>D1060*GETPIVOTDATA("Gender",NB_2!$A$3,"Gender","Female","LastLetter","a")</f>
        <v>5.6253073132074625E-4</v>
      </c>
      <c r="G1060" t="str">
        <f t="shared" si="16"/>
        <v>Male</v>
      </c>
    </row>
    <row r="1061" spans="1:7">
      <c r="A1061" t="s">
        <v>4</v>
      </c>
      <c r="B1061" t="s">
        <v>2992</v>
      </c>
      <c r="C1061">
        <f>VLOOKUP(B1061,NB_2!A:C,3,0)</f>
        <v>8.9847259658580411E-2</v>
      </c>
      <c r="D1061">
        <f>VLOOKUP(B1061,NB_2!A:C,2,0)</f>
        <v>8.1053698074974676E-3</v>
      </c>
      <c r="E1061">
        <f>C1061*GETPIVOTDATA("Gender",NB_2!$A$3,"Gender","Male","LastLetter","a")</f>
        <v>1.5741433632904926E-2</v>
      </c>
      <c r="F1061">
        <f>D1061*GETPIVOTDATA("Gender",NB_2!$A$3,"Gender","Female","LastLetter","a")</f>
        <v>4.50024585056597E-3</v>
      </c>
      <c r="G1061" t="str">
        <f t="shared" si="16"/>
        <v>Male</v>
      </c>
    </row>
    <row r="1062" spans="1:7">
      <c r="A1062" t="s">
        <v>6</v>
      </c>
      <c r="B1062" t="s">
        <v>2983</v>
      </c>
      <c r="C1062">
        <f>VLOOKUP(B1062,NB_2!A:C,3,0)</f>
        <v>6.5588499550763707E-2</v>
      </c>
      <c r="D1062">
        <f>VLOOKUP(B1062,NB_2!A:C,2,0)</f>
        <v>0.33839918946301922</v>
      </c>
      <c r="E1062">
        <f>C1062*GETPIVOTDATA("Gender",NB_2!$A$3,"Gender","Male","LastLetter","a")</f>
        <v>1.1491246552020596E-2</v>
      </c>
      <c r="F1062">
        <f>D1062*GETPIVOTDATA("Gender",NB_2!$A$3,"Gender","Female","LastLetter","a")</f>
        <v>0.18788526426112923</v>
      </c>
      <c r="G1062" t="str">
        <f t="shared" si="16"/>
        <v>Female</v>
      </c>
    </row>
    <row r="1063" spans="1:7">
      <c r="A1063" t="s">
        <v>4</v>
      </c>
      <c r="B1063" t="s">
        <v>2989</v>
      </c>
      <c r="C1063">
        <f>VLOOKUP(B1063,NB_2!A:C,3,0)</f>
        <v>2.6954177897574125E-3</v>
      </c>
      <c r="D1063">
        <f>VLOOKUP(B1063,NB_2!A:C,2,0)</f>
        <v>2.0263424518743669E-3</v>
      </c>
      <c r="E1063">
        <f>C1063*GETPIVOTDATA("Gender",NB_2!$A$3,"Gender","Male","LastLetter","a")</f>
        <v>4.7224300898714773E-4</v>
      </c>
      <c r="F1063">
        <f>D1063*GETPIVOTDATA("Gender",NB_2!$A$3,"Gender","Female","LastLetter","a")</f>
        <v>1.1250614626414925E-3</v>
      </c>
      <c r="G1063" t="str">
        <f t="shared" si="16"/>
        <v>Female</v>
      </c>
    </row>
    <row r="1064" spans="1:7">
      <c r="A1064" t="s">
        <v>6</v>
      </c>
      <c r="B1064" t="s">
        <v>2983</v>
      </c>
      <c r="C1064">
        <f>VLOOKUP(B1064,NB_2!A:C,3,0)</f>
        <v>6.5588499550763707E-2</v>
      </c>
      <c r="D1064">
        <f>VLOOKUP(B1064,NB_2!A:C,2,0)</f>
        <v>0.33839918946301922</v>
      </c>
      <c r="E1064">
        <f>C1064*GETPIVOTDATA("Gender",NB_2!$A$3,"Gender","Male","LastLetter","a")</f>
        <v>1.1491246552020596E-2</v>
      </c>
      <c r="F1064">
        <f>D1064*GETPIVOTDATA("Gender",NB_2!$A$3,"Gender","Female","LastLetter","a")</f>
        <v>0.18788526426112923</v>
      </c>
      <c r="G1064" t="str">
        <f t="shared" si="16"/>
        <v>Female</v>
      </c>
    </row>
    <row r="1065" spans="1:7">
      <c r="A1065" t="s">
        <v>4</v>
      </c>
      <c r="B1065" t="s">
        <v>2983</v>
      </c>
      <c r="C1065">
        <f>VLOOKUP(B1065,NB_2!A:C,3,0)</f>
        <v>6.5588499550763707E-2</v>
      </c>
      <c r="D1065">
        <f>VLOOKUP(B1065,NB_2!A:C,2,0)</f>
        <v>0.33839918946301922</v>
      </c>
      <c r="E1065">
        <f>C1065*GETPIVOTDATA("Gender",NB_2!$A$3,"Gender","Male","LastLetter","a")</f>
        <v>1.1491246552020596E-2</v>
      </c>
      <c r="F1065">
        <f>D1065*GETPIVOTDATA("Gender",NB_2!$A$3,"Gender","Female","LastLetter","a")</f>
        <v>0.18788526426112923</v>
      </c>
      <c r="G1065" t="str">
        <f t="shared" si="16"/>
        <v>Female</v>
      </c>
    </row>
    <row r="1066" spans="1:7">
      <c r="A1066" t="s">
        <v>4</v>
      </c>
      <c r="B1066" t="s">
        <v>2977</v>
      </c>
      <c r="C1066">
        <f>VLOOKUP(B1066,NB_2!A:C,3,0)</f>
        <v>8.9847259658580418E-3</v>
      </c>
      <c r="D1066">
        <f>VLOOKUP(B1066,NB_2!A:C,2,0)</f>
        <v>2.0263424518743669E-3</v>
      </c>
      <c r="E1066">
        <f>C1066*GETPIVOTDATA("Gender",NB_2!$A$3,"Gender","Male","LastLetter","a")</f>
        <v>1.5741433632904926E-3</v>
      </c>
      <c r="F1066">
        <f>D1066*GETPIVOTDATA("Gender",NB_2!$A$3,"Gender","Female","LastLetter","a")</f>
        <v>1.1250614626414925E-3</v>
      </c>
      <c r="G1066" t="str">
        <f t="shared" si="16"/>
        <v>Male</v>
      </c>
    </row>
    <row r="1067" spans="1:7">
      <c r="A1067" t="s">
        <v>4</v>
      </c>
      <c r="B1067" t="s">
        <v>2976</v>
      </c>
      <c r="C1067">
        <f>VLOOKUP(B1067,NB_2!A:C,3,0)</f>
        <v>0.17520215633423181</v>
      </c>
      <c r="D1067">
        <f>VLOOKUP(B1067,NB_2!A:C,2,0)</f>
        <v>0.55521783181357653</v>
      </c>
      <c r="E1067">
        <f>C1067*GETPIVOTDATA("Gender",NB_2!$A$3,"Gender","Male","LastLetter","a")</f>
        <v>3.0695795584164604E-2</v>
      </c>
      <c r="F1067">
        <f>D1067*GETPIVOTDATA("Gender",NB_2!$A$3,"Gender","Female","LastLetter","a")</f>
        <v>0.30826684076376898</v>
      </c>
      <c r="G1067" t="str">
        <f t="shared" si="16"/>
        <v>Female</v>
      </c>
    </row>
    <row r="1068" spans="1:7">
      <c r="A1068" t="s">
        <v>6</v>
      </c>
      <c r="B1068" t="s">
        <v>2976</v>
      </c>
      <c r="C1068">
        <f>VLOOKUP(B1068,NB_2!A:C,3,0)</f>
        <v>0.17520215633423181</v>
      </c>
      <c r="D1068">
        <f>VLOOKUP(B1068,NB_2!A:C,2,0)</f>
        <v>0.55521783181357653</v>
      </c>
      <c r="E1068">
        <f>C1068*GETPIVOTDATA("Gender",NB_2!$A$3,"Gender","Male","LastLetter","a")</f>
        <v>3.0695795584164604E-2</v>
      </c>
      <c r="F1068">
        <f>D1068*GETPIVOTDATA("Gender",NB_2!$A$3,"Gender","Female","LastLetter","a")</f>
        <v>0.30826684076376898</v>
      </c>
      <c r="G1068" t="str">
        <f t="shared" si="16"/>
        <v>Female</v>
      </c>
    </row>
    <row r="1069" spans="1:7">
      <c r="A1069" t="s">
        <v>6</v>
      </c>
      <c r="B1069" t="s">
        <v>2976</v>
      </c>
      <c r="C1069">
        <f>VLOOKUP(B1069,NB_2!A:C,3,0)</f>
        <v>0.17520215633423181</v>
      </c>
      <c r="D1069">
        <f>VLOOKUP(B1069,NB_2!A:C,2,0)</f>
        <v>0.55521783181357653</v>
      </c>
      <c r="E1069">
        <f>C1069*GETPIVOTDATA("Gender",NB_2!$A$3,"Gender","Male","LastLetter","a")</f>
        <v>3.0695795584164604E-2</v>
      </c>
      <c r="F1069">
        <f>D1069*GETPIVOTDATA("Gender",NB_2!$A$3,"Gender","Female","LastLetter","a")</f>
        <v>0.30826684076376898</v>
      </c>
      <c r="G1069" t="str">
        <f t="shared" si="16"/>
        <v>Female</v>
      </c>
    </row>
    <row r="1070" spans="1:7">
      <c r="A1070" t="s">
        <v>4</v>
      </c>
      <c r="B1070" t="s">
        <v>2982</v>
      </c>
      <c r="C1070">
        <f>VLOOKUP(B1070,NB_2!A:C,3,0)</f>
        <v>0.1096136567834681</v>
      </c>
      <c r="D1070">
        <f>VLOOKUP(B1070,NB_2!A:C,2,0)</f>
        <v>5.065856129685917E-3</v>
      </c>
      <c r="E1070">
        <f>C1070*GETPIVOTDATA("Gender",NB_2!$A$3,"Gender","Male","LastLetter","a")</f>
        <v>1.9204549032144008E-2</v>
      </c>
      <c r="F1070">
        <f>D1070*GETPIVOTDATA("Gender",NB_2!$A$3,"Gender","Female","LastLetter","a")</f>
        <v>2.812653656603731E-3</v>
      </c>
      <c r="G1070" t="str">
        <f t="shared" si="16"/>
        <v>Male</v>
      </c>
    </row>
    <row r="1071" spans="1:7">
      <c r="A1071" t="s">
        <v>6</v>
      </c>
      <c r="B1071" t="s">
        <v>2983</v>
      </c>
      <c r="C1071">
        <f>VLOOKUP(B1071,NB_2!A:C,3,0)</f>
        <v>6.5588499550763707E-2</v>
      </c>
      <c r="D1071">
        <f>VLOOKUP(B1071,NB_2!A:C,2,0)</f>
        <v>0.33839918946301922</v>
      </c>
      <c r="E1071">
        <f>C1071*GETPIVOTDATA("Gender",NB_2!$A$3,"Gender","Male","LastLetter","a")</f>
        <v>1.1491246552020596E-2</v>
      </c>
      <c r="F1071">
        <f>D1071*GETPIVOTDATA("Gender",NB_2!$A$3,"Gender","Female","LastLetter","a")</f>
        <v>0.18788526426112923</v>
      </c>
      <c r="G1071" t="str">
        <f t="shared" si="16"/>
        <v>Female</v>
      </c>
    </row>
    <row r="1072" spans="1:7">
      <c r="A1072" t="s">
        <v>6</v>
      </c>
      <c r="B1072" t="s">
        <v>2976</v>
      </c>
      <c r="C1072">
        <f>VLOOKUP(B1072,NB_2!A:C,3,0)</f>
        <v>0.17520215633423181</v>
      </c>
      <c r="D1072">
        <f>VLOOKUP(B1072,NB_2!A:C,2,0)</f>
        <v>0.55521783181357653</v>
      </c>
      <c r="E1072">
        <f>C1072*GETPIVOTDATA("Gender",NB_2!$A$3,"Gender","Male","LastLetter","a")</f>
        <v>3.0695795584164604E-2</v>
      </c>
      <c r="F1072">
        <f>D1072*GETPIVOTDATA("Gender",NB_2!$A$3,"Gender","Female","LastLetter","a")</f>
        <v>0.30826684076376898</v>
      </c>
      <c r="G1072" t="str">
        <f t="shared" si="16"/>
        <v>Female</v>
      </c>
    </row>
    <row r="1073" spans="1:7">
      <c r="A1073" t="s">
        <v>4</v>
      </c>
      <c r="B1073" t="s">
        <v>2976</v>
      </c>
      <c r="C1073">
        <f>VLOOKUP(B1073,NB_2!A:C,3,0)</f>
        <v>0.17520215633423181</v>
      </c>
      <c r="D1073">
        <f>VLOOKUP(B1073,NB_2!A:C,2,0)</f>
        <v>0.55521783181357653</v>
      </c>
      <c r="E1073">
        <f>C1073*GETPIVOTDATA("Gender",NB_2!$A$3,"Gender","Male","LastLetter","a")</f>
        <v>3.0695795584164604E-2</v>
      </c>
      <c r="F1073">
        <f>D1073*GETPIVOTDATA("Gender",NB_2!$A$3,"Gender","Female","LastLetter","a")</f>
        <v>0.30826684076376898</v>
      </c>
      <c r="G1073" t="str">
        <f t="shared" si="16"/>
        <v>Female</v>
      </c>
    </row>
    <row r="1074" spans="1:7">
      <c r="A1074" t="s">
        <v>6</v>
      </c>
      <c r="B1074" t="s">
        <v>2976</v>
      </c>
      <c r="C1074">
        <f>VLOOKUP(B1074,NB_2!A:C,3,0)</f>
        <v>0.17520215633423181</v>
      </c>
      <c r="D1074">
        <f>VLOOKUP(B1074,NB_2!A:C,2,0)</f>
        <v>0.55521783181357653</v>
      </c>
      <c r="E1074">
        <f>C1074*GETPIVOTDATA("Gender",NB_2!$A$3,"Gender","Male","LastLetter","a")</f>
        <v>3.0695795584164604E-2</v>
      </c>
      <c r="F1074">
        <f>D1074*GETPIVOTDATA("Gender",NB_2!$A$3,"Gender","Female","LastLetter","a")</f>
        <v>0.30826684076376898</v>
      </c>
      <c r="G1074" t="str">
        <f t="shared" si="16"/>
        <v>Female</v>
      </c>
    </row>
    <row r="1075" spans="1:7">
      <c r="A1075" t="s">
        <v>6</v>
      </c>
      <c r="B1075" t="s">
        <v>2976</v>
      </c>
      <c r="C1075">
        <f>VLOOKUP(B1075,NB_2!A:C,3,0)</f>
        <v>0.17520215633423181</v>
      </c>
      <c r="D1075">
        <f>VLOOKUP(B1075,NB_2!A:C,2,0)</f>
        <v>0.55521783181357653</v>
      </c>
      <c r="E1075">
        <f>C1075*GETPIVOTDATA("Gender",NB_2!$A$3,"Gender","Male","LastLetter","a")</f>
        <v>3.0695795584164604E-2</v>
      </c>
      <c r="F1075">
        <f>D1075*GETPIVOTDATA("Gender",NB_2!$A$3,"Gender","Female","LastLetter","a")</f>
        <v>0.30826684076376898</v>
      </c>
      <c r="G1075" t="str">
        <f t="shared" si="16"/>
        <v>Female</v>
      </c>
    </row>
    <row r="1076" spans="1:7">
      <c r="A1076" t="s">
        <v>4</v>
      </c>
      <c r="B1076" t="s">
        <v>2994</v>
      </c>
      <c r="C1076">
        <f>VLOOKUP(B1076,NB_2!A:C,3,0)</f>
        <v>6.2893081761006289E-2</v>
      </c>
      <c r="D1076">
        <f>VLOOKUP(B1076,NB_2!A:C,2,0)</f>
        <v>5.065856129685917E-3</v>
      </c>
      <c r="E1076">
        <f>C1076*GETPIVOTDATA("Gender",NB_2!$A$3,"Gender","Male","LastLetter","a")</f>
        <v>1.1019003543033448E-2</v>
      </c>
      <c r="F1076">
        <f>D1076*GETPIVOTDATA("Gender",NB_2!$A$3,"Gender","Female","LastLetter","a")</f>
        <v>2.812653656603731E-3</v>
      </c>
      <c r="G1076" t="str">
        <f t="shared" si="16"/>
        <v>Male</v>
      </c>
    </row>
    <row r="1077" spans="1:7">
      <c r="A1077" t="s">
        <v>4</v>
      </c>
      <c r="B1077" t="s">
        <v>2978</v>
      </c>
      <c r="C1077">
        <f>VLOOKUP(B1077,NB_2!A:C,3,0)</f>
        <v>3.0548068283917342E-2</v>
      </c>
      <c r="D1077">
        <f>VLOOKUP(B1077,NB_2!A:C,2,0)</f>
        <v>1.0131712259371835E-3</v>
      </c>
      <c r="E1077">
        <f>C1077*GETPIVOTDATA("Gender",NB_2!$A$3,"Gender","Male","LastLetter","a")</f>
        <v>5.3520874351876743E-3</v>
      </c>
      <c r="F1077">
        <f>D1077*GETPIVOTDATA("Gender",NB_2!$A$3,"Gender","Female","LastLetter","a")</f>
        <v>5.6253073132074625E-4</v>
      </c>
      <c r="G1077" t="str">
        <f t="shared" si="16"/>
        <v>Male</v>
      </c>
    </row>
    <row r="1078" spans="1:7">
      <c r="A1078" t="s">
        <v>4</v>
      </c>
      <c r="B1078" t="s">
        <v>2995</v>
      </c>
      <c r="C1078">
        <f>VLOOKUP(B1078,NB_2!A:C,3,0)</f>
        <v>3.2345013477088951E-2</v>
      </c>
      <c r="D1078">
        <f>VLOOKUP(B1078,NB_2!A:C,2,0)</f>
        <v>1.0131712259371834E-2</v>
      </c>
      <c r="E1078">
        <f>C1078*GETPIVOTDATA("Gender",NB_2!$A$3,"Gender","Male","LastLetter","a")</f>
        <v>5.6669161078457733E-3</v>
      </c>
      <c r="F1078">
        <f>D1078*GETPIVOTDATA("Gender",NB_2!$A$3,"Gender","Female","LastLetter","a")</f>
        <v>5.6253073132074621E-3</v>
      </c>
      <c r="G1078" t="str">
        <f t="shared" si="16"/>
        <v>Male</v>
      </c>
    </row>
    <row r="1079" spans="1:7">
      <c r="A1079" t="s">
        <v>4</v>
      </c>
      <c r="B1079" t="s">
        <v>2996</v>
      </c>
      <c r="C1079">
        <f>VLOOKUP(B1079,NB_2!A:C,3,0)</f>
        <v>2.4258760107816711E-2</v>
      </c>
      <c r="D1079">
        <f>VLOOKUP(B1079,NB_2!A:C,2,0)</f>
        <v>0</v>
      </c>
      <c r="E1079">
        <f>C1079*GETPIVOTDATA("Gender",NB_2!$A$3,"Gender","Male","LastLetter","a")</f>
        <v>4.2501870808843295E-3</v>
      </c>
      <c r="F1079">
        <f>D1079*GETPIVOTDATA("Gender",NB_2!$A$3,"Gender","Female","LastLetter","a")</f>
        <v>0</v>
      </c>
      <c r="G1079" t="str">
        <f t="shared" si="16"/>
        <v>Male</v>
      </c>
    </row>
    <row r="1080" spans="1:7">
      <c r="A1080" t="s">
        <v>4</v>
      </c>
      <c r="B1080" t="s">
        <v>2982</v>
      </c>
      <c r="C1080">
        <f>VLOOKUP(B1080,NB_2!A:C,3,0)</f>
        <v>0.1096136567834681</v>
      </c>
      <c r="D1080">
        <f>VLOOKUP(B1080,NB_2!A:C,2,0)</f>
        <v>5.065856129685917E-3</v>
      </c>
      <c r="E1080">
        <f>C1080*GETPIVOTDATA("Gender",NB_2!$A$3,"Gender","Male","LastLetter","a")</f>
        <v>1.9204549032144008E-2</v>
      </c>
      <c r="F1080">
        <f>D1080*GETPIVOTDATA("Gender",NB_2!$A$3,"Gender","Female","LastLetter","a")</f>
        <v>2.812653656603731E-3</v>
      </c>
      <c r="G1080" t="str">
        <f t="shared" si="16"/>
        <v>Male</v>
      </c>
    </row>
    <row r="1081" spans="1:7">
      <c r="A1081" t="s">
        <v>4</v>
      </c>
      <c r="B1081" t="s">
        <v>2981</v>
      </c>
      <c r="C1081">
        <f>VLOOKUP(B1081,NB_2!A:C,3,0)</f>
        <v>1.2578616352201259E-2</v>
      </c>
      <c r="D1081">
        <f>VLOOKUP(B1081,NB_2!A:C,2,0)</f>
        <v>0</v>
      </c>
      <c r="E1081">
        <f>C1081*GETPIVOTDATA("Gender",NB_2!$A$3,"Gender","Male","LastLetter","a")</f>
        <v>2.2038007086066895E-3</v>
      </c>
      <c r="F1081">
        <f>D1081*GETPIVOTDATA("Gender",NB_2!$A$3,"Gender","Female","LastLetter","a")</f>
        <v>0</v>
      </c>
      <c r="G1081" t="str">
        <f t="shared" si="16"/>
        <v>Male</v>
      </c>
    </row>
    <row r="1082" spans="1:7">
      <c r="A1082" t="s">
        <v>6</v>
      </c>
      <c r="B1082" t="s">
        <v>2983</v>
      </c>
      <c r="C1082">
        <f>VLOOKUP(B1082,NB_2!A:C,3,0)</f>
        <v>6.5588499550763707E-2</v>
      </c>
      <c r="D1082">
        <f>VLOOKUP(B1082,NB_2!A:C,2,0)</f>
        <v>0.33839918946301922</v>
      </c>
      <c r="E1082">
        <f>C1082*GETPIVOTDATA("Gender",NB_2!$A$3,"Gender","Male","LastLetter","a")</f>
        <v>1.1491246552020596E-2</v>
      </c>
      <c r="F1082">
        <f>D1082*GETPIVOTDATA("Gender",NB_2!$A$3,"Gender","Female","LastLetter","a")</f>
        <v>0.18788526426112923</v>
      </c>
      <c r="G1082" t="str">
        <f t="shared" si="16"/>
        <v>Female</v>
      </c>
    </row>
    <row r="1083" spans="1:7">
      <c r="A1083" t="s">
        <v>6</v>
      </c>
      <c r="B1083" t="s">
        <v>2983</v>
      </c>
      <c r="C1083">
        <f>VLOOKUP(B1083,NB_2!A:C,3,0)</f>
        <v>6.5588499550763707E-2</v>
      </c>
      <c r="D1083">
        <f>VLOOKUP(B1083,NB_2!A:C,2,0)</f>
        <v>0.33839918946301922</v>
      </c>
      <c r="E1083">
        <f>C1083*GETPIVOTDATA("Gender",NB_2!$A$3,"Gender","Male","LastLetter","a")</f>
        <v>1.1491246552020596E-2</v>
      </c>
      <c r="F1083">
        <f>D1083*GETPIVOTDATA("Gender",NB_2!$A$3,"Gender","Female","LastLetter","a")</f>
        <v>0.18788526426112923</v>
      </c>
      <c r="G1083" t="str">
        <f t="shared" si="16"/>
        <v>Female</v>
      </c>
    </row>
    <row r="1084" spans="1:7">
      <c r="A1084" t="s">
        <v>4</v>
      </c>
      <c r="B1084" t="s">
        <v>2976</v>
      </c>
      <c r="C1084">
        <f>VLOOKUP(B1084,NB_2!A:C,3,0)</f>
        <v>0.17520215633423181</v>
      </c>
      <c r="D1084">
        <f>VLOOKUP(B1084,NB_2!A:C,2,0)</f>
        <v>0.55521783181357653</v>
      </c>
      <c r="E1084">
        <f>C1084*GETPIVOTDATA("Gender",NB_2!$A$3,"Gender","Male","LastLetter","a")</f>
        <v>3.0695795584164604E-2</v>
      </c>
      <c r="F1084">
        <f>D1084*GETPIVOTDATA("Gender",NB_2!$A$3,"Gender","Female","LastLetter","a")</f>
        <v>0.30826684076376898</v>
      </c>
      <c r="G1084" t="str">
        <f t="shared" si="16"/>
        <v>Female</v>
      </c>
    </row>
    <row r="1085" spans="1:7">
      <c r="A1085" t="s">
        <v>4</v>
      </c>
      <c r="B1085" t="s">
        <v>2992</v>
      </c>
      <c r="C1085">
        <f>VLOOKUP(B1085,NB_2!A:C,3,0)</f>
        <v>8.9847259658580411E-2</v>
      </c>
      <c r="D1085">
        <f>VLOOKUP(B1085,NB_2!A:C,2,0)</f>
        <v>8.1053698074974676E-3</v>
      </c>
      <c r="E1085">
        <f>C1085*GETPIVOTDATA("Gender",NB_2!$A$3,"Gender","Male","LastLetter","a")</f>
        <v>1.5741433632904926E-2</v>
      </c>
      <c r="F1085">
        <f>D1085*GETPIVOTDATA("Gender",NB_2!$A$3,"Gender","Female","LastLetter","a")</f>
        <v>4.50024585056597E-3</v>
      </c>
      <c r="G1085" t="str">
        <f t="shared" si="16"/>
        <v>Male</v>
      </c>
    </row>
    <row r="1086" spans="1:7">
      <c r="A1086" t="s">
        <v>4</v>
      </c>
      <c r="B1086" t="s">
        <v>2996</v>
      </c>
      <c r="C1086">
        <f>VLOOKUP(B1086,NB_2!A:C,3,0)</f>
        <v>2.4258760107816711E-2</v>
      </c>
      <c r="D1086">
        <f>VLOOKUP(B1086,NB_2!A:C,2,0)</f>
        <v>0</v>
      </c>
      <c r="E1086">
        <f>C1086*GETPIVOTDATA("Gender",NB_2!$A$3,"Gender","Male","LastLetter","a")</f>
        <v>4.2501870808843295E-3</v>
      </c>
      <c r="F1086">
        <f>D1086*GETPIVOTDATA("Gender",NB_2!$A$3,"Gender","Female","LastLetter","a")</f>
        <v>0</v>
      </c>
      <c r="G1086" t="str">
        <f t="shared" si="16"/>
        <v>Male</v>
      </c>
    </row>
    <row r="1087" spans="1:7">
      <c r="A1087" t="s">
        <v>6</v>
      </c>
      <c r="B1087" t="s">
        <v>2976</v>
      </c>
      <c r="C1087">
        <f>VLOOKUP(B1087,NB_2!A:C,3,0)</f>
        <v>0.17520215633423181</v>
      </c>
      <c r="D1087">
        <f>VLOOKUP(B1087,NB_2!A:C,2,0)</f>
        <v>0.55521783181357653</v>
      </c>
      <c r="E1087">
        <f>C1087*GETPIVOTDATA("Gender",NB_2!$A$3,"Gender","Male","LastLetter","a")</f>
        <v>3.0695795584164604E-2</v>
      </c>
      <c r="F1087">
        <f>D1087*GETPIVOTDATA("Gender",NB_2!$A$3,"Gender","Female","LastLetter","a")</f>
        <v>0.30826684076376898</v>
      </c>
      <c r="G1087" t="str">
        <f t="shared" si="16"/>
        <v>Female</v>
      </c>
    </row>
    <row r="1088" spans="1:7">
      <c r="A1088" t="s">
        <v>6</v>
      </c>
      <c r="B1088" t="s">
        <v>2983</v>
      </c>
      <c r="C1088">
        <f>VLOOKUP(B1088,NB_2!A:C,3,0)</f>
        <v>6.5588499550763707E-2</v>
      </c>
      <c r="D1088">
        <f>VLOOKUP(B1088,NB_2!A:C,2,0)</f>
        <v>0.33839918946301922</v>
      </c>
      <c r="E1088">
        <f>C1088*GETPIVOTDATA("Gender",NB_2!$A$3,"Gender","Male","LastLetter","a")</f>
        <v>1.1491246552020596E-2</v>
      </c>
      <c r="F1088">
        <f>D1088*GETPIVOTDATA("Gender",NB_2!$A$3,"Gender","Female","LastLetter","a")</f>
        <v>0.18788526426112923</v>
      </c>
      <c r="G1088" t="str">
        <f t="shared" si="16"/>
        <v>Female</v>
      </c>
    </row>
    <row r="1089" spans="1:7">
      <c r="A1089" t="s">
        <v>6</v>
      </c>
      <c r="B1089" t="s">
        <v>2983</v>
      </c>
      <c r="C1089">
        <f>VLOOKUP(B1089,NB_2!A:C,3,0)</f>
        <v>6.5588499550763707E-2</v>
      </c>
      <c r="D1089">
        <f>VLOOKUP(B1089,NB_2!A:C,2,0)</f>
        <v>0.33839918946301922</v>
      </c>
      <c r="E1089">
        <f>C1089*GETPIVOTDATA("Gender",NB_2!$A$3,"Gender","Male","LastLetter","a")</f>
        <v>1.1491246552020596E-2</v>
      </c>
      <c r="F1089">
        <f>D1089*GETPIVOTDATA("Gender",NB_2!$A$3,"Gender","Female","LastLetter","a")</f>
        <v>0.18788526426112923</v>
      </c>
      <c r="G1089" t="str">
        <f t="shared" si="16"/>
        <v>Female</v>
      </c>
    </row>
    <row r="1090" spans="1:7">
      <c r="A1090" t="s">
        <v>6</v>
      </c>
      <c r="B1090" t="s">
        <v>2983</v>
      </c>
      <c r="C1090">
        <f>VLOOKUP(B1090,NB_2!A:C,3,0)</f>
        <v>6.5588499550763707E-2</v>
      </c>
      <c r="D1090">
        <f>VLOOKUP(B1090,NB_2!A:C,2,0)</f>
        <v>0.33839918946301922</v>
      </c>
      <c r="E1090">
        <f>C1090*GETPIVOTDATA("Gender",NB_2!$A$3,"Gender","Male","LastLetter","a")</f>
        <v>1.1491246552020596E-2</v>
      </c>
      <c r="F1090">
        <f>D1090*GETPIVOTDATA("Gender",NB_2!$A$3,"Gender","Female","LastLetter","a")</f>
        <v>0.18788526426112923</v>
      </c>
      <c r="G1090" t="str">
        <f t="shared" si="16"/>
        <v>Female</v>
      </c>
    </row>
    <row r="1091" spans="1:7">
      <c r="A1091" t="s">
        <v>6</v>
      </c>
      <c r="B1091" t="s">
        <v>2976</v>
      </c>
      <c r="C1091">
        <f>VLOOKUP(B1091,NB_2!A:C,3,0)</f>
        <v>0.17520215633423181</v>
      </c>
      <c r="D1091">
        <f>VLOOKUP(B1091,NB_2!A:C,2,0)</f>
        <v>0.55521783181357653</v>
      </c>
      <c r="E1091">
        <f>C1091*GETPIVOTDATA("Gender",NB_2!$A$3,"Gender","Male","LastLetter","a")</f>
        <v>3.0695795584164604E-2</v>
      </c>
      <c r="F1091">
        <f>D1091*GETPIVOTDATA("Gender",NB_2!$A$3,"Gender","Female","LastLetter","a")</f>
        <v>0.30826684076376898</v>
      </c>
      <c r="G1091" t="str">
        <f t="shared" ref="G1091:G1154" si="17">IF(E1091&gt;F1091,"Male","Female")</f>
        <v>Female</v>
      </c>
    </row>
    <row r="1092" spans="1:7">
      <c r="A1092" t="s">
        <v>6</v>
      </c>
      <c r="B1092" t="s">
        <v>2976</v>
      </c>
      <c r="C1092">
        <f>VLOOKUP(B1092,NB_2!A:C,3,0)</f>
        <v>0.17520215633423181</v>
      </c>
      <c r="D1092">
        <f>VLOOKUP(B1092,NB_2!A:C,2,0)</f>
        <v>0.55521783181357653</v>
      </c>
      <c r="E1092">
        <f>C1092*GETPIVOTDATA("Gender",NB_2!$A$3,"Gender","Male","LastLetter","a")</f>
        <v>3.0695795584164604E-2</v>
      </c>
      <c r="F1092">
        <f>D1092*GETPIVOTDATA("Gender",NB_2!$A$3,"Gender","Female","LastLetter","a")</f>
        <v>0.30826684076376898</v>
      </c>
      <c r="G1092" t="str">
        <f t="shared" si="17"/>
        <v>Female</v>
      </c>
    </row>
    <row r="1093" spans="1:7">
      <c r="A1093" t="s">
        <v>6</v>
      </c>
      <c r="B1093" t="s">
        <v>2976</v>
      </c>
      <c r="C1093">
        <f>VLOOKUP(B1093,NB_2!A:C,3,0)</f>
        <v>0.17520215633423181</v>
      </c>
      <c r="D1093">
        <f>VLOOKUP(B1093,NB_2!A:C,2,0)</f>
        <v>0.55521783181357653</v>
      </c>
      <c r="E1093">
        <f>C1093*GETPIVOTDATA("Gender",NB_2!$A$3,"Gender","Male","LastLetter","a")</f>
        <v>3.0695795584164604E-2</v>
      </c>
      <c r="F1093">
        <f>D1093*GETPIVOTDATA("Gender",NB_2!$A$3,"Gender","Female","LastLetter","a")</f>
        <v>0.30826684076376898</v>
      </c>
      <c r="G1093" t="str">
        <f t="shared" si="17"/>
        <v>Female</v>
      </c>
    </row>
    <row r="1094" spans="1:7">
      <c r="A1094" t="s">
        <v>4</v>
      </c>
      <c r="B1094" t="s">
        <v>2994</v>
      </c>
      <c r="C1094">
        <f>VLOOKUP(B1094,NB_2!A:C,3,0)</f>
        <v>6.2893081761006289E-2</v>
      </c>
      <c r="D1094">
        <f>VLOOKUP(B1094,NB_2!A:C,2,0)</f>
        <v>5.065856129685917E-3</v>
      </c>
      <c r="E1094">
        <f>C1094*GETPIVOTDATA("Gender",NB_2!$A$3,"Gender","Male","LastLetter","a")</f>
        <v>1.1019003543033448E-2</v>
      </c>
      <c r="F1094">
        <f>D1094*GETPIVOTDATA("Gender",NB_2!$A$3,"Gender","Female","LastLetter","a")</f>
        <v>2.812653656603731E-3</v>
      </c>
      <c r="G1094" t="str">
        <f t="shared" si="17"/>
        <v>Male</v>
      </c>
    </row>
    <row r="1095" spans="1:7">
      <c r="A1095" t="s">
        <v>6</v>
      </c>
      <c r="B1095" t="s">
        <v>2976</v>
      </c>
      <c r="C1095">
        <f>VLOOKUP(B1095,NB_2!A:C,3,0)</f>
        <v>0.17520215633423181</v>
      </c>
      <c r="D1095">
        <f>VLOOKUP(B1095,NB_2!A:C,2,0)</f>
        <v>0.55521783181357653</v>
      </c>
      <c r="E1095">
        <f>C1095*GETPIVOTDATA("Gender",NB_2!$A$3,"Gender","Male","LastLetter","a")</f>
        <v>3.0695795584164604E-2</v>
      </c>
      <c r="F1095">
        <f>D1095*GETPIVOTDATA("Gender",NB_2!$A$3,"Gender","Female","LastLetter","a")</f>
        <v>0.30826684076376898</v>
      </c>
      <c r="G1095" t="str">
        <f t="shared" si="17"/>
        <v>Female</v>
      </c>
    </row>
    <row r="1096" spans="1:7">
      <c r="A1096" t="s">
        <v>6</v>
      </c>
      <c r="B1096" t="s">
        <v>2979</v>
      </c>
      <c r="C1096">
        <f>VLOOKUP(B1096,NB_2!A:C,3,0)</f>
        <v>6.2893081761006293E-3</v>
      </c>
      <c r="D1096">
        <f>VLOOKUP(B1096,NB_2!A:C,2,0)</f>
        <v>8.1053698074974676E-3</v>
      </c>
      <c r="E1096">
        <f>C1096*GETPIVOTDATA("Gender",NB_2!$A$3,"Gender","Male","LastLetter","a")</f>
        <v>1.1019003543033448E-3</v>
      </c>
      <c r="F1096">
        <f>D1096*GETPIVOTDATA("Gender",NB_2!$A$3,"Gender","Female","LastLetter","a")</f>
        <v>4.50024585056597E-3</v>
      </c>
      <c r="G1096" t="str">
        <f t="shared" si="17"/>
        <v>Female</v>
      </c>
    </row>
    <row r="1097" spans="1:7">
      <c r="A1097" t="s">
        <v>4</v>
      </c>
      <c r="B1097" t="s">
        <v>2992</v>
      </c>
      <c r="C1097">
        <f>VLOOKUP(B1097,NB_2!A:C,3,0)</f>
        <v>8.9847259658580411E-2</v>
      </c>
      <c r="D1097">
        <f>VLOOKUP(B1097,NB_2!A:C,2,0)</f>
        <v>8.1053698074974676E-3</v>
      </c>
      <c r="E1097">
        <f>C1097*GETPIVOTDATA("Gender",NB_2!$A$3,"Gender","Male","LastLetter","a")</f>
        <v>1.5741433632904926E-2</v>
      </c>
      <c r="F1097">
        <f>D1097*GETPIVOTDATA("Gender",NB_2!$A$3,"Gender","Female","LastLetter","a")</f>
        <v>4.50024585056597E-3</v>
      </c>
      <c r="G1097" t="str">
        <f t="shared" si="17"/>
        <v>Male</v>
      </c>
    </row>
    <row r="1098" spans="1:7">
      <c r="A1098" t="s">
        <v>4</v>
      </c>
      <c r="B1098" t="s">
        <v>2976</v>
      </c>
      <c r="C1098">
        <f>VLOOKUP(B1098,NB_2!A:C,3,0)</f>
        <v>0.17520215633423181</v>
      </c>
      <c r="D1098">
        <f>VLOOKUP(B1098,NB_2!A:C,2,0)</f>
        <v>0.55521783181357653</v>
      </c>
      <c r="E1098">
        <f>C1098*GETPIVOTDATA("Gender",NB_2!$A$3,"Gender","Male","LastLetter","a")</f>
        <v>3.0695795584164604E-2</v>
      </c>
      <c r="F1098">
        <f>D1098*GETPIVOTDATA("Gender",NB_2!$A$3,"Gender","Female","LastLetter","a")</f>
        <v>0.30826684076376898</v>
      </c>
      <c r="G1098" t="str">
        <f t="shared" si="17"/>
        <v>Female</v>
      </c>
    </row>
    <row r="1099" spans="1:7">
      <c r="A1099" t="s">
        <v>6</v>
      </c>
      <c r="B1099" t="s">
        <v>2976</v>
      </c>
      <c r="C1099">
        <f>VLOOKUP(B1099,NB_2!A:C,3,0)</f>
        <v>0.17520215633423181</v>
      </c>
      <c r="D1099">
        <f>VLOOKUP(B1099,NB_2!A:C,2,0)</f>
        <v>0.55521783181357653</v>
      </c>
      <c r="E1099">
        <f>C1099*GETPIVOTDATA("Gender",NB_2!$A$3,"Gender","Male","LastLetter","a")</f>
        <v>3.0695795584164604E-2</v>
      </c>
      <c r="F1099">
        <f>D1099*GETPIVOTDATA("Gender",NB_2!$A$3,"Gender","Female","LastLetter","a")</f>
        <v>0.30826684076376898</v>
      </c>
      <c r="G1099" t="str">
        <f t="shared" si="17"/>
        <v>Female</v>
      </c>
    </row>
    <row r="1100" spans="1:7">
      <c r="A1100" t="s">
        <v>6</v>
      </c>
      <c r="B1100" t="s">
        <v>2976</v>
      </c>
      <c r="C1100">
        <f>VLOOKUP(B1100,NB_2!A:C,3,0)</f>
        <v>0.17520215633423181</v>
      </c>
      <c r="D1100">
        <f>VLOOKUP(B1100,NB_2!A:C,2,0)</f>
        <v>0.55521783181357653</v>
      </c>
      <c r="E1100">
        <f>C1100*GETPIVOTDATA("Gender",NB_2!$A$3,"Gender","Male","LastLetter","a")</f>
        <v>3.0695795584164604E-2</v>
      </c>
      <c r="F1100">
        <f>D1100*GETPIVOTDATA("Gender",NB_2!$A$3,"Gender","Female","LastLetter","a")</f>
        <v>0.30826684076376898</v>
      </c>
      <c r="G1100" t="str">
        <f t="shared" si="17"/>
        <v>Female</v>
      </c>
    </row>
    <row r="1101" spans="1:7">
      <c r="A1101" t="s">
        <v>6</v>
      </c>
      <c r="B1101" t="s">
        <v>2976</v>
      </c>
      <c r="C1101">
        <f>VLOOKUP(B1101,NB_2!A:C,3,0)</f>
        <v>0.17520215633423181</v>
      </c>
      <c r="D1101">
        <f>VLOOKUP(B1101,NB_2!A:C,2,0)</f>
        <v>0.55521783181357653</v>
      </c>
      <c r="E1101">
        <f>C1101*GETPIVOTDATA("Gender",NB_2!$A$3,"Gender","Male","LastLetter","a")</f>
        <v>3.0695795584164604E-2</v>
      </c>
      <c r="F1101">
        <f>D1101*GETPIVOTDATA("Gender",NB_2!$A$3,"Gender","Female","LastLetter","a")</f>
        <v>0.30826684076376898</v>
      </c>
      <c r="G1101" t="str">
        <f t="shared" si="17"/>
        <v>Female</v>
      </c>
    </row>
    <row r="1102" spans="1:7">
      <c r="A1102" t="s">
        <v>6</v>
      </c>
      <c r="B1102" t="s">
        <v>2983</v>
      </c>
      <c r="C1102">
        <f>VLOOKUP(B1102,NB_2!A:C,3,0)</f>
        <v>6.5588499550763707E-2</v>
      </c>
      <c r="D1102">
        <f>VLOOKUP(B1102,NB_2!A:C,2,0)</f>
        <v>0.33839918946301922</v>
      </c>
      <c r="E1102">
        <f>C1102*GETPIVOTDATA("Gender",NB_2!$A$3,"Gender","Male","LastLetter","a")</f>
        <v>1.1491246552020596E-2</v>
      </c>
      <c r="F1102">
        <f>D1102*GETPIVOTDATA("Gender",NB_2!$A$3,"Gender","Female","LastLetter","a")</f>
        <v>0.18788526426112923</v>
      </c>
      <c r="G1102" t="str">
        <f t="shared" si="17"/>
        <v>Female</v>
      </c>
    </row>
    <row r="1103" spans="1:7">
      <c r="A1103" t="s">
        <v>6</v>
      </c>
      <c r="B1103" t="s">
        <v>2976</v>
      </c>
      <c r="C1103">
        <f>VLOOKUP(B1103,NB_2!A:C,3,0)</f>
        <v>0.17520215633423181</v>
      </c>
      <c r="D1103">
        <f>VLOOKUP(B1103,NB_2!A:C,2,0)</f>
        <v>0.55521783181357653</v>
      </c>
      <c r="E1103">
        <f>C1103*GETPIVOTDATA("Gender",NB_2!$A$3,"Gender","Male","LastLetter","a")</f>
        <v>3.0695795584164604E-2</v>
      </c>
      <c r="F1103">
        <f>D1103*GETPIVOTDATA("Gender",NB_2!$A$3,"Gender","Female","LastLetter","a")</f>
        <v>0.30826684076376898</v>
      </c>
      <c r="G1103" t="str">
        <f t="shared" si="17"/>
        <v>Female</v>
      </c>
    </row>
    <row r="1104" spans="1:7">
      <c r="A1104" t="s">
        <v>6</v>
      </c>
      <c r="B1104" t="s">
        <v>2983</v>
      </c>
      <c r="C1104">
        <f>VLOOKUP(B1104,NB_2!A:C,3,0)</f>
        <v>6.5588499550763707E-2</v>
      </c>
      <c r="D1104">
        <f>VLOOKUP(B1104,NB_2!A:C,2,0)</f>
        <v>0.33839918946301922</v>
      </c>
      <c r="E1104">
        <f>C1104*GETPIVOTDATA("Gender",NB_2!$A$3,"Gender","Male","LastLetter","a")</f>
        <v>1.1491246552020596E-2</v>
      </c>
      <c r="F1104">
        <f>D1104*GETPIVOTDATA("Gender",NB_2!$A$3,"Gender","Female","LastLetter","a")</f>
        <v>0.18788526426112923</v>
      </c>
      <c r="G1104" t="str">
        <f t="shared" si="17"/>
        <v>Female</v>
      </c>
    </row>
    <row r="1105" spans="1:7">
      <c r="A1105" t="s">
        <v>4</v>
      </c>
      <c r="B1105" t="s">
        <v>2976</v>
      </c>
      <c r="C1105">
        <f>VLOOKUP(B1105,NB_2!A:C,3,0)</f>
        <v>0.17520215633423181</v>
      </c>
      <c r="D1105">
        <f>VLOOKUP(B1105,NB_2!A:C,2,0)</f>
        <v>0.55521783181357653</v>
      </c>
      <c r="E1105">
        <f>C1105*GETPIVOTDATA("Gender",NB_2!$A$3,"Gender","Male","LastLetter","a")</f>
        <v>3.0695795584164604E-2</v>
      </c>
      <c r="F1105">
        <f>D1105*GETPIVOTDATA("Gender",NB_2!$A$3,"Gender","Female","LastLetter","a")</f>
        <v>0.30826684076376898</v>
      </c>
      <c r="G1105" t="str">
        <f t="shared" si="17"/>
        <v>Female</v>
      </c>
    </row>
    <row r="1106" spans="1:7">
      <c r="A1106" t="s">
        <v>6</v>
      </c>
      <c r="B1106" t="s">
        <v>2976</v>
      </c>
      <c r="C1106">
        <f>VLOOKUP(B1106,NB_2!A:C,3,0)</f>
        <v>0.17520215633423181</v>
      </c>
      <c r="D1106">
        <f>VLOOKUP(B1106,NB_2!A:C,2,0)</f>
        <v>0.55521783181357653</v>
      </c>
      <c r="E1106">
        <f>C1106*GETPIVOTDATA("Gender",NB_2!$A$3,"Gender","Male","LastLetter","a")</f>
        <v>3.0695795584164604E-2</v>
      </c>
      <c r="F1106">
        <f>D1106*GETPIVOTDATA("Gender",NB_2!$A$3,"Gender","Female","LastLetter","a")</f>
        <v>0.30826684076376898</v>
      </c>
      <c r="G1106" t="str">
        <f t="shared" si="17"/>
        <v>Female</v>
      </c>
    </row>
    <row r="1107" spans="1:7">
      <c r="A1107" t="s">
        <v>4</v>
      </c>
      <c r="B1107" t="s">
        <v>2992</v>
      </c>
      <c r="C1107">
        <f>VLOOKUP(B1107,NB_2!A:C,3,0)</f>
        <v>8.9847259658580411E-2</v>
      </c>
      <c r="D1107">
        <f>VLOOKUP(B1107,NB_2!A:C,2,0)</f>
        <v>8.1053698074974676E-3</v>
      </c>
      <c r="E1107">
        <f>C1107*GETPIVOTDATA("Gender",NB_2!$A$3,"Gender","Male","LastLetter","a")</f>
        <v>1.5741433632904926E-2</v>
      </c>
      <c r="F1107">
        <f>D1107*GETPIVOTDATA("Gender",NB_2!$A$3,"Gender","Female","LastLetter","a")</f>
        <v>4.50024585056597E-3</v>
      </c>
      <c r="G1107" t="str">
        <f t="shared" si="17"/>
        <v>Male</v>
      </c>
    </row>
    <row r="1108" spans="1:7">
      <c r="A1108" t="s">
        <v>6</v>
      </c>
      <c r="B1108" t="s">
        <v>2976</v>
      </c>
      <c r="C1108">
        <f>VLOOKUP(B1108,NB_2!A:C,3,0)</f>
        <v>0.17520215633423181</v>
      </c>
      <c r="D1108">
        <f>VLOOKUP(B1108,NB_2!A:C,2,0)</f>
        <v>0.55521783181357653</v>
      </c>
      <c r="E1108">
        <f>C1108*GETPIVOTDATA("Gender",NB_2!$A$3,"Gender","Male","LastLetter","a")</f>
        <v>3.0695795584164604E-2</v>
      </c>
      <c r="F1108">
        <f>D1108*GETPIVOTDATA("Gender",NB_2!$A$3,"Gender","Female","LastLetter","a")</f>
        <v>0.30826684076376898</v>
      </c>
      <c r="G1108" t="str">
        <f t="shared" si="17"/>
        <v>Female</v>
      </c>
    </row>
    <row r="1109" spans="1:7">
      <c r="A1109" t="s">
        <v>6</v>
      </c>
      <c r="B1109" t="s">
        <v>2990</v>
      </c>
      <c r="C1109">
        <f>VLOOKUP(B1109,NB_2!A:C,3,0)</f>
        <v>1.2578616352201259E-2</v>
      </c>
      <c r="D1109">
        <f>VLOOKUP(B1109,NB_2!A:C,2,0)</f>
        <v>1.0131712259371835E-3</v>
      </c>
      <c r="E1109">
        <f>C1109*GETPIVOTDATA("Gender",NB_2!$A$3,"Gender","Male","LastLetter","a")</f>
        <v>2.2038007086066895E-3</v>
      </c>
      <c r="F1109">
        <f>D1109*GETPIVOTDATA("Gender",NB_2!$A$3,"Gender","Female","LastLetter","a")</f>
        <v>5.6253073132074625E-4</v>
      </c>
      <c r="G1109" t="str">
        <f t="shared" si="17"/>
        <v>Male</v>
      </c>
    </row>
    <row r="1110" spans="1:7">
      <c r="A1110" t="s">
        <v>6</v>
      </c>
      <c r="B1110" t="s">
        <v>2983</v>
      </c>
      <c r="C1110">
        <f>VLOOKUP(B1110,NB_2!A:C,3,0)</f>
        <v>6.5588499550763707E-2</v>
      </c>
      <c r="D1110">
        <f>VLOOKUP(B1110,NB_2!A:C,2,0)</f>
        <v>0.33839918946301922</v>
      </c>
      <c r="E1110">
        <f>C1110*GETPIVOTDATA("Gender",NB_2!$A$3,"Gender","Male","LastLetter","a")</f>
        <v>1.1491246552020596E-2</v>
      </c>
      <c r="F1110">
        <f>D1110*GETPIVOTDATA("Gender",NB_2!$A$3,"Gender","Female","LastLetter","a")</f>
        <v>0.18788526426112923</v>
      </c>
      <c r="G1110" t="str">
        <f t="shared" si="17"/>
        <v>Female</v>
      </c>
    </row>
    <row r="1111" spans="1:7">
      <c r="A1111" t="s">
        <v>6</v>
      </c>
      <c r="B1111" t="s">
        <v>2992</v>
      </c>
      <c r="C1111">
        <f>VLOOKUP(B1111,NB_2!A:C,3,0)</f>
        <v>8.9847259658580411E-2</v>
      </c>
      <c r="D1111">
        <f>VLOOKUP(B1111,NB_2!A:C,2,0)</f>
        <v>8.1053698074974676E-3</v>
      </c>
      <c r="E1111">
        <f>C1111*GETPIVOTDATA("Gender",NB_2!$A$3,"Gender","Male","LastLetter","a")</f>
        <v>1.5741433632904926E-2</v>
      </c>
      <c r="F1111">
        <f>D1111*GETPIVOTDATA("Gender",NB_2!$A$3,"Gender","Female","LastLetter","a")</f>
        <v>4.50024585056597E-3</v>
      </c>
      <c r="G1111" t="str">
        <f t="shared" si="17"/>
        <v>Male</v>
      </c>
    </row>
    <row r="1112" spans="1:7">
      <c r="A1112" t="s">
        <v>4</v>
      </c>
      <c r="B1112" t="s">
        <v>2992</v>
      </c>
      <c r="C1112">
        <f>VLOOKUP(B1112,NB_2!A:C,3,0)</f>
        <v>8.9847259658580411E-2</v>
      </c>
      <c r="D1112">
        <f>VLOOKUP(B1112,NB_2!A:C,2,0)</f>
        <v>8.1053698074974676E-3</v>
      </c>
      <c r="E1112">
        <f>C1112*GETPIVOTDATA("Gender",NB_2!$A$3,"Gender","Male","LastLetter","a")</f>
        <v>1.5741433632904926E-2</v>
      </c>
      <c r="F1112">
        <f>D1112*GETPIVOTDATA("Gender",NB_2!$A$3,"Gender","Female","LastLetter","a")</f>
        <v>4.50024585056597E-3</v>
      </c>
      <c r="G1112" t="str">
        <f t="shared" si="17"/>
        <v>Male</v>
      </c>
    </row>
    <row r="1113" spans="1:7">
      <c r="A1113" t="s">
        <v>4</v>
      </c>
      <c r="B1113" t="s">
        <v>2987</v>
      </c>
      <c r="C1113">
        <f>VLOOKUP(B1113,NB_2!A:C,3,0)</f>
        <v>3.7735849056603772E-2</v>
      </c>
      <c r="D1113">
        <f>VLOOKUP(B1113,NB_2!A:C,2,0)</f>
        <v>7.0921985815602835E-3</v>
      </c>
      <c r="E1113">
        <f>C1113*GETPIVOTDATA("Gender",NB_2!$A$3,"Gender","Male","LastLetter","a")</f>
        <v>6.6114021258200676E-3</v>
      </c>
      <c r="F1113">
        <f>D1113*GETPIVOTDATA("Gender",NB_2!$A$3,"Gender","Female","LastLetter","a")</f>
        <v>3.9377151192452236E-3</v>
      </c>
      <c r="G1113" t="str">
        <f t="shared" si="17"/>
        <v>Male</v>
      </c>
    </row>
    <row r="1114" spans="1:7">
      <c r="A1114" t="s">
        <v>4</v>
      </c>
      <c r="B1114" t="s">
        <v>2996</v>
      </c>
      <c r="C1114">
        <f>VLOOKUP(B1114,NB_2!A:C,3,0)</f>
        <v>2.4258760107816711E-2</v>
      </c>
      <c r="D1114">
        <f>VLOOKUP(B1114,NB_2!A:C,2,0)</f>
        <v>0</v>
      </c>
      <c r="E1114">
        <f>C1114*GETPIVOTDATA("Gender",NB_2!$A$3,"Gender","Male","LastLetter","a")</f>
        <v>4.2501870808843295E-3</v>
      </c>
      <c r="F1114">
        <f>D1114*GETPIVOTDATA("Gender",NB_2!$A$3,"Gender","Female","LastLetter","a")</f>
        <v>0</v>
      </c>
      <c r="G1114" t="str">
        <f t="shared" si="17"/>
        <v>Male</v>
      </c>
    </row>
    <row r="1115" spans="1:7">
      <c r="A1115" t="s">
        <v>6</v>
      </c>
      <c r="B1115" t="s">
        <v>2976</v>
      </c>
      <c r="C1115">
        <f>VLOOKUP(B1115,NB_2!A:C,3,0)</f>
        <v>0.17520215633423181</v>
      </c>
      <c r="D1115">
        <f>VLOOKUP(B1115,NB_2!A:C,2,0)</f>
        <v>0.55521783181357653</v>
      </c>
      <c r="E1115">
        <f>C1115*GETPIVOTDATA("Gender",NB_2!$A$3,"Gender","Male","LastLetter","a")</f>
        <v>3.0695795584164604E-2</v>
      </c>
      <c r="F1115">
        <f>D1115*GETPIVOTDATA("Gender",NB_2!$A$3,"Gender","Female","LastLetter","a")</f>
        <v>0.30826684076376898</v>
      </c>
      <c r="G1115" t="str">
        <f t="shared" si="17"/>
        <v>Female</v>
      </c>
    </row>
    <row r="1116" spans="1:7">
      <c r="A1116" t="s">
        <v>6</v>
      </c>
      <c r="B1116" t="s">
        <v>2983</v>
      </c>
      <c r="C1116">
        <f>VLOOKUP(B1116,NB_2!A:C,3,0)</f>
        <v>6.5588499550763707E-2</v>
      </c>
      <c r="D1116">
        <f>VLOOKUP(B1116,NB_2!A:C,2,0)</f>
        <v>0.33839918946301922</v>
      </c>
      <c r="E1116">
        <f>C1116*GETPIVOTDATA("Gender",NB_2!$A$3,"Gender","Male","LastLetter","a")</f>
        <v>1.1491246552020596E-2</v>
      </c>
      <c r="F1116">
        <f>D1116*GETPIVOTDATA("Gender",NB_2!$A$3,"Gender","Female","LastLetter","a")</f>
        <v>0.18788526426112923</v>
      </c>
      <c r="G1116" t="str">
        <f t="shared" si="17"/>
        <v>Female</v>
      </c>
    </row>
    <row r="1117" spans="1:7">
      <c r="A1117" t="s">
        <v>6</v>
      </c>
      <c r="B1117" t="s">
        <v>2976</v>
      </c>
      <c r="C1117">
        <f>VLOOKUP(B1117,NB_2!A:C,3,0)</f>
        <v>0.17520215633423181</v>
      </c>
      <c r="D1117">
        <f>VLOOKUP(B1117,NB_2!A:C,2,0)</f>
        <v>0.55521783181357653</v>
      </c>
      <c r="E1117">
        <f>C1117*GETPIVOTDATA("Gender",NB_2!$A$3,"Gender","Male","LastLetter","a")</f>
        <v>3.0695795584164604E-2</v>
      </c>
      <c r="F1117">
        <f>D1117*GETPIVOTDATA("Gender",NB_2!$A$3,"Gender","Female","LastLetter","a")</f>
        <v>0.30826684076376898</v>
      </c>
      <c r="G1117" t="str">
        <f t="shared" si="17"/>
        <v>Female</v>
      </c>
    </row>
    <row r="1118" spans="1:7">
      <c r="A1118" t="s">
        <v>6</v>
      </c>
      <c r="B1118" t="s">
        <v>2976</v>
      </c>
      <c r="C1118">
        <f>VLOOKUP(B1118,NB_2!A:C,3,0)</f>
        <v>0.17520215633423181</v>
      </c>
      <c r="D1118">
        <f>VLOOKUP(B1118,NB_2!A:C,2,0)</f>
        <v>0.55521783181357653</v>
      </c>
      <c r="E1118">
        <f>C1118*GETPIVOTDATA("Gender",NB_2!$A$3,"Gender","Male","LastLetter","a")</f>
        <v>3.0695795584164604E-2</v>
      </c>
      <c r="F1118">
        <f>D1118*GETPIVOTDATA("Gender",NB_2!$A$3,"Gender","Female","LastLetter","a")</f>
        <v>0.30826684076376898</v>
      </c>
      <c r="G1118" t="str">
        <f t="shared" si="17"/>
        <v>Female</v>
      </c>
    </row>
    <row r="1119" spans="1:7">
      <c r="A1119" t="s">
        <v>6</v>
      </c>
      <c r="B1119" t="s">
        <v>2983</v>
      </c>
      <c r="C1119">
        <f>VLOOKUP(B1119,NB_2!A:C,3,0)</f>
        <v>6.5588499550763707E-2</v>
      </c>
      <c r="D1119">
        <f>VLOOKUP(B1119,NB_2!A:C,2,0)</f>
        <v>0.33839918946301922</v>
      </c>
      <c r="E1119">
        <f>C1119*GETPIVOTDATA("Gender",NB_2!$A$3,"Gender","Male","LastLetter","a")</f>
        <v>1.1491246552020596E-2</v>
      </c>
      <c r="F1119">
        <f>D1119*GETPIVOTDATA("Gender",NB_2!$A$3,"Gender","Female","LastLetter","a")</f>
        <v>0.18788526426112923</v>
      </c>
      <c r="G1119" t="str">
        <f t="shared" si="17"/>
        <v>Female</v>
      </c>
    </row>
    <row r="1120" spans="1:7">
      <c r="A1120" t="s">
        <v>6</v>
      </c>
      <c r="B1120" t="s">
        <v>2988</v>
      </c>
      <c r="C1120">
        <f>VLOOKUP(B1120,NB_2!A:C,3,0)</f>
        <v>0.16172506738544473</v>
      </c>
      <c r="D1120">
        <f>VLOOKUP(B1120,NB_2!A:C,2,0)</f>
        <v>1.4184397163120567E-2</v>
      </c>
      <c r="E1120">
        <f>C1120*GETPIVOTDATA("Gender",NB_2!$A$3,"Gender","Male","LastLetter","a")</f>
        <v>2.8334580539228861E-2</v>
      </c>
      <c r="F1120">
        <f>D1120*GETPIVOTDATA("Gender",NB_2!$A$3,"Gender","Female","LastLetter","a")</f>
        <v>7.8754302384904471E-3</v>
      </c>
      <c r="G1120" t="str">
        <f t="shared" si="17"/>
        <v>Male</v>
      </c>
    </row>
    <row r="1121" spans="1:7">
      <c r="A1121" t="s">
        <v>4</v>
      </c>
      <c r="B1121" t="s">
        <v>2990</v>
      </c>
      <c r="C1121">
        <f>VLOOKUP(B1121,NB_2!A:C,3,0)</f>
        <v>1.2578616352201259E-2</v>
      </c>
      <c r="D1121">
        <f>VLOOKUP(B1121,NB_2!A:C,2,0)</f>
        <v>1.0131712259371835E-3</v>
      </c>
      <c r="E1121">
        <f>C1121*GETPIVOTDATA("Gender",NB_2!$A$3,"Gender","Male","LastLetter","a")</f>
        <v>2.2038007086066895E-3</v>
      </c>
      <c r="F1121">
        <f>D1121*GETPIVOTDATA("Gender",NB_2!$A$3,"Gender","Female","LastLetter","a")</f>
        <v>5.6253073132074625E-4</v>
      </c>
      <c r="G1121" t="str">
        <f t="shared" si="17"/>
        <v>Male</v>
      </c>
    </row>
    <row r="1122" spans="1:7">
      <c r="A1122" t="s">
        <v>6</v>
      </c>
      <c r="B1122" t="s">
        <v>2976</v>
      </c>
      <c r="C1122">
        <f>VLOOKUP(B1122,NB_2!A:C,3,0)</f>
        <v>0.17520215633423181</v>
      </c>
      <c r="D1122">
        <f>VLOOKUP(B1122,NB_2!A:C,2,0)</f>
        <v>0.55521783181357653</v>
      </c>
      <c r="E1122">
        <f>C1122*GETPIVOTDATA("Gender",NB_2!$A$3,"Gender","Male","LastLetter","a")</f>
        <v>3.0695795584164604E-2</v>
      </c>
      <c r="F1122">
        <f>D1122*GETPIVOTDATA("Gender",NB_2!$A$3,"Gender","Female","LastLetter","a")</f>
        <v>0.30826684076376898</v>
      </c>
      <c r="G1122" t="str">
        <f t="shared" si="17"/>
        <v>Female</v>
      </c>
    </row>
    <row r="1123" spans="1:7">
      <c r="A1123" t="s">
        <v>6</v>
      </c>
      <c r="B1123" t="s">
        <v>2976</v>
      </c>
      <c r="C1123">
        <f>VLOOKUP(B1123,NB_2!A:C,3,0)</f>
        <v>0.17520215633423181</v>
      </c>
      <c r="D1123">
        <f>VLOOKUP(B1123,NB_2!A:C,2,0)</f>
        <v>0.55521783181357653</v>
      </c>
      <c r="E1123">
        <f>C1123*GETPIVOTDATA("Gender",NB_2!$A$3,"Gender","Male","LastLetter","a")</f>
        <v>3.0695795584164604E-2</v>
      </c>
      <c r="F1123">
        <f>D1123*GETPIVOTDATA("Gender",NB_2!$A$3,"Gender","Female","LastLetter","a")</f>
        <v>0.30826684076376898</v>
      </c>
      <c r="G1123" t="str">
        <f t="shared" si="17"/>
        <v>Female</v>
      </c>
    </row>
    <row r="1124" spans="1:7">
      <c r="A1124" t="s">
        <v>4</v>
      </c>
      <c r="B1124" t="s">
        <v>2993</v>
      </c>
      <c r="C1124">
        <f>VLOOKUP(B1124,NB_2!A:C,3,0)</f>
        <v>2.2461814914645103E-2</v>
      </c>
      <c r="D1124">
        <f>VLOOKUP(B1124,NB_2!A:C,2,0)</f>
        <v>3.0395136778115501E-3</v>
      </c>
      <c r="E1124">
        <f>C1124*GETPIVOTDATA("Gender",NB_2!$A$3,"Gender","Male","LastLetter","a")</f>
        <v>3.9353584082262314E-3</v>
      </c>
      <c r="F1124">
        <f>D1124*GETPIVOTDATA("Gender",NB_2!$A$3,"Gender","Female","LastLetter","a")</f>
        <v>1.6875921939622388E-3</v>
      </c>
      <c r="G1124" t="str">
        <f t="shared" si="17"/>
        <v>Male</v>
      </c>
    </row>
    <row r="1125" spans="1:7">
      <c r="A1125" t="s">
        <v>6</v>
      </c>
      <c r="B1125" t="s">
        <v>2983</v>
      </c>
      <c r="C1125">
        <f>VLOOKUP(B1125,NB_2!A:C,3,0)</f>
        <v>6.5588499550763707E-2</v>
      </c>
      <c r="D1125">
        <f>VLOOKUP(B1125,NB_2!A:C,2,0)</f>
        <v>0.33839918946301922</v>
      </c>
      <c r="E1125">
        <f>C1125*GETPIVOTDATA("Gender",NB_2!$A$3,"Gender","Male","LastLetter","a")</f>
        <v>1.1491246552020596E-2</v>
      </c>
      <c r="F1125">
        <f>D1125*GETPIVOTDATA("Gender",NB_2!$A$3,"Gender","Female","LastLetter","a")</f>
        <v>0.18788526426112923</v>
      </c>
      <c r="G1125" t="str">
        <f t="shared" si="17"/>
        <v>Female</v>
      </c>
    </row>
    <row r="1126" spans="1:7">
      <c r="A1126" t="s">
        <v>6</v>
      </c>
      <c r="B1126" t="s">
        <v>2983</v>
      </c>
      <c r="C1126">
        <f>VLOOKUP(B1126,NB_2!A:C,3,0)</f>
        <v>6.5588499550763707E-2</v>
      </c>
      <c r="D1126">
        <f>VLOOKUP(B1126,NB_2!A:C,2,0)</f>
        <v>0.33839918946301922</v>
      </c>
      <c r="E1126">
        <f>C1126*GETPIVOTDATA("Gender",NB_2!$A$3,"Gender","Male","LastLetter","a")</f>
        <v>1.1491246552020596E-2</v>
      </c>
      <c r="F1126">
        <f>D1126*GETPIVOTDATA("Gender",NB_2!$A$3,"Gender","Female","LastLetter","a")</f>
        <v>0.18788526426112923</v>
      </c>
      <c r="G1126" t="str">
        <f t="shared" si="17"/>
        <v>Female</v>
      </c>
    </row>
    <row r="1127" spans="1:7">
      <c r="A1127" t="s">
        <v>6</v>
      </c>
      <c r="B1127" t="s">
        <v>2983</v>
      </c>
      <c r="C1127">
        <f>VLOOKUP(B1127,NB_2!A:C,3,0)</f>
        <v>6.5588499550763707E-2</v>
      </c>
      <c r="D1127">
        <f>VLOOKUP(B1127,NB_2!A:C,2,0)</f>
        <v>0.33839918946301922</v>
      </c>
      <c r="E1127">
        <f>C1127*GETPIVOTDATA("Gender",NB_2!$A$3,"Gender","Male","LastLetter","a")</f>
        <v>1.1491246552020596E-2</v>
      </c>
      <c r="F1127">
        <f>D1127*GETPIVOTDATA("Gender",NB_2!$A$3,"Gender","Female","LastLetter","a")</f>
        <v>0.18788526426112923</v>
      </c>
      <c r="G1127" t="str">
        <f t="shared" si="17"/>
        <v>Female</v>
      </c>
    </row>
    <row r="1128" spans="1:7">
      <c r="A1128" t="s">
        <v>4</v>
      </c>
      <c r="B1128" t="s">
        <v>2982</v>
      </c>
      <c r="C1128">
        <f>VLOOKUP(B1128,NB_2!A:C,3,0)</f>
        <v>0.1096136567834681</v>
      </c>
      <c r="D1128">
        <f>VLOOKUP(B1128,NB_2!A:C,2,0)</f>
        <v>5.065856129685917E-3</v>
      </c>
      <c r="E1128">
        <f>C1128*GETPIVOTDATA("Gender",NB_2!$A$3,"Gender","Male","LastLetter","a")</f>
        <v>1.9204549032144008E-2</v>
      </c>
      <c r="F1128">
        <f>D1128*GETPIVOTDATA("Gender",NB_2!$A$3,"Gender","Female","LastLetter","a")</f>
        <v>2.812653656603731E-3</v>
      </c>
      <c r="G1128" t="str">
        <f t="shared" si="17"/>
        <v>Male</v>
      </c>
    </row>
    <row r="1129" spans="1:7">
      <c r="A1129" t="s">
        <v>6</v>
      </c>
      <c r="B1129" t="s">
        <v>2976</v>
      </c>
      <c r="C1129">
        <f>VLOOKUP(B1129,NB_2!A:C,3,0)</f>
        <v>0.17520215633423181</v>
      </c>
      <c r="D1129">
        <f>VLOOKUP(B1129,NB_2!A:C,2,0)</f>
        <v>0.55521783181357653</v>
      </c>
      <c r="E1129">
        <f>C1129*GETPIVOTDATA("Gender",NB_2!$A$3,"Gender","Male","LastLetter","a")</f>
        <v>3.0695795584164604E-2</v>
      </c>
      <c r="F1129">
        <f>D1129*GETPIVOTDATA("Gender",NB_2!$A$3,"Gender","Female","LastLetter","a")</f>
        <v>0.30826684076376898</v>
      </c>
      <c r="G1129" t="str">
        <f t="shared" si="17"/>
        <v>Female</v>
      </c>
    </row>
    <row r="1130" spans="1:7">
      <c r="A1130" t="s">
        <v>6</v>
      </c>
      <c r="B1130" t="s">
        <v>2983</v>
      </c>
      <c r="C1130">
        <f>VLOOKUP(B1130,NB_2!A:C,3,0)</f>
        <v>6.5588499550763707E-2</v>
      </c>
      <c r="D1130">
        <f>VLOOKUP(B1130,NB_2!A:C,2,0)</f>
        <v>0.33839918946301922</v>
      </c>
      <c r="E1130">
        <f>C1130*GETPIVOTDATA("Gender",NB_2!$A$3,"Gender","Male","LastLetter","a")</f>
        <v>1.1491246552020596E-2</v>
      </c>
      <c r="F1130">
        <f>D1130*GETPIVOTDATA("Gender",NB_2!$A$3,"Gender","Female","LastLetter","a")</f>
        <v>0.18788526426112923</v>
      </c>
      <c r="G1130" t="str">
        <f t="shared" si="17"/>
        <v>Female</v>
      </c>
    </row>
    <row r="1131" spans="1:7">
      <c r="A1131" t="s">
        <v>4</v>
      </c>
      <c r="B1131" t="s">
        <v>2984</v>
      </c>
      <c r="C1131">
        <f>VLOOKUP(B1131,NB_2!A:C,3,0)</f>
        <v>2.3360287511230909E-2</v>
      </c>
      <c r="D1131">
        <f>VLOOKUP(B1131,NB_2!A:C,2,0)</f>
        <v>1.0131712259371835E-3</v>
      </c>
      <c r="E1131">
        <f>C1131*GETPIVOTDATA("Gender",NB_2!$A$3,"Gender","Male","LastLetter","a")</f>
        <v>4.0927727445552809E-3</v>
      </c>
      <c r="F1131">
        <f>D1131*GETPIVOTDATA("Gender",NB_2!$A$3,"Gender","Female","LastLetter","a")</f>
        <v>5.6253073132074625E-4</v>
      </c>
      <c r="G1131" t="str">
        <f t="shared" si="17"/>
        <v>Male</v>
      </c>
    </row>
    <row r="1132" spans="1:7">
      <c r="A1132" t="s">
        <v>6</v>
      </c>
      <c r="B1132" t="s">
        <v>2983</v>
      </c>
      <c r="C1132">
        <f>VLOOKUP(B1132,NB_2!A:C,3,0)</f>
        <v>6.5588499550763707E-2</v>
      </c>
      <c r="D1132">
        <f>VLOOKUP(B1132,NB_2!A:C,2,0)</f>
        <v>0.33839918946301922</v>
      </c>
      <c r="E1132">
        <f>C1132*GETPIVOTDATA("Gender",NB_2!$A$3,"Gender","Male","LastLetter","a")</f>
        <v>1.1491246552020596E-2</v>
      </c>
      <c r="F1132">
        <f>D1132*GETPIVOTDATA("Gender",NB_2!$A$3,"Gender","Female","LastLetter","a")</f>
        <v>0.18788526426112923</v>
      </c>
      <c r="G1132" t="str">
        <f t="shared" si="17"/>
        <v>Female</v>
      </c>
    </row>
    <row r="1133" spans="1:7">
      <c r="A1133" t="s">
        <v>4</v>
      </c>
      <c r="B1133" t="s">
        <v>2983</v>
      </c>
      <c r="C1133">
        <f>VLOOKUP(B1133,NB_2!A:C,3,0)</f>
        <v>6.5588499550763707E-2</v>
      </c>
      <c r="D1133">
        <f>VLOOKUP(B1133,NB_2!A:C,2,0)</f>
        <v>0.33839918946301922</v>
      </c>
      <c r="E1133">
        <f>C1133*GETPIVOTDATA("Gender",NB_2!$A$3,"Gender","Male","LastLetter","a")</f>
        <v>1.1491246552020596E-2</v>
      </c>
      <c r="F1133">
        <f>D1133*GETPIVOTDATA("Gender",NB_2!$A$3,"Gender","Female","LastLetter","a")</f>
        <v>0.18788526426112923</v>
      </c>
      <c r="G1133" t="str">
        <f t="shared" si="17"/>
        <v>Female</v>
      </c>
    </row>
    <row r="1134" spans="1:7">
      <c r="A1134" t="s">
        <v>6</v>
      </c>
      <c r="B1134" t="s">
        <v>2983</v>
      </c>
      <c r="C1134">
        <f>VLOOKUP(B1134,NB_2!A:C,3,0)</f>
        <v>6.5588499550763707E-2</v>
      </c>
      <c r="D1134">
        <f>VLOOKUP(B1134,NB_2!A:C,2,0)</f>
        <v>0.33839918946301922</v>
      </c>
      <c r="E1134">
        <f>C1134*GETPIVOTDATA("Gender",NB_2!$A$3,"Gender","Male","LastLetter","a")</f>
        <v>1.1491246552020596E-2</v>
      </c>
      <c r="F1134">
        <f>D1134*GETPIVOTDATA("Gender",NB_2!$A$3,"Gender","Female","LastLetter","a")</f>
        <v>0.18788526426112923</v>
      </c>
      <c r="G1134" t="str">
        <f t="shared" si="17"/>
        <v>Female</v>
      </c>
    </row>
    <row r="1135" spans="1:7">
      <c r="A1135" t="s">
        <v>4</v>
      </c>
      <c r="B1135" t="s">
        <v>2994</v>
      </c>
      <c r="C1135">
        <f>VLOOKUP(B1135,NB_2!A:C,3,0)</f>
        <v>6.2893081761006289E-2</v>
      </c>
      <c r="D1135">
        <f>VLOOKUP(B1135,NB_2!A:C,2,0)</f>
        <v>5.065856129685917E-3</v>
      </c>
      <c r="E1135">
        <f>C1135*GETPIVOTDATA("Gender",NB_2!$A$3,"Gender","Male","LastLetter","a")</f>
        <v>1.1019003543033448E-2</v>
      </c>
      <c r="F1135">
        <f>D1135*GETPIVOTDATA("Gender",NB_2!$A$3,"Gender","Female","LastLetter","a")</f>
        <v>2.812653656603731E-3</v>
      </c>
      <c r="G1135" t="str">
        <f t="shared" si="17"/>
        <v>Male</v>
      </c>
    </row>
    <row r="1136" spans="1:7">
      <c r="A1136" t="s">
        <v>6</v>
      </c>
      <c r="B1136" t="s">
        <v>2976</v>
      </c>
      <c r="C1136">
        <f>VLOOKUP(B1136,NB_2!A:C,3,0)</f>
        <v>0.17520215633423181</v>
      </c>
      <c r="D1136">
        <f>VLOOKUP(B1136,NB_2!A:C,2,0)</f>
        <v>0.55521783181357653</v>
      </c>
      <c r="E1136">
        <f>C1136*GETPIVOTDATA("Gender",NB_2!$A$3,"Gender","Male","LastLetter","a")</f>
        <v>3.0695795584164604E-2</v>
      </c>
      <c r="F1136">
        <f>D1136*GETPIVOTDATA("Gender",NB_2!$A$3,"Gender","Female","LastLetter","a")</f>
        <v>0.30826684076376898</v>
      </c>
      <c r="G1136" t="str">
        <f t="shared" si="17"/>
        <v>Female</v>
      </c>
    </row>
    <row r="1137" spans="1:7">
      <c r="A1137" t="s">
        <v>4</v>
      </c>
      <c r="B1137" t="s">
        <v>2978</v>
      </c>
      <c r="C1137">
        <f>VLOOKUP(B1137,NB_2!A:C,3,0)</f>
        <v>3.0548068283917342E-2</v>
      </c>
      <c r="D1137">
        <f>VLOOKUP(B1137,NB_2!A:C,2,0)</f>
        <v>1.0131712259371835E-3</v>
      </c>
      <c r="E1137">
        <f>C1137*GETPIVOTDATA("Gender",NB_2!$A$3,"Gender","Male","LastLetter","a")</f>
        <v>5.3520874351876743E-3</v>
      </c>
      <c r="F1137">
        <f>D1137*GETPIVOTDATA("Gender",NB_2!$A$3,"Gender","Female","LastLetter","a")</f>
        <v>5.6253073132074625E-4</v>
      </c>
      <c r="G1137" t="str">
        <f t="shared" si="17"/>
        <v>Male</v>
      </c>
    </row>
    <row r="1138" spans="1:7">
      <c r="A1138" t="s">
        <v>6</v>
      </c>
      <c r="B1138" t="s">
        <v>2976</v>
      </c>
      <c r="C1138">
        <f>VLOOKUP(B1138,NB_2!A:C,3,0)</f>
        <v>0.17520215633423181</v>
      </c>
      <c r="D1138">
        <f>VLOOKUP(B1138,NB_2!A:C,2,0)</f>
        <v>0.55521783181357653</v>
      </c>
      <c r="E1138">
        <f>C1138*GETPIVOTDATA("Gender",NB_2!$A$3,"Gender","Male","LastLetter","a")</f>
        <v>3.0695795584164604E-2</v>
      </c>
      <c r="F1138">
        <f>D1138*GETPIVOTDATA("Gender",NB_2!$A$3,"Gender","Female","LastLetter","a")</f>
        <v>0.30826684076376898</v>
      </c>
      <c r="G1138" t="str">
        <f t="shared" si="17"/>
        <v>Female</v>
      </c>
    </row>
    <row r="1139" spans="1:7">
      <c r="A1139" t="s">
        <v>6</v>
      </c>
      <c r="B1139" t="s">
        <v>2976</v>
      </c>
      <c r="C1139">
        <f>VLOOKUP(B1139,NB_2!A:C,3,0)</f>
        <v>0.17520215633423181</v>
      </c>
      <c r="D1139">
        <f>VLOOKUP(B1139,NB_2!A:C,2,0)</f>
        <v>0.55521783181357653</v>
      </c>
      <c r="E1139">
        <f>C1139*GETPIVOTDATA("Gender",NB_2!$A$3,"Gender","Male","LastLetter","a")</f>
        <v>3.0695795584164604E-2</v>
      </c>
      <c r="F1139">
        <f>D1139*GETPIVOTDATA("Gender",NB_2!$A$3,"Gender","Female","LastLetter","a")</f>
        <v>0.30826684076376898</v>
      </c>
      <c r="G1139" t="str">
        <f t="shared" si="17"/>
        <v>Female</v>
      </c>
    </row>
    <row r="1140" spans="1:7">
      <c r="A1140" t="s">
        <v>6</v>
      </c>
      <c r="B1140" t="s">
        <v>2986</v>
      </c>
      <c r="C1140">
        <f>VLOOKUP(B1140,NB_2!A:C,3,0)</f>
        <v>5.6603773584905662E-2</v>
      </c>
      <c r="D1140">
        <f>VLOOKUP(B1140,NB_2!A:C,2,0)</f>
        <v>3.0395136778115502E-2</v>
      </c>
      <c r="E1140">
        <f>C1140*GETPIVOTDATA("Gender",NB_2!$A$3,"Gender","Male","LastLetter","a")</f>
        <v>9.9171031887301028E-3</v>
      </c>
      <c r="F1140">
        <f>D1140*GETPIVOTDATA("Gender",NB_2!$A$3,"Gender","Female","LastLetter","a")</f>
        <v>1.6875921939622389E-2</v>
      </c>
      <c r="G1140" t="str">
        <f t="shared" si="17"/>
        <v>Female</v>
      </c>
    </row>
    <row r="1141" spans="1:7">
      <c r="A1141" t="s">
        <v>6</v>
      </c>
      <c r="B1141" t="s">
        <v>2994</v>
      </c>
      <c r="C1141">
        <f>VLOOKUP(B1141,NB_2!A:C,3,0)</f>
        <v>6.2893081761006289E-2</v>
      </c>
      <c r="D1141">
        <f>VLOOKUP(B1141,NB_2!A:C,2,0)</f>
        <v>5.065856129685917E-3</v>
      </c>
      <c r="E1141">
        <f>C1141*GETPIVOTDATA("Gender",NB_2!$A$3,"Gender","Male","LastLetter","a")</f>
        <v>1.1019003543033448E-2</v>
      </c>
      <c r="F1141">
        <f>D1141*GETPIVOTDATA("Gender",NB_2!$A$3,"Gender","Female","LastLetter","a")</f>
        <v>2.812653656603731E-3</v>
      </c>
      <c r="G1141" t="str">
        <f t="shared" si="17"/>
        <v>Male</v>
      </c>
    </row>
    <row r="1142" spans="1:7">
      <c r="A1142" t="s">
        <v>4</v>
      </c>
      <c r="B1142" t="s">
        <v>2982</v>
      </c>
      <c r="C1142">
        <f>VLOOKUP(B1142,NB_2!A:C,3,0)</f>
        <v>0.1096136567834681</v>
      </c>
      <c r="D1142">
        <f>VLOOKUP(B1142,NB_2!A:C,2,0)</f>
        <v>5.065856129685917E-3</v>
      </c>
      <c r="E1142">
        <f>C1142*GETPIVOTDATA("Gender",NB_2!$A$3,"Gender","Male","LastLetter","a")</f>
        <v>1.9204549032144008E-2</v>
      </c>
      <c r="F1142">
        <f>D1142*GETPIVOTDATA("Gender",NB_2!$A$3,"Gender","Female","LastLetter","a")</f>
        <v>2.812653656603731E-3</v>
      </c>
      <c r="G1142" t="str">
        <f t="shared" si="17"/>
        <v>Male</v>
      </c>
    </row>
    <row r="1143" spans="1:7">
      <c r="A1143" t="s">
        <v>4</v>
      </c>
      <c r="B1143" t="s">
        <v>2976</v>
      </c>
      <c r="C1143">
        <f>VLOOKUP(B1143,NB_2!A:C,3,0)</f>
        <v>0.17520215633423181</v>
      </c>
      <c r="D1143">
        <f>VLOOKUP(B1143,NB_2!A:C,2,0)</f>
        <v>0.55521783181357653</v>
      </c>
      <c r="E1143">
        <f>C1143*GETPIVOTDATA("Gender",NB_2!$A$3,"Gender","Male","LastLetter","a")</f>
        <v>3.0695795584164604E-2</v>
      </c>
      <c r="F1143">
        <f>D1143*GETPIVOTDATA("Gender",NB_2!$A$3,"Gender","Female","LastLetter","a")</f>
        <v>0.30826684076376898</v>
      </c>
      <c r="G1143" t="str">
        <f t="shared" si="17"/>
        <v>Female</v>
      </c>
    </row>
    <row r="1144" spans="1:7">
      <c r="A1144" t="s">
        <v>6</v>
      </c>
      <c r="B1144" t="s">
        <v>2976</v>
      </c>
      <c r="C1144">
        <f>VLOOKUP(B1144,NB_2!A:C,3,0)</f>
        <v>0.17520215633423181</v>
      </c>
      <c r="D1144">
        <f>VLOOKUP(B1144,NB_2!A:C,2,0)</f>
        <v>0.55521783181357653</v>
      </c>
      <c r="E1144">
        <f>C1144*GETPIVOTDATA("Gender",NB_2!$A$3,"Gender","Male","LastLetter","a")</f>
        <v>3.0695795584164604E-2</v>
      </c>
      <c r="F1144">
        <f>D1144*GETPIVOTDATA("Gender",NB_2!$A$3,"Gender","Female","LastLetter","a")</f>
        <v>0.30826684076376898</v>
      </c>
      <c r="G1144" t="str">
        <f t="shared" si="17"/>
        <v>Female</v>
      </c>
    </row>
    <row r="1145" spans="1:7">
      <c r="A1145" t="s">
        <v>6</v>
      </c>
      <c r="B1145" t="s">
        <v>2976</v>
      </c>
      <c r="C1145">
        <f>VLOOKUP(B1145,NB_2!A:C,3,0)</f>
        <v>0.17520215633423181</v>
      </c>
      <c r="D1145">
        <f>VLOOKUP(B1145,NB_2!A:C,2,0)</f>
        <v>0.55521783181357653</v>
      </c>
      <c r="E1145">
        <f>C1145*GETPIVOTDATA("Gender",NB_2!$A$3,"Gender","Male","LastLetter","a")</f>
        <v>3.0695795584164604E-2</v>
      </c>
      <c r="F1145">
        <f>D1145*GETPIVOTDATA("Gender",NB_2!$A$3,"Gender","Female","LastLetter","a")</f>
        <v>0.30826684076376898</v>
      </c>
      <c r="G1145" t="str">
        <f t="shared" si="17"/>
        <v>Female</v>
      </c>
    </row>
    <row r="1146" spans="1:7">
      <c r="A1146" t="s">
        <v>4</v>
      </c>
      <c r="B1146" t="s">
        <v>2980</v>
      </c>
      <c r="C1146">
        <f>VLOOKUP(B1146,NB_2!A:C,3,0)</f>
        <v>1.7969451931716084E-3</v>
      </c>
      <c r="D1146">
        <f>VLOOKUP(B1146,NB_2!A:C,2,0)</f>
        <v>1.0131712259371835E-3</v>
      </c>
      <c r="E1146">
        <f>C1146*GETPIVOTDATA("Gender",NB_2!$A$3,"Gender","Male","LastLetter","a")</f>
        <v>3.1482867265809851E-4</v>
      </c>
      <c r="F1146">
        <f>D1146*GETPIVOTDATA("Gender",NB_2!$A$3,"Gender","Female","LastLetter","a")</f>
        <v>5.6253073132074625E-4</v>
      </c>
      <c r="G1146" t="str">
        <f t="shared" si="17"/>
        <v>Female</v>
      </c>
    </row>
    <row r="1147" spans="1:7">
      <c r="A1147" t="s">
        <v>4</v>
      </c>
      <c r="B1147" t="s">
        <v>2984</v>
      </c>
      <c r="C1147">
        <f>VLOOKUP(B1147,NB_2!A:C,3,0)</f>
        <v>2.3360287511230909E-2</v>
      </c>
      <c r="D1147">
        <f>VLOOKUP(B1147,NB_2!A:C,2,0)</f>
        <v>1.0131712259371835E-3</v>
      </c>
      <c r="E1147">
        <f>C1147*GETPIVOTDATA("Gender",NB_2!$A$3,"Gender","Male","LastLetter","a")</f>
        <v>4.0927727445552809E-3</v>
      </c>
      <c r="F1147">
        <f>D1147*GETPIVOTDATA("Gender",NB_2!$A$3,"Gender","Female","LastLetter","a")</f>
        <v>5.6253073132074625E-4</v>
      </c>
      <c r="G1147" t="str">
        <f t="shared" si="17"/>
        <v>Male</v>
      </c>
    </row>
    <row r="1148" spans="1:7">
      <c r="A1148" t="s">
        <v>4</v>
      </c>
      <c r="B1148" t="s">
        <v>2997</v>
      </c>
      <c r="C1148">
        <f>VLOOKUP(B1148,NB_2!A:C,3,0)</f>
        <v>1.7070979335130278E-2</v>
      </c>
      <c r="D1148">
        <f>VLOOKUP(B1148,NB_2!A:C,2,0)</f>
        <v>2.0263424518743669E-3</v>
      </c>
      <c r="E1148">
        <f>C1148*GETPIVOTDATA("Gender",NB_2!$A$3,"Gender","Male","LastLetter","a")</f>
        <v>2.9908723902519353E-3</v>
      </c>
      <c r="F1148">
        <f>D1148*GETPIVOTDATA("Gender",NB_2!$A$3,"Gender","Female","LastLetter","a")</f>
        <v>1.1250614626414925E-3</v>
      </c>
      <c r="G1148" t="str">
        <f t="shared" si="17"/>
        <v>Male</v>
      </c>
    </row>
    <row r="1149" spans="1:7">
      <c r="A1149" t="s">
        <v>6</v>
      </c>
      <c r="B1149" t="s">
        <v>2983</v>
      </c>
      <c r="C1149">
        <f>VLOOKUP(B1149,NB_2!A:C,3,0)</f>
        <v>6.5588499550763707E-2</v>
      </c>
      <c r="D1149">
        <f>VLOOKUP(B1149,NB_2!A:C,2,0)</f>
        <v>0.33839918946301922</v>
      </c>
      <c r="E1149">
        <f>C1149*GETPIVOTDATA("Gender",NB_2!$A$3,"Gender","Male","LastLetter","a")</f>
        <v>1.1491246552020596E-2</v>
      </c>
      <c r="F1149">
        <f>D1149*GETPIVOTDATA("Gender",NB_2!$A$3,"Gender","Female","LastLetter","a")</f>
        <v>0.18788526426112923</v>
      </c>
      <c r="G1149" t="str">
        <f t="shared" si="17"/>
        <v>Female</v>
      </c>
    </row>
    <row r="1150" spans="1:7">
      <c r="A1150" t="s">
        <v>4</v>
      </c>
      <c r="B1150" t="s">
        <v>2988</v>
      </c>
      <c r="C1150">
        <f>VLOOKUP(B1150,NB_2!A:C,3,0)</f>
        <v>0.16172506738544473</v>
      </c>
      <c r="D1150">
        <f>VLOOKUP(B1150,NB_2!A:C,2,0)</f>
        <v>1.4184397163120567E-2</v>
      </c>
      <c r="E1150">
        <f>C1150*GETPIVOTDATA("Gender",NB_2!$A$3,"Gender","Male","LastLetter","a")</f>
        <v>2.8334580539228861E-2</v>
      </c>
      <c r="F1150">
        <f>D1150*GETPIVOTDATA("Gender",NB_2!$A$3,"Gender","Female","LastLetter","a")</f>
        <v>7.8754302384904471E-3</v>
      </c>
      <c r="G1150" t="str">
        <f t="shared" si="17"/>
        <v>Male</v>
      </c>
    </row>
    <row r="1151" spans="1:7">
      <c r="A1151" t="s">
        <v>4</v>
      </c>
      <c r="B1151" t="s">
        <v>2976</v>
      </c>
      <c r="C1151">
        <f>VLOOKUP(B1151,NB_2!A:C,3,0)</f>
        <v>0.17520215633423181</v>
      </c>
      <c r="D1151">
        <f>VLOOKUP(B1151,NB_2!A:C,2,0)</f>
        <v>0.55521783181357653</v>
      </c>
      <c r="E1151">
        <f>C1151*GETPIVOTDATA("Gender",NB_2!$A$3,"Gender","Male","LastLetter","a")</f>
        <v>3.0695795584164604E-2</v>
      </c>
      <c r="F1151">
        <f>D1151*GETPIVOTDATA("Gender",NB_2!$A$3,"Gender","Female","LastLetter","a")</f>
        <v>0.30826684076376898</v>
      </c>
      <c r="G1151" t="str">
        <f t="shared" si="17"/>
        <v>Female</v>
      </c>
    </row>
    <row r="1152" spans="1:7">
      <c r="A1152" t="s">
        <v>6</v>
      </c>
      <c r="B1152" t="s">
        <v>2976</v>
      </c>
      <c r="C1152">
        <f>VLOOKUP(B1152,NB_2!A:C,3,0)</f>
        <v>0.17520215633423181</v>
      </c>
      <c r="D1152">
        <f>VLOOKUP(B1152,NB_2!A:C,2,0)</f>
        <v>0.55521783181357653</v>
      </c>
      <c r="E1152">
        <f>C1152*GETPIVOTDATA("Gender",NB_2!$A$3,"Gender","Male","LastLetter","a")</f>
        <v>3.0695795584164604E-2</v>
      </c>
      <c r="F1152">
        <f>D1152*GETPIVOTDATA("Gender",NB_2!$A$3,"Gender","Female","LastLetter","a")</f>
        <v>0.30826684076376898</v>
      </c>
      <c r="G1152" t="str">
        <f t="shared" si="17"/>
        <v>Female</v>
      </c>
    </row>
    <row r="1153" spans="1:7">
      <c r="A1153" t="s">
        <v>4</v>
      </c>
      <c r="B1153" t="s">
        <v>2992</v>
      </c>
      <c r="C1153">
        <f>VLOOKUP(B1153,NB_2!A:C,3,0)</f>
        <v>8.9847259658580411E-2</v>
      </c>
      <c r="D1153">
        <f>VLOOKUP(B1153,NB_2!A:C,2,0)</f>
        <v>8.1053698074974676E-3</v>
      </c>
      <c r="E1153">
        <f>C1153*GETPIVOTDATA("Gender",NB_2!$A$3,"Gender","Male","LastLetter","a")</f>
        <v>1.5741433632904926E-2</v>
      </c>
      <c r="F1153">
        <f>D1153*GETPIVOTDATA("Gender",NB_2!$A$3,"Gender","Female","LastLetter","a")</f>
        <v>4.50024585056597E-3</v>
      </c>
      <c r="G1153" t="str">
        <f t="shared" si="17"/>
        <v>Male</v>
      </c>
    </row>
    <row r="1154" spans="1:7">
      <c r="A1154" t="s">
        <v>6</v>
      </c>
      <c r="B1154" t="s">
        <v>2983</v>
      </c>
      <c r="C1154">
        <f>VLOOKUP(B1154,NB_2!A:C,3,0)</f>
        <v>6.5588499550763707E-2</v>
      </c>
      <c r="D1154">
        <f>VLOOKUP(B1154,NB_2!A:C,2,0)</f>
        <v>0.33839918946301922</v>
      </c>
      <c r="E1154">
        <f>C1154*GETPIVOTDATA("Gender",NB_2!$A$3,"Gender","Male","LastLetter","a")</f>
        <v>1.1491246552020596E-2</v>
      </c>
      <c r="F1154">
        <f>D1154*GETPIVOTDATA("Gender",NB_2!$A$3,"Gender","Female","LastLetter","a")</f>
        <v>0.18788526426112923</v>
      </c>
      <c r="G1154" t="str">
        <f t="shared" si="17"/>
        <v>Female</v>
      </c>
    </row>
    <row r="1155" spans="1:7">
      <c r="A1155" t="s">
        <v>6</v>
      </c>
      <c r="B1155" t="s">
        <v>2976</v>
      </c>
      <c r="C1155">
        <f>VLOOKUP(B1155,NB_2!A:C,3,0)</f>
        <v>0.17520215633423181</v>
      </c>
      <c r="D1155">
        <f>VLOOKUP(B1155,NB_2!A:C,2,0)</f>
        <v>0.55521783181357653</v>
      </c>
      <c r="E1155">
        <f>C1155*GETPIVOTDATA("Gender",NB_2!$A$3,"Gender","Male","LastLetter","a")</f>
        <v>3.0695795584164604E-2</v>
      </c>
      <c r="F1155">
        <f>D1155*GETPIVOTDATA("Gender",NB_2!$A$3,"Gender","Female","LastLetter","a")</f>
        <v>0.30826684076376898</v>
      </c>
      <c r="G1155" t="str">
        <f t="shared" ref="G1155:G1218" si="18">IF(E1155&gt;F1155,"Male","Female")</f>
        <v>Female</v>
      </c>
    </row>
    <row r="1156" spans="1:7">
      <c r="A1156" t="s">
        <v>6</v>
      </c>
      <c r="B1156" t="s">
        <v>2976</v>
      </c>
      <c r="C1156">
        <f>VLOOKUP(B1156,NB_2!A:C,3,0)</f>
        <v>0.17520215633423181</v>
      </c>
      <c r="D1156">
        <f>VLOOKUP(B1156,NB_2!A:C,2,0)</f>
        <v>0.55521783181357653</v>
      </c>
      <c r="E1156">
        <f>C1156*GETPIVOTDATA("Gender",NB_2!$A$3,"Gender","Male","LastLetter","a")</f>
        <v>3.0695795584164604E-2</v>
      </c>
      <c r="F1156">
        <f>D1156*GETPIVOTDATA("Gender",NB_2!$A$3,"Gender","Female","LastLetter","a")</f>
        <v>0.30826684076376898</v>
      </c>
      <c r="G1156" t="str">
        <f t="shared" si="18"/>
        <v>Female</v>
      </c>
    </row>
    <row r="1157" spans="1:7">
      <c r="A1157" t="s">
        <v>4</v>
      </c>
      <c r="B1157" t="s">
        <v>2997</v>
      </c>
      <c r="C1157">
        <f>VLOOKUP(B1157,NB_2!A:C,3,0)</f>
        <v>1.7070979335130278E-2</v>
      </c>
      <c r="D1157">
        <f>VLOOKUP(B1157,NB_2!A:C,2,0)</f>
        <v>2.0263424518743669E-3</v>
      </c>
      <c r="E1157">
        <f>C1157*GETPIVOTDATA("Gender",NB_2!$A$3,"Gender","Male","LastLetter","a")</f>
        <v>2.9908723902519353E-3</v>
      </c>
      <c r="F1157">
        <f>D1157*GETPIVOTDATA("Gender",NB_2!$A$3,"Gender","Female","LastLetter","a")</f>
        <v>1.1250614626414925E-3</v>
      </c>
      <c r="G1157" t="str">
        <f t="shared" si="18"/>
        <v>Male</v>
      </c>
    </row>
    <row r="1158" spans="1:7">
      <c r="A1158" t="s">
        <v>6</v>
      </c>
      <c r="B1158" t="s">
        <v>2976</v>
      </c>
      <c r="C1158">
        <f>VLOOKUP(B1158,NB_2!A:C,3,0)</f>
        <v>0.17520215633423181</v>
      </c>
      <c r="D1158">
        <f>VLOOKUP(B1158,NB_2!A:C,2,0)</f>
        <v>0.55521783181357653</v>
      </c>
      <c r="E1158">
        <f>C1158*GETPIVOTDATA("Gender",NB_2!$A$3,"Gender","Male","LastLetter","a")</f>
        <v>3.0695795584164604E-2</v>
      </c>
      <c r="F1158">
        <f>D1158*GETPIVOTDATA("Gender",NB_2!$A$3,"Gender","Female","LastLetter","a")</f>
        <v>0.30826684076376898</v>
      </c>
      <c r="G1158" t="str">
        <f t="shared" si="18"/>
        <v>Female</v>
      </c>
    </row>
    <row r="1159" spans="1:7">
      <c r="A1159" t="s">
        <v>4</v>
      </c>
      <c r="B1159" t="s">
        <v>2988</v>
      </c>
      <c r="C1159">
        <f>VLOOKUP(B1159,NB_2!A:C,3,0)</f>
        <v>0.16172506738544473</v>
      </c>
      <c r="D1159">
        <f>VLOOKUP(B1159,NB_2!A:C,2,0)</f>
        <v>1.4184397163120567E-2</v>
      </c>
      <c r="E1159">
        <f>C1159*GETPIVOTDATA("Gender",NB_2!$A$3,"Gender","Male","LastLetter","a")</f>
        <v>2.8334580539228861E-2</v>
      </c>
      <c r="F1159">
        <f>D1159*GETPIVOTDATA("Gender",NB_2!$A$3,"Gender","Female","LastLetter","a")</f>
        <v>7.8754302384904471E-3</v>
      </c>
      <c r="G1159" t="str">
        <f t="shared" si="18"/>
        <v>Male</v>
      </c>
    </row>
    <row r="1160" spans="1:7">
      <c r="A1160" t="s">
        <v>6</v>
      </c>
      <c r="B1160" t="s">
        <v>2979</v>
      </c>
      <c r="C1160">
        <f>VLOOKUP(B1160,NB_2!A:C,3,0)</f>
        <v>6.2893081761006293E-3</v>
      </c>
      <c r="D1160">
        <f>VLOOKUP(B1160,NB_2!A:C,2,0)</f>
        <v>8.1053698074974676E-3</v>
      </c>
      <c r="E1160">
        <f>C1160*GETPIVOTDATA("Gender",NB_2!$A$3,"Gender","Male","LastLetter","a")</f>
        <v>1.1019003543033448E-3</v>
      </c>
      <c r="F1160">
        <f>D1160*GETPIVOTDATA("Gender",NB_2!$A$3,"Gender","Female","LastLetter","a")</f>
        <v>4.50024585056597E-3</v>
      </c>
      <c r="G1160" t="str">
        <f t="shared" si="18"/>
        <v>Female</v>
      </c>
    </row>
    <row r="1161" spans="1:7">
      <c r="A1161" t="s">
        <v>6</v>
      </c>
      <c r="B1161" t="s">
        <v>2976</v>
      </c>
      <c r="C1161">
        <f>VLOOKUP(B1161,NB_2!A:C,3,0)</f>
        <v>0.17520215633423181</v>
      </c>
      <c r="D1161">
        <f>VLOOKUP(B1161,NB_2!A:C,2,0)</f>
        <v>0.55521783181357653</v>
      </c>
      <c r="E1161">
        <f>C1161*GETPIVOTDATA("Gender",NB_2!$A$3,"Gender","Male","LastLetter","a")</f>
        <v>3.0695795584164604E-2</v>
      </c>
      <c r="F1161">
        <f>D1161*GETPIVOTDATA("Gender",NB_2!$A$3,"Gender","Female","LastLetter","a")</f>
        <v>0.30826684076376898</v>
      </c>
      <c r="G1161" t="str">
        <f t="shared" si="18"/>
        <v>Female</v>
      </c>
    </row>
    <row r="1162" spans="1:7">
      <c r="A1162" t="s">
        <v>6</v>
      </c>
      <c r="B1162" t="s">
        <v>2983</v>
      </c>
      <c r="C1162">
        <f>VLOOKUP(B1162,NB_2!A:C,3,0)</f>
        <v>6.5588499550763707E-2</v>
      </c>
      <c r="D1162">
        <f>VLOOKUP(B1162,NB_2!A:C,2,0)</f>
        <v>0.33839918946301922</v>
      </c>
      <c r="E1162">
        <f>C1162*GETPIVOTDATA("Gender",NB_2!$A$3,"Gender","Male","LastLetter","a")</f>
        <v>1.1491246552020596E-2</v>
      </c>
      <c r="F1162">
        <f>D1162*GETPIVOTDATA("Gender",NB_2!$A$3,"Gender","Female","LastLetter","a")</f>
        <v>0.18788526426112923</v>
      </c>
      <c r="G1162" t="str">
        <f t="shared" si="18"/>
        <v>Female</v>
      </c>
    </row>
    <row r="1163" spans="1:7">
      <c r="A1163" t="s">
        <v>6</v>
      </c>
      <c r="B1163" t="s">
        <v>2976</v>
      </c>
      <c r="C1163">
        <f>VLOOKUP(B1163,NB_2!A:C,3,0)</f>
        <v>0.17520215633423181</v>
      </c>
      <c r="D1163">
        <f>VLOOKUP(B1163,NB_2!A:C,2,0)</f>
        <v>0.55521783181357653</v>
      </c>
      <c r="E1163">
        <f>C1163*GETPIVOTDATA("Gender",NB_2!$A$3,"Gender","Male","LastLetter","a")</f>
        <v>3.0695795584164604E-2</v>
      </c>
      <c r="F1163">
        <f>D1163*GETPIVOTDATA("Gender",NB_2!$A$3,"Gender","Female","LastLetter","a")</f>
        <v>0.30826684076376898</v>
      </c>
      <c r="G1163" t="str">
        <f t="shared" si="18"/>
        <v>Female</v>
      </c>
    </row>
    <row r="1164" spans="1:7">
      <c r="A1164" t="s">
        <v>4</v>
      </c>
      <c r="B1164" t="s">
        <v>2983</v>
      </c>
      <c r="C1164">
        <f>VLOOKUP(B1164,NB_2!A:C,3,0)</f>
        <v>6.5588499550763707E-2</v>
      </c>
      <c r="D1164">
        <f>VLOOKUP(B1164,NB_2!A:C,2,0)</f>
        <v>0.33839918946301922</v>
      </c>
      <c r="E1164">
        <f>C1164*GETPIVOTDATA("Gender",NB_2!$A$3,"Gender","Male","LastLetter","a")</f>
        <v>1.1491246552020596E-2</v>
      </c>
      <c r="F1164">
        <f>D1164*GETPIVOTDATA("Gender",NB_2!$A$3,"Gender","Female","LastLetter","a")</f>
        <v>0.18788526426112923</v>
      </c>
      <c r="G1164" t="str">
        <f t="shared" si="18"/>
        <v>Female</v>
      </c>
    </row>
    <row r="1165" spans="1:7">
      <c r="A1165" t="s">
        <v>6</v>
      </c>
      <c r="B1165" t="s">
        <v>2983</v>
      </c>
      <c r="C1165">
        <f>VLOOKUP(B1165,NB_2!A:C,3,0)</f>
        <v>6.5588499550763707E-2</v>
      </c>
      <c r="D1165">
        <f>VLOOKUP(B1165,NB_2!A:C,2,0)</f>
        <v>0.33839918946301922</v>
      </c>
      <c r="E1165">
        <f>C1165*GETPIVOTDATA("Gender",NB_2!$A$3,"Gender","Male","LastLetter","a")</f>
        <v>1.1491246552020596E-2</v>
      </c>
      <c r="F1165">
        <f>D1165*GETPIVOTDATA("Gender",NB_2!$A$3,"Gender","Female","LastLetter","a")</f>
        <v>0.18788526426112923</v>
      </c>
      <c r="G1165" t="str">
        <f t="shared" si="18"/>
        <v>Female</v>
      </c>
    </row>
    <row r="1166" spans="1:7">
      <c r="A1166" t="s">
        <v>4</v>
      </c>
      <c r="B1166" t="s">
        <v>2976</v>
      </c>
      <c r="C1166">
        <f>VLOOKUP(B1166,NB_2!A:C,3,0)</f>
        <v>0.17520215633423181</v>
      </c>
      <c r="D1166">
        <f>VLOOKUP(B1166,NB_2!A:C,2,0)</f>
        <v>0.55521783181357653</v>
      </c>
      <c r="E1166">
        <f>C1166*GETPIVOTDATA("Gender",NB_2!$A$3,"Gender","Male","LastLetter","a")</f>
        <v>3.0695795584164604E-2</v>
      </c>
      <c r="F1166">
        <f>D1166*GETPIVOTDATA("Gender",NB_2!$A$3,"Gender","Female","LastLetter","a")</f>
        <v>0.30826684076376898</v>
      </c>
      <c r="G1166" t="str">
        <f t="shared" si="18"/>
        <v>Female</v>
      </c>
    </row>
    <row r="1167" spans="1:7">
      <c r="A1167" t="s">
        <v>4</v>
      </c>
      <c r="B1167" t="s">
        <v>2983</v>
      </c>
      <c r="C1167">
        <f>VLOOKUP(B1167,NB_2!A:C,3,0)</f>
        <v>6.5588499550763707E-2</v>
      </c>
      <c r="D1167">
        <f>VLOOKUP(B1167,NB_2!A:C,2,0)</f>
        <v>0.33839918946301922</v>
      </c>
      <c r="E1167">
        <f>C1167*GETPIVOTDATA("Gender",NB_2!$A$3,"Gender","Male","LastLetter","a")</f>
        <v>1.1491246552020596E-2</v>
      </c>
      <c r="F1167">
        <f>D1167*GETPIVOTDATA("Gender",NB_2!$A$3,"Gender","Female","LastLetter","a")</f>
        <v>0.18788526426112923</v>
      </c>
      <c r="G1167" t="str">
        <f t="shared" si="18"/>
        <v>Female</v>
      </c>
    </row>
    <row r="1168" spans="1:7">
      <c r="A1168" t="s">
        <v>6</v>
      </c>
      <c r="B1168" t="s">
        <v>2976</v>
      </c>
      <c r="C1168">
        <f>VLOOKUP(B1168,NB_2!A:C,3,0)</f>
        <v>0.17520215633423181</v>
      </c>
      <c r="D1168">
        <f>VLOOKUP(B1168,NB_2!A:C,2,0)</f>
        <v>0.55521783181357653</v>
      </c>
      <c r="E1168">
        <f>C1168*GETPIVOTDATA("Gender",NB_2!$A$3,"Gender","Male","LastLetter","a")</f>
        <v>3.0695795584164604E-2</v>
      </c>
      <c r="F1168">
        <f>D1168*GETPIVOTDATA("Gender",NB_2!$A$3,"Gender","Female","LastLetter","a")</f>
        <v>0.30826684076376898</v>
      </c>
      <c r="G1168" t="str">
        <f t="shared" si="18"/>
        <v>Female</v>
      </c>
    </row>
    <row r="1169" spans="1:7">
      <c r="A1169" t="s">
        <v>6</v>
      </c>
      <c r="B1169" t="s">
        <v>2983</v>
      </c>
      <c r="C1169">
        <f>VLOOKUP(B1169,NB_2!A:C,3,0)</f>
        <v>6.5588499550763707E-2</v>
      </c>
      <c r="D1169">
        <f>VLOOKUP(B1169,NB_2!A:C,2,0)</f>
        <v>0.33839918946301922</v>
      </c>
      <c r="E1169">
        <f>C1169*GETPIVOTDATA("Gender",NB_2!$A$3,"Gender","Male","LastLetter","a")</f>
        <v>1.1491246552020596E-2</v>
      </c>
      <c r="F1169">
        <f>D1169*GETPIVOTDATA("Gender",NB_2!$A$3,"Gender","Female","LastLetter","a")</f>
        <v>0.18788526426112923</v>
      </c>
      <c r="G1169" t="str">
        <f t="shared" si="18"/>
        <v>Female</v>
      </c>
    </row>
    <row r="1170" spans="1:7">
      <c r="A1170" t="s">
        <v>4</v>
      </c>
      <c r="B1170" t="s">
        <v>2983</v>
      </c>
      <c r="C1170">
        <f>VLOOKUP(B1170,NB_2!A:C,3,0)</f>
        <v>6.5588499550763707E-2</v>
      </c>
      <c r="D1170">
        <f>VLOOKUP(B1170,NB_2!A:C,2,0)</f>
        <v>0.33839918946301922</v>
      </c>
      <c r="E1170">
        <f>C1170*GETPIVOTDATA("Gender",NB_2!$A$3,"Gender","Male","LastLetter","a")</f>
        <v>1.1491246552020596E-2</v>
      </c>
      <c r="F1170">
        <f>D1170*GETPIVOTDATA("Gender",NB_2!$A$3,"Gender","Female","LastLetter","a")</f>
        <v>0.18788526426112923</v>
      </c>
      <c r="G1170" t="str">
        <f t="shared" si="18"/>
        <v>Female</v>
      </c>
    </row>
    <row r="1171" spans="1:7">
      <c r="A1171" t="s">
        <v>6</v>
      </c>
      <c r="B1171" t="s">
        <v>2976</v>
      </c>
      <c r="C1171">
        <f>VLOOKUP(B1171,NB_2!A:C,3,0)</f>
        <v>0.17520215633423181</v>
      </c>
      <c r="D1171">
        <f>VLOOKUP(B1171,NB_2!A:C,2,0)</f>
        <v>0.55521783181357653</v>
      </c>
      <c r="E1171">
        <f>C1171*GETPIVOTDATA("Gender",NB_2!$A$3,"Gender","Male","LastLetter","a")</f>
        <v>3.0695795584164604E-2</v>
      </c>
      <c r="F1171">
        <f>D1171*GETPIVOTDATA("Gender",NB_2!$A$3,"Gender","Female","LastLetter","a")</f>
        <v>0.30826684076376898</v>
      </c>
      <c r="G1171" t="str">
        <f t="shared" si="18"/>
        <v>Female</v>
      </c>
    </row>
    <row r="1172" spans="1:7">
      <c r="A1172" t="s">
        <v>6</v>
      </c>
      <c r="B1172" t="s">
        <v>2976</v>
      </c>
      <c r="C1172">
        <f>VLOOKUP(B1172,NB_2!A:C,3,0)</f>
        <v>0.17520215633423181</v>
      </c>
      <c r="D1172">
        <f>VLOOKUP(B1172,NB_2!A:C,2,0)</f>
        <v>0.55521783181357653</v>
      </c>
      <c r="E1172">
        <f>C1172*GETPIVOTDATA("Gender",NB_2!$A$3,"Gender","Male","LastLetter","a")</f>
        <v>3.0695795584164604E-2</v>
      </c>
      <c r="F1172">
        <f>D1172*GETPIVOTDATA("Gender",NB_2!$A$3,"Gender","Female","LastLetter","a")</f>
        <v>0.30826684076376898</v>
      </c>
      <c r="G1172" t="str">
        <f t="shared" si="18"/>
        <v>Female</v>
      </c>
    </row>
    <row r="1173" spans="1:7">
      <c r="A1173" t="s">
        <v>6</v>
      </c>
      <c r="B1173" t="s">
        <v>2986</v>
      </c>
      <c r="C1173">
        <f>VLOOKUP(B1173,NB_2!A:C,3,0)</f>
        <v>5.6603773584905662E-2</v>
      </c>
      <c r="D1173">
        <f>VLOOKUP(B1173,NB_2!A:C,2,0)</f>
        <v>3.0395136778115502E-2</v>
      </c>
      <c r="E1173">
        <f>C1173*GETPIVOTDATA("Gender",NB_2!$A$3,"Gender","Male","LastLetter","a")</f>
        <v>9.9171031887301028E-3</v>
      </c>
      <c r="F1173">
        <f>D1173*GETPIVOTDATA("Gender",NB_2!$A$3,"Gender","Female","LastLetter","a")</f>
        <v>1.6875921939622389E-2</v>
      </c>
      <c r="G1173" t="str">
        <f t="shared" si="18"/>
        <v>Female</v>
      </c>
    </row>
    <row r="1174" spans="1:7">
      <c r="A1174" t="s">
        <v>6</v>
      </c>
      <c r="B1174" t="s">
        <v>2976</v>
      </c>
      <c r="C1174">
        <f>VLOOKUP(B1174,NB_2!A:C,3,0)</f>
        <v>0.17520215633423181</v>
      </c>
      <c r="D1174">
        <f>VLOOKUP(B1174,NB_2!A:C,2,0)</f>
        <v>0.55521783181357653</v>
      </c>
      <c r="E1174">
        <f>C1174*GETPIVOTDATA("Gender",NB_2!$A$3,"Gender","Male","LastLetter","a")</f>
        <v>3.0695795584164604E-2</v>
      </c>
      <c r="F1174">
        <f>D1174*GETPIVOTDATA("Gender",NB_2!$A$3,"Gender","Female","LastLetter","a")</f>
        <v>0.30826684076376898</v>
      </c>
      <c r="G1174" t="str">
        <f t="shared" si="18"/>
        <v>Female</v>
      </c>
    </row>
    <row r="1175" spans="1:7">
      <c r="A1175" t="s">
        <v>6</v>
      </c>
      <c r="B1175" t="s">
        <v>2976</v>
      </c>
      <c r="C1175">
        <f>VLOOKUP(B1175,NB_2!A:C,3,0)</f>
        <v>0.17520215633423181</v>
      </c>
      <c r="D1175">
        <f>VLOOKUP(B1175,NB_2!A:C,2,0)</f>
        <v>0.55521783181357653</v>
      </c>
      <c r="E1175">
        <f>C1175*GETPIVOTDATA("Gender",NB_2!$A$3,"Gender","Male","LastLetter","a")</f>
        <v>3.0695795584164604E-2</v>
      </c>
      <c r="F1175">
        <f>D1175*GETPIVOTDATA("Gender",NB_2!$A$3,"Gender","Female","LastLetter","a")</f>
        <v>0.30826684076376898</v>
      </c>
      <c r="G1175" t="str">
        <f t="shared" si="18"/>
        <v>Female</v>
      </c>
    </row>
    <row r="1176" spans="1:7">
      <c r="A1176" t="s">
        <v>4</v>
      </c>
      <c r="B1176" t="s">
        <v>2994</v>
      </c>
      <c r="C1176">
        <f>VLOOKUP(B1176,NB_2!A:C,3,0)</f>
        <v>6.2893081761006289E-2</v>
      </c>
      <c r="D1176">
        <f>VLOOKUP(B1176,NB_2!A:C,2,0)</f>
        <v>5.065856129685917E-3</v>
      </c>
      <c r="E1176">
        <f>C1176*GETPIVOTDATA("Gender",NB_2!$A$3,"Gender","Male","LastLetter","a")</f>
        <v>1.1019003543033448E-2</v>
      </c>
      <c r="F1176">
        <f>D1176*GETPIVOTDATA("Gender",NB_2!$A$3,"Gender","Female","LastLetter","a")</f>
        <v>2.812653656603731E-3</v>
      </c>
      <c r="G1176" t="str">
        <f t="shared" si="18"/>
        <v>Male</v>
      </c>
    </row>
    <row r="1177" spans="1:7">
      <c r="A1177" t="s">
        <v>6</v>
      </c>
      <c r="B1177" t="s">
        <v>2992</v>
      </c>
      <c r="C1177">
        <f>VLOOKUP(B1177,NB_2!A:C,3,0)</f>
        <v>8.9847259658580411E-2</v>
      </c>
      <c r="D1177">
        <f>VLOOKUP(B1177,NB_2!A:C,2,0)</f>
        <v>8.1053698074974676E-3</v>
      </c>
      <c r="E1177">
        <f>C1177*GETPIVOTDATA("Gender",NB_2!$A$3,"Gender","Male","LastLetter","a")</f>
        <v>1.5741433632904926E-2</v>
      </c>
      <c r="F1177">
        <f>D1177*GETPIVOTDATA("Gender",NB_2!$A$3,"Gender","Female","LastLetter","a")</f>
        <v>4.50024585056597E-3</v>
      </c>
      <c r="G1177" t="str">
        <f t="shared" si="18"/>
        <v>Male</v>
      </c>
    </row>
    <row r="1178" spans="1:7">
      <c r="A1178" t="s">
        <v>4</v>
      </c>
      <c r="B1178" t="s">
        <v>2996</v>
      </c>
      <c r="C1178">
        <f>VLOOKUP(B1178,NB_2!A:C,3,0)</f>
        <v>2.4258760107816711E-2</v>
      </c>
      <c r="D1178">
        <f>VLOOKUP(B1178,NB_2!A:C,2,0)</f>
        <v>0</v>
      </c>
      <c r="E1178">
        <f>C1178*GETPIVOTDATA("Gender",NB_2!$A$3,"Gender","Male","LastLetter","a")</f>
        <v>4.2501870808843295E-3</v>
      </c>
      <c r="F1178">
        <f>D1178*GETPIVOTDATA("Gender",NB_2!$A$3,"Gender","Female","LastLetter","a")</f>
        <v>0</v>
      </c>
      <c r="G1178" t="str">
        <f t="shared" si="18"/>
        <v>Male</v>
      </c>
    </row>
    <row r="1179" spans="1:7">
      <c r="A1179" t="s">
        <v>4</v>
      </c>
      <c r="B1179" t="s">
        <v>2982</v>
      </c>
      <c r="C1179">
        <f>VLOOKUP(B1179,NB_2!A:C,3,0)</f>
        <v>0.1096136567834681</v>
      </c>
      <c r="D1179">
        <f>VLOOKUP(B1179,NB_2!A:C,2,0)</f>
        <v>5.065856129685917E-3</v>
      </c>
      <c r="E1179">
        <f>C1179*GETPIVOTDATA("Gender",NB_2!$A$3,"Gender","Male","LastLetter","a")</f>
        <v>1.9204549032144008E-2</v>
      </c>
      <c r="F1179">
        <f>D1179*GETPIVOTDATA("Gender",NB_2!$A$3,"Gender","Female","LastLetter","a")</f>
        <v>2.812653656603731E-3</v>
      </c>
      <c r="G1179" t="str">
        <f t="shared" si="18"/>
        <v>Male</v>
      </c>
    </row>
    <row r="1180" spans="1:7">
      <c r="A1180" t="s">
        <v>6</v>
      </c>
      <c r="B1180" t="s">
        <v>2983</v>
      </c>
      <c r="C1180">
        <f>VLOOKUP(B1180,NB_2!A:C,3,0)</f>
        <v>6.5588499550763707E-2</v>
      </c>
      <c r="D1180">
        <f>VLOOKUP(B1180,NB_2!A:C,2,0)</f>
        <v>0.33839918946301922</v>
      </c>
      <c r="E1180">
        <f>C1180*GETPIVOTDATA("Gender",NB_2!$A$3,"Gender","Male","LastLetter","a")</f>
        <v>1.1491246552020596E-2</v>
      </c>
      <c r="F1180">
        <f>D1180*GETPIVOTDATA("Gender",NB_2!$A$3,"Gender","Female","LastLetter","a")</f>
        <v>0.18788526426112923</v>
      </c>
      <c r="G1180" t="str">
        <f t="shared" si="18"/>
        <v>Female</v>
      </c>
    </row>
    <row r="1181" spans="1:7">
      <c r="A1181" t="s">
        <v>4</v>
      </c>
      <c r="B1181" t="s">
        <v>2992</v>
      </c>
      <c r="C1181">
        <f>VLOOKUP(B1181,NB_2!A:C,3,0)</f>
        <v>8.9847259658580411E-2</v>
      </c>
      <c r="D1181">
        <f>VLOOKUP(B1181,NB_2!A:C,2,0)</f>
        <v>8.1053698074974676E-3</v>
      </c>
      <c r="E1181">
        <f>C1181*GETPIVOTDATA("Gender",NB_2!$A$3,"Gender","Male","LastLetter","a")</f>
        <v>1.5741433632904926E-2</v>
      </c>
      <c r="F1181">
        <f>D1181*GETPIVOTDATA("Gender",NB_2!$A$3,"Gender","Female","LastLetter","a")</f>
        <v>4.50024585056597E-3</v>
      </c>
      <c r="G1181" t="str">
        <f t="shared" si="18"/>
        <v>Male</v>
      </c>
    </row>
    <row r="1182" spans="1:7">
      <c r="A1182" t="s">
        <v>6</v>
      </c>
      <c r="B1182" t="s">
        <v>2976</v>
      </c>
      <c r="C1182">
        <f>VLOOKUP(B1182,NB_2!A:C,3,0)</f>
        <v>0.17520215633423181</v>
      </c>
      <c r="D1182">
        <f>VLOOKUP(B1182,NB_2!A:C,2,0)</f>
        <v>0.55521783181357653</v>
      </c>
      <c r="E1182">
        <f>C1182*GETPIVOTDATA("Gender",NB_2!$A$3,"Gender","Male","LastLetter","a")</f>
        <v>3.0695795584164604E-2</v>
      </c>
      <c r="F1182">
        <f>D1182*GETPIVOTDATA("Gender",NB_2!$A$3,"Gender","Female","LastLetter","a")</f>
        <v>0.30826684076376898</v>
      </c>
      <c r="G1182" t="str">
        <f t="shared" si="18"/>
        <v>Female</v>
      </c>
    </row>
    <row r="1183" spans="1:7">
      <c r="A1183" t="s">
        <v>4</v>
      </c>
      <c r="B1183" t="s">
        <v>2986</v>
      </c>
      <c r="C1183">
        <f>VLOOKUP(B1183,NB_2!A:C,3,0)</f>
        <v>5.6603773584905662E-2</v>
      </c>
      <c r="D1183">
        <f>VLOOKUP(B1183,NB_2!A:C,2,0)</f>
        <v>3.0395136778115502E-2</v>
      </c>
      <c r="E1183">
        <f>C1183*GETPIVOTDATA("Gender",NB_2!$A$3,"Gender","Male","LastLetter","a")</f>
        <v>9.9171031887301028E-3</v>
      </c>
      <c r="F1183">
        <f>D1183*GETPIVOTDATA("Gender",NB_2!$A$3,"Gender","Female","LastLetter","a")</f>
        <v>1.6875921939622389E-2</v>
      </c>
      <c r="G1183" t="str">
        <f t="shared" si="18"/>
        <v>Female</v>
      </c>
    </row>
    <row r="1184" spans="1:7">
      <c r="A1184" t="s">
        <v>4</v>
      </c>
      <c r="B1184" t="s">
        <v>2993</v>
      </c>
      <c r="C1184">
        <f>VLOOKUP(B1184,NB_2!A:C,3,0)</f>
        <v>2.2461814914645103E-2</v>
      </c>
      <c r="D1184">
        <f>VLOOKUP(B1184,NB_2!A:C,2,0)</f>
        <v>3.0395136778115501E-3</v>
      </c>
      <c r="E1184">
        <f>C1184*GETPIVOTDATA("Gender",NB_2!$A$3,"Gender","Male","LastLetter","a")</f>
        <v>3.9353584082262314E-3</v>
      </c>
      <c r="F1184">
        <f>D1184*GETPIVOTDATA("Gender",NB_2!$A$3,"Gender","Female","LastLetter","a")</f>
        <v>1.6875921939622388E-3</v>
      </c>
      <c r="G1184" t="str">
        <f t="shared" si="18"/>
        <v>Male</v>
      </c>
    </row>
    <row r="1185" spans="1:7">
      <c r="A1185" t="s">
        <v>6</v>
      </c>
      <c r="B1185" t="s">
        <v>2983</v>
      </c>
      <c r="C1185">
        <f>VLOOKUP(B1185,NB_2!A:C,3,0)</f>
        <v>6.5588499550763707E-2</v>
      </c>
      <c r="D1185">
        <f>VLOOKUP(B1185,NB_2!A:C,2,0)</f>
        <v>0.33839918946301922</v>
      </c>
      <c r="E1185">
        <f>C1185*GETPIVOTDATA("Gender",NB_2!$A$3,"Gender","Male","LastLetter","a")</f>
        <v>1.1491246552020596E-2</v>
      </c>
      <c r="F1185">
        <f>D1185*GETPIVOTDATA("Gender",NB_2!$A$3,"Gender","Female","LastLetter","a")</f>
        <v>0.18788526426112923</v>
      </c>
      <c r="G1185" t="str">
        <f t="shared" si="18"/>
        <v>Female</v>
      </c>
    </row>
    <row r="1186" spans="1:7">
      <c r="A1186" t="s">
        <v>4</v>
      </c>
      <c r="B1186" t="s">
        <v>2988</v>
      </c>
      <c r="C1186">
        <f>VLOOKUP(B1186,NB_2!A:C,3,0)</f>
        <v>0.16172506738544473</v>
      </c>
      <c r="D1186">
        <f>VLOOKUP(B1186,NB_2!A:C,2,0)</f>
        <v>1.4184397163120567E-2</v>
      </c>
      <c r="E1186">
        <f>C1186*GETPIVOTDATA("Gender",NB_2!$A$3,"Gender","Male","LastLetter","a")</f>
        <v>2.8334580539228861E-2</v>
      </c>
      <c r="F1186">
        <f>D1186*GETPIVOTDATA("Gender",NB_2!$A$3,"Gender","Female","LastLetter","a")</f>
        <v>7.8754302384904471E-3</v>
      </c>
      <c r="G1186" t="str">
        <f t="shared" si="18"/>
        <v>Male</v>
      </c>
    </row>
    <row r="1187" spans="1:7">
      <c r="A1187" t="s">
        <v>6</v>
      </c>
      <c r="B1187" t="s">
        <v>2976</v>
      </c>
      <c r="C1187">
        <f>VLOOKUP(B1187,NB_2!A:C,3,0)</f>
        <v>0.17520215633423181</v>
      </c>
      <c r="D1187">
        <f>VLOOKUP(B1187,NB_2!A:C,2,0)</f>
        <v>0.55521783181357653</v>
      </c>
      <c r="E1187">
        <f>C1187*GETPIVOTDATA("Gender",NB_2!$A$3,"Gender","Male","LastLetter","a")</f>
        <v>3.0695795584164604E-2</v>
      </c>
      <c r="F1187">
        <f>D1187*GETPIVOTDATA("Gender",NB_2!$A$3,"Gender","Female","LastLetter","a")</f>
        <v>0.30826684076376898</v>
      </c>
      <c r="G1187" t="str">
        <f t="shared" si="18"/>
        <v>Female</v>
      </c>
    </row>
    <row r="1188" spans="1:7">
      <c r="A1188" t="s">
        <v>4</v>
      </c>
      <c r="B1188" t="s">
        <v>2986</v>
      </c>
      <c r="C1188">
        <f>VLOOKUP(B1188,NB_2!A:C,3,0)</f>
        <v>5.6603773584905662E-2</v>
      </c>
      <c r="D1188">
        <f>VLOOKUP(B1188,NB_2!A:C,2,0)</f>
        <v>3.0395136778115502E-2</v>
      </c>
      <c r="E1188">
        <f>C1188*GETPIVOTDATA("Gender",NB_2!$A$3,"Gender","Male","LastLetter","a")</f>
        <v>9.9171031887301028E-3</v>
      </c>
      <c r="F1188">
        <f>D1188*GETPIVOTDATA("Gender",NB_2!$A$3,"Gender","Female","LastLetter","a")</f>
        <v>1.6875921939622389E-2</v>
      </c>
      <c r="G1188" t="str">
        <f t="shared" si="18"/>
        <v>Female</v>
      </c>
    </row>
    <row r="1189" spans="1:7">
      <c r="A1189" t="s">
        <v>4</v>
      </c>
      <c r="B1189" t="s">
        <v>2996</v>
      </c>
      <c r="C1189">
        <f>VLOOKUP(B1189,NB_2!A:C,3,0)</f>
        <v>2.4258760107816711E-2</v>
      </c>
      <c r="D1189">
        <f>VLOOKUP(B1189,NB_2!A:C,2,0)</f>
        <v>0</v>
      </c>
      <c r="E1189">
        <f>C1189*GETPIVOTDATA("Gender",NB_2!$A$3,"Gender","Male","LastLetter","a")</f>
        <v>4.2501870808843295E-3</v>
      </c>
      <c r="F1189">
        <f>D1189*GETPIVOTDATA("Gender",NB_2!$A$3,"Gender","Female","LastLetter","a")</f>
        <v>0</v>
      </c>
      <c r="G1189" t="str">
        <f t="shared" si="18"/>
        <v>Male</v>
      </c>
    </row>
    <row r="1190" spans="1:7">
      <c r="A1190" t="s">
        <v>4</v>
      </c>
      <c r="B1190" t="s">
        <v>2983</v>
      </c>
      <c r="C1190">
        <f>VLOOKUP(B1190,NB_2!A:C,3,0)</f>
        <v>6.5588499550763707E-2</v>
      </c>
      <c r="D1190">
        <f>VLOOKUP(B1190,NB_2!A:C,2,0)</f>
        <v>0.33839918946301922</v>
      </c>
      <c r="E1190">
        <f>C1190*GETPIVOTDATA("Gender",NB_2!$A$3,"Gender","Male","LastLetter","a")</f>
        <v>1.1491246552020596E-2</v>
      </c>
      <c r="F1190">
        <f>D1190*GETPIVOTDATA("Gender",NB_2!$A$3,"Gender","Female","LastLetter","a")</f>
        <v>0.18788526426112923</v>
      </c>
      <c r="G1190" t="str">
        <f t="shared" si="18"/>
        <v>Female</v>
      </c>
    </row>
    <row r="1191" spans="1:7">
      <c r="A1191" t="s">
        <v>4</v>
      </c>
      <c r="B1191" t="s">
        <v>2990</v>
      </c>
      <c r="C1191">
        <f>VLOOKUP(B1191,NB_2!A:C,3,0)</f>
        <v>1.2578616352201259E-2</v>
      </c>
      <c r="D1191">
        <f>VLOOKUP(B1191,NB_2!A:C,2,0)</f>
        <v>1.0131712259371835E-3</v>
      </c>
      <c r="E1191">
        <f>C1191*GETPIVOTDATA("Gender",NB_2!$A$3,"Gender","Male","LastLetter","a")</f>
        <v>2.2038007086066895E-3</v>
      </c>
      <c r="F1191">
        <f>D1191*GETPIVOTDATA("Gender",NB_2!$A$3,"Gender","Female","LastLetter","a")</f>
        <v>5.6253073132074625E-4</v>
      </c>
      <c r="G1191" t="str">
        <f t="shared" si="18"/>
        <v>Male</v>
      </c>
    </row>
    <row r="1192" spans="1:7">
      <c r="A1192" t="s">
        <v>6</v>
      </c>
      <c r="B1192" t="s">
        <v>2983</v>
      </c>
      <c r="C1192">
        <f>VLOOKUP(B1192,NB_2!A:C,3,0)</f>
        <v>6.5588499550763707E-2</v>
      </c>
      <c r="D1192">
        <f>VLOOKUP(B1192,NB_2!A:C,2,0)</f>
        <v>0.33839918946301922</v>
      </c>
      <c r="E1192">
        <f>C1192*GETPIVOTDATA("Gender",NB_2!$A$3,"Gender","Male","LastLetter","a")</f>
        <v>1.1491246552020596E-2</v>
      </c>
      <c r="F1192">
        <f>D1192*GETPIVOTDATA("Gender",NB_2!$A$3,"Gender","Female","LastLetter","a")</f>
        <v>0.18788526426112923</v>
      </c>
      <c r="G1192" t="str">
        <f t="shared" si="18"/>
        <v>Female</v>
      </c>
    </row>
    <row r="1193" spans="1:7">
      <c r="A1193" t="s">
        <v>4</v>
      </c>
      <c r="B1193" t="s">
        <v>2983</v>
      </c>
      <c r="C1193">
        <f>VLOOKUP(B1193,NB_2!A:C,3,0)</f>
        <v>6.5588499550763707E-2</v>
      </c>
      <c r="D1193">
        <f>VLOOKUP(B1193,NB_2!A:C,2,0)</f>
        <v>0.33839918946301922</v>
      </c>
      <c r="E1193">
        <f>C1193*GETPIVOTDATA("Gender",NB_2!$A$3,"Gender","Male","LastLetter","a")</f>
        <v>1.1491246552020596E-2</v>
      </c>
      <c r="F1193">
        <f>D1193*GETPIVOTDATA("Gender",NB_2!$A$3,"Gender","Female","LastLetter","a")</f>
        <v>0.18788526426112923</v>
      </c>
      <c r="G1193" t="str">
        <f t="shared" si="18"/>
        <v>Female</v>
      </c>
    </row>
    <row r="1194" spans="1:7">
      <c r="A1194" t="s">
        <v>6</v>
      </c>
      <c r="B1194" t="s">
        <v>2983</v>
      </c>
      <c r="C1194">
        <f>VLOOKUP(B1194,NB_2!A:C,3,0)</f>
        <v>6.5588499550763707E-2</v>
      </c>
      <c r="D1194">
        <f>VLOOKUP(B1194,NB_2!A:C,2,0)</f>
        <v>0.33839918946301922</v>
      </c>
      <c r="E1194">
        <f>C1194*GETPIVOTDATA("Gender",NB_2!$A$3,"Gender","Male","LastLetter","a")</f>
        <v>1.1491246552020596E-2</v>
      </c>
      <c r="F1194">
        <f>D1194*GETPIVOTDATA("Gender",NB_2!$A$3,"Gender","Female","LastLetter","a")</f>
        <v>0.18788526426112923</v>
      </c>
      <c r="G1194" t="str">
        <f t="shared" si="18"/>
        <v>Female</v>
      </c>
    </row>
    <row r="1195" spans="1:7">
      <c r="A1195" t="s">
        <v>6</v>
      </c>
      <c r="B1195" t="s">
        <v>2983</v>
      </c>
      <c r="C1195">
        <f>VLOOKUP(B1195,NB_2!A:C,3,0)</f>
        <v>6.5588499550763707E-2</v>
      </c>
      <c r="D1195">
        <f>VLOOKUP(B1195,NB_2!A:C,2,0)</f>
        <v>0.33839918946301922</v>
      </c>
      <c r="E1195">
        <f>C1195*GETPIVOTDATA("Gender",NB_2!$A$3,"Gender","Male","LastLetter","a")</f>
        <v>1.1491246552020596E-2</v>
      </c>
      <c r="F1195">
        <f>D1195*GETPIVOTDATA("Gender",NB_2!$A$3,"Gender","Female","LastLetter","a")</f>
        <v>0.18788526426112923</v>
      </c>
      <c r="G1195" t="str">
        <f t="shared" si="18"/>
        <v>Female</v>
      </c>
    </row>
    <row r="1196" spans="1:7">
      <c r="A1196" t="s">
        <v>4</v>
      </c>
      <c r="B1196" t="s">
        <v>2994</v>
      </c>
      <c r="C1196">
        <f>VLOOKUP(B1196,NB_2!A:C,3,0)</f>
        <v>6.2893081761006289E-2</v>
      </c>
      <c r="D1196">
        <f>VLOOKUP(B1196,NB_2!A:C,2,0)</f>
        <v>5.065856129685917E-3</v>
      </c>
      <c r="E1196">
        <f>C1196*GETPIVOTDATA("Gender",NB_2!$A$3,"Gender","Male","LastLetter","a")</f>
        <v>1.1019003543033448E-2</v>
      </c>
      <c r="F1196">
        <f>D1196*GETPIVOTDATA("Gender",NB_2!$A$3,"Gender","Female","LastLetter","a")</f>
        <v>2.812653656603731E-3</v>
      </c>
      <c r="G1196" t="str">
        <f t="shared" si="18"/>
        <v>Male</v>
      </c>
    </row>
    <row r="1197" spans="1:7">
      <c r="A1197" t="s">
        <v>6</v>
      </c>
      <c r="B1197" t="s">
        <v>2983</v>
      </c>
      <c r="C1197">
        <f>VLOOKUP(B1197,NB_2!A:C,3,0)</f>
        <v>6.5588499550763707E-2</v>
      </c>
      <c r="D1197">
        <f>VLOOKUP(B1197,NB_2!A:C,2,0)</f>
        <v>0.33839918946301922</v>
      </c>
      <c r="E1197">
        <f>C1197*GETPIVOTDATA("Gender",NB_2!$A$3,"Gender","Male","LastLetter","a")</f>
        <v>1.1491246552020596E-2</v>
      </c>
      <c r="F1197">
        <f>D1197*GETPIVOTDATA("Gender",NB_2!$A$3,"Gender","Female","LastLetter","a")</f>
        <v>0.18788526426112923</v>
      </c>
      <c r="G1197" t="str">
        <f t="shared" si="18"/>
        <v>Female</v>
      </c>
    </row>
    <row r="1198" spans="1:7">
      <c r="A1198" t="s">
        <v>4</v>
      </c>
      <c r="B1198" t="s">
        <v>2993</v>
      </c>
      <c r="C1198">
        <f>VLOOKUP(B1198,NB_2!A:C,3,0)</f>
        <v>2.2461814914645103E-2</v>
      </c>
      <c r="D1198">
        <f>VLOOKUP(B1198,NB_2!A:C,2,0)</f>
        <v>3.0395136778115501E-3</v>
      </c>
      <c r="E1198">
        <f>C1198*GETPIVOTDATA("Gender",NB_2!$A$3,"Gender","Male","LastLetter","a")</f>
        <v>3.9353584082262314E-3</v>
      </c>
      <c r="F1198">
        <f>D1198*GETPIVOTDATA("Gender",NB_2!$A$3,"Gender","Female","LastLetter","a")</f>
        <v>1.6875921939622388E-3</v>
      </c>
      <c r="G1198" t="str">
        <f t="shared" si="18"/>
        <v>Male</v>
      </c>
    </row>
    <row r="1199" spans="1:7">
      <c r="A1199" t="s">
        <v>6</v>
      </c>
      <c r="B1199" t="s">
        <v>2983</v>
      </c>
      <c r="C1199">
        <f>VLOOKUP(B1199,NB_2!A:C,3,0)</f>
        <v>6.5588499550763707E-2</v>
      </c>
      <c r="D1199">
        <f>VLOOKUP(B1199,NB_2!A:C,2,0)</f>
        <v>0.33839918946301922</v>
      </c>
      <c r="E1199">
        <f>C1199*GETPIVOTDATA("Gender",NB_2!$A$3,"Gender","Male","LastLetter","a")</f>
        <v>1.1491246552020596E-2</v>
      </c>
      <c r="F1199">
        <f>D1199*GETPIVOTDATA("Gender",NB_2!$A$3,"Gender","Female","LastLetter","a")</f>
        <v>0.18788526426112923</v>
      </c>
      <c r="G1199" t="str">
        <f t="shared" si="18"/>
        <v>Female</v>
      </c>
    </row>
    <row r="1200" spans="1:7">
      <c r="A1200" t="s">
        <v>4</v>
      </c>
      <c r="B1200" t="s">
        <v>2992</v>
      </c>
      <c r="C1200">
        <f>VLOOKUP(B1200,NB_2!A:C,3,0)</f>
        <v>8.9847259658580411E-2</v>
      </c>
      <c r="D1200">
        <f>VLOOKUP(B1200,NB_2!A:C,2,0)</f>
        <v>8.1053698074974676E-3</v>
      </c>
      <c r="E1200">
        <f>C1200*GETPIVOTDATA("Gender",NB_2!$A$3,"Gender","Male","LastLetter","a")</f>
        <v>1.5741433632904926E-2</v>
      </c>
      <c r="F1200">
        <f>D1200*GETPIVOTDATA("Gender",NB_2!$A$3,"Gender","Female","LastLetter","a")</f>
        <v>4.50024585056597E-3</v>
      </c>
      <c r="G1200" t="str">
        <f t="shared" si="18"/>
        <v>Male</v>
      </c>
    </row>
    <row r="1201" spans="1:7">
      <c r="A1201" t="s">
        <v>6</v>
      </c>
      <c r="B1201" t="s">
        <v>2983</v>
      </c>
      <c r="C1201">
        <f>VLOOKUP(B1201,NB_2!A:C,3,0)</f>
        <v>6.5588499550763707E-2</v>
      </c>
      <c r="D1201">
        <f>VLOOKUP(B1201,NB_2!A:C,2,0)</f>
        <v>0.33839918946301922</v>
      </c>
      <c r="E1201">
        <f>C1201*GETPIVOTDATA("Gender",NB_2!$A$3,"Gender","Male","LastLetter","a")</f>
        <v>1.1491246552020596E-2</v>
      </c>
      <c r="F1201">
        <f>D1201*GETPIVOTDATA("Gender",NB_2!$A$3,"Gender","Female","LastLetter","a")</f>
        <v>0.18788526426112923</v>
      </c>
      <c r="G1201" t="str">
        <f t="shared" si="18"/>
        <v>Female</v>
      </c>
    </row>
    <row r="1202" spans="1:7">
      <c r="A1202" t="s">
        <v>4</v>
      </c>
      <c r="B1202" t="s">
        <v>2979</v>
      </c>
      <c r="C1202">
        <f>VLOOKUP(B1202,NB_2!A:C,3,0)</f>
        <v>6.2893081761006293E-3</v>
      </c>
      <c r="D1202">
        <f>VLOOKUP(B1202,NB_2!A:C,2,0)</f>
        <v>8.1053698074974676E-3</v>
      </c>
      <c r="E1202">
        <f>C1202*GETPIVOTDATA("Gender",NB_2!$A$3,"Gender","Male","LastLetter","a")</f>
        <v>1.1019003543033448E-3</v>
      </c>
      <c r="F1202">
        <f>D1202*GETPIVOTDATA("Gender",NB_2!$A$3,"Gender","Female","LastLetter","a")</f>
        <v>4.50024585056597E-3</v>
      </c>
      <c r="G1202" t="str">
        <f t="shared" si="18"/>
        <v>Female</v>
      </c>
    </row>
    <row r="1203" spans="1:7">
      <c r="A1203" t="s">
        <v>6</v>
      </c>
      <c r="B1203" t="s">
        <v>2986</v>
      </c>
      <c r="C1203">
        <f>VLOOKUP(B1203,NB_2!A:C,3,0)</f>
        <v>5.6603773584905662E-2</v>
      </c>
      <c r="D1203">
        <f>VLOOKUP(B1203,NB_2!A:C,2,0)</f>
        <v>3.0395136778115502E-2</v>
      </c>
      <c r="E1203">
        <f>C1203*GETPIVOTDATA("Gender",NB_2!$A$3,"Gender","Male","LastLetter","a")</f>
        <v>9.9171031887301028E-3</v>
      </c>
      <c r="F1203">
        <f>D1203*GETPIVOTDATA("Gender",NB_2!$A$3,"Gender","Female","LastLetter","a")</f>
        <v>1.6875921939622389E-2</v>
      </c>
      <c r="G1203" t="str">
        <f t="shared" si="18"/>
        <v>Female</v>
      </c>
    </row>
    <row r="1204" spans="1:7">
      <c r="A1204" t="s">
        <v>6</v>
      </c>
      <c r="B1204" t="s">
        <v>2983</v>
      </c>
      <c r="C1204">
        <f>VLOOKUP(B1204,NB_2!A:C,3,0)</f>
        <v>6.5588499550763707E-2</v>
      </c>
      <c r="D1204">
        <f>VLOOKUP(B1204,NB_2!A:C,2,0)</f>
        <v>0.33839918946301922</v>
      </c>
      <c r="E1204">
        <f>C1204*GETPIVOTDATA("Gender",NB_2!$A$3,"Gender","Male","LastLetter","a")</f>
        <v>1.1491246552020596E-2</v>
      </c>
      <c r="F1204">
        <f>D1204*GETPIVOTDATA("Gender",NB_2!$A$3,"Gender","Female","LastLetter","a")</f>
        <v>0.18788526426112923</v>
      </c>
      <c r="G1204" t="str">
        <f t="shared" si="18"/>
        <v>Female</v>
      </c>
    </row>
    <row r="1205" spans="1:7">
      <c r="A1205" t="s">
        <v>6</v>
      </c>
      <c r="B1205" t="s">
        <v>2976</v>
      </c>
      <c r="C1205">
        <f>VLOOKUP(B1205,NB_2!A:C,3,0)</f>
        <v>0.17520215633423181</v>
      </c>
      <c r="D1205">
        <f>VLOOKUP(B1205,NB_2!A:C,2,0)</f>
        <v>0.55521783181357653</v>
      </c>
      <c r="E1205">
        <f>C1205*GETPIVOTDATA("Gender",NB_2!$A$3,"Gender","Male","LastLetter","a")</f>
        <v>3.0695795584164604E-2</v>
      </c>
      <c r="F1205">
        <f>D1205*GETPIVOTDATA("Gender",NB_2!$A$3,"Gender","Female","LastLetter","a")</f>
        <v>0.30826684076376898</v>
      </c>
      <c r="G1205" t="str">
        <f t="shared" si="18"/>
        <v>Female</v>
      </c>
    </row>
    <row r="1206" spans="1:7">
      <c r="A1206" t="s">
        <v>4</v>
      </c>
      <c r="B1206" t="s">
        <v>2994</v>
      </c>
      <c r="C1206">
        <f>VLOOKUP(B1206,NB_2!A:C,3,0)</f>
        <v>6.2893081761006289E-2</v>
      </c>
      <c r="D1206">
        <f>VLOOKUP(B1206,NB_2!A:C,2,0)</f>
        <v>5.065856129685917E-3</v>
      </c>
      <c r="E1206">
        <f>C1206*GETPIVOTDATA("Gender",NB_2!$A$3,"Gender","Male","LastLetter","a")</f>
        <v>1.1019003543033448E-2</v>
      </c>
      <c r="F1206">
        <f>D1206*GETPIVOTDATA("Gender",NB_2!$A$3,"Gender","Female","LastLetter","a")</f>
        <v>2.812653656603731E-3</v>
      </c>
      <c r="G1206" t="str">
        <f t="shared" si="18"/>
        <v>Male</v>
      </c>
    </row>
    <row r="1207" spans="1:7">
      <c r="A1207" t="s">
        <v>6</v>
      </c>
      <c r="B1207" t="s">
        <v>2986</v>
      </c>
      <c r="C1207">
        <f>VLOOKUP(B1207,NB_2!A:C,3,0)</f>
        <v>5.6603773584905662E-2</v>
      </c>
      <c r="D1207">
        <f>VLOOKUP(B1207,NB_2!A:C,2,0)</f>
        <v>3.0395136778115502E-2</v>
      </c>
      <c r="E1207">
        <f>C1207*GETPIVOTDATA("Gender",NB_2!$A$3,"Gender","Male","LastLetter","a")</f>
        <v>9.9171031887301028E-3</v>
      </c>
      <c r="F1207">
        <f>D1207*GETPIVOTDATA("Gender",NB_2!$A$3,"Gender","Female","LastLetter","a")</f>
        <v>1.6875921939622389E-2</v>
      </c>
      <c r="G1207" t="str">
        <f t="shared" si="18"/>
        <v>Female</v>
      </c>
    </row>
    <row r="1208" spans="1:7">
      <c r="A1208" t="s">
        <v>6</v>
      </c>
      <c r="B1208" t="s">
        <v>2983</v>
      </c>
      <c r="C1208">
        <f>VLOOKUP(B1208,NB_2!A:C,3,0)</f>
        <v>6.5588499550763707E-2</v>
      </c>
      <c r="D1208">
        <f>VLOOKUP(B1208,NB_2!A:C,2,0)</f>
        <v>0.33839918946301922</v>
      </c>
      <c r="E1208">
        <f>C1208*GETPIVOTDATA("Gender",NB_2!$A$3,"Gender","Male","LastLetter","a")</f>
        <v>1.1491246552020596E-2</v>
      </c>
      <c r="F1208">
        <f>D1208*GETPIVOTDATA("Gender",NB_2!$A$3,"Gender","Female","LastLetter","a")</f>
        <v>0.18788526426112923</v>
      </c>
      <c r="G1208" t="str">
        <f t="shared" si="18"/>
        <v>Female</v>
      </c>
    </row>
    <row r="1209" spans="1:7">
      <c r="A1209" t="s">
        <v>4</v>
      </c>
      <c r="B1209" t="s">
        <v>2984</v>
      </c>
      <c r="C1209">
        <f>VLOOKUP(B1209,NB_2!A:C,3,0)</f>
        <v>2.3360287511230909E-2</v>
      </c>
      <c r="D1209">
        <f>VLOOKUP(B1209,NB_2!A:C,2,0)</f>
        <v>1.0131712259371835E-3</v>
      </c>
      <c r="E1209">
        <f>C1209*GETPIVOTDATA("Gender",NB_2!$A$3,"Gender","Male","LastLetter","a")</f>
        <v>4.0927727445552809E-3</v>
      </c>
      <c r="F1209">
        <f>D1209*GETPIVOTDATA("Gender",NB_2!$A$3,"Gender","Female","LastLetter","a")</f>
        <v>5.6253073132074625E-4</v>
      </c>
      <c r="G1209" t="str">
        <f t="shared" si="18"/>
        <v>Male</v>
      </c>
    </row>
    <row r="1210" spans="1:7">
      <c r="A1210" t="s">
        <v>6</v>
      </c>
      <c r="B1210" t="s">
        <v>2983</v>
      </c>
      <c r="C1210">
        <f>VLOOKUP(B1210,NB_2!A:C,3,0)</f>
        <v>6.5588499550763707E-2</v>
      </c>
      <c r="D1210">
        <f>VLOOKUP(B1210,NB_2!A:C,2,0)</f>
        <v>0.33839918946301922</v>
      </c>
      <c r="E1210">
        <f>C1210*GETPIVOTDATA("Gender",NB_2!$A$3,"Gender","Male","LastLetter","a")</f>
        <v>1.1491246552020596E-2</v>
      </c>
      <c r="F1210">
        <f>D1210*GETPIVOTDATA("Gender",NB_2!$A$3,"Gender","Female","LastLetter","a")</f>
        <v>0.18788526426112923</v>
      </c>
      <c r="G1210" t="str">
        <f t="shared" si="18"/>
        <v>Female</v>
      </c>
    </row>
    <row r="1211" spans="1:7">
      <c r="A1211" t="s">
        <v>6</v>
      </c>
      <c r="B1211" t="s">
        <v>2983</v>
      </c>
      <c r="C1211">
        <f>VLOOKUP(B1211,NB_2!A:C,3,0)</f>
        <v>6.5588499550763707E-2</v>
      </c>
      <c r="D1211">
        <f>VLOOKUP(B1211,NB_2!A:C,2,0)</f>
        <v>0.33839918946301922</v>
      </c>
      <c r="E1211">
        <f>C1211*GETPIVOTDATA("Gender",NB_2!$A$3,"Gender","Male","LastLetter","a")</f>
        <v>1.1491246552020596E-2</v>
      </c>
      <c r="F1211">
        <f>D1211*GETPIVOTDATA("Gender",NB_2!$A$3,"Gender","Female","LastLetter","a")</f>
        <v>0.18788526426112923</v>
      </c>
      <c r="G1211" t="str">
        <f t="shared" si="18"/>
        <v>Female</v>
      </c>
    </row>
    <row r="1212" spans="1:7">
      <c r="A1212" t="s">
        <v>6</v>
      </c>
      <c r="B1212" t="s">
        <v>2976</v>
      </c>
      <c r="C1212">
        <f>VLOOKUP(B1212,NB_2!A:C,3,0)</f>
        <v>0.17520215633423181</v>
      </c>
      <c r="D1212">
        <f>VLOOKUP(B1212,NB_2!A:C,2,0)</f>
        <v>0.55521783181357653</v>
      </c>
      <c r="E1212">
        <f>C1212*GETPIVOTDATA("Gender",NB_2!$A$3,"Gender","Male","LastLetter","a")</f>
        <v>3.0695795584164604E-2</v>
      </c>
      <c r="F1212">
        <f>D1212*GETPIVOTDATA("Gender",NB_2!$A$3,"Gender","Female","LastLetter","a")</f>
        <v>0.30826684076376898</v>
      </c>
      <c r="G1212" t="str">
        <f t="shared" si="18"/>
        <v>Female</v>
      </c>
    </row>
    <row r="1213" spans="1:7">
      <c r="A1213" t="s">
        <v>4</v>
      </c>
      <c r="B1213" t="s">
        <v>2994</v>
      </c>
      <c r="C1213">
        <f>VLOOKUP(B1213,NB_2!A:C,3,0)</f>
        <v>6.2893081761006289E-2</v>
      </c>
      <c r="D1213">
        <f>VLOOKUP(B1213,NB_2!A:C,2,0)</f>
        <v>5.065856129685917E-3</v>
      </c>
      <c r="E1213">
        <f>C1213*GETPIVOTDATA("Gender",NB_2!$A$3,"Gender","Male","LastLetter","a")</f>
        <v>1.1019003543033448E-2</v>
      </c>
      <c r="F1213">
        <f>D1213*GETPIVOTDATA("Gender",NB_2!$A$3,"Gender","Female","LastLetter","a")</f>
        <v>2.812653656603731E-3</v>
      </c>
      <c r="G1213" t="str">
        <f t="shared" si="18"/>
        <v>Male</v>
      </c>
    </row>
    <row r="1214" spans="1:7">
      <c r="A1214" t="s">
        <v>4</v>
      </c>
      <c r="B1214" t="s">
        <v>2992</v>
      </c>
      <c r="C1214">
        <f>VLOOKUP(B1214,NB_2!A:C,3,0)</f>
        <v>8.9847259658580411E-2</v>
      </c>
      <c r="D1214">
        <f>VLOOKUP(B1214,NB_2!A:C,2,0)</f>
        <v>8.1053698074974676E-3</v>
      </c>
      <c r="E1214">
        <f>C1214*GETPIVOTDATA("Gender",NB_2!$A$3,"Gender","Male","LastLetter","a")</f>
        <v>1.5741433632904926E-2</v>
      </c>
      <c r="F1214">
        <f>D1214*GETPIVOTDATA("Gender",NB_2!$A$3,"Gender","Female","LastLetter","a")</f>
        <v>4.50024585056597E-3</v>
      </c>
      <c r="G1214" t="str">
        <f t="shared" si="18"/>
        <v>Male</v>
      </c>
    </row>
    <row r="1215" spans="1:7">
      <c r="A1215" t="s">
        <v>6</v>
      </c>
      <c r="B1215" t="s">
        <v>2983</v>
      </c>
      <c r="C1215">
        <f>VLOOKUP(B1215,NB_2!A:C,3,0)</f>
        <v>6.5588499550763707E-2</v>
      </c>
      <c r="D1215">
        <f>VLOOKUP(B1215,NB_2!A:C,2,0)</f>
        <v>0.33839918946301922</v>
      </c>
      <c r="E1215">
        <f>C1215*GETPIVOTDATA("Gender",NB_2!$A$3,"Gender","Male","LastLetter","a")</f>
        <v>1.1491246552020596E-2</v>
      </c>
      <c r="F1215">
        <f>D1215*GETPIVOTDATA("Gender",NB_2!$A$3,"Gender","Female","LastLetter","a")</f>
        <v>0.18788526426112923</v>
      </c>
      <c r="G1215" t="str">
        <f t="shared" si="18"/>
        <v>Female</v>
      </c>
    </row>
    <row r="1216" spans="1:7">
      <c r="A1216" t="s">
        <v>4</v>
      </c>
      <c r="B1216" t="s">
        <v>2985</v>
      </c>
      <c r="C1216">
        <f>VLOOKUP(B1216,NB_2!A:C,3,0)</f>
        <v>3.6837376460017966E-2</v>
      </c>
      <c r="D1216">
        <f>VLOOKUP(B1216,NB_2!A:C,2,0)</f>
        <v>4.0526849037487338E-3</v>
      </c>
      <c r="E1216">
        <f>C1216*GETPIVOTDATA("Gender",NB_2!$A$3,"Gender","Male","LastLetter","a")</f>
        <v>6.4539877894910181E-3</v>
      </c>
      <c r="F1216">
        <f>D1216*GETPIVOTDATA("Gender",NB_2!$A$3,"Gender","Female","LastLetter","a")</f>
        <v>2.250122925282985E-3</v>
      </c>
      <c r="G1216" t="str">
        <f t="shared" si="18"/>
        <v>Male</v>
      </c>
    </row>
    <row r="1217" spans="1:7">
      <c r="A1217" t="s">
        <v>6</v>
      </c>
      <c r="B1217" t="s">
        <v>2976</v>
      </c>
      <c r="C1217">
        <f>VLOOKUP(B1217,NB_2!A:C,3,0)</f>
        <v>0.17520215633423181</v>
      </c>
      <c r="D1217">
        <f>VLOOKUP(B1217,NB_2!A:C,2,0)</f>
        <v>0.55521783181357653</v>
      </c>
      <c r="E1217">
        <f>C1217*GETPIVOTDATA("Gender",NB_2!$A$3,"Gender","Male","LastLetter","a")</f>
        <v>3.0695795584164604E-2</v>
      </c>
      <c r="F1217">
        <f>D1217*GETPIVOTDATA("Gender",NB_2!$A$3,"Gender","Female","LastLetter","a")</f>
        <v>0.30826684076376898</v>
      </c>
      <c r="G1217" t="str">
        <f t="shared" si="18"/>
        <v>Female</v>
      </c>
    </row>
    <row r="1218" spans="1:7">
      <c r="A1218" t="s">
        <v>6</v>
      </c>
      <c r="B1218" t="s">
        <v>2983</v>
      </c>
      <c r="C1218">
        <f>VLOOKUP(B1218,NB_2!A:C,3,0)</f>
        <v>6.5588499550763707E-2</v>
      </c>
      <c r="D1218">
        <f>VLOOKUP(B1218,NB_2!A:C,2,0)</f>
        <v>0.33839918946301922</v>
      </c>
      <c r="E1218">
        <f>C1218*GETPIVOTDATA("Gender",NB_2!$A$3,"Gender","Male","LastLetter","a")</f>
        <v>1.1491246552020596E-2</v>
      </c>
      <c r="F1218">
        <f>D1218*GETPIVOTDATA("Gender",NB_2!$A$3,"Gender","Female","LastLetter","a")</f>
        <v>0.18788526426112923</v>
      </c>
      <c r="G1218" t="str">
        <f t="shared" si="18"/>
        <v>Female</v>
      </c>
    </row>
    <row r="1219" spans="1:7">
      <c r="A1219" t="s">
        <v>4</v>
      </c>
      <c r="B1219" t="s">
        <v>2976</v>
      </c>
      <c r="C1219">
        <f>VLOOKUP(B1219,NB_2!A:C,3,0)</f>
        <v>0.17520215633423181</v>
      </c>
      <c r="D1219">
        <f>VLOOKUP(B1219,NB_2!A:C,2,0)</f>
        <v>0.55521783181357653</v>
      </c>
      <c r="E1219">
        <f>C1219*GETPIVOTDATA("Gender",NB_2!$A$3,"Gender","Male","LastLetter","a")</f>
        <v>3.0695795584164604E-2</v>
      </c>
      <c r="F1219">
        <f>D1219*GETPIVOTDATA("Gender",NB_2!$A$3,"Gender","Female","LastLetter","a")</f>
        <v>0.30826684076376898</v>
      </c>
      <c r="G1219" t="str">
        <f t="shared" ref="G1219:G1282" si="19">IF(E1219&gt;F1219,"Male","Female")</f>
        <v>Female</v>
      </c>
    </row>
    <row r="1220" spans="1:7">
      <c r="A1220" t="s">
        <v>6</v>
      </c>
      <c r="B1220" t="s">
        <v>2983</v>
      </c>
      <c r="C1220">
        <f>VLOOKUP(B1220,NB_2!A:C,3,0)</f>
        <v>6.5588499550763707E-2</v>
      </c>
      <c r="D1220">
        <f>VLOOKUP(B1220,NB_2!A:C,2,0)</f>
        <v>0.33839918946301922</v>
      </c>
      <c r="E1220">
        <f>C1220*GETPIVOTDATA("Gender",NB_2!$A$3,"Gender","Male","LastLetter","a")</f>
        <v>1.1491246552020596E-2</v>
      </c>
      <c r="F1220">
        <f>D1220*GETPIVOTDATA("Gender",NB_2!$A$3,"Gender","Female","LastLetter","a")</f>
        <v>0.18788526426112923</v>
      </c>
      <c r="G1220" t="str">
        <f t="shared" si="19"/>
        <v>Female</v>
      </c>
    </row>
    <row r="1221" spans="1:7">
      <c r="A1221" t="s">
        <v>4</v>
      </c>
      <c r="B1221" t="s">
        <v>2990</v>
      </c>
      <c r="C1221">
        <f>VLOOKUP(B1221,NB_2!A:C,3,0)</f>
        <v>1.2578616352201259E-2</v>
      </c>
      <c r="D1221">
        <f>VLOOKUP(B1221,NB_2!A:C,2,0)</f>
        <v>1.0131712259371835E-3</v>
      </c>
      <c r="E1221">
        <f>C1221*GETPIVOTDATA("Gender",NB_2!$A$3,"Gender","Male","LastLetter","a")</f>
        <v>2.2038007086066895E-3</v>
      </c>
      <c r="F1221">
        <f>D1221*GETPIVOTDATA("Gender",NB_2!$A$3,"Gender","Female","LastLetter","a")</f>
        <v>5.6253073132074625E-4</v>
      </c>
      <c r="G1221" t="str">
        <f t="shared" si="19"/>
        <v>Male</v>
      </c>
    </row>
    <row r="1222" spans="1:7">
      <c r="A1222" t="s">
        <v>4</v>
      </c>
      <c r="B1222" t="s">
        <v>2979</v>
      </c>
      <c r="C1222">
        <f>VLOOKUP(B1222,NB_2!A:C,3,0)</f>
        <v>6.2893081761006293E-3</v>
      </c>
      <c r="D1222">
        <f>VLOOKUP(B1222,NB_2!A:C,2,0)</f>
        <v>8.1053698074974676E-3</v>
      </c>
      <c r="E1222">
        <f>C1222*GETPIVOTDATA("Gender",NB_2!$A$3,"Gender","Male","LastLetter","a")</f>
        <v>1.1019003543033448E-3</v>
      </c>
      <c r="F1222">
        <f>D1222*GETPIVOTDATA("Gender",NB_2!$A$3,"Gender","Female","LastLetter","a")</f>
        <v>4.50024585056597E-3</v>
      </c>
      <c r="G1222" t="str">
        <f t="shared" si="19"/>
        <v>Female</v>
      </c>
    </row>
    <row r="1223" spans="1:7">
      <c r="A1223" t="s">
        <v>6</v>
      </c>
      <c r="B1223" t="s">
        <v>2976</v>
      </c>
      <c r="C1223">
        <f>VLOOKUP(B1223,NB_2!A:C,3,0)</f>
        <v>0.17520215633423181</v>
      </c>
      <c r="D1223">
        <f>VLOOKUP(B1223,NB_2!A:C,2,0)</f>
        <v>0.55521783181357653</v>
      </c>
      <c r="E1223">
        <f>C1223*GETPIVOTDATA("Gender",NB_2!$A$3,"Gender","Male","LastLetter","a")</f>
        <v>3.0695795584164604E-2</v>
      </c>
      <c r="F1223">
        <f>D1223*GETPIVOTDATA("Gender",NB_2!$A$3,"Gender","Female","LastLetter","a")</f>
        <v>0.30826684076376898</v>
      </c>
      <c r="G1223" t="str">
        <f t="shared" si="19"/>
        <v>Female</v>
      </c>
    </row>
    <row r="1224" spans="1:7">
      <c r="A1224" t="s">
        <v>4</v>
      </c>
      <c r="B1224" t="s">
        <v>2984</v>
      </c>
      <c r="C1224">
        <f>VLOOKUP(B1224,NB_2!A:C,3,0)</f>
        <v>2.3360287511230909E-2</v>
      </c>
      <c r="D1224">
        <f>VLOOKUP(B1224,NB_2!A:C,2,0)</f>
        <v>1.0131712259371835E-3</v>
      </c>
      <c r="E1224">
        <f>C1224*GETPIVOTDATA("Gender",NB_2!$A$3,"Gender","Male","LastLetter","a")</f>
        <v>4.0927727445552809E-3</v>
      </c>
      <c r="F1224">
        <f>D1224*GETPIVOTDATA("Gender",NB_2!$A$3,"Gender","Female","LastLetter","a")</f>
        <v>5.6253073132074625E-4</v>
      </c>
      <c r="G1224" t="str">
        <f t="shared" si="19"/>
        <v>Male</v>
      </c>
    </row>
    <row r="1225" spans="1:7">
      <c r="A1225" t="s">
        <v>6</v>
      </c>
      <c r="B1225" t="s">
        <v>2983</v>
      </c>
      <c r="C1225">
        <f>VLOOKUP(B1225,NB_2!A:C,3,0)</f>
        <v>6.5588499550763707E-2</v>
      </c>
      <c r="D1225">
        <f>VLOOKUP(B1225,NB_2!A:C,2,0)</f>
        <v>0.33839918946301922</v>
      </c>
      <c r="E1225">
        <f>C1225*GETPIVOTDATA("Gender",NB_2!$A$3,"Gender","Male","LastLetter","a")</f>
        <v>1.1491246552020596E-2</v>
      </c>
      <c r="F1225">
        <f>D1225*GETPIVOTDATA("Gender",NB_2!$A$3,"Gender","Female","LastLetter","a")</f>
        <v>0.18788526426112923</v>
      </c>
      <c r="G1225" t="str">
        <f t="shared" si="19"/>
        <v>Female</v>
      </c>
    </row>
    <row r="1226" spans="1:7">
      <c r="A1226" t="s">
        <v>4</v>
      </c>
      <c r="B1226" t="s">
        <v>2982</v>
      </c>
      <c r="C1226">
        <f>VLOOKUP(B1226,NB_2!A:C,3,0)</f>
        <v>0.1096136567834681</v>
      </c>
      <c r="D1226">
        <f>VLOOKUP(B1226,NB_2!A:C,2,0)</f>
        <v>5.065856129685917E-3</v>
      </c>
      <c r="E1226">
        <f>C1226*GETPIVOTDATA("Gender",NB_2!$A$3,"Gender","Male","LastLetter","a")</f>
        <v>1.9204549032144008E-2</v>
      </c>
      <c r="F1226">
        <f>D1226*GETPIVOTDATA("Gender",NB_2!$A$3,"Gender","Female","LastLetter","a")</f>
        <v>2.812653656603731E-3</v>
      </c>
      <c r="G1226" t="str">
        <f t="shared" si="19"/>
        <v>Male</v>
      </c>
    </row>
    <row r="1227" spans="1:7">
      <c r="A1227" t="s">
        <v>6</v>
      </c>
      <c r="B1227" t="s">
        <v>2983</v>
      </c>
      <c r="C1227">
        <f>VLOOKUP(B1227,NB_2!A:C,3,0)</f>
        <v>6.5588499550763707E-2</v>
      </c>
      <c r="D1227">
        <f>VLOOKUP(B1227,NB_2!A:C,2,0)</f>
        <v>0.33839918946301922</v>
      </c>
      <c r="E1227">
        <f>C1227*GETPIVOTDATA("Gender",NB_2!$A$3,"Gender","Male","LastLetter","a")</f>
        <v>1.1491246552020596E-2</v>
      </c>
      <c r="F1227">
        <f>D1227*GETPIVOTDATA("Gender",NB_2!$A$3,"Gender","Female","LastLetter","a")</f>
        <v>0.18788526426112923</v>
      </c>
      <c r="G1227" t="str">
        <f t="shared" si="19"/>
        <v>Female</v>
      </c>
    </row>
    <row r="1228" spans="1:7">
      <c r="A1228" t="s">
        <v>6</v>
      </c>
      <c r="B1228" t="s">
        <v>2976</v>
      </c>
      <c r="C1228">
        <f>VLOOKUP(B1228,NB_2!A:C,3,0)</f>
        <v>0.17520215633423181</v>
      </c>
      <c r="D1228">
        <f>VLOOKUP(B1228,NB_2!A:C,2,0)</f>
        <v>0.55521783181357653</v>
      </c>
      <c r="E1228">
        <f>C1228*GETPIVOTDATA("Gender",NB_2!$A$3,"Gender","Male","LastLetter","a")</f>
        <v>3.0695795584164604E-2</v>
      </c>
      <c r="F1228">
        <f>D1228*GETPIVOTDATA("Gender",NB_2!$A$3,"Gender","Female","LastLetter","a")</f>
        <v>0.30826684076376898</v>
      </c>
      <c r="G1228" t="str">
        <f t="shared" si="19"/>
        <v>Female</v>
      </c>
    </row>
    <row r="1229" spans="1:7">
      <c r="A1229" t="s">
        <v>6</v>
      </c>
      <c r="B1229" t="s">
        <v>2983</v>
      </c>
      <c r="C1229">
        <f>VLOOKUP(B1229,NB_2!A:C,3,0)</f>
        <v>6.5588499550763707E-2</v>
      </c>
      <c r="D1229">
        <f>VLOOKUP(B1229,NB_2!A:C,2,0)</f>
        <v>0.33839918946301922</v>
      </c>
      <c r="E1229">
        <f>C1229*GETPIVOTDATA("Gender",NB_2!$A$3,"Gender","Male","LastLetter","a")</f>
        <v>1.1491246552020596E-2</v>
      </c>
      <c r="F1229">
        <f>D1229*GETPIVOTDATA("Gender",NB_2!$A$3,"Gender","Female","LastLetter","a")</f>
        <v>0.18788526426112923</v>
      </c>
      <c r="G1229" t="str">
        <f t="shared" si="19"/>
        <v>Female</v>
      </c>
    </row>
    <row r="1230" spans="1:7">
      <c r="A1230" t="s">
        <v>6</v>
      </c>
      <c r="B1230" t="s">
        <v>2983</v>
      </c>
      <c r="C1230">
        <f>VLOOKUP(B1230,NB_2!A:C,3,0)</f>
        <v>6.5588499550763707E-2</v>
      </c>
      <c r="D1230">
        <f>VLOOKUP(B1230,NB_2!A:C,2,0)</f>
        <v>0.33839918946301922</v>
      </c>
      <c r="E1230">
        <f>C1230*GETPIVOTDATA("Gender",NB_2!$A$3,"Gender","Male","LastLetter","a")</f>
        <v>1.1491246552020596E-2</v>
      </c>
      <c r="F1230">
        <f>D1230*GETPIVOTDATA("Gender",NB_2!$A$3,"Gender","Female","LastLetter","a")</f>
        <v>0.18788526426112923</v>
      </c>
      <c r="G1230" t="str">
        <f t="shared" si="19"/>
        <v>Female</v>
      </c>
    </row>
    <row r="1231" spans="1:7">
      <c r="A1231" t="s">
        <v>4</v>
      </c>
      <c r="B1231" t="s">
        <v>2994</v>
      </c>
      <c r="C1231">
        <f>VLOOKUP(B1231,NB_2!A:C,3,0)</f>
        <v>6.2893081761006289E-2</v>
      </c>
      <c r="D1231">
        <f>VLOOKUP(B1231,NB_2!A:C,2,0)</f>
        <v>5.065856129685917E-3</v>
      </c>
      <c r="E1231">
        <f>C1231*GETPIVOTDATA("Gender",NB_2!$A$3,"Gender","Male","LastLetter","a")</f>
        <v>1.1019003543033448E-2</v>
      </c>
      <c r="F1231">
        <f>D1231*GETPIVOTDATA("Gender",NB_2!$A$3,"Gender","Female","LastLetter","a")</f>
        <v>2.812653656603731E-3</v>
      </c>
      <c r="G1231" t="str">
        <f t="shared" si="19"/>
        <v>Male</v>
      </c>
    </row>
    <row r="1232" spans="1:7">
      <c r="A1232" t="s">
        <v>4</v>
      </c>
      <c r="B1232" t="s">
        <v>2982</v>
      </c>
      <c r="C1232">
        <f>VLOOKUP(B1232,NB_2!A:C,3,0)</f>
        <v>0.1096136567834681</v>
      </c>
      <c r="D1232">
        <f>VLOOKUP(B1232,NB_2!A:C,2,0)</f>
        <v>5.065856129685917E-3</v>
      </c>
      <c r="E1232">
        <f>C1232*GETPIVOTDATA("Gender",NB_2!$A$3,"Gender","Male","LastLetter","a")</f>
        <v>1.9204549032144008E-2</v>
      </c>
      <c r="F1232">
        <f>D1232*GETPIVOTDATA("Gender",NB_2!$A$3,"Gender","Female","LastLetter","a")</f>
        <v>2.812653656603731E-3</v>
      </c>
      <c r="G1232" t="str">
        <f t="shared" si="19"/>
        <v>Male</v>
      </c>
    </row>
    <row r="1233" spans="1:7">
      <c r="A1233" t="s">
        <v>4</v>
      </c>
      <c r="B1233" t="s">
        <v>2988</v>
      </c>
      <c r="C1233">
        <f>VLOOKUP(B1233,NB_2!A:C,3,0)</f>
        <v>0.16172506738544473</v>
      </c>
      <c r="D1233">
        <f>VLOOKUP(B1233,NB_2!A:C,2,0)</f>
        <v>1.4184397163120567E-2</v>
      </c>
      <c r="E1233">
        <f>C1233*GETPIVOTDATA("Gender",NB_2!$A$3,"Gender","Male","LastLetter","a")</f>
        <v>2.8334580539228861E-2</v>
      </c>
      <c r="F1233">
        <f>D1233*GETPIVOTDATA("Gender",NB_2!$A$3,"Gender","Female","LastLetter","a")</f>
        <v>7.8754302384904471E-3</v>
      </c>
      <c r="G1233" t="str">
        <f t="shared" si="19"/>
        <v>Male</v>
      </c>
    </row>
    <row r="1234" spans="1:7">
      <c r="A1234" t="s">
        <v>4</v>
      </c>
      <c r="B1234" t="s">
        <v>2988</v>
      </c>
      <c r="C1234">
        <f>VLOOKUP(B1234,NB_2!A:C,3,0)</f>
        <v>0.16172506738544473</v>
      </c>
      <c r="D1234">
        <f>VLOOKUP(B1234,NB_2!A:C,2,0)</f>
        <v>1.4184397163120567E-2</v>
      </c>
      <c r="E1234">
        <f>C1234*GETPIVOTDATA("Gender",NB_2!$A$3,"Gender","Male","LastLetter","a")</f>
        <v>2.8334580539228861E-2</v>
      </c>
      <c r="F1234">
        <f>D1234*GETPIVOTDATA("Gender",NB_2!$A$3,"Gender","Female","LastLetter","a")</f>
        <v>7.8754302384904471E-3</v>
      </c>
      <c r="G1234" t="str">
        <f t="shared" si="19"/>
        <v>Male</v>
      </c>
    </row>
    <row r="1235" spans="1:7">
      <c r="A1235" t="s">
        <v>4</v>
      </c>
      <c r="B1235" t="s">
        <v>2976</v>
      </c>
      <c r="C1235">
        <f>VLOOKUP(B1235,NB_2!A:C,3,0)</f>
        <v>0.17520215633423181</v>
      </c>
      <c r="D1235">
        <f>VLOOKUP(B1235,NB_2!A:C,2,0)</f>
        <v>0.55521783181357653</v>
      </c>
      <c r="E1235">
        <f>C1235*GETPIVOTDATA("Gender",NB_2!$A$3,"Gender","Male","LastLetter","a")</f>
        <v>3.0695795584164604E-2</v>
      </c>
      <c r="F1235">
        <f>D1235*GETPIVOTDATA("Gender",NB_2!$A$3,"Gender","Female","LastLetter","a")</f>
        <v>0.30826684076376898</v>
      </c>
      <c r="G1235" t="str">
        <f t="shared" si="19"/>
        <v>Female</v>
      </c>
    </row>
    <row r="1236" spans="1:7">
      <c r="A1236" t="s">
        <v>4</v>
      </c>
      <c r="B1236" t="s">
        <v>2982</v>
      </c>
      <c r="C1236">
        <f>VLOOKUP(B1236,NB_2!A:C,3,0)</f>
        <v>0.1096136567834681</v>
      </c>
      <c r="D1236">
        <f>VLOOKUP(B1236,NB_2!A:C,2,0)</f>
        <v>5.065856129685917E-3</v>
      </c>
      <c r="E1236">
        <f>C1236*GETPIVOTDATA("Gender",NB_2!$A$3,"Gender","Male","LastLetter","a")</f>
        <v>1.9204549032144008E-2</v>
      </c>
      <c r="F1236">
        <f>D1236*GETPIVOTDATA("Gender",NB_2!$A$3,"Gender","Female","LastLetter","a")</f>
        <v>2.812653656603731E-3</v>
      </c>
      <c r="G1236" t="str">
        <f t="shared" si="19"/>
        <v>Male</v>
      </c>
    </row>
    <row r="1237" spans="1:7">
      <c r="A1237" t="s">
        <v>4</v>
      </c>
      <c r="B1237" t="s">
        <v>2976</v>
      </c>
      <c r="C1237">
        <f>VLOOKUP(B1237,NB_2!A:C,3,0)</f>
        <v>0.17520215633423181</v>
      </c>
      <c r="D1237">
        <f>VLOOKUP(B1237,NB_2!A:C,2,0)</f>
        <v>0.55521783181357653</v>
      </c>
      <c r="E1237">
        <f>C1237*GETPIVOTDATA("Gender",NB_2!$A$3,"Gender","Male","LastLetter","a")</f>
        <v>3.0695795584164604E-2</v>
      </c>
      <c r="F1237">
        <f>D1237*GETPIVOTDATA("Gender",NB_2!$A$3,"Gender","Female","LastLetter","a")</f>
        <v>0.30826684076376898</v>
      </c>
      <c r="G1237" t="str">
        <f t="shared" si="19"/>
        <v>Female</v>
      </c>
    </row>
    <row r="1238" spans="1:7">
      <c r="A1238" t="s">
        <v>4</v>
      </c>
      <c r="B1238" t="s">
        <v>2976</v>
      </c>
      <c r="C1238">
        <f>VLOOKUP(B1238,NB_2!A:C,3,0)</f>
        <v>0.17520215633423181</v>
      </c>
      <c r="D1238">
        <f>VLOOKUP(B1238,NB_2!A:C,2,0)</f>
        <v>0.55521783181357653</v>
      </c>
      <c r="E1238">
        <f>C1238*GETPIVOTDATA("Gender",NB_2!$A$3,"Gender","Male","LastLetter","a")</f>
        <v>3.0695795584164604E-2</v>
      </c>
      <c r="F1238">
        <f>D1238*GETPIVOTDATA("Gender",NB_2!$A$3,"Gender","Female","LastLetter","a")</f>
        <v>0.30826684076376898</v>
      </c>
      <c r="G1238" t="str">
        <f t="shared" si="19"/>
        <v>Female</v>
      </c>
    </row>
    <row r="1239" spans="1:7">
      <c r="A1239" t="s">
        <v>6</v>
      </c>
      <c r="B1239" t="s">
        <v>2983</v>
      </c>
      <c r="C1239">
        <f>VLOOKUP(B1239,NB_2!A:C,3,0)</f>
        <v>6.5588499550763707E-2</v>
      </c>
      <c r="D1239">
        <f>VLOOKUP(B1239,NB_2!A:C,2,0)</f>
        <v>0.33839918946301922</v>
      </c>
      <c r="E1239">
        <f>C1239*GETPIVOTDATA("Gender",NB_2!$A$3,"Gender","Male","LastLetter","a")</f>
        <v>1.1491246552020596E-2</v>
      </c>
      <c r="F1239">
        <f>D1239*GETPIVOTDATA("Gender",NB_2!$A$3,"Gender","Female","LastLetter","a")</f>
        <v>0.18788526426112923</v>
      </c>
      <c r="G1239" t="str">
        <f t="shared" si="19"/>
        <v>Female</v>
      </c>
    </row>
    <row r="1240" spans="1:7">
      <c r="A1240" t="s">
        <v>6</v>
      </c>
      <c r="B1240" t="s">
        <v>2976</v>
      </c>
      <c r="C1240">
        <f>VLOOKUP(B1240,NB_2!A:C,3,0)</f>
        <v>0.17520215633423181</v>
      </c>
      <c r="D1240">
        <f>VLOOKUP(B1240,NB_2!A:C,2,0)</f>
        <v>0.55521783181357653</v>
      </c>
      <c r="E1240">
        <f>C1240*GETPIVOTDATA("Gender",NB_2!$A$3,"Gender","Male","LastLetter","a")</f>
        <v>3.0695795584164604E-2</v>
      </c>
      <c r="F1240">
        <f>D1240*GETPIVOTDATA("Gender",NB_2!$A$3,"Gender","Female","LastLetter","a")</f>
        <v>0.30826684076376898</v>
      </c>
      <c r="G1240" t="str">
        <f t="shared" si="19"/>
        <v>Female</v>
      </c>
    </row>
    <row r="1241" spans="1:7">
      <c r="A1241" t="s">
        <v>6</v>
      </c>
      <c r="B1241" t="s">
        <v>2983</v>
      </c>
      <c r="C1241">
        <f>VLOOKUP(B1241,NB_2!A:C,3,0)</f>
        <v>6.5588499550763707E-2</v>
      </c>
      <c r="D1241">
        <f>VLOOKUP(B1241,NB_2!A:C,2,0)</f>
        <v>0.33839918946301922</v>
      </c>
      <c r="E1241">
        <f>C1241*GETPIVOTDATA("Gender",NB_2!$A$3,"Gender","Male","LastLetter","a")</f>
        <v>1.1491246552020596E-2</v>
      </c>
      <c r="F1241">
        <f>D1241*GETPIVOTDATA("Gender",NB_2!$A$3,"Gender","Female","LastLetter","a")</f>
        <v>0.18788526426112923</v>
      </c>
      <c r="G1241" t="str">
        <f t="shared" si="19"/>
        <v>Female</v>
      </c>
    </row>
    <row r="1242" spans="1:7">
      <c r="A1242" t="s">
        <v>4</v>
      </c>
      <c r="B1242" t="s">
        <v>2976</v>
      </c>
      <c r="C1242">
        <f>VLOOKUP(B1242,NB_2!A:C,3,0)</f>
        <v>0.17520215633423181</v>
      </c>
      <c r="D1242">
        <f>VLOOKUP(B1242,NB_2!A:C,2,0)</f>
        <v>0.55521783181357653</v>
      </c>
      <c r="E1242">
        <f>C1242*GETPIVOTDATA("Gender",NB_2!$A$3,"Gender","Male","LastLetter","a")</f>
        <v>3.0695795584164604E-2</v>
      </c>
      <c r="F1242">
        <f>D1242*GETPIVOTDATA("Gender",NB_2!$A$3,"Gender","Female","LastLetter","a")</f>
        <v>0.30826684076376898</v>
      </c>
      <c r="G1242" t="str">
        <f t="shared" si="19"/>
        <v>Female</v>
      </c>
    </row>
    <row r="1243" spans="1:7">
      <c r="A1243" t="s">
        <v>4</v>
      </c>
      <c r="B1243" t="s">
        <v>2994</v>
      </c>
      <c r="C1243">
        <f>VLOOKUP(B1243,NB_2!A:C,3,0)</f>
        <v>6.2893081761006289E-2</v>
      </c>
      <c r="D1243">
        <f>VLOOKUP(B1243,NB_2!A:C,2,0)</f>
        <v>5.065856129685917E-3</v>
      </c>
      <c r="E1243">
        <f>C1243*GETPIVOTDATA("Gender",NB_2!$A$3,"Gender","Male","LastLetter","a")</f>
        <v>1.1019003543033448E-2</v>
      </c>
      <c r="F1243">
        <f>D1243*GETPIVOTDATA("Gender",NB_2!$A$3,"Gender","Female","LastLetter","a")</f>
        <v>2.812653656603731E-3</v>
      </c>
      <c r="G1243" t="str">
        <f t="shared" si="19"/>
        <v>Male</v>
      </c>
    </row>
    <row r="1244" spans="1:7">
      <c r="A1244" t="s">
        <v>6</v>
      </c>
      <c r="B1244" t="s">
        <v>2976</v>
      </c>
      <c r="C1244">
        <f>VLOOKUP(B1244,NB_2!A:C,3,0)</f>
        <v>0.17520215633423181</v>
      </c>
      <c r="D1244">
        <f>VLOOKUP(B1244,NB_2!A:C,2,0)</f>
        <v>0.55521783181357653</v>
      </c>
      <c r="E1244">
        <f>C1244*GETPIVOTDATA("Gender",NB_2!$A$3,"Gender","Male","LastLetter","a")</f>
        <v>3.0695795584164604E-2</v>
      </c>
      <c r="F1244">
        <f>D1244*GETPIVOTDATA("Gender",NB_2!$A$3,"Gender","Female","LastLetter","a")</f>
        <v>0.30826684076376898</v>
      </c>
      <c r="G1244" t="str">
        <f t="shared" si="19"/>
        <v>Female</v>
      </c>
    </row>
    <row r="1245" spans="1:7">
      <c r="A1245" t="s">
        <v>4</v>
      </c>
      <c r="B1245" t="s">
        <v>2983</v>
      </c>
      <c r="C1245">
        <f>VLOOKUP(B1245,NB_2!A:C,3,0)</f>
        <v>6.5588499550763707E-2</v>
      </c>
      <c r="D1245">
        <f>VLOOKUP(B1245,NB_2!A:C,2,0)</f>
        <v>0.33839918946301922</v>
      </c>
      <c r="E1245">
        <f>C1245*GETPIVOTDATA("Gender",NB_2!$A$3,"Gender","Male","LastLetter","a")</f>
        <v>1.1491246552020596E-2</v>
      </c>
      <c r="F1245">
        <f>D1245*GETPIVOTDATA("Gender",NB_2!$A$3,"Gender","Female","LastLetter","a")</f>
        <v>0.18788526426112923</v>
      </c>
      <c r="G1245" t="str">
        <f t="shared" si="19"/>
        <v>Female</v>
      </c>
    </row>
    <row r="1246" spans="1:7">
      <c r="A1246" t="s">
        <v>4</v>
      </c>
      <c r="B1246" t="s">
        <v>2985</v>
      </c>
      <c r="C1246">
        <f>VLOOKUP(B1246,NB_2!A:C,3,0)</f>
        <v>3.6837376460017966E-2</v>
      </c>
      <c r="D1246">
        <f>VLOOKUP(B1246,NB_2!A:C,2,0)</f>
        <v>4.0526849037487338E-3</v>
      </c>
      <c r="E1246">
        <f>C1246*GETPIVOTDATA("Gender",NB_2!$A$3,"Gender","Male","LastLetter","a")</f>
        <v>6.4539877894910181E-3</v>
      </c>
      <c r="F1246">
        <f>D1246*GETPIVOTDATA("Gender",NB_2!$A$3,"Gender","Female","LastLetter","a")</f>
        <v>2.250122925282985E-3</v>
      </c>
      <c r="G1246" t="str">
        <f t="shared" si="19"/>
        <v>Male</v>
      </c>
    </row>
    <row r="1247" spans="1:7">
      <c r="A1247" t="s">
        <v>4</v>
      </c>
      <c r="B1247" t="s">
        <v>2983</v>
      </c>
      <c r="C1247">
        <f>VLOOKUP(B1247,NB_2!A:C,3,0)</f>
        <v>6.5588499550763707E-2</v>
      </c>
      <c r="D1247">
        <f>VLOOKUP(B1247,NB_2!A:C,2,0)</f>
        <v>0.33839918946301922</v>
      </c>
      <c r="E1247">
        <f>C1247*GETPIVOTDATA("Gender",NB_2!$A$3,"Gender","Male","LastLetter","a")</f>
        <v>1.1491246552020596E-2</v>
      </c>
      <c r="F1247">
        <f>D1247*GETPIVOTDATA("Gender",NB_2!$A$3,"Gender","Female","LastLetter","a")</f>
        <v>0.18788526426112923</v>
      </c>
      <c r="G1247" t="str">
        <f t="shared" si="19"/>
        <v>Female</v>
      </c>
    </row>
    <row r="1248" spans="1:7">
      <c r="A1248" t="s">
        <v>6</v>
      </c>
      <c r="B1248" t="s">
        <v>2983</v>
      </c>
      <c r="C1248">
        <f>VLOOKUP(B1248,NB_2!A:C,3,0)</f>
        <v>6.5588499550763707E-2</v>
      </c>
      <c r="D1248">
        <f>VLOOKUP(B1248,NB_2!A:C,2,0)</f>
        <v>0.33839918946301922</v>
      </c>
      <c r="E1248">
        <f>C1248*GETPIVOTDATA("Gender",NB_2!$A$3,"Gender","Male","LastLetter","a")</f>
        <v>1.1491246552020596E-2</v>
      </c>
      <c r="F1248">
        <f>D1248*GETPIVOTDATA("Gender",NB_2!$A$3,"Gender","Female","LastLetter","a")</f>
        <v>0.18788526426112923</v>
      </c>
      <c r="G1248" t="str">
        <f t="shared" si="19"/>
        <v>Female</v>
      </c>
    </row>
    <row r="1249" spans="1:7">
      <c r="A1249" t="s">
        <v>4</v>
      </c>
      <c r="B1249" t="s">
        <v>2992</v>
      </c>
      <c r="C1249">
        <f>VLOOKUP(B1249,NB_2!A:C,3,0)</f>
        <v>8.9847259658580411E-2</v>
      </c>
      <c r="D1249">
        <f>VLOOKUP(B1249,NB_2!A:C,2,0)</f>
        <v>8.1053698074974676E-3</v>
      </c>
      <c r="E1249">
        <f>C1249*GETPIVOTDATA("Gender",NB_2!$A$3,"Gender","Male","LastLetter","a")</f>
        <v>1.5741433632904926E-2</v>
      </c>
      <c r="F1249">
        <f>D1249*GETPIVOTDATA("Gender",NB_2!$A$3,"Gender","Female","LastLetter","a")</f>
        <v>4.50024585056597E-3</v>
      </c>
      <c r="G1249" t="str">
        <f t="shared" si="19"/>
        <v>Male</v>
      </c>
    </row>
    <row r="1250" spans="1:7">
      <c r="A1250" t="s">
        <v>4</v>
      </c>
      <c r="B1250" t="s">
        <v>2998</v>
      </c>
      <c r="C1250">
        <f>VLOOKUP(B1250,NB_2!A:C,3,0)</f>
        <v>5.3908355795148251E-3</v>
      </c>
      <c r="D1250">
        <f>VLOOKUP(B1250,NB_2!A:C,2,0)</f>
        <v>1.0131712259371835E-3</v>
      </c>
      <c r="E1250">
        <f>C1250*GETPIVOTDATA("Gender",NB_2!$A$3,"Gender","Male","LastLetter","a")</f>
        <v>9.4448601797429547E-4</v>
      </c>
      <c r="F1250">
        <f>D1250*GETPIVOTDATA("Gender",NB_2!$A$3,"Gender","Female","LastLetter","a")</f>
        <v>5.6253073132074625E-4</v>
      </c>
      <c r="G1250" t="str">
        <f t="shared" si="19"/>
        <v>Male</v>
      </c>
    </row>
    <row r="1251" spans="1:7">
      <c r="A1251" t="s">
        <v>6</v>
      </c>
      <c r="B1251" t="s">
        <v>2983</v>
      </c>
      <c r="C1251">
        <f>VLOOKUP(B1251,NB_2!A:C,3,0)</f>
        <v>6.5588499550763707E-2</v>
      </c>
      <c r="D1251">
        <f>VLOOKUP(B1251,NB_2!A:C,2,0)</f>
        <v>0.33839918946301922</v>
      </c>
      <c r="E1251">
        <f>C1251*GETPIVOTDATA("Gender",NB_2!$A$3,"Gender","Male","LastLetter","a")</f>
        <v>1.1491246552020596E-2</v>
      </c>
      <c r="F1251">
        <f>D1251*GETPIVOTDATA("Gender",NB_2!$A$3,"Gender","Female","LastLetter","a")</f>
        <v>0.18788526426112923</v>
      </c>
      <c r="G1251" t="str">
        <f t="shared" si="19"/>
        <v>Female</v>
      </c>
    </row>
    <row r="1252" spans="1:7">
      <c r="A1252" t="s">
        <v>4</v>
      </c>
      <c r="B1252" t="s">
        <v>2992</v>
      </c>
      <c r="C1252">
        <f>VLOOKUP(B1252,NB_2!A:C,3,0)</f>
        <v>8.9847259658580411E-2</v>
      </c>
      <c r="D1252">
        <f>VLOOKUP(B1252,NB_2!A:C,2,0)</f>
        <v>8.1053698074974676E-3</v>
      </c>
      <c r="E1252">
        <f>C1252*GETPIVOTDATA("Gender",NB_2!$A$3,"Gender","Male","LastLetter","a")</f>
        <v>1.5741433632904926E-2</v>
      </c>
      <c r="F1252">
        <f>D1252*GETPIVOTDATA("Gender",NB_2!$A$3,"Gender","Female","LastLetter","a")</f>
        <v>4.50024585056597E-3</v>
      </c>
      <c r="G1252" t="str">
        <f t="shared" si="19"/>
        <v>Male</v>
      </c>
    </row>
    <row r="1253" spans="1:7">
      <c r="A1253" t="s">
        <v>4</v>
      </c>
      <c r="B1253" t="s">
        <v>2983</v>
      </c>
      <c r="C1253">
        <f>VLOOKUP(B1253,NB_2!A:C,3,0)</f>
        <v>6.5588499550763707E-2</v>
      </c>
      <c r="D1253">
        <f>VLOOKUP(B1253,NB_2!A:C,2,0)</f>
        <v>0.33839918946301922</v>
      </c>
      <c r="E1253">
        <f>C1253*GETPIVOTDATA("Gender",NB_2!$A$3,"Gender","Male","LastLetter","a")</f>
        <v>1.1491246552020596E-2</v>
      </c>
      <c r="F1253">
        <f>D1253*GETPIVOTDATA("Gender",NB_2!$A$3,"Gender","Female","LastLetter","a")</f>
        <v>0.18788526426112923</v>
      </c>
      <c r="G1253" t="str">
        <f t="shared" si="19"/>
        <v>Female</v>
      </c>
    </row>
    <row r="1254" spans="1:7">
      <c r="A1254" t="s">
        <v>4</v>
      </c>
      <c r="B1254" t="s">
        <v>2995</v>
      </c>
      <c r="C1254">
        <f>VLOOKUP(B1254,NB_2!A:C,3,0)</f>
        <v>3.2345013477088951E-2</v>
      </c>
      <c r="D1254">
        <f>VLOOKUP(B1254,NB_2!A:C,2,0)</f>
        <v>1.0131712259371834E-2</v>
      </c>
      <c r="E1254">
        <f>C1254*GETPIVOTDATA("Gender",NB_2!$A$3,"Gender","Male","LastLetter","a")</f>
        <v>5.6669161078457733E-3</v>
      </c>
      <c r="F1254">
        <f>D1254*GETPIVOTDATA("Gender",NB_2!$A$3,"Gender","Female","LastLetter","a")</f>
        <v>5.6253073132074621E-3</v>
      </c>
      <c r="G1254" t="str">
        <f t="shared" si="19"/>
        <v>Male</v>
      </c>
    </row>
    <row r="1255" spans="1:7">
      <c r="A1255" t="s">
        <v>6</v>
      </c>
      <c r="B1255" t="s">
        <v>2976</v>
      </c>
      <c r="C1255">
        <f>VLOOKUP(B1255,NB_2!A:C,3,0)</f>
        <v>0.17520215633423181</v>
      </c>
      <c r="D1255">
        <f>VLOOKUP(B1255,NB_2!A:C,2,0)</f>
        <v>0.55521783181357653</v>
      </c>
      <c r="E1255">
        <f>C1255*GETPIVOTDATA("Gender",NB_2!$A$3,"Gender","Male","LastLetter","a")</f>
        <v>3.0695795584164604E-2</v>
      </c>
      <c r="F1255">
        <f>D1255*GETPIVOTDATA("Gender",NB_2!$A$3,"Gender","Female","LastLetter","a")</f>
        <v>0.30826684076376898</v>
      </c>
      <c r="G1255" t="str">
        <f t="shared" si="19"/>
        <v>Female</v>
      </c>
    </row>
    <row r="1256" spans="1:7">
      <c r="A1256" t="s">
        <v>6</v>
      </c>
      <c r="B1256" t="s">
        <v>2976</v>
      </c>
      <c r="C1256">
        <f>VLOOKUP(B1256,NB_2!A:C,3,0)</f>
        <v>0.17520215633423181</v>
      </c>
      <c r="D1256">
        <f>VLOOKUP(B1256,NB_2!A:C,2,0)</f>
        <v>0.55521783181357653</v>
      </c>
      <c r="E1256">
        <f>C1256*GETPIVOTDATA("Gender",NB_2!$A$3,"Gender","Male","LastLetter","a")</f>
        <v>3.0695795584164604E-2</v>
      </c>
      <c r="F1256">
        <f>D1256*GETPIVOTDATA("Gender",NB_2!$A$3,"Gender","Female","LastLetter","a")</f>
        <v>0.30826684076376898</v>
      </c>
      <c r="G1256" t="str">
        <f t="shared" si="19"/>
        <v>Female</v>
      </c>
    </row>
    <row r="1257" spans="1:7">
      <c r="A1257" t="s">
        <v>4</v>
      </c>
      <c r="B1257" t="s">
        <v>2997</v>
      </c>
      <c r="C1257">
        <f>VLOOKUP(B1257,NB_2!A:C,3,0)</f>
        <v>1.7070979335130278E-2</v>
      </c>
      <c r="D1257">
        <f>VLOOKUP(B1257,NB_2!A:C,2,0)</f>
        <v>2.0263424518743669E-3</v>
      </c>
      <c r="E1257">
        <f>C1257*GETPIVOTDATA("Gender",NB_2!$A$3,"Gender","Male","LastLetter","a")</f>
        <v>2.9908723902519353E-3</v>
      </c>
      <c r="F1257">
        <f>D1257*GETPIVOTDATA("Gender",NB_2!$A$3,"Gender","Female","LastLetter","a")</f>
        <v>1.1250614626414925E-3</v>
      </c>
      <c r="G1257" t="str">
        <f t="shared" si="19"/>
        <v>Male</v>
      </c>
    </row>
    <row r="1258" spans="1:7">
      <c r="A1258" t="s">
        <v>4</v>
      </c>
      <c r="B1258" t="s">
        <v>2988</v>
      </c>
      <c r="C1258">
        <f>VLOOKUP(B1258,NB_2!A:C,3,0)</f>
        <v>0.16172506738544473</v>
      </c>
      <c r="D1258">
        <f>VLOOKUP(B1258,NB_2!A:C,2,0)</f>
        <v>1.4184397163120567E-2</v>
      </c>
      <c r="E1258">
        <f>C1258*GETPIVOTDATA("Gender",NB_2!$A$3,"Gender","Male","LastLetter","a")</f>
        <v>2.8334580539228861E-2</v>
      </c>
      <c r="F1258">
        <f>D1258*GETPIVOTDATA("Gender",NB_2!$A$3,"Gender","Female","LastLetter","a")</f>
        <v>7.8754302384904471E-3</v>
      </c>
      <c r="G1258" t="str">
        <f t="shared" si="19"/>
        <v>Male</v>
      </c>
    </row>
    <row r="1259" spans="1:7">
      <c r="A1259" t="s">
        <v>6</v>
      </c>
      <c r="B1259" t="s">
        <v>2983</v>
      </c>
      <c r="C1259">
        <f>VLOOKUP(B1259,NB_2!A:C,3,0)</f>
        <v>6.5588499550763707E-2</v>
      </c>
      <c r="D1259">
        <f>VLOOKUP(B1259,NB_2!A:C,2,0)</f>
        <v>0.33839918946301922</v>
      </c>
      <c r="E1259">
        <f>C1259*GETPIVOTDATA("Gender",NB_2!$A$3,"Gender","Male","LastLetter","a")</f>
        <v>1.1491246552020596E-2</v>
      </c>
      <c r="F1259">
        <f>D1259*GETPIVOTDATA("Gender",NB_2!$A$3,"Gender","Female","LastLetter","a")</f>
        <v>0.18788526426112923</v>
      </c>
      <c r="G1259" t="str">
        <f t="shared" si="19"/>
        <v>Female</v>
      </c>
    </row>
    <row r="1260" spans="1:7">
      <c r="A1260" t="s">
        <v>4</v>
      </c>
      <c r="B1260" t="s">
        <v>2986</v>
      </c>
      <c r="C1260">
        <f>VLOOKUP(B1260,NB_2!A:C,3,0)</f>
        <v>5.6603773584905662E-2</v>
      </c>
      <c r="D1260">
        <f>VLOOKUP(B1260,NB_2!A:C,2,0)</f>
        <v>3.0395136778115502E-2</v>
      </c>
      <c r="E1260">
        <f>C1260*GETPIVOTDATA("Gender",NB_2!$A$3,"Gender","Male","LastLetter","a")</f>
        <v>9.9171031887301028E-3</v>
      </c>
      <c r="F1260">
        <f>D1260*GETPIVOTDATA("Gender",NB_2!$A$3,"Gender","Female","LastLetter","a")</f>
        <v>1.6875921939622389E-2</v>
      </c>
      <c r="G1260" t="str">
        <f t="shared" si="19"/>
        <v>Female</v>
      </c>
    </row>
    <row r="1261" spans="1:7">
      <c r="A1261" t="s">
        <v>4</v>
      </c>
      <c r="B1261" t="s">
        <v>2992</v>
      </c>
      <c r="C1261">
        <f>VLOOKUP(B1261,NB_2!A:C,3,0)</f>
        <v>8.9847259658580411E-2</v>
      </c>
      <c r="D1261">
        <f>VLOOKUP(B1261,NB_2!A:C,2,0)</f>
        <v>8.1053698074974676E-3</v>
      </c>
      <c r="E1261">
        <f>C1261*GETPIVOTDATA("Gender",NB_2!$A$3,"Gender","Male","LastLetter","a")</f>
        <v>1.5741433632904926E-2</v>
      </c>
      <c r="F1261">
        <f>D1261*GETPIVOTDATA("Gender",NB_2!$A$3,"Gender","Female","LastLetter","a")</f>
        <v>4.50024585056597E-3</v>
      </c>
      <c r="G1261" t="str">
        <f t="shared" si="19"/>
        <v>Male</v>
      </c>
    </row>
    <row r="1262" spans="1:7">
      <c r="A1262" t="s">
        <v>6</v>
      </c>
      <c r="B1262" t="s">
        <v>2983</v>
      </c>
      <c r="C1262">
        <f>VLOOKUP(B1262,NB_2!A:C,3,0)</f>
        <v>6.5588499550763707E-2</v>
      </c>
      <c r="D1262">
        <f>VLOOKUP(B1262,NB_2!A:C,2,0)</f>
        <v>0.33839918946301922</v>
      </c>
      <c r="E1262">
        <f>C1262*GETPIVOTDATA("Gender",NB_2!$A$3,"Gender","Male","LastLetter","a")</f>
        <v>1.1491246552020596E-2</v>
      </c>
      <c r="F1262">
        <f>D1262*GETPIVOTDATA("Gender",NB_2!$A$3,"Gender","Female","LastLetter","a")</f>
        <v>0.18788526426112923</v>
      </c>
      <c r="G1262" t="str">
        <f t="shared" si="19"/>
        <v>Female</v>
      </c>
    </row>
    <row r="1263" spans="1:7">
      <c r="A1263" t="s">
        <v>4</v>
      </c>
      <c r="B1263" t="s">
        <v>2982</v>
      </c>
      <c r="C1263">
        <f>VLOOKUP(B1263,NB_2!A:C,3,0)</f>
        <v>0.1096136567834681</v>
      </c>
      <c r="D1263">
        <f>VLOOKUP(B1263,NB_2!A:C,2,0)</f>
        <v>5.065856129685917E-3</v>
      </c>
      <c r="E1263">
        <f>C1263*GETPIVOTDATA("Gender",NB_2!$A$3,"Gender","Male","LastLetter","a")</f>
        <v>1.9204549032144008E-2</v>
      </c>
      <c r="F1263">
        <f>D1263*GETPIVOTDATA("Gender",NB_2!$A$3,"Gender","Female","LastLetter","a")</f>
        <v>2.812653656603731E-3</v>
      </c>
      <c r="G1263" t="str">
        <f t="shared" si="19"/>
        <v>Male</v>
      </c>
    </row>
    <row r="1264" spans="1:7">
      <c r="A1264" t="s">
        <v>4</v>
      </c>
      <c r="B1264" t="s">
        <v>2976</v>
      </c>
      <c r="C1264">
        <f>VLOOKUP(B1264,NB_2!A:C,3,0)</f>
        <v>0.17520215633423181</v>
      </c>
      <c r="D1264">
        <f>VLOOKUP(B1264,NB_2!A:C,2,0)</f>
        <v>0.55521783181357653</v>
      </c>
      <c r="E1264">
        <f>C1264*GETPIVOTDATA("Gender",NB_2!$A$3,"Gender","Male","LastLetter","a")</f>
        <v>3.0695795584164604E-2</v>
      </c>
      <c r="F1264">
        <f>D1264*GETPIVOTDATA("Gender",NB_2!$A$3,"Gender","Female","LastLetter","a")</f>
        <v>0.30826684076376898</v>
      </c>
      <c r="G1264" t="str">
        <f t="shared" si="19"/>
        <v>Female</v>
      </c>
    </row>
    <row r="1265" spans="1:7">
      <c r="A1265" t="s">
        <v>6</v>
      </c>
      <c r="B1265" t="s">
        <v>2976</v>
      </c>
      <c r="C1265">
        <f>VLOOKUP(B1265,NB_2!A:C,3,0)</f>
        <v>0.17520215633423181</v>
      </c>
      <c r="D1265">
        <f>VLOOKUP(B1265,NB_2!A:C,2,0)</f>
        <v>0.55521783181357653</v>
      </c>
      <c r="E1265">
        <f>C1265*GETPIVOTDATA("Gender",NB_2!$A$3,"Gender","Male","LastLetter","a")</f>
        <v>3.0695795584164604E-2</v>
      </c>
      <c r="F1265">
        <f>D1265*GETPIVOTDATA("Gender",NB_2!$A$3,"Gender","Female","LastLetter","a")</f>
        <v>0.30826684076376898</v>
      </c>
      <c r="G1265" t="str">
        <f t="shared" si="19"/>
        <v>Female</v>
      </c>
    </row>
    <row r="1266" spans="1:7">
      <c r="A1266" t="s">
        <v>6</v>
      </c>
      <c r="B1266" t="s">
        <v>2976</v>
      </c>
      <c r="C1266">
        <f>VLOOKUP(B1266,NB_2!A:C,3,0)</f>
        <v>0.17520215633423181</v>
      </c>
      <c r="D1266">
        <f>VLOOKUP(B1266,NB_2!A:C,2,0)</f>
        <v>0.55521783181357653</v>
      </c>
      <c r="E1266">
        <f>C1266*GETPIVOTDATA("Gender",NB_2!$A$3,"Gender","Male","LastLetter","a")</f>
        <v>3.0695795584164604E-2</v>
      </c>
      <c r="F1266">
        <f>D1266*GETPIVOTDATA("Gender",NB_2!$A$3,"Gender","Female","LastLetter","a")</f>
        <v>0.30826684076376898</v>
      </c>
      <c r="G1266" t="str">
        <f t="shared" si="19"/>
        <v>Female</v>
      </c>
    </row>
    <row r="1267" spans="1:7">
      <c r="A1267" t="s">
        <v>6</v>
      </c>
      <c r="B1267" t="s">
        <v>2986</v>
      </c>
      <c r="C1267">
        <f>VLOOKUP(B1267,NB_2!A:C,3,0)</f>
        <v>5.6603773584905662E-2</v>
      </c>
      <c r="D1267">
        <f>VLOOKUP(B1267,NB_2!A:C,2,0)</f>
        <v>3.0395136778115502E-2</v>
      </c>
      <c r="E1267">
        <f>C1267*GETPIVOTDATA("Gender",NB_2!$A$3,"Gender","Male","LastLetter","a")</f>
        <v>9.9171031887301028E-3</v>
      </c>
      <c r="F1267">
        <f>D1267*GETPIVOTDATA("Gender",NB_2!$A$3,"Gender","Female","LastLetter","a")</f>
        <v>1.6875921939622389E-2</v>
      </c>
      <c r="G1267" t="str">
        <f t="shared" si="19"/>
        <v>Female</v>
      </c>
    </row>
    <row r="1268" spans="1:7">
      <c r="A1268" t="s">
        <v>4</v>
      </c>
      <c r="B1268" t="s">
        <v>2978</v>
      </c>
      <c r="C1268">
        <f>VLOOKUP(B1268,NB_2!A:C,3,0)</f>
        <v>3.0548068283917342E-2</v>
      </c>
      <c r="D1268">
        <f>VLOOKUP(B1268,NB_2!A:C,2,0)</f>
        <v>1.0131712259371835E-3</v>
      </c>
      <c r="E1268">
        <f>C1268*GETPIVOTDATA("Gender",NB_2!$A$3,"Gender","Male","LastLetter","a")</f>
        <v>5.3520874351876743E-3</v>
      </c>
      <c r="F1268">
        <f>D1268*GETPIVOTDATA("Gender",NB_2!$A$3,"Gender","Female","LastLetter","a")</f>
        <v>5.6253073132074625E-4</v>
      </c>
      <c r="G1268" t="str">
        <f t="shared" si="19"/>
        <v>Male</v>
      </c>
    </row>
    <row r="1269" spans="1:7">
      <c r="A1269" t="s">
        <v>4</v>
      </c>
      <c r="B1269" t="s">
        <v>2988</v>
      </c>
      <c r="C1269">
        <f>VLOOKUP(B1269,NB_2!A:C,3,0)</f>
        <v>0.16172506738544473</v>
      </c>
      <c r="D1269">
        <f>VLOOKUP(B1269,NB_2!A:C,2,0)</f>
        <v>1.4184397163120567E-2</v>
      </c>
      <c r="E1269">
        <f>C1269*GETPIVOTDATA("Gender",NB_2!$A$3,"Gender","Male","LastLetter","a")</f>
        <v>2.8334580539228861E-2</v>
      </c>
      <c r="F1269">
        <f>D1269*GETPIVOTDATA("Gender",NB_2!$A$3,"Gender","Female","LastLetter","a")</f>
        <v>7.8754302384904471E-3</v>
      </c>
      <c r="G1269" t="str">
        <f t="shared" si="19"/>
        <v>Male</v>
      </c>
    </row>
    <row r="1270" spans="1:7">
      <c r="A1270" t="s">
        <v>6</v>
      </c>
      <c r="B1270" t="s">
        <v>2976</v>
      </c>
      <c r="C1270">
        <f>VLOOKUP(B1270,NB_2!A:C,3,0)</f>
        <v>0.17520215633423181</v>
      </c>
      <c r="D1270">
        <f>VLOOKUP(B1270,NB_2!A:C,2,0)</f>
        <v>0.55521783181357653</v>
      </c>
      <c r="E1270">
        <f>C1270*GETPIVOTDATA("Gender",NB_2!$A$3,"Gender","Male","LastLetter","a")</f>
        <v>3.0695795584164604E-2</v>
      </c>
      <c r="F1270">
        <f>D1270*GETPIVOTDATA("Gender",NB_2!$A$3,"Gender","Female","LastLetter","a")</f>
        <v>0.30826684076376898</v>
      </c>
      <c r="G1270" t="str">
        <f t="shared" si="19"/>
        <v>Female</v>
      </c>
    </row>
    <row r="1271" spans="1:7">
      <c r="A1271" t="s">
        <v>4</v>
      </c>
      <c r="B1271" t="s">
        <v>2993</v>
      </c>
      <c r="C1271">
        <f>VLOOKUP(B1271,NB_2!A:C,3,0)</f>
        <v>2.2461814914645103E-2</v>
      </c>
      <c r="D1271">
        <f>VLOOKUP(B1271,NB_2!A:C,2,0)</f>
        <v>3.0395136778115501E-3</v>
      </c>
      <c r="E1271">
        <f>C1271*GETPIVOTDATA("Gender",NB_2!$A$3,"Gender","Male","LastLetter","a")</f>
        <v>3.9353584082262314E-3</v>
      </c>
      <c r="F1271">
        <f>D1271*GETPIVOTDATA("Gender",NB_2!$A$3,"Gender","Female","LastLetter","a")</f>
        <v>1.6875921939622388E-3</v>
      </c>
      <c r="G1271" t="str">
        <f t="shared" si="19"/>
        <v>Male</v>
      </c>
    </row>
    <row r="1272" spans="1:7">
      <c r="A1272" t="s">
        <v>4</v>
      </c>
      <c r="B1272" t="s">
        <v>2978</v>
      </c>
      <c r="C1272">
        <f>VLOOKUP(B1272,NB_2!A:C,3,0)</f>
        <v>3.0548068283917342E-2</v>
      </c>
      <c r="D1272">
        <f>VLOOKUP(B1272,NB_2!A:C,2,0)</f>
        <v>1.0131712259371835E-3</v>
      </c>
      <c r="E1272">
        <f>C1272*GETPIVOTDATA("Gender",NB_2!$A$3,"Gender","Male","LastLetter","a")</f>
        <v>5.3520874351876743E-3</v>
      </c>
      <c r="F1272">
        <f>D1272*GETPIVOTDATA("Gender",NB_2!$A$3,"Gender","Female","LastLetter","a")</f>
        <v>5.6253073132074625E-4</v>
      </c>
      <c r="G1272" t="str">
        <f t="shared" si="19"/>
        <v>Male</v>
      </c>
    </row>
    <row r="1273" spans="1:7">
      <c r="A1273" t="s">
        <v>4</v>
      </c>
      <c r="B1273" t="s">
        <v>2976</v>
      </c>
      <c r="C1273">
        <f>VLOOKUP(B1273,NB_2!A:C,3,0)</f>
        <v>0.17520215633423181</v>
      </c>
      <c r="D1273">
        <f>VLOOKUP(B1273,NB_2!A:C,2,0)</f>
        <v>0.55521783181357653</v>
      </c>
      <c r="E1273">
        <f>C1273*GETPIVOTDATA("Gender",NB_2!$A$3,"Gender","Male","LastLetter","a")</f>
        <v>3.0695795584164604E-2</v>
      </c>
      <c r="F1273">
        <f>D1273*GETPIVOTDATA("Gender",NB_2!$A$3,"Gender","Female","LastLetter","a")</f>
        <v>0.30826684076376898</v>
      </c>
      <c r="G1273" t="str">
        <f t="shared" si="19"/>
        <v>Female</v>
      </c>
    </row>
    <row r="1274" spans="1:7">
      <c r="A1274" t="s">
        <v>4</v>
      </c>
      <c r="B1274" t="s">
        <v>2994</v>
      </c>
      <c r="C1274">
        <f>VLOOKUP(B1274,NB_2!A:C,3,0)</f>
        <v>6.2893081761006289E-2</v>
      </c>
      <c r="D1274">
        <f>VLOOKUP(B1274,NB_2!A:C,2,0)</f>
        <v>5.065856129685917E-3</v>
      </c>
      <c r="E1274">
        <f>C1274*GETPIVOTDATA("Gender",NB_2!$A$3,"Gender","Male","LastLetter","a")</f>
        <v>1.1019003543033448E-2</v>
      </c>
      <c r="F1274">
        <f>D1274*GETPIVOTDATA("Gender",NB_2!$A$3,"Gender","Female","LastLetter","a")</f>
        <v>2.812653656603731E-3</v>
      </c>
      <c r="G1274" t="str">
        <f t="shared" si="19"/>
        <v>Male</v>
      </c>
    </row>
    <row r="1275" spans="1:7">
      <c r="A1275" t="s">
        <v>4</v>
      </c>
      <c r="B1275" t="s">
        <v>2988</v>
      </c>
      <c r="C1275">
        <f>VLOOKUP(B1275,NB_2!A:C,3,0)</f>
        <v>0.16172506738544473</v>
      </c>
      <c r="D1275">
        <f>VLOOKUP(B1275,NB_2!A:C,2,0)</f>
        <v>1.4184397163120567E-2</v>
      </c>
      <c r="E1275">
        <f>C1275*GETPIVOTDATA("Gender",NB_2!$A$3,"Gender","Male","LastLetter","a")</f>
        <v>2.8334580539228861E-2</v>
      </c>
      <c r="F1275">
        <f>D1275*GETPIVOTDATA("Gender",NB_2!$A$3,"Gender","Female","LastLetter","a")</f>
        <v>7.8754302384904471E-3</v>
      </c>
      <c r="G1275" t="str">
        <f t="shared" si="19"/>
        <v>Male</v>
      </c>
    </row>
    <row r="1276" spans="1:7">
      <c r="A1276" t="s">
        <v>4</v>
      </c>
      <c r="B1276" t="s">
        <v>2985</v>
      </c>
      <c r="C1276">
        <f>VLOOKUP(B1276,NB_2!A:C,3,0)</f>
        <v>3.6837376460017966E-2</v>
      </c>
      <c r="D1276">
        <f>VLOOKUP(B1276,NB_2!A:C,2,0)</f>
        <v>4.0526849037487338E-3</v>
      </c>
      <c r="E1276">
        <f>C1276*GETPIVOTDATA("Gender",NB_2!$A$3,"Gender","Male","LastLetter","a")</f>
        <v>6.4539877894910181E-3</v>
      </c>
      <c r="F1276">
        <f>D1276*GETPIVOTDATA("Gender",NB_2!$A$3,"Gender","Female","LastLetter","a")</f>
        <v>2.250122925282985E-3</v>
      </c>
      <c r="G1276" t="str">
        <f t="shared" si="19"/>
        <v>Male</v>
      </c>
    </row>
    <row r="1277" spans="1:7">
      <c r="A1277" t="s">
        <v>6</v>
      </c>
      <c r="B1277" t="s">
        <v>2976</v>
      </c>
      <c r="C1277">
        <f>VLOOKUP(B1277,NB_2!A:C,3,0)</f>
        <v>0.17520215633423181</v>
      </c>
      <c r="D1277">
        <f>VLOOKUP(B1277,NB_2!A:C,2,0)</f>
        <v>0.55521783181357653</v>
      </c>
      <c r="E1277">
        <f>C1277*GETPIVOTDATA("Gender",NB_2!$A$3,"Gender","Male","LastLetter","a")</f>
        <v>3.0695795584164604E-2</v>
      </c>
      <c r="F1277">
        <f>D1277*GETPIVOTDATA("Gender",NB_2!$A$3,"Gender","Female","LastLetter","a")</f>
        <v>0.30826684076376898</v>
      </c>
      <c r="G1277" t="str">
        <f t="shared" si="19"/>
        <v>Female</v>
      </c>
    </row>
    <row r="1278" spans="1:7">
      <c r="A1278" t="s">
        <v>4</v>
      </c>
      <c r="B1278" t="s">
        <v>2983</v>
      </c>
      <c r="C1278">
        <f>VLOOKUP(B1278,NB_2!A:C,3,0)</f>
        <v>6.5588499550763707E-2</v>
      </c>
      <c r="D1278">
        <f>VLOOKUP(B1278,NB_2!A:C,2,0)</f>
        <v>0.33839918946301922</v>
      </c>
      <c r="E1278">
        <f>C1278*GETPIVOTDATA("Gender",NB_2!$A$3,"Gender","Male","LastLetter","a")</f>
        <v>1.1491246552020596E-2</v>
      </c>
      <c r="F1278">
        <f>D1278*GETPIVOTDATA("Gender",NB_2!$A$3,"Gender","Female","LastLetter","a")</f>
        <v>0.18788526426112923</v>
      </c>
      <c r="G1278" t="str">
        <f t="shared" si="19"/>
        <v>Female</v>
      </c>
    </row>
    <row r="1279" spans="1:7">
      <c r="A1279" t="s">
        <v>6</v>
      </c>
      <c r="B1279" t="s">
        <v>2976</v>
      </c>
      <c r="C1279">
        <f>VLOOKUP(B1279,NB_2!A:C,3,0)</f>
        <v>0.17520215633423181</v>
      </c>
      <c r="D1279">
        <f>VLOOKUP(B1279,NB_2!A:C,2,0)</f>
        <v>0.55521783181357653</v>
      </c>
      <c r="E1279">
        <f>C1279*GETPIVOTDATA("Gender",NB_2!$A$3,"Gender","Male","LastLetter","a")</f>
        <v>3.0695795584164604E-2</v>
      </c>
      <c r="F1279">
        <f>D1279*GETPIVOTDATA("Gender",NB_2!$A$3,"Gender","Female","LastLetter","a")</f>
        <v>0.30826684076376898</v>
      </c>
      <c r="G1279" t="str">
        <f t="shared" si="19"/>
        <v>Female</v>
      </c>
    </row>
    <row r="1280" spans="1:7">
      <c r="A1280" t="s">
        <v>4</v>
      </c>
      <c r="B1280" t="s">
        <v>2982</v>
      </c>
      <c r="C1280">
        <f>VLOOKUP(B1280,NB_2!A:C,3,0)</f>
        <v>0.1096136567834681</v>
      </c>
      <c r="D1280">
        <f>VLOOKUP(B1280,NB_2!A:C,2,0)</f>
        <v>5.065856129685917E-3</v>
      </c>
      <c r="E1280">
        <f>C1280*GETPIVOTDATA("Gender",NB_2!$A$3,"Gender","Male","LastLetter","a")</f>
        <v>1.9204549032144008E-2</v>
      </c>
      <c r="F1280">
        <f>D1280*GETPIVOTDATA("Gender",NB_2!$A$3,"Gender","Female","LastLetter","a")</f>
        <v>2.812653656603731E-3</v>
      </c>
      <c r="G1280" t="str">
        <f t="shared" si="19"/>
        <v>Male</v>
      </c>
    </row>
    <row r="1281" spans="1:7">
      <c r="A1281" t="s">
        <v>6</v>
      </c>
      <c r="B1281" t="s">
        <v>2976</v>
      </c>
      <c r="C1281">
        <f>VLOOKUP(B1281,NB_2!A:C,3,0)</f>
        <v>0.17520215633423181</v>
      </c>
      <c r="D1281">
        <f>VLOOKUP(B1281,NB_2!A:C,2,0)</f>
        <v>0.55521783181357653</v>
      </c>
      <c r="E1281">
        <f>C1281*GETPIVOTDATA("Gender",NB_2!$A$3,"Gender","Male","LastLetter","a")</f>
        <v>3.0695795584164604E-2</v>
      </c>
      <c r="F1281">
        <f>D1281*GETPIVOTDATA("Gender",NB_2!$A$3,"Gender","Female","LastLetter","a")</f>
        <v>0.30826684076376898</v>
      </c>
      <c r="G1281" t="str">
        <f t="shared" si="19"/>
        <v>Female</v>
      </c>
    </row>
    <row r="1282" spans="1:7">
      <c r="A1282" t="s">
        <v>4</v>
      </c>
      <c r="B1282" t="s">
        <v>2987</v>
      </c>
      <c r="C1282">
        <f>VLOOKUP(B1282,NB_2!A:C,3,0)</f>
        <v>3.7735849056603772E-2</v>
      </c>
      <c r="D1282">
        <f>VLOOKUP(B1282,NB_2!A:C,2,0)</f>
        <v>7.0921985815602835E-3</v>
      </c>
      <c r="E1282">
        <f>C1282*GETPIVOTDATA("Gender",NB_2!$A$3,"Gender","Male","LastLetter","a")</f>
        <v>6.6114021258200676E-3</v>
      </c>
      <c r="F1282">
        <f>D1282*GETPIVOTDATA("Gender",NB_2!$A$3,"Gender","Female","LastLetter","a")</f>
        <v>3.9377151192452236E-3</v>
      </c>
      <c r="G1282" t="str">
        <f t="shared" si="19"/>
        <v>Male</v>
      </c>
    </row>
    <row r="1283" spans="1:7">
      <c r="A1283" t="s">
        <v>4</v>
      </c>
      <c r="B1283" t="s">
        <v>2982</v>
      </c>
      <c r="C1283">
        <f>VLOOKUP(B1283,NB_2!A:C,3,0)</f>
        <v>0.1096136567834681</v>
      </c>
      <c r="D1283">
        <f>VLOOKUP(B1283,NB_2!A:C,2,0)</f>
        <v>5.065856129685917E-3</v>
      </c>
      <c r="E1283">
        <f>C1283*GETPIVOTDATA("Gender",NB_2!$A$3,"Gender","Male","LastLetter","a")</f>
        <v>1.9204549032144008E-2</v>
      </c>
      <c r="F1283">
        <f>D1283*GETPIVOTDATA("Gender",NB_2!$A$3,"Gender","Female","LastLetter","a")</f>
        <v>2.812653656603731E-3</v>
      </c>
      <c r="G1283" t="str">
        <f t="shared" ref="G1283:G1346" si="20">IF(E1283&gt;F1283,"Male","Female")</f>
        <v>Male</v>
      </c>
    </row>
    <row r="1284" spans="1:7">
      <c r="A1284" t="s">
        <v>4</v>
      </c>
      <c r="B1284" t="s">
        <v>2992</v>
      </c>
      <c r="C1284">
        <f>VLOOKUP(B1284,NB_2!A:C,3,0)</f>
        <v>8.9847259658580411E-2</v>
      </c>
      <c r="D1284">
        <f>VLOOKUP(B1284,NB_2!A:C,2,0)</f>
        <v>8.1053698074974676E-3</v>
      </c>
      <c r="E1284">
        <f>C1284*GETPIVOTDATA("Gender",NB_2!$A$3,"Gender","Male","LastLetter","a")</f>
        <v>1.5741433632904926E-2</v>
      </c>
      <c r="F1284">
        <f>D1284*GETPIVOTDATA("Gender",NB_2!$A$3,"Gender","Female","LastLetter","a")</f>
        <v>4.50024585056597E-3</v>
      </c>
      <c r="G1284" t="str">
        <f t="shared" si="20"/>
        <v>Male</v>
      </c>
    </row>
    <row r="1285" spans="1:7">
      <c r="A1285" t="s">
        <v>4</v>
      </c>
      <c r="B1285" t="s">
        <v>2988</v>
      </c>
      <c r="C1285">
        <f>VLOOKUP(B1285,NB_2!A:C,3,0)</f>
        <v>0.16172506738544473</v>
      </c>
      <c r="D1285">
        <f>VLOOKUP(B1285,NB_2!A:C,2,0)</f>
        <v>1.4184397163120567E-2</v>
      </c>
      <c r="E1285">
        <f>C1285*GETPIVOTDATA("Gender",NB_2!$A$3,"Gender","Male","LastLetter","a")</f>
        <v>2.8334580539228861E-2</v>
      </c>
      <c r="F1285">
        <f>D1285*GETPIVOTDATA("Gender",NB_2!$A$3,"Gender","Female","LastLetter","a")</f>
        <v>7.8754302384904471E-3</v>
      </c>
      <c r="G1285" t="str">
        <f t="shared" si="20"/>
        <v>Male</v>
      </c>
    </row>
    <row r="1286" spans="1:7">
      <c r="A1286" t="s">
        <v>6</v>
      </c>
      <c r="B1286" t="s">
        <v>2988</v>
      </c>
      <c r="C1286">
        <f>VLOOKUP(B1286,NB_2!A:C,3,0)</f>
        <v>0.16172506738544473</v>
      </c>
      <c r="D1286">
        <f>VLOOKUP(B1286,NB_2!A:C,2,0)</f>
        <v>1.4184397163120567E-2</v>
      </c>
      <c r="E1286">
        <f>C1286*GETPIVOTDATA("Gender",NB_2!$A$3,"Gender","Male","LastLetter","a")</f>
        <v>2.8334580539228861E-2</v>
      </c>
      <c r="F1286">
        <f>D1286*GETPIVOTDATA("Gender",NB_2!$A$3,"Gender","Female","LastLetter","a")</f>
        <v>7.8754302384904471E-3</v>
      </c>
      <c r="G1286" t="str">
        <f t="shared" si="20"/>
        <v>Male</v>
      </c>
    </row>
    <row r="1287" spans="1:7">
      <c r="A1287" t="s">
        <v>6</v>
      </c>
      <c r="B1287" t="s">
        <v>2976</v>
      </c>
      <c r="C1287">
        <f>VLOOKUP(B1287,NB_2!A:C,3,0)</f>
        <v>0.17520215633423181</v>
      </c>
      <c r="D1287">
        <f>VLOOKUP(B1287,NB_2!A:C,2,0)</f>
        <v>0.55521783181357653</v>
      </c>
      <c r="E1287">
        <f>C1287*GETPIVOTDATA("Gender",NB_2!$A$3,"Gender","Male","LastLetter","a")</f>
        <v>3.0695795584164604E-2</v>
      </c>
      <c r="F1287">
        <f>D1287*GETPIVOTDATA("Gender",NB_2!$A$3,"Gender","Female","LastLetter","a")</f>
        <v>0.30826684076376898</v>
      </c>
      <c r="G1287" t="str">
        <f t="shared" si="20"/>
        <v>Female</v>
      </c>
    </row>
    <row r="1288" spans="1:7">
      <c r="A1288" t="s">
        <v>4</v>
      </c>
      <c r="B1288" t="s">
        <v>2994</v>
      </c>
      <c r="C1288">
        <f>VLOOKUP(B1288,NB_2!A:C,3,0)</f>
        <v>6.2893081761006289E-2</v>
      </c>
      <c r="D1288">
        <f>VLOOKUP(B1288,NB_2!A:C,2,0)</f>
        <v>5.065856129685917E-3</v>
      </c>
      <c r="E1288">
        <f>C1288*GETPIVOTDATA("Gender",NB_2!$A$3,"Gender","Male","LastLetter","a")</f>
        <v>1.1019003543033448E-2</v>
      </c>
      <c r="F1288">
        <f>D1288*GETPIVOTDATA("Gender",NB_2!$A$3,"Gender","Female","LastLetter","a")</f>
        <v>2.812653656603731E-3</v>
      </c>
      <c r="G1288" t="str">
        <f t="shared" si="20"/>
        <v>Male</v>
      </c>
    </row>
    <row r="1289" spans="1:7">
      <c r="A1289" t="s">
        <v>6</v>
      </c>
      <c r="B1289" t="s">
        <v>2976</v>
      </c>
      <c r="C1289">
        <f>VLOOKUP(B1289,NB_2!A:C,3,0)</f>
        <v>0.17520215633423181</v>
      </c>
      <c r="D1289">
        <f>VLOOKUP(B1289,NB_2!A:C,2,0)</f>
        <v>0.55521783181357653</v>
      </c>
      <c r="E1289">
        <f>C1289*GETPIVOTDATA("Gender",NB_2!$A$3,"Gender","Male","LastLetter","a")</f>
        <v>3.0695795584164604E-2</v>
      </c>
      <c r="F1289">
        <f>D1289*GETPIVOTDATA("Gender",NB_2!$A$3,"Gender","Female","LastLetter","a")</f>
        <v>0.30826684076376898</v>
      </c>
      <c r="G1289" t="str">
        <f t="shared" si="20"/>
        <v>Female</v>
      </c>
    </row>
    <row r="1290" spans="1:7">
      <c r="A1290" t="s">
        <v>4</v>
      </c>
      <c r="B1290" t="s">
        <v>2986</v>
      </c>
      <c r="C1290">
        <f>VLOOKUP(B1290,NB_2!A:C,3,0)</f>
        <v>5.6603773584905662E-2</v>
      </c>
      <c r="D1290">
        <f>VLOOKUP(B1290,NB_2!A:C,2,0)</f>
        <v>3.0395136778115502E-2</v>
      </c>
      <c r="E1290">
        <f>C1290*GETPIVOTDATA("Gender",NB_2!$A$3,"Gender","Male","LastLetter","a")</f>
        <v>9.9171031887301028E-3</v>
      </c>
      <c r="F1290">
        <f>D1290*GETPIVOTDATA("Gender",NB_2!$A$3,"Gender","Female","LastLetter","a")</f>
        <v>1.6875921939622389E-2</v>
      </c>
      <c r="G1290" t="str">
        <f t="shared" si="20"/>
        <v>Female</v>
      </c>
    </row>
    <row r="1291" spans="1:7">
      <c r="A1291" t="s">
        <v>4</v>
      </c>
      <c r="B1291" t="s">
        <v>2995</v>
      </c>
      <c r="C1291">
        <f>VLOOKUP(B1291,NB_2!A:C,3,0)</f>
        <v>3.2345013477088951E-2</v>
      </c>
      <c r="D1291">
        <f>VLOOKUP(B1291,NB_2!A:C,2,0)</f>
        <v>1.0131712259371834E-2</v>
      </c>
      <c r="E1291">
        <f>C1291*GETPIVOTDATA("Gender",NB_2!$A$3,"Gender","Male","LastLetter","a")</f>
        <v>5.6669161078457733E-3</v>
      </c>
      <c r="F1291">
        <f>D1291*GETPIVOTDATA("Gender",NB_2!$A$3,"Gender","Female","LastLetter","a")</f>
        <v>5.6253073132074621E-3</v>
      </c>
      <c r="G1291" t="str">
        <f t="shared" si="20"/>
        <v>Male</v>
      </c>
    </row>
    <row r="1292" spans="1:7">
      <c r="A1292" t="s">
        <v>4</v>
      </c>
      <c r="B1292" t="s">
        <v>2988</v>
      </c>
      <c r="C1292">
        <f>VLOOKUP(B1292,NB_2!A:C,3,0)</f>
        <v>0.16172506738544473</v>
      </c>
      <c r="D1292">
        <f>VLOOKUP(B1292,NB_2!A:C,2,0)</f>
        <v>1.4184397163120567E-2</v>
      </c>
      <c r="E1292">
        <f>C1292*GETPIVOTDATA("Gender",NB_2!$A$3,"Gender","Male","LastLetter","a")</f>
        <v>2.8334580539228861E-2</v>
      </c>
      <c r="F1292">
        <f>D1292*GETPIVOTDATA("Gender",NB_2!$A$3,"Gender","Female","LastLetter","a")</f>
        <v>7.8754302384904471E-3</v>
      </c>
      <c r="G1292" t="str">
        <f t="shared" si="20"/>
        <v>Male</v>
      </c>
    </row>
    <row r="1293" spans="1:7">
      <c r="A1293" t="s">
        <v>4</v>
      </c>
      <c r="B1293" t="s">
        <v>2976</v>
      </c>
      <c r="C1293">
        <f>VLOOKUP(B1293,NB_2!A:C,3,0)</f>
        <v>0.17520215633423181</v>
      </c>
      <c r="D1293">
        <f>VLOOKUP(B1293,NB_2!A:C,2,0)</f>
        <v>0.55521783181357653</v>
      </c>
      <c r="E1293">
        <f>C1293*GETPIVOTDATA("Gender",NB_2!$A$3,"Gender","Male","LastLetter","a")</f>
        <v>3.0695795584164604E-2</v>
      </c>
      <c r="F1293">
        <f>D1293*GETPIVOTDATA("Gender",NB_2!$A$3,"Gender","Female","LastLetter","a")</f>
        <v>0.30826684076376898</v>
      </c>
      <c r="G1293" t="str">
        <f t="shared" si="20"/>
        <v>Female</v>
      </c>
    </row>
    <row r="1294" spans="1:7">
      <c r="A1294" t="s">
        <v>4</v>
      </c>
      <c r="B1294" t="s">
        <v>2992</v>
      </c>
      <c r="C1294">
        <f>VLOOKUP(B1294,NB_2!A:C,3,0)</f>
        <v>8.9847259658580411E-2</v>
      </c>
      <c r="D1294">
        <f>VLOOKUP(B1294,NB_2!A:C,2,0)</f>
        <v>8.1053698074974676E-3</v>
      </c>
      <c r="E1294">
        <f>C1294*GETPIVOTDATA("Gender",NB_2!$A$3,"Gender","Male","LastLetter","a")</f>
        <v>1.5741433632904926E-2</v>
      </c>
      <c r="F1294">
        <f>D1294*GETPIVOTDATA("Gender",NB_2!$A$3,"Gender","Female","LastLetter","a")</f>
        <v>4.50024585056597E-3</v>
      </c>
      <c r="G1294" t="str">
        <f t="shared" si="20"/>
        <v>Male</v>
      </c>
    </row>
    <row r="1295" spans="1:7">
      <c r="A1295" t="s">
        <v>6</v>
      </c>
      <c r="B1295" t="s">
        <v>2976</v>
      </c>
      <c r="C1295">
        <f>VLOOKUP(B1295,NB_2!A:C,3,0)</f>
        <v>0.17520215633423181</v>
      </c>
      <c r="D1295">
        <f>VLOOKUP(B1295,NB_2!A:C,2,0)</f>
        <v>0.55521783181357653</v>
      </c>
      <c r="E1295">
        <f>C1295*GETPIVOTDATA("Gender",NB_2!$A$3,"Gender","Male","LastLetter","a")</f>
        <v>3.0695795584164604E-2</v>
      </c>
      <c r="F1295">
        <f>D1295*GETPIVOTDATA("Gender",NB_2!$A$3,"Gender","Female","LastLetter","a")</f>
        <v>0.30826684076376898</v>
      </c>
      <c r="G1295" t="str">
        <f t="shared" si="20"/>
        <v>Female</v>
      </c>
    </row>
    <row r="1296" spans="1:7">
      <c r="A1296" t="s">
        <v>4</v>
      </c>
      <c r="B1296" t="s">
        <v>2988</v>
      </c>
      <c r="C1296">
        <f>VLOOKUP(B1296,NB_2!A:C,3,0)</f>
        <v>0.16172506738544473</v>
      </c>
      <c r="D1296">
        <f>VLOOKUP(B1296,NB_2!A:C,2,0)</f>
        <v>1.4184397163120567E-2</v>
      </c>
      <c r="E1296">
        <f>C1296*GETPIVOTDATA("Gender",NB_2!$A$3,"Gender","Male","LastLetter","a")</f>
        <v>2.8334580539228861E-2</v>
      </c>
      <c r="F1296">
        <f>D1296*GETPIVOTDATA("Gender",NB_2!$A$3,"Gender","Female","LastLetter","a")</f>
        <v>7.8754302384904471E-3</v>
      </c>
      <c r="G1296" t="str">
        <f t="shared" si="20"/>
        <v>Male</v>
      </c>
    </row>
    <row r="1297" spans="1:7">
      <c r="A1297" t="s">
        <v>6</v>
      </c>
      <c r="B1297" t="s">
        <v>2983</v>
      </c>
      <c r="C1297">
        <f>VLOOKUP(B1297,NB_2!A:C,3,0)</f>
        <v>6.5588499550763707E-2</v>
      </c>
      <c r="D1297">
        <f>VLOOKUP(B1297,NB_2!A:C,2,0)</f>
        <v>0.33839918946301922</v>
      </c>
      <c r="E1297">
        <f>C1297*GETPIVOTDATA("Gender",NB_2!$A$3,"Gender","Male","LastLetter","a")</f>
        <v>1.1491246552020596E-2</v>
      </c>
      <c r="F1297">
        <f>D1297*GETPIVOTDATA("Gender",NB_2!$A$3,"Gender","Female","LastLetter","a")</f>
        <v>0.18788526426112923</v>
      </c>
      <c r="G1297" t="str">
        <f t="shared" si="20"/>
        <v>Female</v>
      </c>
    </row>
    <row r="1298" spans="1:7">
      <c r="A1298" t="s">
        <v>6</v>
      </c>
      <c r="B1298" t="s">
        <v>2983</v>
      </c>
      <c r="C1298">
        <f>VLOOKUP(B1298,NB_2!A:C,3,0)</f>
        <v>6.5588499550763707E-2</v>
      </c>
      <c r="D1298">
        <f>VLOOKUP(B1298,NB_2!A:C,2,0)</f>
        <v>0.33839918946301922</v>
      </c>
      <c r="E1298">
        <f>C1298*GETPIVOTDATA("Gender",NB_2!$A$3,"Gender","Male","LastLetter","a")</f>
        <v>1.1491246552020596E-2</v>
      </c>
      <c r="F1298">
        <f>D1298*GETPIVOTDATA("Gender",NB_2!$A$3,"Gender","Female","LastLetter","a")</f>
        <v>0.18788526426112923</v>
      </c>
      <c r="G1298" t="str">
        <f t="shared" si="20"/>
        <v>Female</v>
      </c>
    </row>
    <row r="1299" spans="1:7">
      <c r="A1299" t="s">
        <v>6</v>
      </c>
      <c r="B1299" t="s">
        <v>2993</v>
      </c>
      <c r="C1299">
        <f>VLOOKUP(B1299,NB_2!A:C,3,0)</f>
        <v>2.2461814914645103E-2</v>
      </c>
      <c r="D1299">
        <f>VLOOKUP(B1299,NB_2!A:C,2,0)</f>
        <v>3.0395136778115501E-3</v>
      </c>
      <c r="E1299">
        <f>C1299*GETPIVOTDATA("Gender",NB_2!$A$3,"Gender","Male","LastLetter","a")</f>
        <v>3.9353584082262314E-3</v>
      </c>
      <c r="F1299">
        <f>D1299*GETPIVOTDATA("Gender",NB_2!$A$3,"Gender","Female","LastLetter","a")</f>
        <v>1.6875921939622388E-3</v>
      </c>
      <c r="G1299" t="str">
        <f t="shared" si="20"/>
        <v>Male</v>
      </c>
    </row>
    <row r="1300" spans="1:7">
      <c r="A1300" t="s">
        <v>6</v>
      </c>
      <c r="B1300" t="s">
        <v>2983</v>
      </c>
      <c r="C1300">
        <f>VLOOKUP(B1300,NB_2!A:C,3,0)</f>
        <v>6.5588499550763707E-2</v>
      </c>
      <c r="D1300">
        <f>VLOOKUP(B1300,NB_2!A:C,2,0)</f>
        <v>0.33839918946301922</v>
      </c>
      <c r="E1300">
        <f>C1300*GETPIVOTDATA("Gender",NB_2!$A$3,"Gender","Male","LastLetter","a")</f>
        <v>1.1491246552020596E-2</v>
      </c>
      <c r="F1300">
        <f>D1300*GETPIVOTDATA("Gender",NB_2!$A$3,"Gender","Female","LastLetter","a")</f>
        <v>0.18788526426112923</v>
      </c>
      <c r="G1300" t="str">
        <f t="shared" si="20"/>
        <v>Female</v>
      </c>
    </row>
    <row r="1301" spans="1:7">
      <c r="A1301" t="s">
        <v>4</v>
      </c>
      <c r="B1301" t="s">
        <v>2997</v>
      </c>
      <c r="C1301">
        <f>VLOOKUP(B1301,NB_2!A:C,3,0)</f>
        <v>1.7070979335130278E-2</v>
      </c>
      <c r="D1301">
        <f>VLOOKUP(B1301,NB_2!A:C,2,0)</f>
        <v>2.0263424518743669E-3</v>
      </c>
      <c r="E1301">
        <f>C1301*GETPIVOTDATA("Gender",NB_2!$A$3,"Gender","Male","LastLetter","a")</f>
        <v>2.9908723902519353E-3</v>
      </c>
      <c r="F1301">
        <f>D1301*GETPIVOTDATA("Gender",NB_2!$A$3,"Gender","Female","LastLetter","a")</f>
        <v>1.1250614626414925E-3</v>
      </c>
      <c r="G1301" t="str">
        <f t="shared" si="20"/>
        <v>Male</v>
      </c>
    </row>
    <row r="1302" spans="1:7">
      <c r="A1302" t="s">
        <v>6</v>
      </c>
      <c r="B1302" t="s">
        <v>2983</v>
      </c>
      <c r="C1302">
        <f>VLOOKUP(B1302,NB_2!A:C,3,0)</f>
        <v>6.5588499550763707E-2</v>
      </c>
      <c r="D1302">
        <f>VLOOKUP(B1302,NB_2!A:C,2,0)</f>
        <v>0.33839918946301922</v>
      </c>
      <c r="E1302">
        <f>C1302*GETPIVOTDATA("Gender",NB_2!$A$3,"Gender","Male","LastLetter","a")</f>
        <v>1.1491246552020596E-2</v>
      </c>
      <c r="F1302">
        <f>D1302*GETPIVOTDATA("Gender",NB_2!$A$3,"Gender","Female","LastLetter","a")</f>
        <v>0.18788526426112923</v>
      </c>
      <c r="G1302" t="str">
        <f t="shared" si="20"/>
        <v>Female</v>
      </c>
    </row>
    <row r="1303" spans="1:7">
      <c r="A1303" t="s">
        <v>4</v>
      </c>
      <c r="B1303" t="s">
        <v>2976</v>
      </c>
      <c r="C1303">
        <f>VLOOKUP(B1303,NB_2!A:C,3,0)</f>
        <v>0.17520215633423181</v>
      </c>
      <c r="D1303">
        <f>VLOOKUP(B1303,NB_2!A:C,2,0)</f>
        <v>0.55521783181357653</v>
      </c>
      <c r="E1303">
        <f>C1303*GETPIVOTDATA("Gender",NB_2!$A$3,"Gender","Male","LastLetter","a")</f>
        <v>3.0695795584164604E-2</v>
      </c>
      <c r="F1303">
        <f>D1303*GETPIVOTDATA("Gender",NB_2!$A$3,"Gender","Female","LastLetter","a")</f>
        <v>0.30826684076376898</v>
      </c>
      <c r="G1303" t="str">
        <f t="shared" si="20"/>
        <v>Female</v>
      </c>
    </row>
    <row r="1304" spans="1:7">
      <c r="A1304" t="s">
        <v>4</v>
      </c>
      <c r="B1304" t="s">
        <v>2982</v>
      </c>
      <c r="C1304">
        <f>VLOOKUP(B1304,NB_2!A:C,3,0)</f>
        <v>0.1096136567834681</v>
      </c>
      <c r="D1304">
        <f>VLOOKUP(B1304,NB_2!A:C,2,0)</f>
        <v>5.065856129685917E-3</v>
      </c>
      <c r="E1304">
        <f>C1304*GETPIVOTDATA("Gender",NB_2!$A$3,"Gender","Male","LastLetter","a")</f>
        <v>1.9204549032144008E-2</v>
      </c>
      <c r="F1304">
        <f>D1304*GETPIVOTDATA("Gender",NB_2!$A$3,"Gender","Female","LastLetter","a")</f>
        <v>2.812653656603731E-3</v>
      </c>
      <c r="G1304" t="str">
        <f t="shared" si="20"/>
        <v>Male</v>
      </c>
    </row>
    <row r="1305" spans="1:7">
      <c r="A1305" t="s">
        <v>4</v>
      </c>
      <c r="B1305" t="s">
        <v>2982</v>
      </c>
      <c r="C1305">
        <f>VLOOKUP(B1305,NB_2!A:C,3,0)</f>
        <v>0.1096136567834681</v>
      </c>
      <c r="D1305">
        <f>VLOOKUP(B1305,NB_2!A:C,2,0)</f>
        <v>5.065856129685917E-3</v>
      </c>
      <c r="E1305">
        <f>C1305*GETPIVOTDATA("Gender",NB_2!$A$3,"Gender","Male","LastLetter","a")</f>
        <v>1.9204549032144008E-2</v>
      </c>
      <c r="F1305">
        <f>D1305*GETPIVOTDATA("Gender",NB_2!$A$3,"Gender","Female","LastLetter","a")</f>
        <v>2.812653656603731E-3</v>
      </c>
      <c r="G1305" t="str">
        <f t="shared" si="20"/>
        <v>Male</v>
      </c>
    </row>
    <row r="1306" spans="1:7">
      <c r="A1306" t="s">
        <v>6</v>
      </c>
      <c r="B1306" t="s">
        <v>2983</v>
      </c>
      <c r="C1306">
        <f>VLOOKUP(B1306,NB_2!A:C,3,0)</f>
        <v>6.5588499550763707E-2</v>
      </c>
      <c r="D1306">
        <f>VLOOKUP(B1306,NB_2!A:C,2,0)</f>
        <v>0.33839918946301922</v>
      </c>
      <c r="E1306">
        <f>C1306*GETPIVOTDATA("Gender",NB_2!$A$3,"Gender","Male","LastLetter","a")</f>
        <v>1.1491246552020596E-2</v>
      </c>
      <c r="F1306">
        <f>D1306*GETPIVOTDATA("Gender",NB_2!$A$3,"Gender","Female","LastLetter","a")</f>
        <v>0.18788526426112923</v>
      </c>
      <c r="G1306" t="str">
        <f t="shared" si="20"/>
        <v>Female</v>
      </c>
    </row>
    <row r="1307" spans="1:7">
      <c r="A1307" t="s">
        <v>6</v>
      </c>
      <c r="B1307" t="s">
        <v>2976</v>
      </c>
      <c r="C1307">
        <f>VLOOKUP(B1307,NB_2!A:C,3,0)</f>
        <v>0.17520215633423181</v>
      </c>
      <c r="D1307">
        <f>VLOOKUP(B1307,NB_2!A:C,2,0)</f>
        <v>0.55521783181357653</v>
      </c>
      <c r="E1307">
        <f>C1307*GETPIVOTDATA("Gender",NB_2!$A$3,"Gender","Male","LastLetter","a")</f>
        <v>3.0695795584164604E-2</v>
      </c>
      <c r="F1307">
        <f>D1307*GETPIVOTDATA("Gender",NB_2!$A$3,"Gender","Female","LastLetter","a")</f>
        <v>0.30826684076376898</v>
      </c>
      <c r="G1307" t="str">
        <f t="shared" si="20"/>
        <v>Female</v>
      </c>
    </row>
    <row r="1308" spans="1:7">
      <c r="A1308" t="s">
        <v>6</v>
      </c>
      <c r="B1308" t="s">
        <v>2983</v>
      </c>
      <c r="C1308">
        <f>VLOOKUP(B1308,NB_2!A:C,3,0)</f>
        <v>6.5588499550763707E-2</v>
      </c>
      <c r="D1308">
        <f>VLOOKUP(B1308,NB_2!A:C,2,0)</f>
        <v>0.33839918946301922</v>
      </c>
      <c r="E1308">
        <f>C1308*GETPIVOTDATA("Gender",NB_2!$A$3,"Gender","Male","LastLetter","a")</f>
        <v>1.1491246552020596E-2</v>
      </c>
      <c r="F1308">
        <f>D1308*GETPIVOTDATA("Gender",NB_2!$A$3,"Gender","Female","LastLetter","a")</f>
        <v>0.18788526426112923</v>
      </c>
      <c r="G1308" t="str">
        <f t="shared" si="20"/>
        <v>Female</v>
      </c>
    </row>
    <row r="1309" spans="1:7">
      <c r="A1309" t="s">
        <v>6</v>
      </c>
      <c r="B1309" t="s">
        <v>2976</v>
      </c>
      <c r="C1309">
        <f>VLOOKUP(B1309,NB_2!A:C,3,0)</f>
        <v>0.17520215633423181</v>
      </c>
      <c r="D1309">
        <f>VLOOKUP(B1309,NB_2!A:C,2,0)</f>
        <v>0.55521783181357653</v>
      </c>
      <c r="E1309">
        <f>C1309*GETPIVOTDATA("Gender",NB_2!$A$3,"Gender","Male","LastLetter","a")</f>
        <v>3.0695795584164604E-2</v>
      </c>
      <c r="F1309">
        <f>D1309*GETPIVOTDATA("Gender",NB_2!$A$3,"Gender","Female","LastLetter","a")</f>
        <v>0.30826684076376898</v>
      </c>
      <c r="G1309" t="str">
        <f t="shared" si="20"/>
        <v>Female</v>
      </c>
    </row>
    <row r="1310" spans="1:7">
      <c r="A1310" t="s">
        <v>6</v>
      </c>
      <c r="B1310" t="s">
        <v>2976</v>
      </c>
      <c r="C1310">
        <f>VLOOKUP(B1310,NB_2!A:C,3,0)</f>
        <v>0.17520215633423181</v>
      </c>
      <c r="D1310">
        <f>VLOOKUP(B1310,NB_2!A:C,2,0)</f>
        <v>0.55521783181357653</v>
      </c>
      <c r="E1310">
        <f>C1310*GETPIVOTDATA("Gender",NB_2!$A$3,"Gender","Male","LastLetter","a")</f>
        <v>3.0695795584164604E-2</v>
      </c>
      <c r="F1310">
        <f>D1310*GETPIVOTDATA("Gender",NB_2!$A$3,"Gender","Female","LastLetter","a")</f>
        <v>0.30826684076376898</v>
      </c>
      <c r="G1310" t="str">
        <f t="shared" si="20"/>
        <v>Female</v>
      </c>
    </row>
    <row r="1311" spans="1:7">
      <c r="A1311" t="s">
        <v>4</v>
      </c>
      <c r="B1311" t="s">
        <v>2992</v>
      </c>
      <c r="C1311">
        <f>VLOOKUP(B1311,NB_2!A:C,3,0)</f>
        <v>8.9847259658580411E-2</v>
      </c>
      <c r="D1311">
        <f>VLOOKUP(B1311,NB_2!A:C,2,0)</f>
        <v>8.1053698074974676E-3</v>
      </c>
      <c r="E1311">
        <f>C1311*GETPIVOTDATA("Gender",NB_2!$A$3,"Gender","Male","LastLetter","a")</f>
        <v>1.5741433632904926E-2</v>
      </c>
      <c r="F1311">
        <f>D1311*GETPIVOTDATA("Gender",NB_2!$A$3,"Gender","Female","LastLetter","a")</f>
        <v>4.50024585056597E-3</v>
      </c>
      <c r="G1311" t="str">
        <f t="shared" si="20"/>
        <v>Male</v>
      </c>
    </row>
    <row r="1312" spans="1:7">
      <c r="A1312" t="s">
        <v>4</v>
      </c>
      <c r="B1312" t="s">
        <v>2988</v>
      </c>
      <c r="C1312">
        <f>VLOOKUP(B1312,NB_2!A:C,3,0)</f>
        <v>0.16172506738544473</v>
      </c>
      <c r="D1312">
        <f>VLOOKUP(B1312,NB_2!A:C,2,0)</f>
        <v>1.4184397163120567E-2</v>
      </c>
      <c r="E1312">
        <f>C1312*GETPIVOTDATA("Gender",NB_2!$A$3,"Gender","Male","LastLetter","a")</f>
        <v>2.8334580539228861E-2</v>
      </c>
      <c r="F1312">
        <f>D1312*GETPIVOTDATA("Gender",NB_2!$A$3,"Gender","Female","LastLetter","a")</f>
        <v>7.8754302384904471E-3</v>
      </c>
      <c r="G1312" t="str">
        <f t="shared" si="20"/>
        <v>Male</v>
      </c>
    </row>
    <row r="1313" spans="1:7">
      <c r="A1313" t="s">
        <v>4</v>
      </c>
      <c r="B1313" t="s">
        <v>2988</v>
      </c>
      <c r="C1313">
        <f>VLOOKUP(B1313,NB_2!A:C,3,0)</f>
        <v>0.16172506738544473</v>
      </c>
      <c r="D1313">
        <f>VLOOKUP(B1313,NB_2!A:C,2,0)</f>
        <v>1.4184397163120567E-2</v>
      </c>
      <c r="E1313">
        <f>C1313*GETPIVOTDATA("Gender",NB_2!$A$3,"Gender","Male","LastLetter","a")</f>
        <v>2.8334580539228861E-2</v>
      </c>
      <c r="F1313">
        <f>D1313*GETPIVOTDATA("Gender",NB_2!$A$3,"Gender","Female","LastLetter","a")</f>
        <v>7.8754302384904471E-3</v>
      </c>
      <c r="G1313" t="str">
        <f t="shared" si="20"/>
        <v>Male</v>
      </c>
    </row>
    <row r="1314" spans="1:7">
      <c r="A1314" t="s">
        <v>4</v>
      </c>
      <c r="B1314" t="s">
        <v>2988</v>
      </c>
      <c r="C1314">
        <f>VLOOKUP(B1314,NB_2!A:C,3,0)</f>
        <v>0.16172506738544473</v>
      </c>
      <c r="D1314">
        <f>VLOOKUP(B1314,NB_2!A:C,2,0)</f>
        <v>1.4184397163120567E-2</v>
      </c>
      <c r="E1314">
        <f>C1314*GETPIVOTDATA("Gender",NB_2!$A$3,"Gender","Male","LastLetter","a")</f>
        <v>2.8334580539228861E-2</v>
      </c>
      <c r="F1314">
        <f>D1314*GETPIVOTDATA("Gender",NB_2!$A$3,"Gender","Female","LastLetter","a")</f>
        <v>7.8754302384904471E-3</v>
      </c>
      <c r="G1314" t="str">
        <f t="shared" si="20"/>
        <v>Male</v>
      </c>
    </row>
    <row r="1315" spans="1:7">
      <c r="A1315" t="s">
        <v>4</v>
      </c>
      <c r="B1315" t="s">
        <v>2976</v>
      </c>
      <c r="C1315">
        <f>VLOOKUP(B1315,NB_2!A:C,3,0)</f>
        <v>0.17520215633423181</v>
      </c>
      <c r="D1315">
        <f>VLOOKUP(B1315,NB_2!A:C,2,0)</f>
        <v>0.55521783181357653</v>
      </c>
      <c r="E1315">
        <f>C1315*GETPIVOTDATA("Gender",NB_2!$A$3,"Gender","Male","LastLetter","a")</f>
        <v>3.0695795584164604E-2</v>
      </c>
      <c r="F1315">
        <f>D1315*GETPIVOTDATA("Gender",NB_2!$A$3,"Gender","Female","LastLetter","a")</f>
        <v>0.30826684076376898</v>
      </c>
      <c r="G1315" t="str">
        <f t="shared" si="20"/>
        <v>Female</v>
      </c>
    </row>
    <row r="1316" spans="1:7">
      <c r="A1316" t="s">
        <v>6</v>
      </c>
      <c r="B1316" t="s">
        <v>2976</v>
      </c>
      <c r="C1316">
        <f>VLOOKUP(B1316,NB_2!A:C,3,0)</f>
        <v>0.17520215633423181</v>
      </c>
      <c r="D1316">
        <f>VLOOKUP(B1316,NB_2!A:C,2,0)</f>
        <v>0.55521783181357653</v>
      </c>
      <c r="E1316">
        <f>C1316*GETPIVOTDATA("Gender",NB_2!$A$3,"Gender","Male","LastLetter","a")</f>
        <v>3.0695795584164604E-2</v>
      </c>
      <c r="F1316">
        <f>D1316*GETPIVOTDATA("Gender",NB_2!$A$3,"Gender","Female","LastLetter","a")</f>
        <v>0.30826684076376898</v>
      </c>
      <c r="G1316" t="str">
        <f t="shared" si="20"/>
        <v>Female</v>
      </c>
    </row>
    <row r="1317" spans="1:7">
      <c r="A1317" t="s">
        <v>4</v>
      </c>
      <c r="B1317" t="s">
        <v>2985</v>
      </c>
      <c r="C1317">
        <f>VLOOKUP(B1317,NB_2!A:C,3,0)</f>
        <v>3.6837376460017966E-2</v>
      </c>
      <c r="D1317">
        <f>VLOOKUP(B1317,NB_2!A:C,2,0)</f>
        <v>4.0526849037487338E-3</v>
      </c>
      <c r="E1317">
        <f>C1317*GETPIVOTDATA("Gender",NB_2!$A$3,"Gender","Male","LastLetter","a")</f>
        <v>6.4539877894910181E-3</v>
      </c>
      <c r="F1317">
        <f>D1317*GETPIVOTDATA("Gender",NB_2!$A$3,"Gender","Female","LastLetter","a")</f>
        <v>2.250122925282985E-3</v>
      </c>
      <c r="G1317" t="str">
        <f t="shared" si="20"/>
        <v>Male</v>
      </c>
    </row>
    <row r="1318" spans="1:7">
      <c r="A1318" t="s">
        <v>4</v>
      </c>
      <c r="B1318" t="s">
        <v>2984</v>
      </c>
      <c r="C1318">
        <f>VLOOKUP(B1318,NB_2!A:C,3,0)</f>
        <v>2.3360287511230909E-2</v>
      </c>
      <c r="D1318">
        <f>VLOOKUP(B1318,NB_2!A:C,2,0)</f>
        <v>1.0131712259371835E-3</v>
      </c>
      <c r="E1318">
        <f>C1318*GETPIVOTDATA("Gender",NB_2!$A$3,"Gender","Male","LastLetter","a")</f>
        <v>4.0927727445552809E-3</v>
      </c>
      <c r="F1318">
        <f>D1318*GETPIVOTDATA("Gender",NB_2!$A$3,"Gender","Female","LastLetter","a")</f>
        <v>5.6253073132074625E-4</v>
      </c>
      <c r="G1318" t="str">
        <f t="shared" si="20"/>
        <v>Male</v>
      </c>
    </row>
    <row r="1319" spans="1:7">
      <c r="A1319" t="s">
        <v>4</v>
      </c>
      <c r="B1319" t="s">
        <v>2984</v>
      </c>
      <c r="C1319">
        <f>VLOOKUP(B1319,NB_2!A:C,3,0)</f>
        <v>2.3360287511230909E-2</v>
      </c>
      <c r="D1319">
        <f>VLOOKUP(B1319,NB_2!A:C,2,0)</f>
        <v>1.0131712259371835E-3</v>
      </c>
      <c r="E1319">
        <f>C1319*GETPIVOTDATA("Gender",NB_2!$A$3,"Gender","Male","LastLetter","a")</f>
        <v>4.0927727445552809E-3</v>
      </c>
      <c r="F1319">
        <f>D1319*GETPIVOTDATA("Gender",NB_2!$A$3,"Gender","Female","LastLetter","a")</f>
        <v>5.6253073132074625E-4</v>
      </c>
      <c r="G1319" t="str">
        <f t="shared" si="20"/>
        <v>Male</v>
      </c>
    </row>
    <row r="1320" spans="1:7">
      <c r="A1320" t="s">
        <v>6</v>
      </c>
      <c r="B1320" t="s">
        <v>2992</v>
      </c>
      <c r="C1320">
        <f>VLOOKUP(B1320,NB_2!A:C,3,0)</f>
        <v>8.9847259658580411E-2</v>
      </c>
      <c r="D1320">
        <f>VLOOKUP(B1320,NB_2!A:C,2,0)</f>
        <v>8.1053698074974676E-3</v>
      </c>
      <c r="E1320">
        <f>C1320*GETPIVOTDATA("Gender",NB_2!$A$3,"Gender","Male","LastLetter","a")</f>
        <v>1.5741433632904926E-2</v>
      </c>
      <c r="F1320">
        <f>D1320*GETPIVOTDATA("Gender",NB_2!$A$3,"Gender","Female","LastLetter","a")</f>
        <v>4.50024585056597E-3</v>
      </c>
      <c r="G1320" t="str">
        <f t="shared" si="20"/>
        <v>Male</v>
      </c>
    </row>
    <row r="1321" spans="1:7">
      <c r="A1321" t="s">
        <v>4</v>
      </c>
      <c r="B1321" t="s">
        <v>2976</v>
      </c>
      <c r="C1321">
        <f>VLOOKUP(B1321,NB_2!A:C,3,0)</f>
        <v>0.17520215633423181</v>
      </c>
      <c r="D1321">
        <f>VLOOKUP(B1321,NB_2!A:C,2,0)</f>
        <v>0.55521783181357653</v>
      </c>
      <c r="E1321">
        <f>C1321*GETPIVOTDATA("Gender",NB_2!$A$3,"Gender","Male","LastLetter","a")</f>
        <v>3.0695795584164604E-2</v>
      </c>
      <c r="F1321">
        <f>D1321*GETPIVOTDATA("Gender",NB_2!$A$3,"Gender","Female","LastLetter","a")</f>
        <v>0.30826684076376898</v>
      </c>
      <c r="G1321" t="str">
        <f t="shared" si="20"/>
        <v>Female</v>
      </c>
    </row>
    <row r="1322" spans="1:7">
      <c r="A1322" t="s">
        <v>4</v>
      </c>
      <c r="B1322" t="s">
        <v>2982</v>
      </c>
      <c r="C1322">
        <f>VLOOKUP(B1322,NB_2!A:C,3,0)</f>
        <v>0.1096136567834681</v>
      </c>
      <c r="D1322">
        <f>VLOOKUP(B1322,NB_2!A:C,2,0)</f>
        <v>5.065856129685917E-3</v>
      </c>
      <c r="E1322">
        <f>C1322*GETPIVOTDATA("Gender",NB_2!$A$3,"Gender","Male","LastLetter","a")</f>
        <v>1.9204549032144008E-2</v>
      </c>
      <c r="F1322">
        <f>D1322*GETPIVOTDATA("Gender",NB_2!$A$3,"Gender","Female","LastLetter","a")</f>
        <v>2.812653656603731E-3</v>
      </c>
      <c r="G1322" t="str">
        <f t="shared" si="20"/>
        <v>Male</v>
      </c>
    </row>
    <row r="1323" spans="1:7">
      <c r="A1323" t="s">
        <v>4</v>
      </c>
      <c r="B1323" t="s">
        <v>2987</v>
      </c>
      <c r="C1323">
        <f>VLOOKUP(B1323,NB_2!A:C,3,0)</f>
        <v>3.7735849056603772E-2</v>
      </c>
      <c r="D1323">
        <f>VLOOKUP(B1323,NB_2!A:C,2,0)</f>
        <v>7.0921985815602835E-3</v>
      </c>
      <c r="E1323">
        <f>C1323*GETPIVOTDATA("Gender",NB_2!$A$3,"Gender","Male","LastLetter","a")</f>
        <v>6.6114021258200676E-3</v>
      </c>
      <c r="F1323">
        <f>D1323*GETPIVOTDATA("Gender",NB_2!$A$3,"Gender","Female","LastLetter","a")</f>
        <v>3.9377151192452236E-3</v>
      </c>
      <c r="G1323" t="str">
        <f t="shared" si="20"/>
        <v>Male</v>
      </c>
    </row>
    <row r="1324" spans="1:7">
      <c r="A1324" t="s">
        <v>4</v>
      </c>
      <c r="B1324" t="s">
        <v>2988</v>
      </c>
      <c r="C1324">
        <f>VLOOKUP(B1324,NB_2!A:C,3,0)</f>
        <v>0.16172506738544473</v>
      </c>
      <c r="D1324">
        <f>VLOOKUP(B1324,NB_2!A:C,2,0)</f>
        <v>1.4184397163120567E-2</v>
      </c>
      <c r="E1324">
        <f>C1324*GETPIVOTDATA("Gender",NB_2!$A$3,"Gender","Male","LastLetter","a")</f>
        <v>2.8334580539228861E-2</v>
      </c>
      <c r="F1324">
        <f>D1324*GETPIVOTDATA("Gender",NB_2!$A$3,"Gender","Female","LastLetter","a")</f>
        <v>7.8754302384904471E-3</v>
      </c>
      <c r="G1324" t="str">
        <f t="shared" si="20"/>
        <v>Male</v>
      </c>
    </row>
    <row r="1325" spans="1:7">
      <c r="A1325" t="s">
        <v>4</v>
      </c>
      <c r="B1325" t="s">
        <v>2993</v>
      </c>
      <c r="C1325">
        <f>VLOOKUP(B1325,NB_2!A:C,3,0)</f>
        <v>2.2461814914645103E-2</v>
      </c>
      <c r="D1325">
        <f>VLOOKUP(B1325,NB_2!A:C,2,0)</f>
        <v>3.0395136778115501E-3</v>
      </c>
      <c r="E1325">
        <f>C1325*GETPIVOTDATA("Gender",NB_2!$A$3,"Gender","Male","LastLetter","a")</f>
        <v>3.9353584082262314E-3</v>
      </c>
      <c r="F1325">
        <f>D1325*GETPIVOTDATA("Gender",NB_2!$A$3,"Gender","Female","LastLetter","a")</f>
        <v>1.6875921939622388E-3</v>
      </c>
      <c r="G1325" t="str">
        <f t="shared" si="20"/>
        <v>Male</v>
      </c>
    </row>
    <row r="1326" spans="1:7">
      <c r="A1326" t="s">
        <v>4</v>
      </c>
      <c r="B1326" t="s">
        <v>2987</v>
      </c>
      <c r="C1326">
        <f>VLOOKUP(B1326,NB_2!A:C,3,0)</f>
        <v>3.7735849056603772E-2</v>
      </c>
      <c r="D1326">
        <f>VLOOKUP(B1326,NB_2!A:C,2,0)</f>
        <v>7.0921985815602835E-3</v>
      </c>
      <c r="E1326">
        <f>C1326*GETPIVOTDATA("Gender",NB_2!$A$3,"Gender","Male","LastLetter","a")</f>
        <v>6.6114021258200676E-3</v>
      </c>
      <c r="F1326">
        <f>D1326*GETPIVOTDATA("Gender",NB_2!$A$3,"Gender","Female","LastLetter","a")</f>
        <v>3.9377151192452236E-3</v>
      </c>
      <c r="G1326" t="str">
        <f t="shared" si="20"/>
        <v>Male</v>
      </c>
    </row>
    <row r="1327" spans="1:7">
      <c r="A1327" t="s">
        <v>6</v>
      </c>
      <c r="B1327" t="s">
        <v>2983</v>
      </c>
      <c r="C1327">
        <f>VLOOKUP(B1327,NB_2!A:C,3,0)</f>
        <v>6.5588499550763707E-2</v>
      </c>
      <c r="D1327">
        <f>VLOOKUP(B1327,NB_2!A:C,2,0)</f>
        <v>0.33839918946301922</v>
      </c>
      <c r="E1327">
        <f>C1327*GETPIVOTDATA("Gender",NB_2!$A$3,"Gender","Male","LastLetter","a")</f>
        <v>1.1491246552020596E-2</v>
      </c>
      <c r="F1327">
        <f>D1327*GETPIVOTDATA("Gender",NB_2!$A$3,"Gender","Female","LastLetter","a")</f>
        <v>0.18788526426112923</v>
      </c>
      <c r="G1327" t="str">
        <f t="shared" si="20"/>
        <v>Female</v>
      </c>
    </row>
    <row r="1328" spans="1:7">
      <c r="A1328" t="s">
        <v>4</v>
      </c>
      <c r="B1328" t="s">
        <v>2976</v>
      </c>
      <c r="C1328">
        <f>VLOOKUP(B1328,NB_2!A:C,3,0)</f>
        <v>0.17520215633423181</v>
      </c>
      <c r="D1328">
        <f>VLOOKUP(B1328,NB_2!A:C,2,0)</f>
        <v>0.55521783181357653</v>
      </c>
      <c r="E1328">
        <f>C1328*GETPIVOTDATA("Gender",NB_2!$A$3,"Gender","Male","LastLetter","a")</f>
        <v>3.0695795584164604E-2</v>
      </c>
      <c r="F1328">
        <f>D1328*GETPIVOTDATA("Gender",NB_2!$A$3,"Gender","Female","LastLetter","a")</f>
        <v>0.30826684076376898</v>
      </c>
      <c r="G1328" t="str">
        <f t="shared" si="20"/>
        <v>Female</v>
      </c>
    </row>
    <row r="1329" spans="1:7">
      <c r="A1329" t="s">
        <v>6</v>
      </c>
      <c r="B1329" t="s">
        <v>2976</v>
      </c>
      <c r="C1329">
        <f>VLOOKUP(B1329,NB_2!A:C,3,0)</f>
        <v>0.17520215633423181</v>
      </c>
      <c r="D1329">
        <f>VLOOKUP(B1329,NB_2!A:C,2,0)</f>
        <v>0.55521783181357653</v>
      </c>
      <c r="E1329">
        <f>C1329*GETPIVOTDATA("Gender",NB_2!$A$3,"Gender","Male","LastLetter","a")</f>
        <v>3.0695795584164604E-2</v>
      </c>
      <c r="F1329">
        <f>D1329*GETPIVOTDATA("Gender",NB_2!$A$3,"Gender","Female","LastLetter","a")</f>
        <v>0.30826684076376898</v>
      </c>
      <c r="G1329" t="str">
        <f t="shared" si="20"/>
        <v>Female</v>
      </c>
    </row>
    <row r="1330" spans="1:7">
      <c r="A1330" t="s">
        <v>6</v>
      </c>
      <c r="B1330" t="s">
        <v>2983</v>
      </c>
      <c r="C1330">
        <f>VLOOKUP(B1330,NB_2!A:C,3,0)</f>
        <v>6.5588499550763707E-2</v>
      </c>
      <c r="D1330">
        <f>VLOOKUP(B1330,NB_2!A:C,2,0)</f>
        <v>0.33839918946301922</v>
      </c>
      <c r="E1330">
        <f>C1330*GETPIVOTDATA("Gender",NB_2!$A$3,"Gender","Male","LastLetter","a")</f>
        <v>1.1491246552020596E-2</v>
      </c>
      <c r="F1330">
        <f>D1330*GETPIVOTDATA("Gender",NB_2!$A$3,"Gender","Female","LastLetter","a")</f>
        <v>0.18788526426112923</v>
      </c>
      <c r="G1330" t="str">
        <f t="shared" si="20"/>
        <v>Female</v>
      </c>
    </row>
    <row r="1331" spans="1:7">
      <c r="A1331" t="s">
        <v>4</v>
      </c>
      <c r="B1331" t="s">
        <v>2983</v>
      </c>
      <c r="C1331">
        <f>VLOOKUP(B1331,NB_2!A:C,3,0)</f>
        <v>6.5588499550763707E-2</v>
      </c>
      <c r="D1331">
        <f>VLOOKUP(B1331,NB_2!A:C,2,0)</f>
        <v>0.33839918946301922</v>
      </c>
      <c r="E1331">
        <f>C1331*GETPIVOTDATA("Gender",NB_2!$A$3,"Gender","Male","LastLetter","a")</f>
        <v>1.1491246552020596E-2</v>
      </c>
      <c r="F1331">
        <f>D1331*GETPIVOTDATA("Gender",NB_2!$A$3,"Gender","Female","LastLetter","a")</f>
        <v>0.18788526426112923</v>
      </c>
      <c r="G1331" t="str">
        <f t="shared" si="20"/>
        <v>Female</v>
      </c>
    </row>
    <row r="1332" spans="1:7">
      <c r="A1332" t="s">
        <v>6</v>
      </c>
      <c r="B1332" t="s">
        <v>2976</v>
      </c>
      <c r="C1332">
        <f>VLOOKUP(B1332,NB_2!A:C,3,0)</f>
        <v>0.17520215633423181</v>
      </c>
      <c r="D1332">
        <f>VLOOKUP(B1332,NB_2!A:C,2,0)</f>
        <v>0.55521783181357653</v>
      </c>
      <c r="E1332">
        <f>C1332*GETPIVOTDATA("Gender",NB_2!$A$3,"Gender","Male","LastLetter","a")</f>
        <v>3.0695795584164604E-2</v>
      </c>
      <c r="F1332">
        <f>D1332*GETPIVOTDATA("Gender",NB_2!$A$3,"Gender","Female","LastLetter","a")</f>
        <v>0.30826684076376898</v>
      </c>
      <c r="G1332" t="str">
        <f t="shared" si="20"/>
        <v>Female</v>
      </c>
    </row>
    <row r="1333" spans="1:7">
      <c r="A1333" t="s">
        <v>4</v>
      </c>
      <c r="B1333" t="s">
        <v>2982</v>
      </c>
      <c r="C1333">
        <f>VLOOKUP(B1333,NB_2!A:C,3,0)</f>
        <v>0.1096136567834681</v>
      </c>
      <c r="D1333">
        <f>VLOOKUP(B1333,NB_2!A:C,2,0)</f>
        <v>5.065856129685917E-3</v>
      </c>
      <c r="E1333">
        <f>C1333*GETPIVOTDATA("Gender",NB_2!$A$3,"Gender","Male","LastLetter","a")</f>
        <v>1.9204549032144008E-2</v>
      </c>
      <c r="F1333">
        <f>D1333*GETPIVOTDATA("Gender",NB_2!$A$3,"Gender","Female","LastLetter","a")</f>
        <v>2.812653656603731E-3</v>
      </c>
      <c r="G1333" t="str">
        <f t="shared" si="20"/>
        <v>Male</v>
      </c>
    </row>
    <row r="1334" spans="1:7">
      <c r="A1334" t="s">
        <v>6</v>
      </c>
      <c r="B1334" t="s">
        <v>2976</v>
      </c>
      <c r="C1334">
        <f>VLOOKUP(B1334,NB_2!A:C,3,0)</f>
        <v>0.17520215633423181</v>
      </c>
      <c r="D1334">
        <f>VLOOKUP(B1334,NB_2!A:C,2,0)</f>
        <v>0.55521783181357653</v>
      </c>
      <c r="E1334">
        <f>C1334*GETPIVOTDATA("Gender",NB_2!$A$3,"Gender","Male","LastLetter","a")</f>
        <v>3.0695795584164604E-2</v>
      </c>
      <c r="F1334">
        <f>D1334*GETPIVOTDATA("Gender",NB_2!$A$3,"Gender","Female","LastLetter","a")</f>
        <v>0.30826684076376898</v>
      </c>
      <c r="G1334" t="str">
        <f t="shared" si="20"/>
        <v>Female</v>
      </c>
    </row>
    <row r="1335" spans="1:7">
      <c r="A1335" t="s">
        <v>4</v>
      </c>
      <c r="B1335" t="s">
        <v>2988</v>
      </c>
      <c r="C1335">
        <f>VLOOKUP(B1335,NB_2!A:C,3,0)</f>
        <v>0.16172506738544473</v>
      </c>
      <c r="D1335">
        <f>VLOOKUP(B1335,NB_2!A:C,2,0)</f>
        <v>1.4184397163120567E-2</v>
      </c>
      <c r="E1335">
        <f>C1335*GETPIVOTDATA("Gender",NB_2!$A$3,"Gender","Male","LastLetter","a")</f>
        <v>2.8334580539228861E-2</v>
      </c>
      <c r="F1335">
        <f>D1335*GETPIVOTDATA("Gender",NB_2!$A$3,"Gender","Female","LastLetter","a")</f>
        <v>7.8754302384904471E-3</v>
      </c>
      <c r="G1335" t="str">
        <f t="shared" si="20"/>
        <v>Male</v>
      </c>
    </row>
    <row r="1336" spans="1:7">
      <c r="A1336" t="s">
        <v>6</v>
      </c>
      <c r="B1336" t="s">
        <v>2976</v>
      </c>
      <c r="C1336">
        <f>VLOOKUP(B1336,NB_2!A:C,3,0)</f>
        <v>0.17520215633423181</v>
      </c>
      <c r="D1336">
        <f>VLOOKUP(B1336,NB_2!A:C,2,0)</f>
        <v>0.55521783181357653</v>
      </c>
      <c r="E1336">
        <f>C1336*GETPIVOTDATA("Gender",NB_2!$A$3,"Gender","Male","LastLetter","a")</f>
        <v>3.0695795584164604E-2</v>
      </c>
      <c r="F1336">
        <f>D1336*GETPIVOTDATA("Gender",NB_2!$A$3,"Gender","Female","LastLetter","a")</f>
        <v>0.30826684076376898</v>
      </c>
      <c r="G1336" t="str">
        <f t="shared" si="20"/>
        <v>Female</v>
      </c>
    </row>
    <row r="1337" spans="1:7">
      <c r="A1337" t="s">
        <v>4</v>
      </c>
      <c r="B1337" t="s">
        <v>2984</v>
      </c>
      <c r="C1337">
        <f>VLOOKUP(B1337,NB_2!A:C,3,0)</f>
        <v>2.3360287511230909E-2</v>
      </c>
      <c r="D1337">
        <f>VLOOKUP(B1337,NB_2!A:C,2,0)</f>
        <v>1.0131712259371835E-3</v>
      </c>
      <c r="E1337">
        <f>C1337*GETPIVOTDATA("Gender",NB_2!$A$3,"Gender","Male","LastLetter","a")</f>
        <v>4.0927727445552809E-3</v>
      </c>
      <c r="F1337">
        <f>D1337*GETPIVOTDATA("Gender",NB_2!$A$3,"Gender","Female","LastLetter","a")</f>
        <v>5.6253073132074625E-4</v>
      </c>
      <c r="G1337" t="str">
        <f t="shared" si="20"/>
        <v>Male</v>
      </c>
    </row>
    <row r="1338" spans="1:7">
      <c r="A1338" t="s">
        <v>4</v>
      </c>
      <c r="B1338" t="s">
        <v>2982</v>
      </c>
      <c r="C1338">
        <f>VLOOKUP(B1338,NB_2!A:C,3,0)</f>
        <v>0.1096136567834681</v>
      </c>
      <c r="D1338">
        <f>VLOOKUP(B1338,NB_2!A:C,2,0)</f>
        <v>5.065856129685917E-3</v>
      </c>
      <c r="E1338">
        <f>C1338*GETPIVOTDATA("Gender",NB_2!$A$3,"Gender","Male","LastLetter","a")</f>
        <v>1.9204549032144008E-2</v>
      </c>
      <c r="F1338">
        <f>D1338*GETPIVOTDATA("Gender",NB_2!$A$3,"Gender","Female","LastLetter","a")</f>
        <v>2.812653656603731E-3</v>
      </c>
      <c r="G1338" t="str">
        <f t="shared" si="20"/>
        <v>Male</v>
      </c>
    </row>
    <row r="1339" spans="1:7">
      <c r="A1339" t="s">
        <v>6</v>
      </c>
      <c r="B1339" t="s">
        <v>2976</v>
      </c>
      <c r="C1339">
        <f>VLOOKUP(B1339,NB_2!A:C,3,0)</f>
        <v>0.17520215633423181</v>
      </c>
      <c r="D1339">
        <f>VLOOKUP(B1339,NB_2!A:C,2,0)</f>
        <v>0.55521783181357653</v>
      </c>
      <c r="E1339">
        <f>C1339*GETPIVOTDATA("Gender",NB_2!$A$3,"Gender","Male","LastLetter","a")</f>
        <v>3.0695795584164604E-2</v>
      </c>
      <c r="F1339">
        <f>D1339*GETPIVOTDATA("Gender",NB_2!$A$3,"Gender","Female","LastLetter","a")</f>
        <v>0.30826684076376898</v>
      </c>
      <c r="G1339" t="str">
        <f t="shared" si="20"/>
        <v>Female</v>
      </c>
    </row>
    <row r="1340" spans="1:7">
      <c r="A1340" t="s">
        <v>4</v>
      </c>
      <c r="B1340" t="s">
        <v>2976</v>
      </c>
      <c r="C1340">
        <f>VLOOKUP(B1340,NB_2!A:C,3,0)</f>
        <v>0.17520215633423181</v>
      </c>
      <c r="D1340">
        <f>VLOOKUP(B1340,NB_2!A:C,2,0)</f>
        <v>0.55521783181357653</v>
      </c>
      <c r="E1340">
        <f>C1340*GETPIVOTDATA("Gender",NB_2!$A$3,"Gender","Male","LastLetter","a")</f>
        <v>3.0695795584164604E-2</v>
      </c>
      <c r="F1340">
        <f>D1340*GETPIVOTDATA("Gender",NB_2!$A$3,"Gender","Female","LastLetter","a")</f>
        <v>0.30826684076376898</v>
      </c>
      <c r="G1340" t="str">
        <f t="shared" si="20"/>
        <v>Female</v>
      </c>
    </row>
    <row r="1341" spans="1:7">
      <c r="A1341" t="s">
        <v>6</v>
      </c>
      <c r="B1341" t="s">
        <v>2997</v>
      </c>
      <c r="C1341">
        <f>VLOOKUP(B1341,NB_2!A:C,3,0)</f>
        <v>1.7070979335130278E-2</v>
      </c>
      <c r="D1341">
        <f>VLOOKUP(B1341,NB_2!A:C,2,0)</f>
        <v>2.0263424518743669E-3</v>
      </c>
      <c r="E1341">
        <f>C1341*GETPIVOTDATA("Gender",NB_2!$A$3,"Gender","Male","LastLetter","a")</f>
        <v>2.9908723902519353E-3</v>
      </c>
      <c r="F1341">
        <f>D1341*GETPIVOTDATA("Gender",NB_2!$A$3,"Gender","Female","LastLetter","a")</f>
        <v>1.1250614626414925E-3</v>
      </c>
      <c r="G1341" t="str">
        <f t="shared" si="20"/>
        <v>Male</v>
      </c>
    </row>
    <row r="1342" spans="1:7">
      <c r="A1342" t="s">
        <v>4</v>
      </c>
      <c r="B1342" t="s">
        <v>2995</v>
      </c>
      <c r="C1342">
        <f>VLOOKUP(B1342,NB_2!A:C,3,0)</f>
        <v>3.2345013477088951E-2</v>
      </c>
      <c r="D1342">
        <f>VLOOKUP(B1342,NB_2!A:C,2,0)</f>
        <v>1.0131712259371834E-2</v>
      </c>
      <c r="E1342">
        <f>C1342*GETPIVOTDATA("Gender",NB_2!$A$3,"Gender","Male","LastLetter","a")</f>
        <v>5.6669161078457733E-3</v>
      </c>
      <c r="F1342">
        <f>D1342*GETPIVOTDATA("Gender",NB_2!$A$3,"Gender","Female","LastLetter","a")</f>
        <v>5.6253073132074621E-3</v>
      </c>
      <c r="G1342" t="str">
        <f t="shared" si="20"/>
        <v>Male</v>
      </c>
    </row>
    <row r="1343" spans="1:7">
      <c r="A1343" t="s">
        <v>6</v>
      </c>
      <c r="B1343" t="s">
        <v>2983</v>
      </c>
      <c r="C1343">
        <f>VLOOKUP(B1343,NB_2!A:C,3,0)</f>
        <v>6.5588499550763707E-2</v>
      </c>
      <c r="D1343">
        <f>VLOOKUP(B1343,NB_2!A:C,2,0)</f>
        <v>0.33839918946301922</v>
      </c>
      <c r="E1343">
        <f>C1343*GETPIVOTDATA("Gender",NB_2!$A$3,"Gender","Male","LastLetter","a")</f>
        <v>1.1491246552020596E-2</v>
      </c>
      <c r="F1343">
        <f>D1343*GETPIVOTDATA("Gender",NB_2!$A$3,"Gender","Female","LastLetter","a")</f>
        <v>0.18788526426112923</v>
      </c>
      <c r="G1343" t="str">
        <f t="shared" si="20"/>
        <v>Female</v>
      </c>
    </row>
    <row r="1344" spans="1:7">
      <c r="A1344" t="s">
        <v>4</v>
      </c>
      <c r="B1344" t="s">
        <v>2988</v>
      </c>
      <c r="C1344">
        <f>VLOOKUP(B1344,NB_2!A:C,3,0)</f>
        <v>0.16172506738544473</v>
      </c>
      <c r="D1344">
        <f>VLOOKUP(B1344,NB_2!A:C,2,0)</f>
        <v>1.4184397163120567E-2</v>
      </c>
      <c r="E1344">
        <f>C1344*GETPIVOTDATA("Gender",NB_2!$A$3,"Gender","Male","LastLetter","a")</f>
        <v>2.8334580539228861E-2</v>
      </c>
      <c r="F1344">
        <f>D1344*GETPIVOTDATA("Gender",NB_2!$A$3,"Gender","Female","LastLetter","a")</f>
        <v>7.8754302384904471E-3</v>
      </c>
      <c r="G1344" t="str">
        <f t="shared" si="20"/>
        <v>Male</v>
      </c>
    </row>
    <row r="1345" spans="1:7">
      <c r="A1345" t="s">
        <v>4</v>
      </c>
      <c r="B1345" t="s">
        <v>2983</v>
      </c>
      <c r="C1345">
        <f>VLOOKUP(B1345,NB_2!A:C,3,0)</f>
        <v>6.5588499550763707E-2</v>
      </c>
      <c r="D1345">
        <f>VLOOKUP(B1345,NB_2!A:C,2,0)</f>
        <v>0.33839918946301922</v>
      </c>
      <c r="E1345">
        <f>C1345*GETPIVOTDATA("Gender",NB_2!$A$3,"Gender","Male","LastLetter","a")</f>
        <v>1.1491246552020596E-2</v>
      </c>
      <c r="F1345">
        <f>D1345*GETPIVOTDATA("Gender",NB_2!$A$3,"Gender","Female","LastLetter","a")</f>
        <v>0.18788526426112923</v>
      </c>
      <c r="G1345" t="str">
        <f t="shared" si="20"/>
        <v>Female</v>
      </c>
    </row>
    <row r="1346" spans="1:7">
      <c r="A1346" t="s">
        <v>6</v>
      </c>
      <c r="B1346" t="s">
        <v>2983</v>
      </c>
      <c r="C1346">
        <f>VLOOKUP(B1346,NB_2!A:C,3,0)</f>
        <v>6.5588499550763707E-2</v>
      </c>
      <c r="D1346">
        <f>VLOOKUP(B1346,NB_2!A:C,2,0)</f>
        <v>0.33839918946301922</v>
      </c>
      <c r="E1346">
        <f>C1346*GETPIVOTDATA("Gender",NB_2!$A$3,"Gender","Male","LastLetter","a")</f>
        <v>1.1491246552020596E-2</v>
      </c>
      <c r="F1346">
        <f>D1346*GETPIVOTDATA("Gender",NB_2!$A$3,"Gender","Female","LastLetter","a")</f>
        <v>0.18788526426112923</v>
      </c>
      <c r="G1346" t="str">
        <f t="shared" si="20"/>
        <v>Female</v>
      </c>
    </row>
    <row r="1347" spans="1:7">
      <c r="A1347" t="s">
        <v>4</v>
      </c>
      <c r="B1347" t="s">
        <v>2992</v>
      </c>
      <c r="C1347">
        <f>VLOOKUP(B1347,NB_2!A:C,3,0)</f>
        <v>8.9847259658580411E-2</v>
      </c>
      <c r="D1347">
        <f>VLOOKUP(B1347,NB_2!A:C,2,0)</f>
        <v>8.1053698074974676E-3</v>
      </c>
      <c r="E1347">
        <f>C1347*GETPIVOTDATA("Gender",NB_2!$A$3,"Gender","Male","LastLetter","a")</f>
        <v>1.5741433632904926E-2</v>
      </c>
      <c r="F1347">
        <f>D1347*GETPIVOTDATA("Gender",NB_2!$A$3,"Gender","Female","LastLetter","a")</f>
        <v>4.50024585056597E-3</v>
      </c>
      <c r="G1347" t="str">
        <f t="shared" ref="G1347:G1410" si="21">IF(E1347&gt;F1347,"Male","Female")</f>
        <v>Male</v>
      </c>
    </row>
    <row r="1348" spans="1:7">
      <c r="A1348" t="s">
        <v>4</v>
      </c>
      <c r="B1348" t="s">
        <v>2983</v>
      </c>
      <c r="C1348">
        <f>VLOOKUP(B1348,NB_2!A:C,3,0)</f>
        <v>6.5588499550763707E-2</v>
      </c>
      <c r="D1348">
        <f>VLOOKUP(B1348,NB_2!A:C,2,0)</f>
        <v>0.33839918946301922</v>
      </c>
      <c r="E1348">
        <f>C1348*GETPIVOTDATA("Gender",NB_2!$A$3,"Gender","Male","LastLetter","a")</f>
        <v>1.1491246552020596E-2</v>
      </c>
      <c r="F1348">
        <f>D1348*GETPIVOTDATA("Gender",NB_2!$A$3,"Gender","Female","LastLetter","a")</f>
        <v>0.18788526426112923</v>
      </c>
      <c r="G1348" t="str">
        <f t="shared" si="21"/>
        <v>Female</v>
      </c>
    </row>
    <row r="1349" spans="1:7">
      <c r="A1349" t="s">
        <v>6</v>
      </c>
      <c r="B1349" t="s">
        <v>2976</v>
      </c>
      <c r="C1349">
        <f>VLOOKUP(B1349,NB_2!A:C,3,0)</f>
        <v>0.17520215633423181</v>
      </c>
      <c r="D1349">
        <f>VLOOKUP(B1349,NB_2!A:C,2,0)</f>
        <v>0.55521783181357653</v>
      </c>
      <c r="E1349">
        <f>C1349*GETPIVOTDATA("Gender",NB_2!$A$3,"Gender","Male","LastLetter","a")</f>
        <v>3.0695795584164604E-2</v>
      </c>
      <c r="F1349">
        <f>D1349*GETPIVOTDATA("Gender",NB_2!$A$3,"Gender","Female","LastLetter","a")</f>
        <v>0.30826684076376898</v>
      </c>
      <c r="G1349" t="str">
        <f t="shared" si="21"/>
        <v>Female</v>
      </c>
    </row>
    <row r="1350" spans="1:7">
      <c r="A1350" t="s">
        <v>4</v>
      </c>
      <c r="B1350" t="s">
        <v>2995</v>
      </c>
      <c r="C1350">
        <f>VLOOKUP(B1350,NB_2!A:C,3,0)</f>
        <v>3.2345013477088951E-2</v>
      </c>
      <c r="D1350">
        <f>VLOOKUP(B1350,NB_2!A:C,2,0)</f>
        <v>1.0131712259371834E-2</v>
      </c>
      <c r="E1350">
        <f>C1350*GETPIVOTDATA("Gender",NB_2!$A$3,"Gender","Male","LastLetter","a")</f>
        <v>5.6669161078457733E-3</v>
      </c>
      <c r="F1350">
        <f>D1350*GETPIVOTDATA("Gender",NB_2!$A$3,"Gender","Female","LastLetter","a")</f>
        <v>5.6253073132074621E-3</v>
      </c>
      <c r="G1350" t="str">
        <f t="shared" si="21"/>
        <v>Male</v>
      </c>
    </row>
    <row r="1351" spans="1:7">
      <c r="A1351" t="s">
        <v>4</v>
      </c>
      <c r="B1351" t="s">
        <v>2976</v>
      </c>
      <c r="C1351">
        <f>VLOOKUP(B1351,NB_2!A:C,3,0)</f>
        <v>0.17520215633423181</v>
      </c>
      <c r="D1351">
        <f>VLOOKUP(B1351,NB_2!A:C,2,0)</f>
        <v>0.55521783181357653</v>
      </c>
      <c r="E1351">
        <f>C1351*GETPIVOTDATA("Gender",NB_2!$A$3,"Gender","Male","LastLetter","a")</f>
        <v>3.0695795584164604E-2</v>
      </c>
      <c r="F1351">
        <f>D1351*GETPIVOTDATA("Gender",NB_2!$A$3,"Gender","Female","LastLetter","a")</f>
        <v>0.30826684076376898</v>
      </c>
      <c r="G1351" t="str">
        <f t="shared" si="21"/>
        <v>Female</v>
      </c>
    </row>
    <row r="1352" spans="1:7">
      <c r="A1352" t="s">
        <v>6</v>
      </c>
      <c r="B1352" t="s">
        <v>2976</v>
      </c>
      <c r="C1352">
        <f>VLOOKUP(B1352,NB_2!A:C,3,0)</f>
        <v>0.17520215633423181</v>
      </c>
      <c r="D1352">
        <f>VLOOKUP(B1352,NB_2!A:C,2,0)</f>
        <v>0.55521783181357653</v>
      </c>
      <c r="E1352">
        <f>C1352*GETPIVOTDATA("Gender",NB_2!$A$3,"Gender","Male","LastLetter","a")</f>
        <v>3.0695795584164604E-2</v>
      </c>
      <c r="F1352">
        <f>D1352*GETPIVOTDATA("Gender",NB_2!$A$3,"Gender","Female","LastLetter","a")</f>
        <v>0.30826684076376898</v>
      </c>
      <c r="G1352" t="str">
        <f t="shared" si="21"/>
        <v>Female</v>
      </c>
    </row>
    <row r="1353" spans="1:7">
      <c r="A1353" t="s">
        <v>6</v>
      </c>
      <c r="B1353" t="s">
        <v>2976</v>
      </c>
      <c r="C1353">
        <f>VLOOKUP(B1353,NB_2!A:C,3,0)</f>
        <v>0.17520215633423181</v>
      </c>
      <c r="D1353">
        <f>VLOOKUP(B1353,NB_2!A:C,2,0)</f>
        <v>0.55521783181357653</v>
      </c>
      <c r="E1353">
        <f>C1353*GETPIVOTDATA("Gender",NB_2!$A$3,"Gender","Male","LastLetter","a")</f>
        <v>3.0695795584164604E-2</v>
      </c>
      <c r="F1353">
        <f>D1353*GETPIVOTDATA("Gender",NB_2!$A$3,"Gender","Female","LastLetter","a")</f>
        <v>0.30826684076376898</v>
      </c>
      <c r="G1353" t="str">
        <f t="shared" si="21"/>
        <v>Female</v>
      </c>
    </row>
    <row r="1354" spans="1:7">
      <c r="A1354" t="s">
        <v>6</v>
      </c>
      <c r="B1354" t="s">
        <v>2976</v>
      </c>
      <c r="C1354">
        <f>VLOOKUP(B1354,NB_2!A:C,3,0)</f>
        <v>0.17520215633423181</v>
      </c>
      <c r="D1354">
        <f>VLOOKUP(B1354,NB_2!A:C,2,0)</f>
        <v>0.55521783181357653</v>
      </c>
      <c r="E1354">
        <f>C1354*GETPIVOTDATA("Gender",NB_2!$A$3,"Gender","Male","LastLetter","a")</f>
        <v>3.0695795584164604E-2</v>
      </c>
      <c r="F1354">
        <f>D1354*GETPIVOTDATA("Gender",NB_2!$A$3,"Gender","Female","LastLetter","a")</f>
        <v>0.30826684076376898</v>
      </c>
      <c r="G1354" t="str">
        <f t="shared" si="21"/>
        <v>Female</v>
      </c>
    </row>
    <row r="1355" spans="1:7">
      <c r="A1355" t="s">
        <v>4</v>
      </c>
      <c r="B1355" t="s">
        <v>2988</v>
      </c>
      <c r="C1355">
        <f>VLOOKUP(B1355,NB_2!A:C,3,0)</f>
        <v>0.16172506738544473</v>
      </c>
      <c r="D1355">
        <f>VLOOKUP(B1355,NB_2!A:C,2,0)</f>
        <v>1.4184397163120567E-2</v>
      </c>
      <c r="E1355">
        <f>C1355*GETPIVOTDATA("Gender",NB_2!$A$3,"Gender","Male","LastLetter","a")</f>
        <v>2.8334580539228861E-2</v>
      </c>
      <c r="F1355">
        <f>D1355*GETPIVOTDATA("Gender",NB_2!$A$3,"Gender","Female","LastLetter","a")</f>
        <v>7.8754302384904471E-3</v>
      </c>
      <c r="G1355" t="str">
        <f t="shared" si="21"/>
        <v>Male</v>
      </c>
    </row>
    <row r="1356" spans="1:7">
      <c r="A1356" t="s">
        <v>4</v>
      </c>
      <c r="B1356" t="s">
        <v>2994</v>
      </c>
      <c r="C1356">
        <f>VLOOKUP(B1356,NB_2!A:C,3,0)</f>
        <v>6.2893081761006289E-2</v>
      </c>
      <c r="D1356">
        <f>VLOOKUP(B1356,NB_2!A:C,2,0)</f>
        <v>5.065856129685917E-3</v>
      </c>
      <c r="E1356">
        <f>C1356*GETPIVOTDATA("Gender",NB_2!$A$3,"Gender","Male","LastLetter","a")</f>
        <v>1.1019003543033448E-2</v>
      </c>
      <c r="F1356">
        <f>D1356*GETPIVOTDATA("Gender",NB_2!$A$3,"Gender","Female","LastLetter","a")</f>
        <v>2.812653656603731E-3</v>
      </c>
      <c r="G1356" t="str">
        <f t="shared" si="21"/>
        <v>Male</v>
      </c>
    </row>
    <row r="1357" spans="1:7">
      <c r="A1357" t="s">
        <v>4</v>
      </c>
      <c r="B1357" t="s">
        <v>2994</v>
      </c>
      <c r="C1357">
        <f>VLOOKUP(B1357,NB_2!A:C,3,0)</f>
        <v>6.2893081761006289E-2</v>
      </c>
      <c r="D1357">
        <f>VLOOKUP(B1357,NB_2!A:C,2,0)</f>
        <v>5.065856129685917E-3</v>
      </c>
      <c r="E1357">
        <f>C1357*GETPIVOTDATA("Gender",NB_2!$A$3,"Gender","Male","LastLetter","a")</f>
        <v>1.1019003543033448E-2</v>
      </c>
      <c r="F1357">
        <f>D1357*GETPIVOTDATA("Gender",NB_2!$A$3,"Gender","Female","LastLetter","a")</f>
        <v>2.812653656603731E-3</v>
      </c>
      <c r="G1357" t="str">
        <f t="shared" si="21"/>
        <v>Male</v>
      </c>
    </row>
    <row r="1358" spans="1:7">
      <c r="A1358" t="s">
        <v>4</v>
      </c>
      <c r="B1358" t="s">
        <v>2976</v>
      </c>
      <c r="C1358">
        <f>VLOOKUP(B1358,NB_2!A:C,3,0)</f>
        <v>0.17520215633423181</v>
      </c>
      <c r="D1358">
        <f>VLOOKUP(B1358,NB_2!A:C,2,0)</f>
        <v>0.55521783181357653</v>
      </c>
      <c r="E1358">
        <f>C1358*GETPIVOTDATA("Gender",NB_2!$A$3,"Gender","Male","LastLetter","a")</f>
        <v>3.0695795584164604E-2</v>
      </c>
      <c r="F1358">
        <f>D1358*GETPIVOTDATA("Gender",NB_2!$A$3,"Gender","Female","LastLetter","a")</f>
        <v>0.30826684076376898</v>
      </c>
      <c r="G1358" t="str">
        <f t="shared" si="21"/>
        <v>Female</v>
      </c>
    </row>
    <row r="1359" spans="1:7">
      <c r="A1359" t="s">
        <v>6</v>
      </c>
      <c r="B1359" t="s">
        <v>2983</v>
      </c>
      <c r="C1359">
        <f>VLOOKUP(B1359,NB_2!A:C,3,0)</f>
        <v>6.5588499550763707E-2</v>
      </c>
      <c r="D1359">
        <f>VLOOKUP(B1359,NB_2!A:C,2,0)</f>
        <v>0.33839918946301922</v>
      </c>
      <c r="E1359">
        <f>C1359*GETPIVOTDATA("Gender",NB_2!$A$3,"Gender","Male","LastLetter","a")</f>
        <v>1.1491246552020596E-2</v>
      </c>
      <c r="F1359">
        <f>D1359*GETPIVOTDATA("Gender",NB_2!$A$3,"Gender","Female","LastLetter","a")</f>
        <v>0.18788526426112923</v>
      </c>
      <c r="G1359" t="str">
        <f t="shared" si="21"/>
        <v>Female</v>
      </c>
    </row>
    <row r="1360" spans="1:7">
      <c r="A1360" t="s">
        <v>4</v>
      </c>
      <c r="B1360" t="s">
        <v>2978</v>
      </c>
      <c r="C1360">
        <f>VLOOKUP(B1360,NB_2!A:C,3,0)</f>
        <v>3.0548068283917342E-2</v>
      </c>
      <c r="D1360">
        <f>VLOOKUP(B1360,NB_2!A:C,2,0)</f>
        <v>1.0131712259371835E-3</v>
      </c>
      <c r="E1360">
        <f>C1360*GETPIVOTDATA("Gender",NB_2!$A$3,"Gender","Male","LastLetter","a")</f>
        <v>5.3520874351876743E-3</v>
      </c>
      <c r="F1360">
        <f>D1360*GETPIVOTDATA("Gender",NB_2!$A$3,"Gender","Female","LastLetter","a")</f>
        <v>5.6253073132074625E-4</v>
      </c>
      <c r="G1360" t="str">
        <f t="shared" si="21"/>
        <v>Male</v>
      </c>
    </row>
    <row r="1361" spans="1:7">
      <c r="A1361" t="s">
        <v>4</v>
      </c>
      <c r="B1361" t="s">
        <v>2976</v>
      </c>
      <c r="C1361">
        <f>VLOOKUP(B1361,NB_2!A:C,3,0)</f>
        <v>0.17520215633423181</v>
      </c>
      <c r="D1361">
        <f>VLOOKUP(B1361,NB_2!A:C,2,0)</f>
        <v>0.55521783181357653</v>
      </c>
      <c r="E1361">
        <f>C1361*GETPIVOTDATA("Gender",NB_2!$A$3,"Gender","Male","LastLetter","a")</f>
        <v>3.0695795584164604E-2</v>
      </c>
      <c r="F1361">
        <f>D1361*GETPIVOTDATA("Gender",NB_2!$A$3,"Gender","Female","LastLetter","a")</f>
        <v>0.30826684076376898</v>
      </c>
      <c r="G1361" t="str">
        <f t="shared" si="21"/>
        <v>Female</v>
      </c>
    </row>
    <row r="1362" spans="1:7">
      <c r="A1362" t="s">
        <v>4</v>
      </c>
      <c r="B1362" t="s">
        <v>2990</v>
      </c>
      <c r="C1362">
        <f>VLOOKUP(B1362,NB_2!A:C,3,0)</f>
        <v>1.2578616352201259E-2</v>
      </c>
      <c r="D1362">
        <f>VLOOKUP(B1362,NB_2!A:C,2,0)</f>
        <v>1.0131712259371835E-3</v>
      </c>
      <c r="E1362">
        <f>C1362*GETPIVOTDATA("Gender",NB_2!$A$3,"Gender","Male","LastLetter","a")</f>
        <v>2.2038007086066895E-3</v>
      </c>
      <c r="F1362">
        <f>D1362*GETPIVOTDATA("Gender",NB_2!$A$3,"Gender","Female","LastLetter","a")</f>
        <v>5.6253073132074625E-4</v>
      </c>
      <c r="G1362" t="str">
        <f t="shared" si="21"/>
        <v>Male</v>
      </c>
    </row>
    <row r="1363" spans="1:7">
      <c r="A1363" t="s">
        <v>6</v>
      </c>
      <c r="B1363" t="s">
        <v>2976</v>
      </c>
      <c r="C1363">
        <f>VLOOKUP(B1363,NB_2!A:C,3,0)</f>
        <v>0.17520215633423181</v>
      </c>
      <c r="D1363">
        <f>VLOOKUP(B1363,NB_2!A:C,2,0)</f>
        <v>0.55521783181357653</v>
      </c>
      <c r="E1363">
        <f>C1363*GETPIVOTDATA("Gender",NB_2!$A$3,"Gender","Male","LastLetter","a")</f>
        <v>3.0695795584164604E-2</v>
      </c>
      <c r="F1363">
        <f>D1363*GETPIVOTDATA("Gender",NB_2!$A$3,"Gender","Female","LastLetter","a")</f>
        <v>0.30826684076376898</v>
      </c>
      <c r="G1363" t="str">
        <f t="shared" si="21"/>
        <v>Female</v>
      </c>
    </row>
    <row r="1364" spans="1:7">
      <c r="A1364" t="s">
        <v>4</v>
      </c>
      <c r="B1364" t="s">
        <v>2983</v>
      </c>
      <c r="C1364">
        <f>VLOOKUP(B1364,NB_2!A:C,3,0)</f>
        <v>6.5588499550763707E-2</v>
      </c>
      <c r="D1364">
        <f>VLOOKUP(B1364,NB_2!A:C,2,0)</f>
        <v>0.33839918946301922</v>
      </c>
      <c r="E1364">
        <f>C1364*GETPIVOTDATA("Gender",NB_2!$A$3,"Gender","Male","LastLetter","a")</f>
        <v>1.1491246552020596E-2</v>
      </c>
      <c r="F1364">
        <f>D1364*GETPIVOTDATA("Gender",NB_2!$A$3,"Gender","Female","LastLetter","a")</f>
        <v>0.18788526426112923</v>
      </c>
      <c r="G1364" t="str">
        <f t="shared" si="21"/>
        <v>Female</v>
      </c>
    </row>
    <row r="1365" spans="1:7">
      <c r="A1365" t="s">
        <v>4</v>
      </c>
      <c r="B1365" t="s">
        <v>2988</v>
      </c>
      <c r="C1365">
        <f>VLOOKUP(B1365,NB_2!A:C,3,0)</f>
        <v>0.16172506738544473</v>
      </c>
      <c r="D1365">
        <f>VLOOKUP(B1365,NB_2!A:C,2,0)</f>
        <v>1.4184397163120567E-2</v>
      </c>
      <c r="E1365">
        <f>C1365*GETPIVOTDATA("Gender",NB_2!$A$3,"Gender","Male","LastLetter","a")</f>
        <v>2.8334580539228861E-2</v>
      </c>
      <c r="F1365">
        <f>D1365*GETPIVOTDATA("Gender",NB_2!$A$3,"Gender","Female","LastLetter","a")</f>
        <v>7.8754302384904471E-3</v>
      </c>
      <c r="G1365" t="str">
        <f t="shared" si="21"/>
        <v>Male</v>
      </c>
    </row>
    <row r="1366" spans="1:7">
      <c r="A1366" t="s">
        <v>6</v>
      </c>
      <c r="B1366" t="s">
        <v>2976</v>
      </c>
      <c r="C1366">
        <f>VLOOKUP(B1366,NB_2!A:C,3,0)</f>
        <v>0.17520215633423181</v>
      </c>
      <c r="D1366">
        <f>VLOOKUP(B1366,NB_2!A:C,2,0)</f>
        <v>0.55521783181357653</v>
      </c>
      <c r="E1366">
        <f>C1366*GETPIVOTDATA("Gender",NB_2!$A$3,"Gender","Male","LastLetter","a")</f>
        <v>3.0695795584164604E-2</v>
      </c>
      <c r="F1366">
        <f>D1366*GETPIVOTDATA("Gender",NB_2!$A$3,"Gender","Female","LastLetter","a")</f>
        <v>0.30826684076376898</v>
      </c>
      <c r="G1366" t="str">
        <f t="shared" si="21"/>
        <v>Female</v>
      </c>
    </row>
    <row r="1367" spans="1:7">
      <c r="A1367" t="s">
        <v>4</v>
      </c>
      <c r="B1367" t="s">
        <v>2986</v>
      </c>
      <c r="C1367">
        <f>VLOOKUP(B1367,NB_2!A:C,3,0)</f>
        <v>5.6603773584905662E-2</v>
      </c>
      <c r="D1367">
        <f>VLOOKUP(B1367,NB_2!A:C,2,0)</f>
        <v>3.0395136778115502E-2</v>
      </c>
      <c r="E1367">
        <f>C1367*GETPIVOTDATA("Gender",NB_2!$A$3,"Gender","Male","LastLetter","a")</f>
        <v>9.9171031887301028E-3</v>
      </c>
      <c r="F1367">
        <f>D1367*GETPIVOTDATA("Gender",NB_2!$A$3,"Gender","Female","LastLetter","a")</f>
        <v>1.6875921939622389E-2</v>
      </c>
      <c r="G1367" t="str">
        <f t="shared" si="21"/>
        <v>Female</v>
      </c>
    </row>
    <row r="1368" spans="1:7">
      <c r="A1368" t="s">
        <v>6</v>
      </c>
      <c r="B1368" t="s">
        <v>2976</v>
      </c>
      <c r="C1368">
        <f>VLOOKUP(B1368,NB_2!A:C,3,0)</f>
        <v>0.17520215633423181</v>
      </c>
      <c r="D1368">
        <f>VLOOKUP(B1368,NB_2!A:C,2,0)</f>
        <v>0.55521783181357653</v>
      </c>
      <c r="E1368">
        <f>C1368*GETPIVOTDATA("Gender",NB_2!$A$3,"Gender","Male","LastLetter","a")</f>
        <v>3.0695795584164604E-2</v>
      </c>
      <c r="F1368">
        <f>D1368*GETPIVOTDATA("Gender",NB_2!$A$3,"Gender","Female","LastLetter","a")</f>
        <v>0.30826684076376898</v>
      </c>
      <c r="G1368" t="str">
        <f t="shared" si="21"/>
        <v>Female</v>
      </c>
    </row>
    <row r="1369" spans="1:7">
      <c r="A1369" t="s">
        <v>4</v>
      </c>
      <c r="B1369" t="s">
        <v>2986</v>
      </c>
      <c r="C1369">
        <f>VLOOKUP(B1369,NB_2!A:C,3,0)</f>
        <v>5.6603773584905662E-2</v>
      </c>
      <c r="D1369">
        <f>VLOOKUP(B1369,NB_2!A:C,2,0)</f>
        <v>3.0395136778115502E-2</v>
      </c>
      <c r="E1369">
        <f>C1369*GETPIVOTDATA("Gender",NB_2!$A$3,"Gender","Male","LastLetter","a")</f>
        <v>9.9171031887301028E-3</v>
      </c>
      <c r="F1369">
        <f>D1369*GETPIVOTDATA("Gender",NB_2!$A$3,"Gender","Female","LastLetter","a")</f>
        <v>1.6875921939622389E-2</v>
      </c>
      <c r="G1369" t="str">
        <f t="shared" si="21"/>
        <v>Female</v>
      </c>
    </row>
    <row r="1370" spans="1:7">
      <c r="A1370" t="s">
        <v>6</v>
      </c>
      <c r="B1370" t="s">
        <v>2976</v>
      </c>
      <c r="C1370">
        <f>VLOOKUP(B1370,NB_2!A:C,3,0)</f>
        <v>0.17520215633423181</v>
      </c>
      <c r="D1370">
        <f>VLOOKUP(B1370,NB_2!A:C,2,0)</f>
        <v>0.55521783181357653</v>
      </c>
      <c r="E1370">
        <f>C1370*GETPIVOTDATA("Gender",NB_2!$A$3,"Gender","Male","LastLetter","a")</f>
        <v>3.0695795584164604E-2</v>
      </c>
      <c r="F1370">
        <f>D1370*GETPIVOTDATA("Gender",NB_2!$A$3,"Gender","Female","LastLetter","a")</f>
        <v>0.30826684076376898</v>
      </c>
      <c r="G1370" t="str">
        <f t="shared" si="21"/>
        <v>Female</v>
      </c>
    </row>
    <row r="1371" spans="1:7">
      <c r="A1371" t="s">
        <v>6</v>
      </c>
      <c r="B1371" t="s">
        <v>2983</v>
      </c>
      <c r="C1371">
        <f>VLOOKUP(B1371,NB_2!A:C,3,0)</f>
        <v>6.5588499550763707E-2</v>
      </c>
      <c r="D1371">
        <f>VLOOKUP(B1371,NB_2!A:C,2,0)</f>
        <v>0.33839918946301922</v>
      </c>
      <c r="E1371">
        <f>C1371*GETPIVOTDATA("Gender",NB_2!$A$3,"Gender","Male","LastLetter","a")</f>
        <v>1.1491246552020596E-2</v>
      </c>
      <c r="F1371">
        <f>D1371*GETPIVOTDATA("Gender",NB_2!$A$3,"Gender","Female","LastLetter","a")</f>
        <v>0.18788526426112923</v>
      </c>
      <c r="G1371" t="str">
        <f t="shared" si="21"/>
        <v>Female</v>
      </c>
    </row>
    <row r="1372" spans="1:7">
      <c r="A1372" t="s">
        <v>6</v>
      </c>
      <c r="B1372" t="s">
        <v>2988</v>
      </c>
      <c r="C1372">
        <f>VLOOKUP(B1372,NB_2!A:C,3,0)</f>
        <v>0.16172506738544473</v>
      </c>
      <c r="D1372">
        <f>VLOOKUP(B1372,NB_2!A:C,2,0)</f>
        <v>1.4184397163120567E-2</v>
      </c>
      <c r="E1372">
        <f>C1372*GETPIVOTDATA("Gender",NB_2!$A$3,"Gender","Male","LastLetter","a")</f>
        <v>2.8334580539228861E-2</v>
      </c>
      <c r="F1372">
        <f>D1372*GETPIVOTDATA("Gender",NB_2!$A$3,"Gender","Female","LastLetter","a")</f>
        <v>7.8754302384904471E-3</v>
      </c>
      <c r="G1372" t="str">
        <f t="shared" si="21"/>
        <v>Male</v>
      </c>
    </row>
    <row r="1373" spans="1:7">
      <c r="A1373" t="s">
        <v>4</v>
      </c>
      <c r="B1373" t="s">
        <v>2982</v>
      </c>
      <c r="C1373">
        <f>VLOOKUP(B1373,NB_2!A:C,3,0)</f>
        <v>0.1096136567834681</v>
      </c>
      <c r="D1373">
        <f>VLOOKUP(B1373,NB_2!A:C,2,0)</f>
        <v>5.065856129685917E-3</v>
      </c>
      <c r="E1373">
        <f>C1373*GETPIVOTDATA("Gender",NB_2!$A$3,"Gender","Male","LastLetter","a")</f>
        <v>1.9204549032144008E-2</v>
      </c>
      <c r="F1373">
        <f>D1373*GETPIVOTDATA("Gender",NB_2!$A$3,"Gender","Female","LastLetter","a")</f>
        <v>2.812653656603731E-3</v>
      </c>
      <c r="G1373" t="str">
        <f t="shared" si="21"/>
        <v>Male</v>
      </c>
    </row>
    <row r="1374" spans="1:7">
      <c r="A1374" t="s">
        <v>6</v>
      </c>
      <c r="B1374" t="s">
        <v>2976</v>
      </c>
      <c r="C1374">
        <f>VLOOKUP(B1374,NB_2!A:C,3,0)</f>
        <v>0.17520215633423181</v>
      </c>
      <c r="D1374">
        <f>VLOOKUP(B1374,NB_2!A:C,2,0)</f>
        <v>0.55521783181357653</v>
      </c>
      <c r="E1374">
        <f>C1374*GETPIVOTDATA("Gender",NB_2!$A$3,"Gender","Male","LastLetter","a")</f>
        <v>3.0695795584164604E-2</v>
      </c>
      <c r="F1374">
        <f>D1374*GETPIVOTDATA("Gender",NB_2!$A$3,"Gender","Female","LastLetter","a")</f>
        <v>0.30826684076376898</v>
      </c>
      <c r="G1374" t="str">
        <f t="shared" si="21"/>
        <v>Female</v>
      </c>
    </row>
    <row r="1375" spans="1:7">
      <c r="A1375" t="s">
        <v>4</v>
      </c>
      <c r="B1375" t="s">
        <v>2988</v>
      </c>
      <c r="C1375">
        <f>VLOOKUP(B1375,NB_2!A:C,3,0)</f>
        <v>0.16172506738544473</v>
      </c>
      <c r="D1375">
        <f>VLOOKUP(B1375,NB_2!A:C,2,0)</f>
        <v>1.4184397163120567E-2</v>
      </c>
      <c r="E1375">
        <f>C1375*GETPIVOTDATA("Gender",NB_2!$A$3,"Gender","Male","LastLetter","a")</f>
        <v>2.8334580539228861E-2</v>
      </c>
      <c r="F1375">
        <f>D1375*GETPIVOTDATA("Gender",NB_2!$A$3,"Gender","Female","LastLetter","a")</f>
        <v>7.8754302384904471E-3</v>
      </c>
      <c r="G1375" t="str">
        <f t="shared" si="21"/>
        <v>Male</v>
      </c>
    </row>
    <row r="1376" spans="1:7">
      <c r="A1376" t="s">
        <v>6</v>
      </c>
      <c r="B1376" t="s">
        <v>2976</v>
      </c>
      <c r="C1376">
        <f>VLOOKUP(B1376,NB_2!A:C,3,0)</f>
        <v>0.17520215633423181</v>
      </c>
      <c r="D1376">
        <f>VLOOKUP(B1376,NB_2!A:C,2,0)</f>
        <v>0.55521783181357653</v>
      </c>
      <c r="E1376">
        <f>C1376*GETPIVOTDATA("Gender",NB_2!$A$3,"Gender","Male","LastLetter","a")</f>
        <v>3.0695795584164604E-2</v>
      </c>
      <c r="F1376">
        <f>D1376*GETPIVOTDATA("Gender",NB_2!$A$3,"Gender","Female","LastLetter","a")</f>
        <v>0.30826684076376898</v>
      </c>
      <c r="G1376" t="str">
        <f t="shared" si="21"/>
        <v>Female</v>
      </c>
    </row>
    <row r="1377" spans="1:7">
      <c r="A1377" t="s">
        <v>6</v>
      </c>
      <c r="B1377" t="s">
        <v>2983</v>
      </c>
      <c r="C1377">
        <f>VLOOKUP(B1377,NB_2!A:C,3,0)</f>
        <v>6.5588499550763707E-2</v>
      </c>
      <c r="D1377">
        <f>VLOOKUP(B1377,NB_2!A:C,2,0)</f>
        <v>0.33839918946301922</v>
      </c>
      <c r="E1377">
        <f>C1377*GETPIVOTDATA("Gender",NB_2!$A$3,"Gender","Male","LastLetter","a")</f>
        <v>1.1491246552020596E-2</v>
      </c>
      <c r="F1377">
        <f>D1377*GETPIVOTDATA("Gender",NB_2!$A$3,"Gender","Female","LastLetter","a")</f>
        <v>0.18788526426112923</v>
      </c>
      <c r="G1377" t="str">
        <f t="shared" si="21"/>
        <v>Female</v>
      </c>
    </row>
    <row r="1378" spans="1:7">
      <c r="A1378" t="s">
        <v>4</v>
      </c>
      <c r="B1378" t="s">
        <v>2976</v>
      </c>
      <c r="C1378">
        <f>VLOOKUP(B1378,NB_2!A:C,3,0)</f>
        <v>0.17520215633423181</v>
      </c>
      <c r="D1378">
        <f>VLOOKUP(B1378,NB_2!A:C,2,0)</f>
        <v>0.55521783181357653</v>
      </c>
      <c r="E1378">
        <f>C1378*GETPIVOTDATA("Gender",NB_2!$A$3,"Gender","Male","LastLetter","a")</f>
        <v>3.0695795584164604E-2</v>
      </c>
      <c r="F1378">
        <f>D1378*GETPIVOTDATA("Gender",NB_2!$A$3,"Gender","Female","LastLetter","a")</f>
        <v>0.30826684076376898</v>
      </c>
      <c r="G1378" t="str">
        <f t="shared" si="21"/>
        <v>Female</v>
      </c>
    </row>
    <row r="1379" spans="1:7">
      <c r="A1379" t="s">
        <v>6</v>
      </c>
      <c r="B1379" t="s">
        <v>2976</v>
      </c>
      <c r="C1379">
        <f>VLOOKUP(B1379,NB_2!A:C,3,0)</f>
        <v>0.17520215633423181</v>
      </c>
      <c r="D1379">
        <f>VLOOKUP(B1379,NB_2!A:C,2,0)</f>
        <v>0.55521783181357653</v>
      </c>
      <c r="E1379">
        <f>C1379*GETPIVOTDATA("Gender",NB_2!$A$3,"Gender","Male","LastLetter","a")</f>
        <v>3.0695795584164604E-2</v>
      </c>
      <c r="F1379">
        <f>D1379*GETPIVOTDATA("Gender",NB_2!$A$3,"Gender","Female","LastLetter","a")</f>
        <v>0.30826684076376898</v>
      </c>
      <c r="G1379" t="str">
        <f t="shared" si="21"/>
        <v>Female</v>
      </c>
    </row>
    <row r="1380" spans="1:7">
      <c r="A1380" t="s">
        <v>4</v>
      </c>
      <c r="B1380" t="s">
        <v>2988</v>
      </c>
      <c r="C1380">
        <f>VLOOKUP(B1380,NB_2!A:C,3,0)</f>
        <v>0.16172506738544473</v>
      </c>
      <c r="D1380">
        <f>VLOOKUP(B1380,NB_2!A:C,2,0)</f>
        <v>1.4184397163120567E-2</v>
      </c>
      <c r="E1380">
        <f>C1380*GETPIVOTDATA("Gender",NB_2!$A$3,"Gender","Male","LastLetter","a")</f>
        <v>2.8334580539228861E-2</v>
      </c>
      <c r="F1380">
        <f>D1380*GETPIVOTDATA("Gender",NB_2!$A$3,"Gender","Female","LastLetter","a")</f>
        <v>7.8754302384904471E-3</v>
      </c>
      <c r="G1380" t="str">
        <f t="shared" si="21"/>
        <v>Male</v>
      </c>
    </row>
    <row r="1381" spans="1:7">
      <c r="A1381" t="s">
        <v>6</v>
      </c>
      <c r="B1381" t="s">
        <v>2976</v>
      </c>
      <c r="C1381">
        <f>VLOOKUP(B1381,NB_2!A:C,3,0)</f>
        <v>0.17520215633423181</v>
      </c>
      <c r="D1381">
        <f>VLOOKUP(B1381,NB_2!A:C,2,0)</f>
        <v>0.55521783181357653</v>
      </c>
      <c r="E1381">
        <f>C1381*GETPIVOTDATA("Gender",NB_2!$A$3,"Gender","Male","LastLetter","a")</f>
        <v>3.0695795584164604E-2</v>
      </c>
      <c r="F1381">
        <f>D1381*GETPIVOTDATA("Gender",NB_2!$A$3,"Gender","Female","LastLetter","a")</f>
        <v>0.30826684076376898</v>
      </c>
      <c r="G1381" t="str">
        <f t="shared" si="21"/>
        <v>Female</v>
      </c>
    </row>
    <row r="1382" spans="1:7">
      <c r="A1382" t="s">
        <v>6</v>
      </c>
      <c r="B1382" t="s">
        <v>2976</v>
      </c>
      <c r="C1382">
        <f>VLOOKUP(B1382,NB_2!A:C,3,0)</f>
        <v>0.17520215633423181</v>
      </c>
      <c r="D1382">
        <f>VLOOKUP(B1382,NB_2!A:C,2,0)</f>
        <v>0.55521783181357653</v>
      </c>
      <c r="E1382">
        <f>C1382*GETPIVOTDATA("Gender",NB_2!$A$3,"Gender","Male","LastLetter","a")</f>
        <v>3.0695795584164604E-2</v>
      </c>
      <c r="F1382">
        <f>D1382*GETPIVOTDATA("Gender",NB_2!$A$3,"Gender","Female","LastLetter","a")</f>
        <v>0.30826684076376898</v>
      </c>
      <c r="G1382" t="str">
        <f t="shared" si="21"/>
        <v>Female</v>
      </c>
    </row>
    <row r="1383" spans="1:7">
      <c r="A1383" t="s">
        <v>4</v>
      </c>
      <c r="B1383" t="s">
        <v>2976</v>
      </c>
      <c r="C1383">
        <f>VLOOKUP(B1383,NB_2!A:C,3,0)</f>
        <v>0.17520215633423181</v>
      </c>
      <c r="D1383">
        <f>VLOOKUP(B1383,NB_2!A:C,2,0)</f>
        <v>0.55521783181357653</v>
      </c>
      <c r="E1383">
        <f>C1383*GETPIVOTDATA("Gender",NB_2!$A$3,"Gender","Male","LastLetter","a")</f>
        <v>3.0695795584164604E-2</v>
      </c>
      <c r="F1383">
        <f>D1383*GETPIVOTDATA("Gender",NB_2!$A$3,"Gender","Female","LastLetter","a")</f>
        <v>0.30826684076376898</v>
      </c>
      <c r="G1383" t="str">
        <f t="shared" si="21"/>
        <v>Female</v>
      </c>
    </row>
    <row r="1384" spans="1:7">
      <c r="A1384" t="s">
        <v>6</v>
      </c>
      <c r="B1384" t="s">
        <v>2983</v>
      </c>
      <c r="C1384">
        <f>VLOOKUP(B1384,NB_2!A:C,3,0)</f>
        <v>6.5588499550763707E-2</v>
      </c>
      <c r="D1384">
        <f>VLOOKUP(B1384,NB_2!A:C,2,0)</f>
        <v>0.33839918946301922</v>
      </c>
      <c r="E1384">
        <f>C1384*GETPIVOTDATA("Gender",NB_2!$A$3,"Gender","Male","LastLetter","a")</f>
        <v>1.1491246552020596E-2</v>
      </c>
      <c r="F1384">
        <f>D1384*GETPIVOTDATA("Gender",NB_2!$A$3,"Gender","Female","LastLetter","a")</f>
        <v>0.18788526426112923</v>
      </c>
      <c r="G1384" t="str">
        <f t="shared" si="21"/>
        <v>Female</v>
      </c>
    </row>
    <row r="1385" spans="1:7">
      <c r="A1385" t="s">
        <v>4</v>
      </c>
      <c r="B1385" t="s">
        <v>2983</v>
      </c>
      <c r="C1385">
        <f>VLOOKUP(B1385,NB_2!A:C,3,0)</f>
        <v>6.5588499550763707E-2</v>
      </c>
      <c r="D1385">
        <f>VLOOKUP(B1385,NB_2!A:C,2,0)</f>
        <v>0.33839918946301922</v>
      </c>
      <c r="E1385">
        <f>C1385*GETPIVOTDATA("Gender",NB_2!$A$3,"Gender","Male","LastLetter","a")</f>
        <v>1.1491246552020596E-2</v>
      </c>
      <c r="F1385">
        <f>D1385*GETPIVOTDATA("Gender",NB_2!$A$3,"Gender","Female","LastLetter","a")</f>
        <v>0.18788526426112923</v>
      </c>
      <c r="G1385" t="str">
        <f t="shared" si="21"/>
        <v>Female</v>
      </c>
    </row>
    <row r="1386" spans="1:7">
      <c r="A1386" t="s">
        <v>4</v>
      </c>
      <c r="B1386" t="s">
        <v>2976</v>
      </c>
      <c r="C1386">
        <f>VLOOKUP(B1386,NB_2!A:C,3,0)</f>
        <v>0.17520215633423181</v>
      </c>
      <c r="D1386">
        <f>VLOOKUP(B1386,NB_2!A:C,2,0)</f>
        <v>0.55521783181357653</v>
      </c>
      <c r="E1386">
        <f>C1386*GETPIVOTDATA("Gender",NB_2!$A$3,"Gender","Male","LastLetter","a")</f>
        <v>3.0695795584164604E-2</v>
      </c>
      <c r="F1386">
        <f>D1386*GETPIVOTDATA("Gender",NB_2!$A$3,"Gender","Female","LastLetter","a")</f>
        <v>0.30826684076376898</v>
      </c>
      <c r="G1386" t="str">
        <f t="shared" si="21"/>
        <v>Female</v>
      </c>
    </row>
    <row r="1387" spans="1:7">
      <c r="A1387" t="s">
        <v>6</v>
      </c>
      <c r="B1387" t="s">
        <v>2995</v>
      </c>
      <c r="C1387">
        <f>VLOOKUP(B1387,NB_2!A:C,3,0)</f>
        <v>3.2345013477088951E-2</v>
      </c>
      <c r="D1387">
        <f>VLOOKUP(B1387,NB_2!A:C,2,0)</f>
        <v>1.0131712259371834E-2</v>
      </c>
      <c r="E1387">
        <f>C1387*GETPIVOTDATA("Gender",NB_2!$A$3,"Gender","Male","LastLetter","a")</f>
        <v>5.6669161078457733E-3</v>
      </c>
      <c r="F1387">
        <f>D1387*GETPIVOTDATA("Gender",NB_2!$A$3,"Gender","Female","LastLetter","a")</f>
        <v>5.6253073132074621E-3</v>
      </c>
      <c r="G1387" t="str">
        <f t="shared" si="21"/>
        <v>Male</v>
      </c>
    </row>
    <row r="1388" spans="1:7">
      <c r="A1388" t="s">
        <v>6</v>
      </c>
      <c r="B1388" t="s">
        <v>2976</v>
      </c>
      <c r="C1388">
        <f>VLOOKUP(B1388,NB_2!A:C,3,0)</f>
        <v>0.17520215633423181</v>
      </c>
      <c r="D1388">
        <f>VLOOKUP(B1388,NB_2!A:C,2,0)</f>
        <v>0.55521783181357653</v>
      </c>
      <c r="E1388">
        <f>C1388*GETPIVOTDATA("Gender",NB_2!$A$3,"Gender","Male","LastLetter","a")</f>
        <v>3.0695795584164604E-2</v>
      </c>
      <c r="F1388">
        <f>D1388*GETPIVOTDATA("Gender",NB_2!$A$3,"Gender","Female","LastLetter","a")</f>
        <v>0.30826684076376898</v>
      </c>
      <c r="G1388" t="str">
        <f t="shared" si="21"/>
        <v>Female</v>
      </c>
    </row>
    <row r="1389" spans="1:7">
      <c r="A1389" t="s">
        <v>6</v>
      </c>
      <c r="B1389" t="s">
        <v>2976</v>
      </c>
      <c r="C1389">
        <f>VLOOKUP(B1389,NB_2!A:C,3,0)</f>
        <v>0.17520215633423181</v>
      </c>
      <c r="D1389">
        <f>VLOOKUP(B1389,NB_2!A:C,2,0)</f>
        <v>0.55521783181357653</v>
      </c>
      <c r="E1389">
        <f>C1389*GETPIVOTDATA("Gender",NB_2!$A$3,"Gender","Male","LastLetter","a")</f>
        <v>3.0695795584164604E-2</v>
      </c>
      <c r="F1389">
        <f>D1389*GETPIVOTDATA("Gender",NB_2!$A$3,"Gender","Female","LastLetter","a")</f>
        <v>0.30826684076376898</v>
      </c>
      <c r="G1389" t="str">
        <f t="shared" si="21"/>
        <v>Female</v>
      </c>
    </row>
    <row r="1390" spans="1:7">
      <c r="A1390" t="s">
        <v>4</v>
      </c>
      <c r="B1390" t="s">
        <v>2987</v>
      </c>
      <c r="C1390">
        <f>VLOOKUP(B1390,NB_2!A:C,3,0)</f>
        <v>3.7735849056603772E-2</v>
      </c>
      <c r="D1390">
        <f>VLOOKUP(B1390,NB_2!A:C,2,0)</f>
        <v>7.0921985815602835E-3</v>
      </c>
      <c r="E1390">
        <f>C1390*GETPIVOTDATA("Gender",NB_2!$A$3,"Gender","Male","LastLetter","a")</f>
        <v>6.6114021258200676E-3</v>
      </c>
      <c r="F1390">
        <f>D1390*GETPIVOTDATA("Gender",NB_2!$A$3,"Gender","Female","LastLetter","a")</f>
        <v>3.9377151192452236E-3</v>
      </c>
      <c r="G1390" t="str">
        <f t="shared" si="21"/>
        <v>Male</v>
      </c>
    </row>
    <row r="1391" spans="1:7">
      <c r="A1391" t="s">
        <v>4</v>
      </c>
      <c r="B1391" t="s">
        <v>2992</v>
      </c>
      <c r="C1391">
        <f>VLOOKUP(B1391,NB_2!A:C,3,0)</f>
        <v>8.9847259658580411E-2</v>
      </c>
      <c r="D1391">
        <f>VLOOKUP(B1391,NB_2!A:C,2,0)</f>
        <v>8.1053698074974676E-3</v>
      </c>
      <c r="E1391">
        <f>C1391*GETPIVOTDATA("Gender",NB_2!$A$3,"Gender","Male","LastLetter","a")</f>
        <v>1.5741433632904926E-2</v>
      </c>
      <c r="F1391">
        <f>D1391*GETPIVOTDATA("Gender",NB_2!$A$3,"Gender","Female","LastLetter","a")</f>
        <v>4.50024585056597E-3</v>
      </c>
      <c r="G1391" t="str">
        <f t="shared" si="21"/>
        <v>Male</v>
      </c>
    </row>
    <row r="1392" spans="1:7">
      <c r="A1392" t="s">
        <v>6</v>
      </c>
      <c r="B1392" t="s">
        <v>2976</v>
      </c>
      <c r="C1392">
        <f>VLOOKUP(B1392,NB_2!A:C,3,0)</f>
        <v>0.17520215633423181</v>
      </c>
      <c r="D1392">
        <f>VLOOKUP(B1392,NB_2!A:C,2,0)</f>
        <v>0.55521783181357653</v>
      </c>
      <c r="E1392">
        <f>C1392*GETPIVOTDATA("Gender",NB_2!$A$3,"Gender","Male","LastLetter","a")</f>
        <v>3.0695795584164604E-2</v>
      </c>
      <c r="F1392">
        <f>D1392*GETPIVOTDATA("Gender",NB_2!$A$3,"Gender","Female","LastLetter","a")</f>
        <v>0.30826684076376898</v>
      </c>
      <c r="G1392" t="str">
        <f t="shared" si="21"/>
        <v>Female</v>
      </c>
    </row>
    <row r="1393" spans="1:7">
      <c r="A1393" t="s">
        <v>6</v>
      </c>
      <c r="B1393" t="s">
        <v>2976</v>
      </c>
      <c r="C1393">
        <f>VLOOKUP(B1393,NB_2!A:C,3,0)</f>
        <v>0.17520215633423181</v>
      </c>
      <c r="D1393">
        <f>VLOOKUP(B1393,NB_2!A:C,2,0)</f>
        <v>0.55521783181357653</v>
      </c>
      <c r="E1393">
        <f>C1393*GETPIVOTDATA("Gender",NB_2!$A$3,"Gender","Male","LastLetter","a")</f>
        <v>3.0695795584164604E-2</v>
      </c>
      <c r="F1393">
        <f>D1393*GETPIVOTDATA("Gender",NB_2!$A$3,"Gender","Female","LastLetter","a")</f>
        <v>0.30826684076376898</v>
      </c>
      <c r="G1393" t="str">
        <f t="shared" si="21"/>
        <v>Female</v>
      </c>
    </row>
    <row r="1394" spans="1:7">
      <c r="A1394" t="s">
        <v>6</v>
      </c>
      <c r="B1394" t="s">
        <v>2976</v>
      </c>
      <c r="C1394">
        <f>VLOOKUP(B1394,NB_2!A:C,3,0)</f>
        <v>0.17520215633423181</v>
      </c>
      <c r="D1394">
        <f>VLOOKUP(B1394,NB_2!A:C,2,0)</f>
        <v>0.55521783181357653</v>
      </c>
      <c r="E1394">
        <f>C1394*GETPIVOTDATA("Gender",NB_2!$A$3,"Gender","Male","LastLetter","a")</f>
        <v>3.0695795584164604E-2</v>
      </c>
      <c r="F1394">
        <f>D1394*GETPIVOTDATA("Gender",NB_2!$A$3,"Gender","Female","LastLetter","a")</f>
        <v>0.30826684076376898</v>
      </c>
      <c r="G1394" t="str">
        <f t="shared" si="21"/>
        <v>Female</v>
      </c>
    </row>
    <row r="1395" spans="1:7">
      <c r="A1395" t="s">
        <v>6</v>
      </c>
      <c r="B1395" t="s">
        <v>2976</v>
      </c>
      <c r="C1395">
        <f>VLOOKUP(B1395,NB_2!A:C,3,0)</f>
        <v>0.17520215633423181</v>
      </c>
      <c r="D1395">
        <f>VLOOKUP(B1395,NB_2!A:C,2,0)</f>
        <v>0.55521783181357653</v>
      </c>
      <c r="E1395">
        <f>C1395*GETPIVOTDATA("Gender",NB_2!$A$3,"Gender","Male","LastLetter","a")</f>
        <v>3.0695795584164604E-2</v>
      </c>
      <c r="F1395">
        <f>D1395*GETPIVOTDATA("Gender",NB_2!$A$3,"Gender","Female","LastLetter","a")</f>
        <v>0.30826684076376898</v>
      </c>
      <c r="G1395" t="str">
        <f t="shared" si="21"/>
        <v>Female</v>
      </c>
    </row>
    <row r="1396" spans="1:7">
      <c r="A1396" t="s">
        <v>4</v>
      </c>
      <c r="B1396" t="s">
        <v>2995</v>
      </c>
      <c r="C1396">
        <f>VLOOKUP(B1396,NB_2!A:C,3,0)</f>
        <v>3.2345013477088951E-2</v>
      </c>
      <c r="D1396">
        <f>VLOOKUP(B1396,NB_2!A:C,2,0)</f>
        <v>1.0131712259371834E-2</v>
      </c>
      <c r="E1396">
        <f>C1396*GETPIVOTDATA("Gender",NB_2!$A$3,"Gender","Male","LastLetter","a")</f>
        <v>5.6669161078457733E-3</v>
      </c>
      <c r="F1396">
        <f>D1396*GETPIVOTDATA("Gender",NB_2!$A$3,"Gender","Female","LastLetter","a")</f>
        <v>5.6253073132074621E-3</v>
      </c>
      <c r="G1396" t="str">
        <f t="shared" si="21"/>
        <v>Male</v>
      </c>
    </row>
    <row r="1397" spans="1:7">
      <c r="A1397" t="s">
        <v>6</v>
      </c>
      <c r="B1397" t="s">
        <v>2976</v>
      </c>
      <c r="C1397">
        <f>VLOOKUP(B1397,NB_2!A:C,3,0)</f>
        <v>0.17520215633423181</v>
      </c>
      <c r="D1397">
        <f>VLOOKUP(B1397,NB_2!A:C,2,0)</f>
        <v>0.55521783181357653</v>
      </c>
      <c r="E1397">
        <f>C1397*GETPIVOTDATA("Gender",NB_2!$A$3,"Gender","Male","LastLetter","a")</f>
        <v>3.0695795584164604E-2</v>
      </c>
      <c r="F1397">
        <f>D1397*GETPIVOTDATA("Gender",NB_2!$A$3,"Gender","Female","LastLetter","a")</f>
        <v>0.30826684076376898</v>
      </c>
      <c r="G1397" t="str">
        <f t="shared" si="21"/>
        <v>Female</v>
      </c>
    </row>
    <row r="1398" spans="1:7">
      <c r="A1398" t="s">
        <v>6</v>
      </c>
      <c r="B1398" t="s">
        <v>2976</v>
      </c>
      <c r="C1398">
        <f>VLOOKUP(B1398,NB_2!A:C,3,0)</f>
        <v>0.17520215633423181</v>
      </c>
      <c r="D1398">
        <f>VLOOKUP(B1398,NB_2!A:C,2,0)</f>
        <v>0.55521783181357653</v>
      </c>
      <c r="E1398">
        <f>C1398*GETPIVOTDATA("Gender",NB_2!$A$3,"Gender","Male","LastLetter","a")</f>
        <v>3.0695795584164604E-2</v>
      </c>
      <c r="F1398">
        <f>D1398*GETPIVOTDATA("Gender",NB_2!$A$3,"Gender","Female","LastLetter","a")</f>
        <v>0.30826684076376898</v>
      </c>
      <c r="G1398" t="str">
        <f t="shared" si="21"/>
        <v>Female</v>
      </c>
    </row>
    <row r="1399" spans="1:7">
      <c r="A1399" t="s">
        <v>6</v>
      </c>
      <c r="B1399" t="s">
        <v>2976</v>
      </c>
      <c r="C1399">
        <f>VLOOKUP(B1399,NB_2!A:C,3,0)</f>
        <v>0.17520215633423181</v>
      </c>
      <c r="D1399">
        <f>VLOOKUP(B1399,NB_2!A:C,2,0)</f>
        <v>0.55521783181357653</v>
      </c>
      <c r="E1399">
        <f>C1399*GETPIVOTDATA("Gender",NB_2!$A$3,"Gender","Male","LastLetter","a")</f>
        <v>3.0695795584164604E-2</v>
      </c>
      <c r="F1399">
        <f>D1399*GETPIVOTDATA("Gender",NB_2!$A$3,"Gender","Female","LastLetter","a")</f>
        <v>0.30826684076376898</v>
      </c>
      <c r="G1399" t="str">
        <f t="shared" si="21"/>
        <v>Female</v>
      </c>
    </row>
    <row r="1400" spans="1:7">
      <c r="A1400" t="s">
        <v>4</v>
      </c>
      <c r="B1400" t="s">
        <v>2988</v>
      </c>
      <c r="C1400">
        <f>VLOOKUP(B1400,NB_2!A:C,3,0)</f>
        <v>0.16172506738544473</v>
      </c>
      <c r="D1400">
        <f>VLOOKUP(B1400,NB_2!A:C,2,0)</f>
        <v>1.4184397163120567E-2</v>
      </c>
      <c r="E1400">
        <f>C1400*GETPIVOTDATA("Gender",NB_2!$A$3,"Gender","Male","LastLetter","a")</f>
        <v>2.8334580539228861E-2</v>
      </c>
      <c r="F1400">
        <f>D1400*GETPIVOTDATA("Gender",NB_2!$A$3,"Gender","Female","LastLetter","a")</f>
        <v>7.8754302384904471E-3</v>
      </c>
      <c r="G1400" t="str">
        <f t="shared" si="21"/>
        <v>Male</v>
      </c>
    </row>
    <row r="1401" spans="1:7">
      <c r="A1401" t="s">
        <v>4</v>
      </c>
      <c r="B1401" t="s">
        <v>2976</v>
      </c>
      <c r="C1401">
        <f>VLOOKUP(B1401,NB_2!A:C,3,0)</f>
        <v>0.17520215633423181</v>
      </c>
      <c r="D1401">
        <f>VLOOKUP(B1401,NB_2!A:C,2,0)</f>
        <v>0.55521783181357653</v>
      </c>
      <c r="E1401">
        <f>C1401*GETPIVOTDATA("Gender",NB_2!$A$3,"Gender","Male","LastLetter","a")</f>
        <v>3.0695795584164604E-2</v>
      </c>
      <c r="F1401">
        <f>D1401*GETPIVOTDATA("Gender",NB_2!$A$3,"Gender","Female","LastLetter","a")</f>
        <v>0.30826684076376898</v>
      </c>
      <c r="G1401" t="str">
        <f t="shared" si="21"/>
        <v>Female</v>
      </c>
    </row>
    <row r="1402" spans="1:7">
      <c r="A1402" t="s">
        <v>4</v>
      </c>
      <c r="B1402" t="s">
        <v>2985</v>
      </c>
      <c r="C1402">
        <f>VLOOKUP(B1402,NB_2!A:C,3,0)</f>
        <v>3.6837376460017966E-2</v>
      </c>
      <c r="D1402">
        <f>VLOOKUP(B1402,NB_2!A:C,2,0)</f>
        <v>4.0526849037487338E-3</v>
      </c>
      <c r="E1402">
        <f>C1402*GETPIVOTDATA("Gender",NB_2!$A$3,"Gender","Male","LastLetter","a")</f>
        <v>6.4539877894910181E-3</v>
      </c>
      <c r="F1402">
        <f>D1402*GETPIVOTDATA("Gender",NB_2!$A$3,"Gender","Female","LastLetter","a")</f>
        <v>2.250122925282985E-3</v>
      </c>
      <c r="G1402" t="str">
        <f t="shared" si="21"/>
        <v>Male</v>
      </c>
    </row>
    <row r="1403" spans="1:7">
      <c r="A1403" t="s">
        <v>4</v>
      </c>
      <c r="B1403" t="s">
        <v>2986</v>
      </c>
      <c r="C1403">
        <f>VLOOKUP(B1403,NB_2!A:C,3,0)</f>
        <v>5.6603773584905662E-2</v>
      </c>
      <c r="D1403">
        <f>VLOOKUP(B1403,NB_2!A:C,2,0)</f>
        <v>3.0395136778115502E-2</v>
      </c>
      <c r="E1403">
        <f>C1403*GETPIVOTDATA("Gender",NB_2!$A$3,"Gender","Male","LastLetter","a")</f>
        <v>9.9171031887301028E-3</v>
      </c>
      <c r="F1403">
        <f>D1403*GETPIVOTDATA("Gender",NB_2!$A$3,"Gender","Female","LastLetter","a")</f>
        <v>1.6875921939622389E-2</v>
      </c>
      <c r="G1403" t="str">
        <f t="shared" si="21"/>
        <v>Female</v>
      </c>
    </row>
    <row r="1404" spans="1:7">
      <c r="A1404" t="s">
        <v>6</v>
      </c>
      <c r="B1404" t="s">
        <v>2976</v>
      </c>
      <c r="C1404">
        <f>VLOOKUP(B1404,NB_2!A:C,3,0)</f>
        <v>0.17520215633423181</v>
      </c>
      <c r="D1404">
        <f>VLOOKUP(B1404,NB_2!A:C,2,0)</f>
        <v>0.55521783181357653</v>
      </c>
      <c r="E1404">
        <f>C1404*GETPIVOTDATA("Gender",NB_2!$A$3,"Gender","Male","LastLetter","a")</f>
        <v>3.0695795584164604E-2</v>
      </c>
      <c r="F1404">
        <f>D1404*GETPIVOTDATA("Gender",NB_2!$A$3,"Gender","Female","LastLetter","a")</f>
        <v>0.30826684076376898</v>
      </c>
      <c r="G1404" t="str">
        <f t="shared" si="21"/>
        <v>Female</v>
      </c>
    </row>
    <row r="1405" spans="1:7">
      <c r="A1405" t="s">
        <v>4</v>
      </c>
      <c r="B1405" t="s">
        <v>2992</v>
      </c>
      <c r="C1405">
        <f>VLOOKUP(B1405,NB_2!A:C,3,0)</f>
        <v>8.9847259658580411E-2</v>
      </c>
      <c r="D1405">
        <f>VLOOKUP(B1405,NB_2!A:C,2,0)</f>
        <v>8.1053698074974676E-3</v>
      </c>
      <c r="E1405">
        <f>C1405*GETPIVOTDATA("Gender",NB_2!$A$3,"Gender","Male","LastLetter","a")</f>
        <v>1.5741433632904926E-2</v>
      </c>
      <c r="F1405">
        <f>D1405*GETPIVOTDATA("Gender",NB_2!$A$3,"Gender","Female","LastLetter","a")</f>
        <v>4.50024585056597E-3</v>
      </c>
      <c r="G1405" t="str">
        <f t="shared" si="21"/>
        <v>Male</v>
      </c>
    </row>
    <row r="1406" spans="1:7">
      <c r="A1406" t="s">
        <v>4</v>
      </c>
      <c r="B1406" t="s">
        <v>2982</v>
      </c>
      <c r="C1406">
        <f>VLOOKUP(B1406,NB_2!A:C,3,0)</f>
        <v>0.1096136567834681</v>
      </c>
      <c r="D1406">
        <f>VLOOKUP(B1406,NB_2!A:C,2,0)</f>
        <v>5.065856129685917E-3</v>
      </c>
      <c r="E1406">
        <f>C1406*GETPIVOTDATA("Gender",NB_2!$A$3,"Gender","Male","LastLetter","a")</f>
        <v>1.9204549032144008E-2</v>
      </c>
      <c r="F1406">
        <f>D1406*GETPIVOTDATA("Gender",NB_2!$A$3,"Gender","Female","LastLetter","a")</f>
        <v>2.812653656603731E-3</v>
      </c>
      <c r="G1406" t="str">
        <f t="shared" si="21"/>
        <v>Male</v>
      </c>
    </row>
    <row r="1407" spans="1:7">
      <c r="A1407" t="s">
        <v>4</v>
      </c>
      <c r="B1407" t="s">
        <v>2982</v>
      </c>
      <c r="C1407">
        <f>VLOOKUP(B1407,NB_2!A:C,3,0)</f>
        <v>0.1096136567834681</v>
      </c>
      <c r="D1407">
        <f>VLOOKUP(B1407,NB_2!A:C,2,0)</f>
        <v>5.065856129685917E-3</v>
      </c>
      <c r="E1407">
        <f>C1407*GETPIVOTDATA("Gender",NB_2!$A$3,"Gender","Male","LastLetter","a")</f>
        <v>1.9204549032144008E-2</v>
      </c>
      <c r="F1407">
        <f>D1407*GETPIVOTDATA("Gender",NB_2!$A$3,"Gender","Female","LastLetter","a")</f>
        <v>2.812653656603731E-3</v>
      </c>
      <c r="G1407" t="str">
        <f t="shared" si="21"/>
        <v>Male</v>
      </c>
    </row>
    <row r="1408" spans="1:7">
      <c r="A1408" t="s">
        <v>6</v>
      </c>
      <c r="B1408" t="s">
        <v>2976</v>
      </c>
      <c r="C1408">
        <f>VLOOKUP(B1408,NB_2!A:C,3,0)</f>
        <v>0.17520215633423181</v>
      </c>
      <c r="D1408">
        <f>VLOOKUP(B1408,NB_2!A:C,2,0)</f>
        <v>0.55521783181357653</v>
      </c>
      <c r="E1408">
        <f>C1408*GETPIVOTDATA("Gender",NB_2!$A$3,"Gender","Male","LastLetter","a")</f>
        <v>3.0695795584164604E-2</v>
      </c>
      <c r="F1408">
        <f>D1408*GETPIVOTDATA("Gender",NB_2!$A$3,"Gender","Female","LastLetter","a")</f>
        <v>0.30826684076376898</v>
      </c>
      <c r="G1408" t="str">
        <f t="shared" si="21"/>
        <v>Female</v>
      </c>
    </row>
    <row r="1409" spans="1:7">
      <c r="A1409" t="s">
        <v>4</v>
      </c>
      <c r="B1409" t="s">
        <v>2976</v>
      </c>
      <c r="C1409">
        <f>VLOOKUP(B1409,NB_2!A:C,3,0)</f>
        <v>0.17520215633423181</v>
      </c>
      <c r="D1409">
        <f>VLOOKUP(B1409,NB_2!A:C,2,0)</f>
        <v>0.55521783181357653</v>
      </c>
      <c r="E1409">
        <f>C1409*GETPIVOTDATA("Gender",NB_2!$A$3,"Gender","Male","LastLetter","a")</f>
        <v>3.0695795584164604E-2</v>
      </c>
      <c r="F1409">
        <f>D1409*GETPIVOTDATA("Gender",NB_2!$A$3,"Gender","Female","LastLetter","a")</f>
        <v>0.30826684076376898</v>
      </c>
      <c r="G1409" t="str">
        <f t="shared" si="21"/>
        <v>Female</v>
      </c>
    </row>
    <row r="1410" spans="1:7">
      <c r="A1410" t="s">
        <v>4</v>
      </c>
      <c r="B1410" t="s">
        <v>2993</v>
      </c>
      <c r="C1410">
        <f>VLOOKUP(B1410,NB_2!A:C,3,0)</f>
        <v>2.2461814914645103E-2</v>
      </c>
      <c r="D1410">
        <f>VLOOKUP(B1410,NB_2!A:C,2,0)</f>
        <v>3.0395136778115501E-3</v>
      </c>
      <c r="E1410">
        <f>C1410*GETPIVOTDATA("Gender",NB_2!$A$3,"Gender","Male","LastLetter","a")</f>
        <v>3.9353584082262314E-3</v>
      </c>
      <c r="F1410">
        <f>D1410*GETPIVOTDATA("Gender",NB_2!$A$3,"Gender","Female","LastLetter","a")</f>
        <v>1.6875921939622388E-3</v>
      </c>
      <c r="G1410" t="str">
        <f t="shared" si="21"/>
        <v>Male</v>
      </c>
    </row>
    <row r="1411" spans="1:7">
      <c r="A1411" t="s">
        <v>4</v>
      </c>
      <c r="B1411" t="s">
        <v>2992</v>
      </c>
      <c r="C1411">
        <f>VLOOKUP(B1411,NB_2!A:C,3,0)</f>
        <v>8.9847259658580411E-2</v>
      </c>
      <c r="D1411">
        <f>VLOOKUP(B1411,NB_2!A:C,2,0)</f>
        <v>8.1053698074974676E-3</v>
      </c>
      <c r="E1411">
        <f>C1411*GETPIVOTDATA("Gender",NB_2!$A$3,"Gender","Male","LastLetter","a")</f>
        <v>1.5741433632904926E-2</v>
      </c>
      <c r="F1411">
        <f>D1411*GETPIVOTDATA("Gender",NB_2!$A$3,"Gender","Female","LastLetter","a")</f>
        <v>4.50024585056597E-3</v>
      </c>
      <c r="G1411" t="str">
        <f t="shared" ref="G1411:G1474" si="22">IF(E1411&gt;F1411,"Male","Female")</f>
        <v>Male</v>
      </c>
    </row>
    <row r="1412" spans="1:7">
      <c r="A1412" t="s">
        <v>6</v>
      </c>
      <c r="B1412" t="s">
        <v>2983</v>
      </c>
      <c r="C1412">
        <f>VLOOKUP(B1412,NB_2!A:C,3,0)</f>
        <v>6.5588499550763707E-2</v>
      </c>
      <c r="D1412">
        <f>VLOOKUP(B1412,NB_2!A:C,2,0)</f>
        <v>0.33839918946301922</v>
      </c>
      <c r="E1412">
        <f>C1412*GETPIVOTDATA("Gender",NB_2!$A$3,"Gender","Male","LastLetter","a")</f>
        <v>1.1491246552020596E-2</v>
      </c>
      <c r="F1412">
        <f>D1412*GETPIVOTDATA("Gender",NB_2!$A$3,"Gender","Female","LastLetter","a")</f>
        <v>0.18788526426112923</v>
      </c>
      <c r="G1412" t="str">
        <f t="shared" si="22"/>
        <v>Female</v>
      </c>
    </row>
    <row r="1413" spans="1:7">
      <c r="A1413" t="s">
        <v>4</v>
      </c>
      <c r="B1413" t="s">
        <v>2987</v>
      </c>
      <c r="C1413">
        <f>VLOOKUP(B1413,NB_2!A:C,3,0)</f>
        <v>3.7735849056603772E-2</v>
      </c>
      <c r="D1413">
        <f>VLOOKUP(B1413,NB_2!A:C,2,0)</f>
        <v>7.0921985815602835E-3</v>
      </c>
      <c r="E1413">
        <f>C1413*GETPIVOTDATA("Gender",NB_2!$A$3,"Gender","Male","LastLetter","a")</f>
        <v>6.6114021258200676E-3</v>
      </c>
      <c r="F1413">
        <f>D1413*GETPIVOTDATA("Gender",NB_2!$A$3,"Gender","Female","LastLetter","a")</f>
        <v>3.9377151192452236E-3</v>
      </c>
      <c r="G1413" t="str">
        <f t="shared" si="22"/>
        <v>Male</v>
      </c>
    </row>
    <row r="1414" spans="1:7">
      <c r="A1414" t="s">
        <v>6</v>
      </c>
      <c r="B1414" t="s">
        <v>2983</v>
      </c>
      <c r="C1414">
        <f>VLOOKUP(B1414,NB_2!A:C,3,0)</f>
        <v>6.5588499550763707E-2</v>
      </c>
      <c r="D1414">
        <f>VLOOKUP(B1414,NB_2!A:C,2,0)</f>
        <v>0.33839918946301922</v>
      </c>
      <c r="E1414">
        <f>C1414*GETPIVOTDATA("Gender",NB_2!$A$3,"Gender","Male","LastLetter","a")</f>
        <v>1.1491246552020596E-2</v>
      </c>
      <c r="F1414">
        <f>D1414*GETPIVOTDATA("Gender",NB_2!$A$3,"Gender","Female","LastLetter","a")</f>
        <v>0.18788526426112923</v>
      </c>
      <c r="G1414" t="str">
        <f t="shared" si="22"/>
        <v>Female</v>
      </c>
    </row>
    <row r="1415" spans="1:7">
      <c r="A1415" t="s">
        <v>6</v>
      </c>
      <c r="B1415" t="s">
        <v>2976</v>
      </c>
      <c r="C1415">
        <f>VLOOKUP(B1415,NB_2!A:C,3,0)</f>
        <v>0.17520215633423181</v>
      </c>
      <c r="D1415">
        <f>VLOOKUP(B1415,NB_2!A:C,2,0)</f>
        <v>0.55521783181357653</v>
      </c>
      <c r="E1415">
        <f>C1415*GETPIVOTDATA("Gender",NB_2!$A$3,"Gender","Male","LastLetter","a")</f>
        <v>3.0695795584164604E-2</v>
      </c>
      <c r="F1415">
        <f>D1415*GETPIVOTDATA("Gender",NB_2!$A$3,"Gender","Female","LastLetter","a")</f>
        <v>0.30826684076376898</v>
      </c>
      <c r="G1415" t="str">
        <f t="shared" si="22"/>
        <v>Female</v>
      </c>
    </row>
    <row r="1416" spans="1:7">
      <c r="A1416" t="s">
        <v>4</v>
      </c>
      <c r="B1416" t="s">
        <v>2992</v>
      </c>
      <c r="C1416">
        <f>VLOOKUP(B1416,NB_2!A:C,3,0)</f>
        <v>8.9847259658580411E-2</v>
      </c>
      <c r="D1416">
        <f>VLOOKUP(B1416,NB_2!A:C,2,0)</f>
        <v>8.1053698074974676E-3</v>
      </c>
      <c r="E1416">
        <f>C1416*GETPIVOTDATA("Gender",NB_2!$A$3,"Gender","Male","LastLetter","a")</f>
        <v>1.5741433632904926E-2</v>
      </c>
      <c r="F1416">
        <f>D1416*GETPIVOTDATA("Gender",NB_2!$A$3,"Gender","Female","LastLetter","a")</f>
        <v>4.50024585056597E-3</v>
      </c>
      <c r="G1416" t="str">
        <f t="shared" si="22"/>
        <v>Male</v>
      </c>
    </row>
    <row r="1417" spans="1:7">
      <c r="A1417" t="s">
        <v>4</v>
      </c>
      <c r="B1417" t="s">
        <v>2988</v>
      </c>
      <c r="C1417">
        <f>VLOOKUP(B1417,NB_2!A:C,3,0)</f>
        <v>0.16172506738544473</v>
      </c>
      <c r="D1417">
        <f>VLOOKUP(B1417,NB_2!A:C,2,0)</f>
        <v>1.4184397163120567E-2</v>
      </c>
      <c r="E1417">
        <f>C1417*GETPIVOTDATA("Gender",NB_2!$A$3,"Gender","Male","LastLetter","a")</f>
        <v>2.8334580539228861E-2</v>
      </c>
      <c r="F1417">
        <f>D1417*GETPIVOTDATA("Gender",NB_2!$A$3,"Gender","Female","LastLetter","a")</f>
        <v>7.8754302384904471E-3</v>
      </c>
      <c r="G1417" t="str">
        <f t="shared" si="22"/>
        <v>Male</v>
      </c>
    </row>
    <row r="1418" spans="1:7">
      <c r="A1418" t="s">
        <v>6</v>
      </c>
      <c r="B1418" t="s">
        <v>2979</v>
      </c>
      <c r="C1418">
        <f>VLOOKUP(B1418,NB_2!A:C,3,0)</f>
        <v>6.2893081761006293E-3</v>
      </c>
      <c r="D1418">
        <f>VLOOKUP(B1418,NB_2!A:C,2,0)</f>
        <v>8.1053698074974676E-3</v>
      </c>
      <c r="E1418">
        <f>C1418*GETPIVOTDATA("Gender",NB_2!$A$3,"Gender","Male","LastLetter","a")</f>
        <v>1.1019003543033448E-3</v>
      </c>
      <c r="F1418">
        <f>D1418*GETPIVOTDATA("Gender",NB_2!$A$3,"Gender","Female","LastLetter","a")</f>
        <v>4.50024585056597E-3</v>
      </c>
      <c r="G1418" t="str">
        <f t="shared" si="22"/>
        <v>Female</v>
      </c>
    </row>
    <row r="1419" spans="1:7">
      <c r="A1419" t="s">
        <v>4</v>
      </c>
      <c r="B1419" t="s">
        <v>2976</v>
      </c>
      <c r="C1419">
        <f>VLOOKUP(B1419,NB_2!A:C,3,0)</f>
        <v>0.17520215633423181</v>
      </c>
      <c r="D1419">
        <f>VLOOKUP(B1419,NB_2!A:C,2,0)</f>
        <v>0.55521783181357653</v>
      </c>
      <c r="E1419">
        <f>C1419*GETPIVOTDATA("Gender",NB_2!$A$3,"Gender","Male","LastLetter","a")</f>
        <v>3.0695795584164604E-2</v>
      </c>
      <c r="F1419">
        <f>D1419*GETPIVOTDATA("Gender",NB_2!$A$3,"Gender","Female","LastLetter","a")</f>
        <v>0.30826684076376898</v>
      </c>
      <c r="G1419" t="str">
        <f t="shared" si="22"/>
        <v>Female</v>
      </c>
    </row>
    <row r="1420" spans="1:7">
      <c r="A1420" t="s">
        <v>6</v>
      </c>
      <c r="B1420" t="s">
        <v>2976</v>
      </c>
      <c r="C1420">
        <f>VLOOKUP(B1420,NB_2!A:C,3,0)</f>
        <v>0.17520215633423181</v>
      </c>
      <c r="D1420">
        <f>VLOOKUP(B1420,NB_2!A:C,2,0)</f>
        <v>0.55521783181357653</v>
      </c>
      <c r="E1420">
        <f>C1420*GETPIVOTDATA("Gender",NB_2!$A$3,"Gender","Male","LastLetter","a")</f>
        <v>3.0695795584164604E-2</v>
      </c>
      <c r="F1420">
        <f>D1420*GETPIVOTDATA("Gender",NB_2!$A$3,"Gender","Female","LastLetter","a")</f>
        <v>0.30826684076376898</v>
      </c>
      <c r="G1420" t="str">
        <f t="shared" si="22"/>
        <v>Female</v>
      </c>
    </row>
    <row r="1421" spans="1:7">
      <c r="A1421" t="s">
        <v>4</v>
      </c>
      <c r="B1421" t="s">
        <v>2983</v>
      </c>
      <c r="C1421">
        <f>VLOOKUP(B1421,NB_2!A:C,3,0)</f>
        <v>6.5588499550763707E-2</v>
      </c>
      <c r="D1421">
        <f>VLOOKUP(B1421,NB_2!A:C,2,0)</f>
        <v>0.33839918946301922</v>
      </c>
      <c r="E1421">
        <f>C1421*GETPIVOTDATA("Gender",NB_2!$A$3,"Gender","Male","LastLetter","a")</f>
        <v>1.1491246552020596E-2</v>
      </c>
      <c r="F1421">
        <f>D1421*GETPIVOTDATA("Gender",NB_2!$A$3,"Gender","Female","LastLetter","a")</f>
        <v>0.18788526426112923</v>
      </c>
      <c r="G1421" t="str">
        <f t="shared" si="22"/>
        <v>Female</v>
      </c>
    </row>
    <row r="1422" spans="1:7">
      <c r="A1422" t="s">
        <v>6</v>
      </c>
      <c r="B1422" t="s">
        <v>2986</v>
      </c>
      <c r="C1422">
        <f>VLOOKUP(B1422,NB_2!A:C,3,0)</f>
        <v>5.6603773584905662E-2</v>
      </c>
      <c r="D1422">
        <f>VLOOKUP(B1422,NB_2!A:C,2,0)</f>
        <v>3.0395136778115502E-2</v>
      </c>
      <c r="E1422">
        <f>C1422*GETPIVOTDATA("Gender",NB_2!$A$3,"Gender","Male","LastLetter","a")</f>
        <v>9.9171031887301028E-3</v>
      </c>
      <c r="F1422">
        <f>D1422*GETPIVOTDATA("Gender",NB_2!$A$3,"Gender","Female","LastLetter","a")</f>
        <v>1.6875921939622389E-2</v>
      </c>
      <c r="G1422" t="str">
        <f t="shared" si="22"/>
        <v>Female</v>
      </c>
    </row>
    <row r="1423" spans="1:7">
      <c r="A1423" t="s">
        <v>4</v>
      </c>
      <c r="B1423" t="s">
        <v>2982</v>
      </c>
      <c r="C1423">
        <f>VLOOKUP(B1423,NB_2!A:C,3,0)</f>
        <v>0.1096136567834681</v>
      </c>
      <c r="D1423">
        <f>VLOOKUP(B1423,NB_2!A:C,2,0)</f>
        <v>5.065856129685917E-3</v>
      </c>
      <c r="E1423">
        <f>C1423*GETPIVOTDATA("Gender",NB_2!$A$3,"Gender","Male","LastLetter","a")</f>
        <v>1.9204549032144008E-2</v>
      </c>
      <c r="F1423">
        <f>D1423*GETPIVOTDATA("Gender",NB_2!$A$3,"Gender","Female","LastLetter","a")</f>
        <v>2.812653656603731E-3</v>
      </c>
      <c r="G1423" t="str">
        <f t="shared" si="22"/>
        <v>Male</v>
      </c>
    </row>
    <row r="1424" spans="1:7">
      <c r="A1424" t="s">
        <v>4</v>
      </c>
      <c r="B1424" t="s">
        <v>2992</v>
      </c>
      <c r="C1424">
        <f>VLOOKUP(B1424,NB_2!A:C,3,0)</f>
        <v>8.9847259658580411E-2</v>
      </c>
      <c r="D1424">
        <f>VLOOKUP(B1424,NB_2!A:C,2,0)</f>
        <v>8.1053698074974676E-3</v>
      </c>
      <c r="E1424">
        <f>C1424*GETPIVOTDATA("Gender",NB_2!$A$3,"Gender","Male","LastLetter","a")</f>
        <v>1.5741433632904926E-2</v>
      </c>
      <c r="F1424">
        <f>D1424*GETPIVOTDATA("Gender",NB_2!$A$3,"Gender","Female","LastLetter","a")</f>
        <v>4.50024585056597E-3</v>
      </c>
      <c r="G1424" t="str">
        <f t="shared" si="22"/>
        <v>Male</v>
      </c>
    </row>
    <row r="1425" spans="1:7">
      <c r="A1425" t="s">
        <v>4</v>
      </c>
      <c r="B1425" t="s">
        <v>2982</v>
      </c>
      <c r="C1425">
        <f>VLOOKUP(B1425,NB_2!A:C,3,0)</f>
        <v>0.1096136567834681</v>
      </c>
      <c r="D1425">
        <f>VLOOKUP(B1425,NB_2!A:C,2,0)</f>
        <v>5.065856129685917E-3</v>
      </c>
      <c r="E1425">
        <f>C1425*GETPIVOTDATA("Gender",NB_2!$A$3,"Gender","Male","LastLetter","a")</f>
        <v>1.9204549032144008E-2</v>
      </c>
      <c r="F1425">
        <f>D1425*GETPIVOTDATA("Gender",NB_2!$A$3,"Gender","Female","LastLetter","a")</f>
        <v>2.812653656603731E-3</v>
      </c>
      <c r="G1425" t="str">
        <f t="shared" si="22"/>
        <v>Male</v>
      </c>
    </row>
    <row r="1426" spans="1:7">
      <c r="A1426" t="s">
        <v>6</v>
      </c>
      <c r="B1426" t="s">
        <v>2983</v>
      </c>
      <c r="C1426">
        <f>VLOOKUP(B1426,NB_2!A:C,3,0)</f>
        <v>6.5588499550763707E-2</v>
      </c>
      <c r="D1426">
        <f>VLOOKUP(B1426,NB_2!A:C,2,0)</f>
        <v>0.33839918946301922</v>
      </c>
      <c r="E1426">
        <f>C1426*GETPIVOTDATA("Gender",NB_2!$A$3,"Gender","Male","LastLetter","a")</f>
        <v>1.1491246552020596E-2</v>
      </c>
      <c r="F1426">
        <f>D1426*GETPIVOTDATA("Gender",NB_2!$A$3,"Gender","Female","LastLetter","a")</f>
        <v>0.18788526426112923</v>
      </c>
      <c r="G1426" t="str">
        <f t="shared" si="22"/>
        <v>Female</v>
      </c>
    </row>
    <row r="1427" spans="1:7">
      <c r="A1427" t="s">
        <v>6</v>
      </c>
      <c r="B1427" t="s">
        <v>2976</v>
      </c>
      <c r="C1427">
        <f>VLOOKUP(B1427,NB_2!A:C,3,0)</f>
        <v>0.17520215633423181</v>
      </c>
      <c r="D1427">
        <f>VLOOKUP(B1427,NB_2!A:C,2,0)</f>
        <v>0.55521783181357653</v>
      </c>
      <c r="E1427">
        <f>C1427*GETPIVOTDATA("Gender",NB_2!$A$3,"Gender","Male","LastLetter","a")</f>
        <v>3.0695795584164604E-2</v>
      </c>
      <c r="F1427">
        <f>D1427*GETPIVOTDATA("Gender",NB_2!$A$3,"Gender","Female","LastLetter","a")</f>
        <v>0.30826684076376898</v>
      </c>
      <c r="G1427" t="str">
        <f t="shared" si="22"/>
        <v>Female</v>
      </c>
    </row>
    <row r="1428" spans="1:7">
      <c r="A1428" t="s">
        <v>6</v>
      </c>
      <c r="B1428" t="s">
        <v>2976</v>
      </c>
      <c r="C1428">
        <f>VLOOKUP(B1428,NB_2!A:C,3,0)</f>
        <v>0.17520215633423181</v>
      </c>
      <c r="D1428">
        <f>VLOOKUP(B1428,NB_2!A:C,2,0)</f>
        <v>0.55521783181357653</v>
      </c>
      <c r="E1428">
        <f>C1428*GETPIVOTDATA("Gender",NB_2!$A$3,"Gender","Male","LastLetter","a")</f>
        <v>3.0695795584164604E-2</v>
      </c>
      <c r="F1428">
        <f>D1428*GETPIVOTDATA("Gender",NB_2!$A$3,"Gender","Female","LastLetter","a")</f>
        <v>0.30826684076376898</v>
      </c>
      <c r="G1428" t="str">
        <f t="shared" si="22"/>
        <v>Female</v>
      </c>
    </row>
    <row r="1429" spans="1:7">
      <c r="A1429" t="s">
        <v>4</v>
      </c>
      <c r="B1429" t="s">
        <v>2988</v>
      </c>
      <c r="C1429">
        <f>VLOOKUP(B1429,NB_2!A:C,3,0)</f>
        <v>0.16172506738544473</v>
      </c>
      <c r="D1429">
        <f>VLOOKUP(B1429,NB_2!A:C,2,0)</f>
        <v>1.4184397163120567E-2</v>
      </c>
      <c r="E1429">
        <f>C1429*GETPIVOTDATA("Gender",NB_2!$A$3,"Gender","Male","LastLetter","a")</f>
        <v>2.8334580539228861E-2</v>
      </c>
      <c r="F1429">
        <f>D1429*GETPIVOTDATA("Gender",NB_2!$A$3,"Gender","Female","LastLetter","a")</f>
        <v>7.8754302384904471E-3</v>
      </c>
      <c r="G1429" t="str">
        <f t="shared" si="22"/>
        <v>Male</v>
      </c>
    </row>
    <row r="1430" spans="1:7">
      <c r="A1430" t="s">
        <v>6</v>
      </c>
      <c r="B1430" t="s">
        <v>2976</v>
      </c>
      <c r="C1430">
        <f>VLOOKUP(B1430,NB_2!A:C,3,0)</f>
        <v>0.17520215633423181</v>
      </c>
      <c r="D1430">
        <f>VLOOKUP(B1430,NB_2!A:C,2,0)</f>
        <v>0.55521783181357653</v>
      </c>
      <c r="E1430">
        <f>C1430*GETPIVOTDATA("Gender",NB_2!$A$3,"Gender","Male","LastLetter","a")</f>
        <v>3.0695795584164604E-2</v>
      </c>
      <c r="F1430">
        <f>D1430*GETPIVOTDATA("Gender",NB_2!$A$3,"Gender","Female","LastLetter","a")</f>
        <v>0.30826684076376898</v>
      </c>
      <c r="G1430" t="str">
        <f t="shared" si="22"/>
        <v>Female</v>
      </c>
    </row>
    <row r="1431" spans="1:7">
      <c r="A1431" t="s">
        <v>6</v>
      </c>
      <c r="B1431" t="s">
        <v>2976</v>
      </c>
      <c r="C1431">
        <f>VLOOKUP(B1431,NB_2!A:C,3,0)</f>
        <v>0.17520215633423181</v>
      </c>
      <c r="D1431">
        <f>VLOOKUP(B1431,NB_2!A:C,2,0)</f>
        <v>0.55521783181357653</v>
      </c>
      <c r="E1431">
        <f>C1431*GETPIVOTDATA("Gender",NB_2!$A$3,"Gender","Male","LastLetter","a")</f>
        <v>3.0695795584164604E-2</v>
      </c>
      <c r="F1431">
        <f>D1431*GETPIVOTDATA("Gender",NB_2!$A$3,"Gender","Female","LastLetter","a")</f>
        <v>0.30826684076376898</v>
      </c>
      <c r="G1431" t="str">
        <f t="shared" si="22"/>
        <v>Female</v>
      </c>
    </row>
    <row r="1432" spans="1:7">
      <c r="A1432" t="s">
        <v>6</v>
      </c>
      <c r="B1432" t="s">
        <v>2985</v>
      </c>
      <c r="C1432">
        <f>VLOOKUP(B1432,NB_2!A:C,3,0)</f>
        <v>3.6837376460017966E-2</v>
      </c>
      <c r="D1432">
        <f>VLOOKUP(B1432,NB_2!A:C,2,0)</f>
        <v>4.0526849037487338E-3</v>
      </c>
      <c r="E1432">
        <f>C1432*GETPIVOTDATA("Gender",NB_2!$A$3,"Gender","Male","LastLetter","a")</f>
        <v>6.4539877894910181E-3</v>
      </c>
      <c r="F1432">
        <f>D1432*GETPIVOTDATA("Gender",NB_2!$A$3,"Gender","Female","LastLetter","a")</f>
        <v>2.250122925282985E-3</v>
      </c>
      <c r="G1432" t="str">
        <f t="shared" si="22"/>
        <v>Male</v>
      </c>
    </row>
    <row r="1433" spans="1:7">
      <c r="A1433" t="s">
        <v>4</v>
      </c>
      <c r="B1433" t="s">
        <v>2994</v>
      </c>
      <c r="C1433">
        <f>VLOOKUP(B1433,NB_2!A:C,3,0)</f>
        <v>6.2893081761006289E-2</v>
      </c>
      <c r="D1433">
        <f>VLOOKUP(B1433,NB_2!A:C,2,0)</f>
        <v>5.065856129685917E-3</v>
      </c>
      <c r="E1433">
        <f>C1433*GETPIVOTDATA("Gender",NB_2!$A$3,"Gender","Male","LastLetter","a")</f>
        <v>1.1019003543033448E-2</v>
      </c>
      <c r="F1433">
        <f>D1433*GETPIVOTDATA("Gender",NB_2!$A$3,"Gender","Female","LastLetter","a")</f>
        <v>2.812653656603731E-3</v>
      </c>
      <c r="G1433" t="str">
        <f t="shared" si="22"/>
        <v>Male</v>
      </c>
    </row>
    <row r="1434" spans="1:7">
      <c r="A1434" t="s">
        <v>6</v>
      </c>
      <c r="B1434" t="s">
        <v>2976</v>
      </c>
      <c r="C1434">
        <f>VLOOKUP(B1434,NB_2!A:C,3,0)</f>
        <v>0.17520215633423181</v>
      </c>
      <c r="D1434">
        <f>VLOOKUP(B1434,NB_2!A:C,2,0)</f>
        <v>0.55521783181357653</v>
      </c>
      <c r="E1434">
        <f>C1434*GETPIVOTDATA("Gender",NB_2!$A$3,"Gender","Male","LastLetter","a")</f>
        <v>3.0695795584164604E-2</v>
      </c>
      <c r="F1434">
        <f>D1434*GETPIVOTDATA("Gender",NB_2!$A$3,"Gender","Female","LastLetter","a")</f>
        <v>0.30826684076376898</v>
      </c>
      <c r="G1434" t="str">
        <f t="shared" si="22"/>
        <v>Female</v>
      </c>
    </row>
    <row r="1435" spans="1:7">
      <c r="A1435" t="s">
        <v>4</v>
      </c>
      <c r="B1435" t="s">
        <v>2988</v>
      </c>
      <c r="C1435">
        <f>VLOOKUP(B1435,NB_2!A:C,3,0)</f>
        <v>0.16172506738544473</v>
      </c>
      <c r="D1435">
        <f>VLOOKUP(B1435,NB_2!A:C,2,0)</f>
        <v>1.4184397163120567E-2</v>
      </c>
      <c r="E1435">
        <f>C1435*GETPIVOTDATA("Gender",NB_2!$A$3,"Gender","Male","LastLetter","a")</f>
        <v>2.8334580539228861E-2</v>
      </c>
      <c r="F1435">
        <f>D1435*GETPIVOTDATA("Gender",NB_2!$A$3,"Gender","Female","LastLetter","a")</f>
        <v>7.8754302384904471E-3</v>
      </c>
      <c r="G1435" t="str">
        <f t="shared" si="22"/>
        <v>Male</v>
      </c>
    </row>
    <row r="1436" spans="1:7">
      <c r="A1436" t="s">
        <v>6</v>
      </c>
      <c r="B1436" t="s">
        <v>2976</v>
      </c>
      <c r="C1436">
        <f>VLOOKUP(B1436,NB_2!A:C,3,0)</f>
        <v>0.17520215633423181</v>
      </c>
      <c r="D1436">
        <f>VLOOKUP(B1436,NB_2!A:C,2,0)</f>
        <v>0.55521783181357653</v>
      </c>
      <c r="E1436">
        <f>C1436*GETPIVOTDATA("Gender",NB_2!$A$3,"Gender","Male","LastLetter","a")</f>
        <v>3.0695795584164604E-2</v>
      </c>
      <c r="F1436">
        <f>D1436*GETPIVOTDATA("Gender",NB_2!$A$3,"Gender","Female","LastLetter","a")</f>
        <v>0.30826684076376898</v>
      </c>
      <c r="G1436" t="str">
        <f t="shared" si="22"/>
        <v>Female</v>
      </c>
    </row>
    <row r="1437" spans="1:7">
      <c r="A1437" t="s">
        <v>6</v>
      </c>
      <c r="B1437" t="s">
        <v>2976</v>
      </c>
      <c r="C1437">
        <f>VLOOKUP(B1437,NB_2!A:C,3,0)</f>
        <v>0.17520215633423181</v>
      </c>
      <c r="D1437">
        <f>VLOOKUP(B1437,NB_2!A:C,2,0)</f>
        <v>0.55521783181357653</v>
      </c>
      <c r="E1437">
        <f>C1437*GETPIVOTDATA("Gender",NB_2!$A$3,"Gender","Male","LastLetter","a")</f>
        <v>3.0695795584164604E-2</v>
      </c>
      <c r="F1437">
        <f>D1437*GETPIVOTDATA("Gender",NB_2!$A$3,"Gender","Female","LastLetter","a")</f>
        <v>0.30826684076376898</v>
      </c>
      <c r="G1437" t="str">
        <f t="shared" si="22"/>
        <v>Female</v>
      </c>
    </row>
    <row r="1438" spans="1:7">
      <c r="A1438" t="s">
        <v>4</v>
      </c>
      <c r="B1438" t="s">
        <v>2992</v>
      </c>
      <c r="C1438">
        <f>VLOOKUP(B1438,NB_2!A:C,3,0)</f>
        <v>8.9847259658580411E-2</v>
      </c>
      <c r="D1438">
        <f>VLOOKUP(B1438,NB_2!A:C,2,0)</f>
        <v>8.1053698074974676E-3</v>
      </c>
      <c r="E1438">
        <f>C1438*GETPIVOTDATA("Gender",NB_2!$A$3,"Gender","Male","LastLetter","a")</f>
        <v>1.5741433632904926E-2</v>
      </c>
      <c r="F1438">
        <f>D1438*GETPIVOTDATA("Gender",NB_2!$A$3,"Gender","Female","LastLetter","a")</f>
        <v>4.50024585056597E-3</v>
      </c>
      <c r="G1438" t="str">
        <f t="shared" si="22"/>
        <v>Male</v>
      </c>
    </row>
    <row r="1439" spans="1:7">
      <c r="A1439" t="s">
        <v>6</v>
      </c>
      <c r="B1439" t="s">
        <v>2976</v>
      </c>
      <c r="C1439">
        <f>VLOOKUP(B1439,NB_2!A:C,3,0)</f>
        <v>0.17520215633423181</v>
      </c>
      <c r="D1439">
        <f>VLOOKUP(B1439,NB_2!A:C,2,0)</f>
        <v>0.55521783181357653</v>
      </c>
      <c r="E1439">
        <f>C1439*GETPIVOTDATA("Gender",NB_2!$A$3,"Gender","Male","LastLetter","a")</f>
        <v>3.0695795584164604E-2</v>
      </c>
      <c r="F1439">
        <f>D1439*GETPIVOTDATA("Gender",NB_2!$A$3,"Gender","Female","LastLetter","a")</f>
        <v>0.30826684076376898</v>
      </c>
      <c r="G1439" t="str">
        <f t="shared" si="22"/>
        <v>Female</v>
      </c>
    </row>
    <row r="1440" spans="1:7">
      <c r="A1440" t="s">
        <v>6</v>
      </c>
      <c r="B1440" t="s">
        <v>2976</v>
      </c>
      <c r="C1440">
        <f>VLOOKUP(B1440,NB_2!A:C,3,0)</f>
        <v>0.17520215633423181</v>
      </c>
      <c r="D1440">
        <f>VLOOKUP(B1440,NB_2!A:C,2,0)</f>
        <v>0.55521783181357653</v>
      </c>
      <c r="E1440">
        <f>C1440*GETPIVOTDATA("Gender",NB_2!$A$3,"Gender","Male","LastLetter","a")</f>
        <v>3.0695795584164604E-2</v>
      </c>
      <c r="F1440">
        <f>D1440*GETPIVOTDATA("Gender",NB_2!$A$3,"Gender","Female","LastLetter","a")</f>
        <v>0.30826684076376898</v>
      </c>
      <c r="G1440" t="str">
        <f t="shared" si="22"/>
        <v>Female</v>
      </c>
    </row>
    <row r="1441" spans="1:7">
      <c r="A1441" t="s">
        <v>4</v>
      </c>
      <c r="B1441" t="s">
        <v>2976</v>
      </c>
      <c r="C1441">
        <f>VLOOKUP(B1441,NB_2!A:C,3,0)</f>
        <v>0.17520215633423181</v>
      </c>
      <c r="D1441">
        <f>VLOOKUP(B1441,NB_2!A:C,2,0)</f>
        <v>0.55521783181357653</v>
      </c>
      <c r="E1441">
        <f>C1441*GETPIVOTDATA("Gender",NB_2!$A$3,"Gender","Male","LastLetter","a")</f>
        <v>3.0695795584164604E-2</v>
      </c>
      <c r="F1441">
        <f>D1441*GETPIVOTDATA("Gender",NB_2!$A$3,"Gender","Female","LastLetter","a")</f>
        <v>0.30826684076376898</v>
      </c>
      <c r="G1441" t="str">
        <f t="shared" si="22"/>
        <v>Female</v>
      </c>
    </row>
    <row r="1442" spans="1:7">
      <c r="A1442" t="s">
        <v>4</v>
      </c>
      <c r="B1442" t="s">
        <v>2988</v>
      </c>
      <c r="C1442">
        <f>VLOOKUP(B1442,NB_2!A:C,3,0)</f>
        <v>0.16172506738544473</v>
      </c>
      <c r="D1442">
        <f>VLOOKUP(B1442,NB_2!A:C,2,0)</f>
        <v>1.4184397163120567E-2</v>
      </c>
      <c r="E1442">
        <f>C1442*GETPIVOTDATA("Gender",NB_2!$A$3,"Gender","Male","LastLetter","a")</f>
        <v>2.8334580539228861E-2</v>
      </c>
      <c r="F1442">
        <f>D1442*GETPIVOTDATA("Gender",NB_2!$A$3,"Gender","Female","LastLetter","a")</f>
        <v>7.8754302384904471E-3</v>
      </c>
      <c r="G1442" t="str">
        <f t="shared" si="22"/>
        <v>Male</v>
      </c>
    </row>
    <row r="1443" spans="1:7">
      <c r="A1443" t="s">
        <v>4</v>
      </c>
      <c r="B1443" t="s">
        <v>2988</v>
      </c>
      <c r="C1443">
        <f>VLOOKUP(B1443,NB_2!A:C,3,0)</f>
        <v>0.16172506738544473</v>
      </c>
      <c r="D1443">
        <f>VLOOKUP(B1443,NB_2!A:C,2,0)</f>
        <v>1.4184397163120567E-2</v>
      </c>
      <c r="E1443">
        <f>C1443*GETPIVOTDATA("Gender",NB_2!$A$3,"Gender","Male","LastLetter","a")</f>
        <v>2.8334580539228861E-2</v>
      </c>
      <c r="F1443">
        <f>D1443*GETPIVOTDATA("Gender",NB_2!$A$3,"Gender","Female","LastLetter","a")</f>
        <v>7.8754302384904471E-3</v>
      </c>
      <c r="G1443" t="str">
        <f t="shared" si="22"/>
        <v>Male</v>
      </c>
    </row>
    <row r="1444" spans="1:7">
      <c r="A1444" t="s">
        <v>4</v>
      </c>
      <c r="B1444" t="s">
        <v>2976</v>
      </c>
      <c r="C1444">
        <f>VLOOKUP(B1444,NB_2!A:C,3,0)</f>
        <v>0.17520215633423181</v>
      </c>
      <c r="D1444">
        <f>VLOOKUP(B1444,NB_2!A:C,2,0)</f>
        <v>0.55521783181357653</v>
      </c>
      <c r="E1444">
        <f>C1444*GETPIVOTDATA("Gender",NB_2!$A$3,"Gender","Male","LastLetter","a")</f>
        <v>3.0695795584164604E-2</v>
      </c>
      <c r="F1444">
        <f>D1444*GETPIVOTDATA("Gender",NB_2!$A$3,"Gender","Female","LastLetter","a")</f>
        <v>0.30826684076376898</v>
      </c>
      <c r="G1444" t="str">
        <f t="shared" si="22"/>
        <v>Female</v>
      </c>
    </row>
    <row r="1445" spans="1:7">
      <c r="A1445" t="s">
        <v>4</v>
      </c>
      <c r="B1445" t="s">
        <v>2988</v>
      </c>
      <c r="C1445">
        <f>VLOOKUP(B1445,NB_2!A:C,3,0)</f>
        <v>0.16172506738544473</v>
      </c>
      <c r="D1445">
        <f>VLOOKUP(B1445,NB_2!A:C,2,0)</f>
        <v>1.4184397163120567E-2</v>
      </c>
      <c r="E1445">
        <f>C1445*GETPIVOTDATA("Gender",NB_2!$A$3,"Gender","Male","LastLetter","a")</f>
        <v>2.8334580539228861E-2</v>
      </c>
      <c r="F1445">
        <f>D1445*GETPIVOTDATA("Gender",NB_2!$A$3,"Gender","Female","LastLetter","a")</f>
        <v>7.8754302384904471E-3</v>
      </c>
      <c r="G1445" t="str">
        <f t="shared" si="22"/>
        <v>Male</v>
      </c>
    </row>
    <row r="1446" spans="1:7">
      <c r="A1446" t="s">
        <v>4</v>
      </c>
      <c r="B1446" t="s">
        <v>2988</v>
      </c>
      <c r="C1446">
        <f>VLOOKUP(B1446,NB_2!A:C,3,0)</f>
        <v>0.16172506738544473</v>
      </c>
      <c r="D1446">
        <f>VLOOKUP(B1446,NB_2!A:C,2,0)</f>
        <v>1.4184397163120567E-2</v>
      </c>
      <c r="E1446">
        <f>C1446*GETPIVOTDATA("Gender",NB_2!$A$3,"Gender","Male","LastLetter","a")</f>
        <v>2.8334580539228861E-2</v>
      </c>
      <c r="F1446">
        <f>D1446*GETPIVOTDATA("Gender",NB_2!$A$3,"Gender","Female","LastLetter","a")</f>
        <v>7.8754302384904471E-3</v>
      </c>
      <c r="G1446" t="str">
        <f t="shared" si="22"/>
        <v>Male</v>
      </c>
    </row>
    <row r="1447" spans="1:7">
      <c r="A1447" t="s">
        <v>6</v>
      </c>
      <c r="B1447" t="s">
        <v>2983</v>
      </c>
      <c r="C1447">
        <f>VLOOKUP(B1447,NB_2!A:C,3,0)</f>
        <v>6.5588499550763707E-2</v>
      </c>
      <c r="D1447">
        <f>VLOOKUP(B1447,NB_2!A:C,2,0)</f>
        <v>0.33839918946301922</v>
      </c>
      <c r="E1447">
        <f>C1447*GETPIVOTDATA("Gender",NB_2!$A$3,"Gender","Male","LastLetter","a")</f>
        <v>1.1491246552020596E-2</v>
      </c>
      <c r="F1447">
        <f>D1447*GETPIVOTDATA("Gender",NB_2!$A$3,"Gender","Female","LastLetter","a")</f>
        <v>0.18788526426112923</v>
      </c>
      <c r="G1447" t="str">
        <f t="shared" si="22"/>
        <v>Female</v>
      </c>
    </row>
    <row r="1448" spans="1:7">
      <c r="A1448" t="s">
        <v>4</v>
      </c>
      <c r="B1448" t="s">
        <v>2988</v>
      </c>
      <c r="C1448">
        <f>VLOOKUP(B1448,NB_2!A:C,3,0)</f>
        <v>0.16172506738544473</v>
      </c>
      <c r="D1448">
        <f>VLOOKUP(B1448,NB_2!A:C,2,0)</f>
        <v>1.4184397163120567E-2</v>
      </c>
      <c r="E1448">
        <f>C1448*GETPIVOTDATA("Gender",NB_2!$A$3,"Gender","Male","LastLetter","a")</f>
        <v>2.8334580539228861E-2</v>
      </c>
      <c r="F1448">
        <f>D1448*GETPIVOTDATA("Gender",NB_2!$A$3,"Gender","Female","LastLetter","a")</f>
        <v>7.8754302384904471E-3</v>
      </c>
      <c r="G1448" t="str">
        <f t="shared" si="22"/>
        <v>Male</v>
      </c>
    </row>
    <row r="1449" spans="1:7">
      <c r="A1449" t="s">
        <v>4</v>
      </c>
      <c r="B1449" t="s">
        <v>2988</v>
      </c>
      <c r="C1449">
        <f>VLOOKUP(B1449,NB_2!A:C,3,0)</f>
        <v>0.16172506738544473</v>
      </c>
      <c r="D1449">
        <f>VLOOKUP(B1449,NB_2!A:C,2,0)</f>
        <v>1.4184397163120567E-2</v>
      </c>
      <c r="E1449">
        <f>C1449*GETPIVOTDATA("Gender",NB_2!$A$3,"Gender","Male","LastLetter","a")</f>
        <v>2.8334580539228861E-2</v>
      </c>
      <c r="F1449">
        <f>D1449*GETPIVOTDATA("Gender",NB_2!$A$3,"Gender","Female","LastLetter","a")</f>
        <v>7.8754302384904471E-3</v>
      </c>
      <c r="G1449" t="str">
        <f t="shared" si="22"/>
        <v>Male</v>
      </c>
    </row>
    <row r="1450" spans="1:7">
      <c r="A1450" t="s">
        <v>6</v>
      </c>
      <c r="B1450" t="s">
        <v>2983</v>
      </c>
      <c r="C1450">
        <f>VLOOKUP(B1450,NB_2!A:C,3,0)</f>
        <v>6.5588499550763707E-2</v>
      </c>
      <c r="D1450">
        <f>VLOOKUP(B1450,NB_2!A:C,2,0)</f>
        <v>0.33839918946301922</v>
      </c>
      <c r="E1450">
        <f>C1450*GETPIVOTDATA("Gender",NB_2!$A$3,"Gender","Male","LastLetter","a")</f>
        <v>1.1491246552020596E-2</v>
      </c>
      <c r="F1450">
        <f>D1450*GETPIVOTDATA("Gender",NB_2!$A$3,"Gender","Female","LastLetter","a")</f>
        <v>0.18788526426112923</v>
      </c>
      <c r="G1450" t="str">
        <f t="shared" si="22"/>
        <v>Female</v>
      </c>
    </row>
    <row r="1451" spans="1:7">
      <c r="A1451" t="s">
        <v>6</v>
      </c>
      <c r="B1451" t="s">
        <v>2976</v>
      </c>
      <c r="C1451">
        <f>VLOOKUP(B1451,NB_2!A:C,3,0)</f>
        <v>0.17520215633423181</v>
      </c>
      <c r="D1451">
        <f>VLOOKUP(B1451,NB_2!A:C,2,0)</f>
        <v>0.55521783181357653</v>
      </c>
      <c r="E1451">
        <f>C1451*GETPIVOTDATA("Gender",NB_2!$A$3,"Gender","Male","LastLetter","a")</f>
        <v>3.0695795584164604E-2</v>
      </c>
      <c r="F1451">
        <f>D1451*GETPIVOTDATA("Gender",NB_2!$A$3,"Gender","Female","LastLetter","a")</f>
        <v>0.30826684076376898</v>
      </c>
      <c r="G1451" t="str">
        <f t="shared" si="22"/>
        <v>Female</v>
      </c>
    </row>
    <row r="1452" spans="1:7">
      <c r="A1452" t="s">
        <v>4</v>
      </c>
      <c r="B1452" t="s">
        <v>2982</v>
      </c>
      <c r="C1452">
        <f>VLOOKUP(B1452,NB_2!A:C,3,0)</f>
        <v>0.1096136567834681</v>
      </c>
      <c r="D1452">
        <f>VLOOKUP(B1452,NB_2!A:C,2,0)</f>
        <v>5.065856129685917E-3</v>
      </c>
      <c r="E1452">
        <f>C1452*GETPIVOTDATA("Gender",NB_2!$A$3,"Gender","Male","LastLetter","a")</f>
        <v>1.9204549032144008E-2</v>
      </c>
      <c r="F1452">
        <f>D1452*GETPIVOTDATA("Gender",NB_2!$A$3,"Gender","Female","LastLetter","a")</f>
        <v>2.812653656603731E-3</v>
      </c>
      <c r="G1452" t="str">
        <f t="shared" si="22"/>
        <v>Male</v>
      </c>
    </row>
    <row r="1453" spans="1:7">
      <c r="A1453" t="s">
        <v>4</v>
      </c>
      <c r="B1453" t="s">
        <v>2987</v>
      </c>
      <c r="C1453">
        <f>VLOOKUP(B1453,NB_2!A:C,3,0)</f>
        <v>3.7735849056603772E-2</v>
      </c>
      <c r="D1453">
        <f>VLOOKUP(B1453,NB_2!A:C,2,0)</f>
        <v>7.0921985815602835E-3</v>
      </c>
      <c r="E1453">
        <f>C1453*GETPIVOTDATA("Gender",NB_2!$A$3,"Gender","Male","LastLetter","a")</f>
        <v>6.6114021258200676E-3</v>
      </c>
      <c r="F1453">
        <f>D1453*GETPIVOTDATA("Gender",NB_2!$A$3,"Gender","Female","LastLetter","a")</f>
        <v>3.9377151192452236E-3</v>
      </c>
      <c r="G1453" t="str">
        <f t="shared" si="22"/>
        <v>Male</v>
      </c>
    </row>
    <row r="1454" spans="1:7">
      <c r="A1454" t="s">
        <v>4</v>
      </c>
      <c r="B1454" t="s">
        <v>2986</v>
      </c>
      <c r="C1454">
        <f>VLOOKUP(B1454,NB_2!A:C,3,0)</f>
        <v>5.6603773584905662E-2</v>
      </c>
      <c r="D1454">
        <f>VLOOKUP(B1454,NB_2!A:C,2,0)</f>
        <v>3.0395136778115502E-2</v>
      </c>
      <c r="E1454">
        <f>C1454*GETPIVOTDATA("Gender",NB_2!$A$3,"Gender","Male","LastLetter","a")</f>
        <v>9.9171031887301028E-3</v>
      </c>
      <c r="F1454">
        <f>D1454*GETPIVOTDATA("Gender",NB_2!$A$3,"Gender","Female","LastLetter","a")</f>
        <v>1.6875921939622389E-2</v>
      </c>
      <c r="G1454" t="str">
        <f t="shared" si="22"/>
        <v>Female</v>
      </c>
    </row>
    <row r="1455" spans="1:7">
      <c r="A1455" t="s">
        <v>4</v>
      </c>
      <c r="B1455" t="s">
        <v>2983</v>
      </c>
      <c r="C1455">
        <f>VLOOKUP(B1455,NB_2!A:C,3,0)</f>
        <v>6.5588499550763707E-2</v>
      </c>
      <c r="D1455">
        <f>VLOOKUP(B1455,NB_2!A:C,2,0)</f>
        <v>0.33839918946301922</v>
      </c>
      <c r="E1455">
        <f>C1455*GETPIVOTDATA("Gender",NB_2!$A$3,"Gender","Male","LastLetter","a")</f>
        <v>1.1491246552020596E-2</v>
      </c>
      <c r="F1455">
        <f>D1455*GETPIVOTDATA("Gender",NB_2!$A$3,"Gender","Female","LastLetter","a")</f>
        <v>0.18788526426112923</v>
      </c>
      <c r="G1455" t="str">
        <f t="shared" si="22"/>
        <v>Female</v>
      </c>
    </row>
    <row r="1456" spans="1:7">
      <c r="A1456" t="s">
        <v>6</v>
      </c>
      <c r="B1456" t="s">
        <v>2983</v>
      </c>
      <c r="C1456">
        <f>VLOOKUP(B1456,NB_2!A:C,3,0)</f>
        <v>6.5588499550763707E-2</v>
      </c>
      <c r="D1456">
        <f>VLOOKUP(B1456,NB_2!A:C,2,0)</f>
        <v>0.33839918946301922</v>
      </c>
      <c r="E1456">
        <f>C1456*GETPIVOTDATA("Gender",NB_2!$A$3,"Gender","Male","LastLetter","a")</f>
        <v>1.1491246552020596E-2</v>
      </c>
      <c r="F1456">
        <f>D1456*GETPIVOTDATA("Gender",NB_2!$A$3,"Gender","Female","LastLetter","a")</f>
        <v>0.18788526426112923</v>
      </c>
      <c r="G1456" t="str">
        <f t="shared" si="22"/>
        <v>Female</v>
      </c>
    </row>
    <row r="1457" spans="1:7">
      <c r="A1457" t="s">
        <v>4</v>
      </c>
      <c r="B1457" t="s">
        <v>2988</v>
      </c>
      <c r="C1457">
        <f>VLOOKUP(B1457,NB_2!A:C,3,0)</f>
        <v>0.16172506738544473</v>
      </c>
      <c r="D1457">
        <f>VLOOKUP(B1457,NB_2!A:C,2,0)</f>
        <v>1.4184397163120567E-2</v>
      </c>
      <c r="E1457">
        <f>C1457*GETPIVOTDATA("Gender",NB_2!$A$3,"Gender","Male","LastLetter","a")</f>
        <v>2.8334580539228861E-2</v>
      </c>
      <c r="F1457">
        <f>D1457*GETPIVOTDATA("Gender",NB_2!$A$3,"Gender","Female","LastLetter","a")</f>
        <v>7.8754302384904471E-3</v>
      </c>
      <c r="G1457" t="str">
        <f t="shared" si="22"/>
        <v>Male</v>
      </c>
    </row>
    <row r="1458" spans="1:7">
      <c r="A1458" t="s">
        <v>4</v>
      </c>
      <c r="B1458" t="s">
        <v>2993</v>
      </c>
      <c r="C1458">
        <f>VLOOKUP(B1458,NB_2!A:C,3,0)</f>
        <v>2.2461814914645103E-2</v>
      </c>
      <c r="D1458">
        <f>VLOOKUP(B1458,NB_2!A:C,2,0)</f>
        <v>3.0395136778115501E-3</v>
      </c>
      <c r="E1458">
        <f>C1458*GETPIVOTDATA("Gender",NB_2!$A$3,"Gender","Male","LastLetter","a")</f>
        <v>3.9353584082262314E-3</v>
      </c>
      <c r="F1458">
        <f>D1458*GETPIVOTDATA("Gender",NB_2!$A$3,"Gender","Female","LastLetter","a")</f>
        <v>1.6875921939622388E-3</v>
      </c>
      <c r="G1458" t="str">
        <f t="shared" si="22"/>
        <v>Male</v>
      </c>
    </row>
    <row r="1459" spans="1:7">
      <c r="A1459" t="s">
        <v>4</v>
      </c>
      <c r="B1459" t="s">
        <v>2986</v>
      </c>
      <c r="C1459">
        <f>VLOOKUP(B1459,NB_2!A:C,3,0)</f>
        <v>5.6603773584905662E-2</v>
      </c>
      <c r="D1459">
        <f>VLOOKUP(B1459,NB_2!A:C,2,0)</f>
        <v>3.0395136778115502E-2</v>
      </c>
      <c r="E1459">
        <f>C1459*GETPIVOTDATA("Gender",NB_2!$A$3,"Gender","Male","LastLetter","a")</f>
        <v>9.9171031887301028E-3</v>
      </c>
      <c r="F1459">
        <f>D1459*GETPIVOTDATA("Gender",NB_2!$A$3,"Gender","Female","LastLetter","a")</f>
        <v>1.6875921939622389E-2</v>
      </c>
      <c r="G1459" t="str">
        <f t="shared" si="22"/>
        <v>Female</v>
      </c>
    </row>
    <row r="1460" spans="1:7">
      <c r="A1460" t="s">
        <v>4</v>
      </c>
      <c r="B1460" t="s">
        <v>2988</v>
      </c>
      <c r="C1460">
        <f>VLOOKUP(B1460,NB_2!A:C,3,0)</f>
        <v>0.16172506738544473</v>
      </c>
      <c r="D1460">
        <f>VLOOKUP(B1460,NB_2!A:C,2,0)</f>
        <v>1.4184397163120567E-2</v>
      </c>
      <c r="E1460">
        <f>C1460*GETPIVOTDATA("Gender",NB_2!$A$3,"Gender","Male","LastLetter","a")</f>
        <v>2.8334580539228861E-2</v>
      </c>
      <c r="F1460">
        <f>D1460*GETPIVOTDATA("Gender",NB_2!$A$3,"Gender","Female","LastLetter","a")</f>
        <v>7.8754302384904471E-3</v>
      </c>
      <c r="G1460" t="str">
        <f t="shared" si="22"/>
        <v>Male</v>
      </c>
    </row>
    <row r="1461" spans="1:7">
      <c r="A1461" t="s">
        <v>6</v>
      </c>
      <c r="B1461" t="s">
        <v>2976</v>
      </c>
      <c r="C1461">
        <f>VLOOKUP(B1461,NB_2!A:C,3,0)</f>
        <v>0.17520215633423181</v>
      </c>
      <c r="D1461">
        <f>VLOOKUP(B1461,NB_2!A:C,2,0)</f>
        <v>0.55521783181357653</v>
      </c>
      <c r="E1461">
        <f>C1461*GETPIVOTDATA("Gender",NB_2!$A$3,"Gender","Male","LastLetter","a")</f>
        <v>3.0695795584164604E-2</v>
      </c>
      <c r="F1461">
        <f>D1461*GETPIVOTDATA("Gender",NB_2!$A$3,"Gender","Female","LastLetter","a")</f>
        <v>0.30826684076376898</v>
      </c>
      <c r="G1461" t="str">
        <f t="shared" si="22"/>
        <v>Female</v>
      </c>
    </row>
    <row r="1462" spans="1:7">
      <c r="A1462" t="s">
        <v>4</v>
      </c>
      <c r="B1462" t="s">
        <v>2986</v>
      </c>
      <c r="C1462">
        <f>VLOOKUP(B1462,NB_2!A:C,3,0)</f>
        <v>5.6603773584905662E-2</v>
      </c>
      <c r="D1462">
        <f>VLOOKUP(B1462,NB_2!A:C,2,0)</f>
        <v>3.0395136778115502E-2</v>
      </c>
      <c r="E1462">
        <f>C1462*GETPIVOTDATA("Gender",NB_2!$A$3,"Gender","Male","LastLetter","a")</f>
        <v>9.9171031887301028E-3</v>
      </c>
      <c r="F1462">
        <f>D1462*GETPIVOTDATA("Gender",NB_2!$A$3,"Gender","Female","LastLetter","a")</f>
        <v>1.6875921939622389E-2</v>
      </c>
      <c r="G1462" t="str">
        <f t="shared" si="22"/>
        <v>Female</v>
      </c>
    </row>
    <row r="1463" spans="1:7">
      <c r="A1463" t="s">
        <v>4</v>
      </c>
      <c r="B1463" t="s">
        <v>2987</v>
      </c>
      <c r="C1463">
        <f>VLOOKUP(B1463,NB_2!A:C,3,0)</f>
        <v>3.7735849056603772E-2</v>
      </c>
      <c r="D1463">
        <f>VLOOKUP(B1463,NB_2!A:C,2,0)</f>
        <v>7.0921985815602835E-3</v>
      </c>
      <c r="E1463">
        <f>C1463*GETPIVOTDATA("Gender",NB_2!$A$3,"Gender","Male","LastLetter","a")</f>
        <v>6.6114021258200676E-3</v>
      </c>
      <c r="F1463">
        <f>D1463*GETPIVOTDATA("Gender",NB_2!$A$3,"Gender","Female","LastLetter","a")</f>
        <v>3.9377151192452236E-3</v>
      </c>
      <c r="G1463" t="str">
        <f t="shared" si="22"/>
        <v>Male</v>
      </c>
    </row>
    <row r="1464" spans="1:7">
      <c r="A1464" t="s">
        <v>4</v>
      </c>
      <c r="B1464" t="s">
        <v>2976</v>
      </c>
      <c r="C1464">
        <f>VLOOKUP(B1464,NB_2!A:C,3,0)</f>
        <v>0.17520215633423181</v>
      </c>
      <c r="D1464">
        <f>VLOOKUP(B1464,NB_2!A:C,2,0)</f>
        <v>0.55521783181357653</v>
      </c>
      <c r="E1464">
        <f>C1464*GETPIVOTDATA("Gender",NB_2!$A$3,"Gender","Male","LastLetter","a")</f>
        <v>3.0695795584164604E-2</v>
      </c>
      <c r="F1464">
        <f>D1464*GETPIVOTDATA("Gender",NB_2!$A$3,"Gender","Female","LastLetter","a")</f>
        <v>0.30826684076376898</v>
      </c>
      <c r="G1464" t="str">
        <f t="shared" si="22"/>
        <v>Female</v>
      </c>
    </row>
    <row r="1465" spans="1:7">
      <c r="A1465" t="s">
        <v>6</v>
      </c>
      <c r="B1465" t="s">
        <v>2976</v>
      </c>
      <c r="C1465">
        <f>VLOOKUP(B1465,NB_2!A:C,3,0)</f>
        <v>0.17520215633423181</v>
      </c>
      <c r="D1465">
        <f>VLOOKUP(B1465,NB_2!A:C,2,0)</f>
        <v>0.55521783181357653</v>
      </c>
      <c r="E1465">
        <f>C1465*GETPIVOTDATA("Gender",NB_2!$A$3,"Gender","Male","LastLetter","a")</f>
        <v>3.0695795584164604E-2</v>
      </c>
      <c r="F1465">
        <f>D1465*GETPIVOTDATA("Gender",NB_2!$A$3,"Gender","Female","LastLetter","a")</f>
        <v>0.30826684076376898</v>
      </c>
      <c r="G1465" t="str">
        <f t="shared" si="22"/>
        <v>Female</v>
      </c>
    </row>
    <row r="1466" spans="1:7">
      <c r="A1466" t="s">
        <v>4</v>
      </c>
      <c r="B1466" t="s">
        <v>2976</v>
      </c>
      <c r="C1466">
        <f>VLOOKUP(B1466,NB_2!A:C,3,0)</f>
        <v>0.17520215633423181</v>
      </c>
      <c r="D1466">
        <f>VLOOKUP(B1466,NB_2!A:C,2,0)</f>
        <v>0.55521783181357653</v>
      </c>
      <c r="E1466">
        <f>C1466*GETPIVOTDATA("Gender",NB_2!$A$3,"Gender","Male","LastLetter","a")</f>
        <v>3.0695795584164604E-2</v>
      </c>
      <c r="F1466">
        <f>D1466*GETPIVOTDATA("Gender",NB_2!$A$3,"Gender","Female","LastLetter","a")</f>
        <v>0.30826684076376898</v>
      </c>
      <c r="G1466" t="str">
        <f t="shared" si="22"/>
        <v>Female</v>
      </c>
    </row>
    <row r="1467" spans="1:7">
      <c r="A1467" t="s">
        <v>6</v>
      </c>
      <c r="B1467" t="s">
        <v>2976</v>
      </c>
      <c r="C1467">
        <f>VLOOKUP(B1467,NB_2!A:C,3,0)</f>
        <v>0.17520215633423181</v>
      </c>
      <c r="D1467">
        <f>VLOOKUP(B1467,NB_2!A:C,2,0)</f>
        <v>0.55521783181357653</v>
      </c>
      <c r="E1467">
        <f>C1467*GETPIVOTDATA("Gender",NB_2!$A$3,"Gender","Male","LastLetter","a")</f>
        <v>3.0695795584164604E-2</v>
      </c>
      <c r="F1467">
        <f>D1467*GETPIVOTDATA("Gender",NB_2!$A$3,"Gender","Female","LastLetter","a")</f>
        <v>0.30826684076376898</v>
      </c>
      <c r="G1467" t="str">
        <f t="shared" si="22"/>
        <v>Female</v>
      </c>
    </row>
    <row r="1468" spans="1:7">
      <c r="A1468" t="s">
        <v>4</v>
      </c>
      <c r="B1468" t="s">
        <v>2985</v>
      </c>
      <c r="C1468">
        <f>VLOOKUP(B1468,NB_2!A:C,3,0)</f>
        <v>3.6837376460017966E-2</v>
      </c>
      <c r="D1468">
        <f>VLOOKUP(B1468,NB_2!A:C,2,0)</f>
        <v>4.0526849037487338E-3</v>
      </c>
      <c r="E1468">
        <f>C1468*GETPIVOTDATA("Gender",NB_2!$A$3,"Gender","Male","LastLetter","a")</f>
        <v>6.4539877894910181E-3</v>
      </c>
      <c r="F1468">
        <f>D1468*GETPIVOTDATA("Gender",NB_2!$A$3,"Gender","Female","LastLetter","a")</f>
        <v>2.250122925282985E-3</v>
      </c>
      <c r="G1468" t="str">
        <f t="shared" si="22"/>
        <v>Male</v>
      </c>
    </row>
    <row r="1469" spans="1:7">
      <c r="A1469" t="s">
        <v>6</v>
      </c>
      <c r="B1469" t="s">
        <v>2976</v>
      </c>
      <c r="C1469">
        <f>VLOOKUP(B1469,NB_2!A:C,3,0)</f>
        <v>0.17520215633423181</v>
      </c>
      <c r="D1469">
        <f>VLOOKUP(B1469,NB_2!A:C,2,0)</f>
        <v>0.55521783181357653</v>
      </c>
      <c r="E1469">
        <f>C1469*GETPIVOTDATA("Gender",NB_2!$A$3,"Gender","Male","LastLetter","a")</f>
        <v>3.0695795584164604E-2</v>
      </c>
      <c r="F1469">
        <f>D1469*GETPIVOTDATA("Gender",NB_2!$A$3,"Gender","Female","LastLetter","a")</f>
        <v>0.30826684076376898</v>
      </c>
      <c r="G1469" t="str">
        <f t="shared" si="22"/>
        <v>Female</v>
      </c>
    </row>
    <row r="1470" spans="1:7">
      <c r="A1470" t="s">
        <v>6</v>
      </c>
      <c r="B1470" t="s">
        <v>2983</v>
      </c>
      <c r="C1470">
        <f>VLOOKUP(B1470,NB_2!A:C,3,0)</f>
        <v>6.5588499550763707E-2</v>
      </c>
      <c r="D1470">
        <f>VLOOKUP(B1470,NB_2!A:C,2,0)</f>
        <v>0.33839918946301922</v>
      </c>
      <c r="E1470">
        <f>C1470*GETPIVOTDATA("Gender",NB_2!$A$3,"Gender","Male","LastLetter","a")</f>
        <v>1.1491246552020596E-2</v>
      </c>
      <c r="F1470">
        <f>D1470*GETPIVOTDATA("Gender",NB_2!$A$3,"Gender","Female","LastLetter","a")</f>
        <v>0.18788526426112923</v>
      </c>
      <c r="G1470" t="str">
        <f t="shared" si="22"/>
        <v>Female</v>
      </c>
    </row>
    <row r="1471" spans="1:7">
      <c r="A1471" t="s">
        <v>6</v>
      </c>
      <c r="B1471" t="s">
        <v>2976</v>
      </c>
      <c r="C1471">
        <f>VLOOKUP(B1471,NB_2!A:C,3,0)</f>
        <v>0.17520215633423181</v>
      </c>
      <c r="D1471">
        <f>VLOOKUP(B1471,NB_2!A:C,2,0)</f>
        <v>0.55521783181357653</v>
      </c>
      <c r="E1471">
        <f>C1471*GETPIVOTDATA("Gender",NB_2!$A$3,"Gender","Male","LastLetter","a")</f>
        <v>3.0695795584164604E-2</v>
      </c>
      <c r="F1471">
        <f>D1471*GETPIVOTDATA("Gender",NB_2!$A$3,"Gender","Female","LastLetter","a")</f>
        <v>0.30826684076376898</v>
      </c>
      <c r="G1471" t="str">
        <f t="shared" si="22"/>
        <v>Female</v>
      </c>
    </row>
    <row r="1472" spans="1:7">
      <c r="A1472" t="s">
        <v>4</v>
      </c>
      <c r="B1472" t="s">
        <v>2982</v>
      </c>
      <c r="C1472">
        <f>VLOOKUP(B1472,NB_2!A:C,3,0)</f>
        <v>0.1096136567834681</v>
      </c>
      <c r="D1472">
        <f>VLOOKUP(B1472,NB_2!A:C,2,0)</f>
        <v>5.065856129685917E-3</v>
      </c>
      <c r="E1472">
        <f>C1472*GETPIVOTDATA("Gender",NB_2!$A$3,"Gender","Male","LastLetter","a")</f>
        <v>1.9204549032144008E-2</v>
      </c>
      <c r="F1472">
        <f>D1472*GETPIVOTDATA("Gender",NB_2!$A$3,"Gender","Female","LastLetter","a")</f>
        <v>2.812653656603731E-3</v>
      </c>
      <c r="G1472" t="str">
        <f t="shared" si="22"/>
        <v>Male</v>
      </c>
    </row>
    <row r="1473" spans="1:7">
      <c r="A1473" t="s">
        <v>4</v>
      </c>
      <c r="B1473" t="s">
        <v>2987</v>
      </c>
      <c r="C1473">
        <f>VLOOKUP(B1473,NB_2!A:C,3,0)</f>
        <v>3.7735849056603772E-2</v>
      </c>
      <c r="D1473">
        <f>VLOOKUP(B1473,NB_2!A:C,2,0)</f>
        <v>7.0921985815602835E-3</v>
      </c>
      <c r="E1473">
        <f>C1473*GETPIVOTDATA("Gender",NB_2!$A$3,"Gender","Male","LastLetter","a")</f>
        <v>6.6114021258200676E-3</v>
      </c>
      <c r="F1473">
        <f>D1473*GETPIVOTDATA("Gender",NB_2!$A$3,"Gender","Female","LastLetter","a")</f>
        <v>3.9377151192452236E-3</v>
      </c>
      <c r="G1473" t="str">
        <f t="shared" si="22"/>
        <v>Male</v>
      </c>
    </row>
    <row r="1474" spans="1:7">
      <c r="A1474" t="s">
        <v>4</v>
      </c>
      <c r="B1474" t="s">
        <v>2976</v>
      </c>
      <c r="C1474">
        <f>VLOOKUP(B1474,NB_2!A:C,3,0)</f>
        <v>0.17520215633423181</v>
      </c>
      <c r="D1474">
        <f>VLOOKUP(B1474,NB_2!A:C,2,0)</f>
        <v>0.55521783181357653</v>
      </c>
      <c r="E1474">
        <f>C1474*GETPIVOTDATA("Gender",NB_2!$A$3,"Gender","Male","LastLetter","a")</f>
        <v>3.0695795584164604E-2</v>
      </c>
      <c r="F1474">
        <f>D1474*GETPIVOTDATA("Gender",NB_2!$A$3,"Gender","Female","LastLetter","a")</f>
        <v>0.30826684076376898</v>
      </c>
      <c r="G1474" t="str">
        <f t="shared" si="22"/>
        <v>Female</v>
      </c>
    </row>
    <row r="1475" spans="1:7">
      <c r="A1475" t="s">
        <v>4</v>
      </c>
      <c r="B1475" t="s">
        <v>2985</v>
      </c>
      <c r="C1475">
        <f>VLOOKUP(B1475,NB_2!A:C,3,0)</f>
        <v>3.6837376460017966E-2</v>
      </c>
      <c r="D1475">
        <f>VLOOKUP(B1475,NB_2!A:C,2,0)</f>
        <v>4.0526849037487338E-3</v>
      </c>
      <c r="E1475">
        <f>C1475*GETPIVOTDATA("Gender",NB_2!$A$3,"Gender","Male","LastLetter","a")</f>
        <v>6.4539877894910181E-3</v>
      </c>
      <c r="F1475">
        <f>D1475*GETPIVOTDATA("Gender",NB_2!$A$3,"Gender","Female","LastLetter","a")</f>
        <v>2.250122925282985E-3</v>
      </c>
      <c r="G1475" t="str">
        <f t="shared" ref="G1475:G1538" si="23">IF(E1475&gt;F1475,"Male","Female")</f>
        <v>Male</v>
      </c>
    </row>
    <row r="1476" spans="1:7">
      <c r="A1476" t="s">
        <v>6</v>
      </c>
      <c r="B1476" t="s">
        <v>2976</v>
      </c>
      <c r="C1476">
        <f>VLOOKUP(B1476,NB_2!A:C,3,0)</f>
        <v>0.17520215633423181</v>
      </c>
      <c r="D1476">
        <f>VLOOKUP(B1476,NB_2!A:C,2,0)</f>
        <v>0.55521783181357653</v>
      </c>
      <c r="E1476">
        <f>C1476*GETPIVOTDATA("Gender",NB_2!$A$3,"Gender","Male","LastLetter","a")</f>
        <v>3.0695795584164604E-2</v>
      </c>
      <c r="F1476">
        <f>D1476*GETPIVOTDATA("Gender",NB_2!$A$3,"Gender","Female","LastLetter","a")</f>
        <v>0.30826684076376898</v>
      </c>
      <c r="G1476" t="str">
        <f t="shared" si="23"/>
        <v>Female</v>
      </c>
    </row>
    <row r="1477" spans="1:7">
      <c r="A1477" t="s">
        <v>6</v>
      </c>
      <c r="B1477" t="s">
        <v>2983</v>
      </c>
      <c r="C1477">
        <f>VLOOKUP(B1477,NB_2!A:C,3,0)</f>
        <v>6.5588499550763707E-2</v>
      </c>
      <c r="D1477">
        <f>VLOOKUP(B1477,NB_2!A:C,2,0)</f>
        <v>0.33839918946301922</v>
      </c>
      <c r="E1477">
        <f>C1477*GETPIVOTDATA("Gender",NB_2!$A$3,"Gender","Male","LastLetter","a")</f>
        <v>1.1491246552020596E-2</v>
      </c>
      <c r="F1477">
        <f>D1477*GETPIVOTDATA("Gender",NB_2!$A$3,"Gender","Female","LastLetter","a")</f>
        <v>0.18788526426112923</v>
      </c>
      <c r="G1477" t="str">
        <f t="shared" si="23"/>
        <v>Female</v>
      </c>
    </row>
    <row r="1478" spans="1:7">
      <c r="A1478" t="s">
        <v>4</v>
      </c>
      <c r="B1478" t="s">
        <v>2995</v>
      </c>
      <c r="C1478">
        <f>VLOOKUP(B1478,NB_2!A:C,3,0)</f>
        <v>3.2345013477088951E-2</v>
      </c>
      <c r="D1478">
        <f>VLOOKUP(B1478,NB_2!A:C,2,0)</f>
        <v>1.0131712259371834E-2</v>
      </c>
      <c r="E1478">
        <f>C1478*GETPIVOTDATA("Gender",NB_2!$A$3,"Gender","Male","LastLetter","a")</f>
        <v>5.6669161078457733E-3</v>
      </c>
      <c r="F1478">
        <f>D1478*GETPIVOTDATA("Gender",NB_2!$A$3,"Gender","Female","LastLetter","a")</f>
        <v>5.6253073132074621E-3</v>
      </c>
      <c r="G1478" t="str">
        <f t="shared" si="23"/>
        <v>Male</v>
      </c>
    </row>
    <row r="1479" spans="1:7">
      <c r="A1479" t="s">
        <v>4</v>
      </c>
      <c r="B1479" t="s">
        <v>2981</v>
      </c>
      <c r="C1479">
        <f>VLOOKUP(B1479,NB_2!A:C,3,0)</f>
        <v>1.2578616352201259E-2</v>
      </c>
      <c r="D1479">
        <f>VLOOKUP(B1479,NB_2!A:C,2,0)</f>
        <v>0</v>
      </c>
      <c r="E1479">
        <f>C1479*GETPIVOTDATA("Gender",NB_2!$A$3,"Gender","Male","LastLetter","a")</f>
        <v>2.2038007086066895E-3</v>
      </c>
      <c r="F1479">
        <f>D1479*GETPIVOTDATA("Gender",NB_2!$A$3,"Gender","Female","LastLetter","a")</f>
        <v>0</v>
      </c>
      <c r="G1479" t="str">
        <f t="shared" si="23"/>
        <v>Male</v>
      </c>
    </row>
    <row r="1480" spans="1:7">
      <c r="A1480" t="s">
        <v>4</v>
      </c>
      <c r="B1480" t="s">
        <v>2992</v>
      </c>
      <c r="C1480">
        <f>VLOOKUP(B1480,NB_2!A:C,3,0)</f>
        <v>8.9847259658580411E-2</v>
      </c>
      <c r="D1480">
        <f>VLOOKUP(B1480,NB_2!A:C,2,0)</f>
        <v>8.1053698074974676E-3</v>
      </c>
      <c r="E1480">
        <f>C1480*GETPIVOTDATA("Gender",NB_2!$A$3,"Gender","Male","LastLetter","a")</f>
        <v>1.5741433632904926E-2</v>
      </c>
      <c r="F1480">
        <f>D1480*GETPIVOTDATA("Gender",NB_2!$A$3,"Gender","Female","LastLetter","a")</f>
        <v>4.50024585056597E-3</v>
      </c>
      <c r="G1480" t="str">
        <f t="shared" si="23"/>
        <v>Male</v>
      </c>
    </row>
    <row r="1481" spans="1:7">
      <c r="A1481" t="s">
        <v>6</v>
      </c>
      <c r="B1481" t="s">
        <v>2976</v>
      </c>
      <c r="C1481">
        <f>VLOOKUP(B1481,NB_2!A:C,3,0)</f>
        <v>0.17520215633423181</v>
      </c>
      <c r="D1481">
        <f>VLOOKUP(B1481,NB_2!A:C,2,0)</f>
        <v>0.55521783181357653</v>
      </c>
      <c r="E1481">
        <f>C1481*GETPIVOTDATA("Gender",NB_2!$A$3,"Gender","Male","LastLetter","a")</f>
        <v>3.0695795584164604E-2</v>
      </c>
      <c r="F1481">
        <f>D1481*GETPIVOTDATA("Gender",NB_2!$A$3,"Gender","Female","LastLetter","a")</f>
        <v>0.30826684076376898</v>
      </c>
      <c r="G1481" t="str">
        <f t="shared" si="23"/>
        <v>Female</v>
      </c>
    </row>
    <row r="1482" spans="1:7">
      <c r="A1482" t="s">
        <v>6</v>
      </c>
      <c r="B1482" t="s">
        <v>2983</v>
      </c>
      <c r="C1482">
        <f>VLOOKUP(B1482,NB_2!A:C,3,0)</f>
        <v>6.5588499550763707E-2</v>
      </c>
      <c r="D1482">
        <f>VLOOKUP(B1482,NB_2!A:C,2,0)</f>
        <v>0.33839918946301922</v>
      </c>
      <c r="E1482">
        <f>C1482*GETPIVOTDATA("Gender",NB_2!$A$3,"Gender","Male","LastLetter","a")</f>
        <v>1.1491246552020596E-2</v>
      </c>
      <c r="F1482">
        <f>D1482*GETPIVOTDATA("Gender",NB_2!$A$3,"Gender","Female","LastLetter","a")</f>
        <v>0.18788526426112923</v>
      </c>
      <c r="G1482" t="str">
        <f t="shared" si="23"/>
        <v>Female</v>
      </c>
    </row>
    <row r="1483" spans="1:7">
      <c r="A1483" t="s">
        <v>4</v>
      </c>
      <c r="B1483" t="s">
        <v>2983</v>
      </c>
      <c r="C1483">
        <f>VLOOKUP(B1483,NB_2!A:C,3,0)</f>
        <v>6.5588499550763707E-2</v>
      </c>
      <c r="D1483">
        <f>VLOOKUP(B1483,NB_2!A:C,2,0)</f>
        <v>0.33839918946301922</v>
      </c>
      <c r="E1483">
        <f>C1483*GETPIVOTDATA("Gender",NB_2!$A$3,"Gender","Male","LastLetter","a")</f>
        <v>1.1491246552020596E-2</v>
      </c>
      <c r="F1483">
        <f>D1483*GETPIVOTDATA("Gender",NB_2!$A$3,"Gender","Female","LastLetter","a")</f>
        <v>0.18788526426112923</v>
      </c>
      <c r="G1483" t="str">
        <f t="shared" si="23"/>
        <v>Female</v>
      </c>
    </row>
    <row r="1484" spans="1:7">
      <c r="A1484" t="s">
        <v>4</v>
      </c>
      <c r="B1484" t="s">
        <v>2994</v>
      </c>
      <c r="C1484">
        <f>VLOOKUP(B1484,NB_2!A:C,3,0)</f>
        <v>6.2893081761006289E-2</v>
      </c>
      <c r="D1484">
        <f>VLOOKUP(B1484,NB_2!A:C,2,0)</f>
        <v>5.065856129685917E-3</v>
      </c>
      <c r="E1484">
        <f>C1484*GETPIVOTDATA("Gender",NB_2!$A$3,"Gender","Male","LastLetter","a")</f>
        <v>1.1019003543033448E-2</v>
      </c>
      <c r="F1484">
        <f>D1484*GETPIVOTDATA("Gender",NB_2!$A$3,"Gender","Female","LastLetter","a")</f>
        <v>2.812653656603731E-3</v>
      </c>
      <c r="G1484" t="str">
        <f t="shared" si="23"/>
        <v>Male</v>
      </c>
    </row>
    <row r="1485" spans="1:7">
      <c r="A1485" t="s">
        <v>6</v>
      </c>
      <c r="B1485" t="s">
        <v>2976</v>
      </c>
      <c r="C1485">
        <f>VLOOKUP(B1485,NB_2!A:C,3,0)</f>
        <v>0.17520215633423181</v>
      </c>
      <c r="D1485">
        <f>VLOOKUP(B1485,NB_2!A:C,2,0)</f>
        <v>0.55521783181357653</v>
      </c>
      <c r="E1485">
        <f>C1485*GETPIVOTDATA("Gender",NB_2!$A$3,"Gender","Male","LastLetter","a")</f>
        <v>3.0695795584164604E-2</v>
      </c>
      <c r="F1485">
        <f>D1485*GETPIVOTDATA("Gender",NB_2!$A$3,"Gender","Female","LastLetter","a")</f>
        <v>0.30826684076376898</v>
      </c>
      <c r="G1485" t="str">
        <f t="shared" si="23"/>
        <v>Female</v>
      </c>
    </row>
    <row r="1486" spans="1:7">
      <c r="A1486" t="s">
        <v>4</v>
      </c>
      <c r="B1486" t="s">
        <v>2986</v>
      </c>
      <c r="C1486">
        <f>VLOOKUP(B1486,NB_2!A:C,3,0)</f>
        <v>5.6603773584905662E-2</v>
      </c>
      <c r="D1486">
        <f>VLOOKUP(B1486,NB_2!A:C,2,0)</f>
        <v>3.0395136778115502E-2</v>
      </c>
      <c r="E1486">
        <f>C1486*GETPIVOTDATA("Gender",NB_2!$A$3,"Gender","Male","LastLetter","a")</f>
        <v>9.9171031887301028E-3</v>
      </c>
      <c r="F1486">
        <f>D1486*GETPIVOTDATA("Gender",NB_2!$A$3,"Gender","Female","LastLetter","a")</f>
        <v>1.6875921939622389E-2</v>
      </c>
      <c r="G1486" t="str">
        <f t="shared" si="23"/>
        <v>Female</v>
      </c>
    </row>
    <row r="1487" spans="1:7">
      <c r="A1487" t="s">
        <v>4</v>
      </c>
      <c r="B1487" t="s">
        <v>2988</v>
      </c>
      <c r="C1487">
        <f>VLOOKUP(B1487,NB_2!A:C,3,0)</f>
        <v>0.16172506738544473</v>
      </c>
      <c r="D1487">
        <f>VLOOKUP(B1487,NB_2!A:C,2,0)</f>
        <v>1.4184397163120567E-2</v>
      </c>
      <c r="E1487">
        <f>C1487*GETPIVOTDATA("Gender",NB_2!$A$3,"Gender","Male","LastLetter","a")</f>
        <v>2.8334580539228861E-2</v>
      </c>
      <c r="F1487">
        <f>D1487*GETPIVOTDATA("Gender",NB_2!$A$3,"Gender","Female","LastLetter","a")</f>
        <v>7.8754302384904471E-3</v>
      </c>
      <c r="G1487" t="str">
        <f t="shared" si="23"/>
        <v>Male</v>
      </c>
    </row>
    <row r="1488" spans="1:7">
      <c r="A1488" t="s">
        <v>6</v>
      </c>
      <c r="B1488" t="s">
        <v>2976</v>
      </c>
      <c r="C1488">
        <f>VLOOKUP(B1488,NB_2!A:C,3,0)</f>
        <v>0.17520215633423181</v>
      </c>
      <c r="D1488">
        <f>VLOOKUP(B1488,NB_2!A:C,2,0)</f>
        <v>0.55521783181357653</v>
      </c>
      <c r="E1488">
        <f>C1488*GETPIVOTDATA("Gender",NB_2!$A$3,"Gender","Male","LastLetter","a")</f>
        <v>3.0695795584164604E-2</v>
      </c>
      <c r="F1488">
        <f>D1488*GETPIVOTDATA("Gender",NB_2!$A$3,"Gender","Female","LastLetter","a")</f>
        <v>0.30826684076376898</v>
      </c>
      <c r="G1488" t="str">
        <f t="shared" si="23"/>
        <v>Female</v>
      </c>
    </row>
    <row r="1489" spans="1:7">
      <c r="A1489" t="s">
        <v>6</v>
      </c>
      <c r="B1489" t="s">
        <v>2976</v>
      </c>
      <c r="C1489">
        <f>VLOOKUP(B1489,NB_2!A:C,3,0)</f>
        <v>0.17520215633423181</v>
      </c>
      <c r="D1489">
        <f>VLOOKUP(B1489,NB_2!A:C,2,0)</f>
        <v>0.55521783181357653</v>
      </c>
      <c r="E1489">
        <f>C1489*GETPIVOTDATA("Gender",NB_2!$A$3,"Gender","Male","LastLetter","a")</f>
        <v>3.0695795584164604E-2</v>
      </c>
      <c r="F1489">
        <f>D1489*GETPIVOTDATA("Gender",NB_2!$A$3,"Gender","Female","LastLetter","a")</f>
        <v>0.30826684076376898</v>
      </c>
      <c r="G1489" t="str">
        <f t="shared" si="23"/>
        <v>Female</v>
      </c>
    </row>
    <row r="1490" spans="1:7">
      <c r="A1490" t="s">
        <v>4</v>
      </c>
      <c r="B1490" t="s">
        <v>2977</v>
      </c>
      <c r="C1490">
        <f>VLOOKUP(B1490,NB_2!A:C,3,0)</f>
        <v>8.9847259658580418E-3</v>
      </c>
      <c r="D1490">
        <f>VLOOKUP(B1490,NB_2!A:C,2,0)</f>
        <v>2.0263424518743669E-3</v>
      </c>
      <c r="E1490">
        <f>C1490*GETPIVOTDATA("Gender",NB_2!$A$3,"Gender","Male","LastLetter","a")</f>
        <v>1.5741433632904926E-3</v>
      </c>
      <c r="F1490">
        <f>D1490*GETPIVOTDATA("Gender",NB_2!$A$3,"Gender","Female","LastLetter","a")</f>
        <v>1.1250614626414925E-3</v>
      </c>
      <c r="G1490" t="str">
        <f t="shared" si="23"/>
        <v>Male</v>
      </c>
    </row>
    <row r="1491" spans="1:7">
      <c r="A1491" t="s">
        <v>6</v>
      </c>
      <c r="B1491" t="s">
        <v>2976</v>
      </c>
      <c r="C1491">
        <f>VLOOKUP(B1491,NB_2!A:C,3,0)</f>
        <v>0.17520215633423181</v>
      </c>
      <c r="D1491">
        <f>VLOOKUP(B1491,NB_2!A:C,2,0)</f>
        <v>0.55521783181357653</v>
      </c>
      <c r="E1491">
        <f>C1491*GETPIVOTDATA("Gender",NB_2!$A$3,"Gender","Male","LastLetter","a")</f>
        <v>3.0695795584164604E-2</v>
      </c>
      <c r="F1491">
        <f>D1491*GETPIVOTDATA("Gender",NB_2!$A$3,"Gender","Female","LastLetter","a")</f>
        <v>0.30826684076376898</v>
      </c>
      <c r="G1491" t="str">
        <f t="shared" si="23"/>
        <v>Female</v>
      </c>
    </row>
    <row r="1492" spans="1:7">
      <c r="A1492" t="s">
        <v>6</v>
      </c>
      <c r="B1492" t="s">
        <v>2976</v>
      </c>
      <c r="C1492">
        <f>VLOOKUP(B1492,NB_2!A:C,3,0)</f>
        <v>0.17520215633423181</v>
      </c>
      <c r="D1492">
        <f>VLOOKUP(B1492,NB_2!A:C,2,0)</f>
        <v>0.55521783181357653</v>
      </c>
      <c r="E1492">
        <f>C1492*GETPIVOTDATA("Gender",NB_2!$A$3,"Gender","Male","LastLetter","a")</f>
        <v>3.0695795584164604E-2</v>
      </c>
      <c r="F1492">
        <f>D1492*GETPIVOTDATA("Gender",NB_2!$A$3,"Gender","Female","LastLetter","a")</f>
        <v>0.30826684076376898</v>
      </c>
      <c r="G1492" t="str">
        <f t="shared" si="23"/>
        <v>Female</v>
      </c>
    </row>
    <row r="1493" spans="1:7">
      <c r="A1493" t="s">
        <v>4</v>
      </c>
      <c r="B1493" t="s">
        <v>2982</v>
      </c>
      <c r="C1493">
        <f>VLOOKUP(B1493,NB_2!A:C,3,0)</f>
        <v>0.1096136567834681</v>
      </c>
      <c r="D1493">
        <f>VLOOKUP(B1493,NB_2!A:C,2,0)</f>
        <v>5.065856129685917E-3</v>
      </c>
      <c r="E1493">
        <f>C1493*GETPIVOTDATA("Gender",NB_2!$A$3,"Gender","Male","LastLetter","a")</f>
        <v>1.9204549032144008E-2</v>
      </c>
      <c r="F1493">
        <f>D1493*GETPIVOTDATA("Gender",NB_2!$A$3,"Gender","Female","LastLetter","a")</f>
        <v>2.812653656603731E-3</v>
      </c>
      <c r="G1493" t="str">
        <f t="shared" si="23"/>
        <v>Male</v>
      </c>
    </row>
    <row r="1494" spans="1:7">
      <c r="A1494" t="s">
        <v>6</v>
      </c>
      <c r="B1494" t="s">
        <v>2983</v>
      </c>
      <c r="C1494">
        <f>VLOOKUP(B1494,NB_2!A:C,3,0)</f>
        <v>6.5588499550763707E-2</v>
      </c>
      <c r="D1494">
        <f>VLOOKUP(B1494,NB_2!A:C,2,0)</f>
        <v>0.33839918946301922</v>
      </c>
      <c r="E1494">
        <f>C1494*GETPIVOTDATA("Gender",NB_2!$A$3,"Gender","Male","LastLetter","a")</f>
        <v>1.1491246552020596E-2</v>
      </c>
      <c r="F1494">
        <f>D1494*GETPIVOTDATA("Gender",NB_2!$A$3,"Gender","Female","LastLetter","a")</f>
        <v>0.18788526426112923</v>
      </c>
      <c r="G1494" t="str">
        <f t="shared" si="23"/>
        <v>Female</v>
      </c>
    </row>
    <row r="1495" spans="1:7">
      <c r="A1495" t="s">
        <v>4</v>
      </c>
      <c r="B1495" t="s">
        <v>2976</v>
      </c>
      <c r="C1495">
        <f>VLOOKUP(B1495,NB_2!A:C,3,0)</f>
        <v>0.17520215633423181</v>
      </c>
      <c r="D1495">
        <f>VLOOKUP(B1495,NB_2!A:C,2,0)</f>
        <v>0.55521783181357653</v>
      </c>
      <c r="E1495">
        <f>C1495*GETPIVOTDATA("Gender",NB_2!$A$3,"Gender","Male","LastLetter","a")</f>
        <v>3.0695795584164604E-2</v>
      </c>
      <c r="F1495">
        <f>D1495*GETPIVOTDATA("Gender",NB_2!$A$3,"Gender","Female","LastLetter","a")</f>
        <v>0.30826684076376898</v>
      </c>
      <c r="G1495" t="str">
        <f t="shared" si="23"/>
        <v>Female</v>
      </c>
    </row>
    <row r="1496" spans="1:7">
      <c r="A1496" t="s">
        <v>4</v>
      </c>
      <c r="B1496" t="s">
        <v>2985</v>
      </c>
      <c r="C1496">
        <f>VLOOKUP(B1496,NB_2!A:C,3,0)</f>
        <v>3.6837376460017966E-2</v>
      </c>
      <c r="D1496">
        <f>VLOOKUP(B1496,NB_2!A:C,2,0)</f>
        <v>4.0526849037487338E-3</v>
      </c>
      <c r="E1496">
        <f>C1496*GETPIVOTDATA("Gender",NB_2!$A$3,"Gender","Male","LastLetter","a")</f>
        <v>6.4539877894910181E-3</v>
      </c>
      <c r="F1496">
        <f>D1496*GETPIVOTDATA("Gender",NB_2!$A$3,"Gender","Female","LastLetter","a")</f>
        <v>2.250122925282985E-3</v>
      </c>
      <c r="G1496" t="str">
        <f t="shared" si="23"/>
        <v>Male</v>
      </c>
    </row>
    <row r="1497" spans="1:7">
      <c r="A1497" t="s">
        <v>4</v>
      </c>
      <c r="B1497" t="s">
        <v>2977</v>
      </c>
      <c r="C1497">
        <f>VLOOKUP(B1497,NB_2!A:C,3,0)</f>
        <v>8.9847259658580418E-3</v>
      </c>
      <c r="D1497">
        <f>VLOOKUP(B1497,NB_2!A:C,2,0)</f>
        <v>2.0263424518743669E-3</v>
      </c>
      <c r="E1497">
        <f>C1497*GETPIVOTDATA("Gender",NB_2!$A$3,"Gender","Male","LastLetter","a")</f>
        <v>1.5741433632904926E-3</v>
      </c>
      <c r="F1497">
        <f>D1497*GETPIVOTDATA("Gender",NB_2!$A$3,"Gender","Female","LastLetter","a")</f>
        <v>1.1250614626414925E-3</v>
      </c>
      <c r="G1497" t="str">
        <f t="shared" si="23"/>
        <v>Male</v>
      </c>
    </row>
    <row r="1498" spans="1:7">
      <c r="A1498" t="s">
        <v>6</v>
      </c>
      <c r="B1498" t="s">
        <v>2986</v>
      </c>
      <c r="C1498">
        <f>VLOOKUP(B1498,NB_2!A:C,3,0)</f>
        <v>5.6603773584905662E-2</v>
      </c>
      <c r="D1498">
        <f>VLOOKUP(B1498,NB_2!A:C,2,0)</f>
        <v>3.0395136778115502E-2</v>
      </c>
      <c r="E1498">
        <f>C1498*GETPIVOTDATA("Gender",NB_2!$A$3,"Gender","Male","LastLetter","a")</f>
        <v>9.9171031887301028E-3</v>
      </c>
      <c r="F1498">
        <f>D1498*GETPIVOTDATA("Gender",NB_2!$A$3,"Gender","Female","LastLetter","a")</f>
        <v>1.6875921939622389E-2</v>
      </c>
      <c r="G1498" t="str">
        <f t="shared" si="23"/>
        <v>Female</v>
      </c>
    </row>
    <row r="1499" spans="1:7">
      <c r="A1499" t="s">
        <v>4</v>
      </c>
      <c r="B1499" t="s">
        <v>2988</v>
      </c>
      <c r="C1499">
        <f>VLOOKUP(B1499,NB_2!A:C,3,0)</f>
        <v>0.16172506738544473</v>
      </c>
      <c r="D1499">
        <f>VLOOKUP(B1499,NB_2!A:C,2,0)</f>
        <v>1.4184397163120567E-2</v>
      </c>
      <c r="E1499">
        <f>C1499*GETPIVOTDATA("Gender",NB_2!$A$3,"Gender","Male","LastLetter","a")</f>
        <v>2.8334580539228861E-2</v>
      </c>
      <c r="F1499">
        <f>D1499*GETPIVOTDATA("Gender",NB_2!$A$3,"Gender","Female","LastLetter","a")</f>
        <v>7.8754302384904471E-3</v>
      </c>
      <c r="G1499" t="str">
        <f t="shared" si="23"/>
        <v>Male</v>
      </c>
    </row>
    <row r="1500" spans="1:7">
      <c r="A1500" t="s">
        <v>6</v>
      </c>
      <c r="B1500" t="s">
        <v>2976</v>
      </c>
      <c r="C1500">
        <f>VLOOKUP(B1500,NB_2!A:C,3,0)</f>
        <v>0.17520215633423181</v>
      </c>
      <c r="D1500">
        <f>VLOOKUP(B1500,NB_2!A:C,2,0)</f>
        <v>0.55521783181357653</v>
      </c>
      <c r="E1500">
        <f>C1500*GETPIVOTDATA("Gender",NB_2!$A$3,"Gender","Male","LastLetter","a")</f>
        <v>3.0695795584164604E-2</v>
      </c>
      <c r="F1500">
        <f>D1500*GETPIVOTDATA("Gender",NB_2!$A$3,"Gender","Female","LastLetter","a")</f>
        <v>0.30826684076376898</v>
      </c>
      <c r="G1500" t="str">
        <f t="shared" si="23"/>
        <v>Female</v>
      </c>
    </row>
    <row r="1501" spans="1:7">
      <c r="A1501" t="s">
        <v>4</v>
      </c>
      <c r="B1501" t="s">
        <v>2984</v>
      </c>
      <c r="C1501">
        <f>VLOOKUP(B1501,NB_2!A:C,3,0)</f>
        <v>2.3360287511230909E-2</v>
      </c>
      <c r="D1501">
        <f>VLOOKUP(B1501,NB_2!A:C,2,0)</f>
        <v>1.0131712259371835E-3</v>
      </c>
      <c r="E1501">
        <f>C1501*GETPIVOTDATA("Gender",NB_2!$A$3,"Gender","Male","LastLetter","a")</f>
        <v>4.0927727445552809E-3</v>
      </c>
      <c r="F1501">
        <f>D1501*GETPIVOTDATA("Gender",NB_2!$A$3,"Gender","Female","LastLetter","a")</f>
        <v>5.6253073132074625E-4</v>
      </c>
      <c r="G1501" t="str">
        <f t="shared" si="23"/>
        <v>Male</v>
      </c>
    </row>
    <row r="1502" spans="1:7">
      <c r="A1502" t="s">
        <v>4</v>
      </c>
      <c r="B1502" t="s">
        <v>2986</v>
      </c>
      <c r="C1502">
        <f>VLOOKUP(B1502,NB_2!A:C,3,0)</f>
        <v>5.6603773584905662E-2</v>
      </c>
      <c r="D1502">
        <f>VLOOKUP(B1502,NB_2!A:C,2,0)</f>
        <v>3.0395136778115502E-2</v>
      </c>
      <c r="E1502">
        <f>C1502*GETPIVOTDATA("Gender",NB_2!$A$3,"Gender","Male","LastLetter","a")</f>
        <v>9.9171031887301028E-3</v>
      </c>
      <c r="F1502">
        <f>D1502*GETPIVOTDATA("Gender",NB_2!$A$3,"Gender","Female","LastLetter","a")</f>
        <v>1.6875921939622389E-2</v>
      </c>
      <c r="G1502" t="str">
        <f t="shared" si="23"/>
        <v>Female</v>
      </c>
    </row>
    <row r="1503" spans="1:7">
      <c r="A1503" t="s">
        <v>6</v>
      </c>
      <c r="B1503" t="s">
        <v>2983</v>
      </c>
      <c r="C1503">
        <f>VLOOKUP(B1503,NB_2!A:C,3,0)</f>
        <v>6.5588499550763707E-2</v>
      </c>
      <c r="D1503">
        <f>VLOOKUP(B1503,NB_2!A:C,2,0)</f>
        <v>0.33839918946301922</v>
      </c>
      <c r="E1503">
        <f>C1503*GETPIVOTDATA("Gender",NB_2!$A$3,"Gender","Male","LastLetter","a")</f>
        <v>1.1491246552020596E-2</v>
      </c>
      <c r="F1503">
        <f>D1503*GETPIVOTDATA("Gender",NB_2!$A$3,"Gender","Female","LastLetter","a")</f>
        <v>0.18788526426112923</v>
      </c>
      <c r="G1503" t="str">
        <f t="shared" si="23"/>
        <v>Female</v>
      </c>
    </row>
    <row r="1504" spans="1:7">
      <c r="A1504" t="s">
        <v>4</v>
      </c>
      <c r="B1504" t="s">
        <v>2995</v>
      </c>
      <c r="C1504">
        <f>VLOOKUP(B1504,NB_2!A:C,3,0)</f>
        <v>3.2345013477088951E-2</v>
      </c>
      <c r="D1504">
        <f>VLOOKUP(B1504,NB_2!A:C,2,0)</f>
        <v>1.0131712259371834E-2</v>
      </c>
      <c r="E1504">
        <f>C1504*GETPIVOTDATA("Gender",NB_2!$A$3,"Gender","Male","LastLetter","a")</f>
        <v>5.6669161078457733E-3</v>
      </c>
      <c r="F1504">
        <f>D1504*GETPIVOTDATA("Gender",NB_2!$A$3,"Gender","Female","LastLetter","a")</f>
        <v>5.6253073132074621E-3</v>
      </c>
      <c r="G1504" t="str">
        <f t="shared" si="23"/>
        <v>Male</v>
      </c>
    </row>
    <row r="1505" spans="1:7">
      <c r="A1505" t="s">
        <v>4</v>
      </c>
      <c r="B1505" t="s">
        <v>2982</v>
      </c>
      <c r="C1505">
        <f>VLOOKUP(B1505,NB_2!A:C,3,0)</f>
        <v>0.1096136567834681</v>
      </c>
      <c r="D1505">
        <f>VLOOKUP(B1505,NB_2!A:C,2,0)</f>
        <v>5.065856129685917E-3</v>
      </c>
      <c r="E1505">
        <f>C1505*GETPIVOTDATA("Gender",NB_2!$A$3,"Gender","Male","LastLetter","a")</f>
        <v>1.9204549032144008E-2</v>
      </c>
      <c r="F1505">
        <f>D1505*GETPIVOTDATA("Gender",NB_2!$A$3,"Gender","Female","LastLetter","a")</f>
        <v>2.812653656603731E-3</v>
      </c>
      <c r="G1505" t="str">
        <f t="shared" si="23"/>
        <v>Male</v>
      </c>
    </row>
    <row r="1506" spans="1:7">
      <c r="A1506" t="s">
        <v>6</v>
      </c>
      <c r="B1506" t="s">
        <v>2983</v>
      </c>
      <c r="C1506">
        <f>VLOOKUP(B1506,NB_2!A:C,3,0)</f>
        <v>6.5588499550763707E-2</v>
      </c>
      <c r="D1506">
        <f>VLOOKUP(B1506,NB_2!A:C,2,0)</f>
        <v>0.33839918946301922</v>
      </c>
      <c r="E1506">
        <f>C1506*GETPIVOTDATA("Gender",NB_2!$A$3,"Gender","Male","LastLetter","a")</f>
        <v>1.1491246552020596E-2</v>
      </c>
      <c r="F1506">
        <f>D1506*GETPIVOTDATA("Gender",NB_2!$A$3,"Gender","Female","LastLetter","a")</f>
        <v>0.18788526426112923</v>
      </c>
      <c r="G1506" t="str">
        <f t="shared" si="23"/>
        <v>Female</v>
      </c>
    </row>
    <row r="1507" spans="1:7">
      <c r="A1507" t="s">
        <v>6</v>
      </c>
      <c r="B1507" t="s">
        <v>2976</v>
      </c>
      <c r="C1507">
        <f>VLOOKUP(B1507,NB_2!A:C,3,0)</f>
        <v>0.17520215633423181</v>
      </c>
      <c r="D1507">
        <f>VLOOKUP(B1507,NB_2!A:C,2,0)</f>
        <v>0.55521783181357653</v>
      </c>
      <c r="E1507">
        <f>C1507*GETPIVOTDATA("Gender",NB_2!$A$3,"Gender","Male","LastLetter","a")</f>
        <v>3.0695795584164604E-2</v>
      </c>
      <c r="F1507">
        <f>D1507*GETPIVOTDATA("Gender",NB_2!$A$3,"Gender","Female","LastLetter","a")</f>
        <v>0.30826684076376898</v>
      </c>
      <c r="G1507" t="str">
        <f t="shared" si="23"/>
        <v>Female</v>
      </c>
    </row>
    <row r="1508" spans="1:7">
      <c r="A1508" t="s">
        <v>4</v>
      </c>
      <c r="B1508" t="s">
        <v>2976</v>
      </c>
      <c r="C1508">
        <f>VLOOKUP(B1508,NB_2!A:C,3,0)</f>
        <v>0.17520215633423181</v>
      </c>
      <c r="D1508">
        <f>VLOOKUP(B1508,NB_2!A:C,2,0)</f>
        <v>0.55521783181357653</v>
      </c>
      <c r="E1508">
        <f>C1508*GETPIVOTDATA("Gender",NB_2!$A$3,"Gender","Male","LastLetter","a")</f>
        <v>3.0695795584164604E-2</v>
      </c>
      <c r="F1508">
        <f>D1508*GETPIVOTDATA("Gender",NB_2!$A$3,"Gender","Female","LastLetter","a")</f>
        <v>0.30826684076376898</v>
      </c>
      <c r="G1508" t="str">
        <f t="shared" si="23"/>
        <v>Female</v>
      </c>
    </row>
    <row r="1509" spans="1:7">
      <c r="A1509" t="s">
        <v>6</v>
      </c>
      <c r="B1509" t="s">
        <v>2976</v>
      </c>
      <c r="C1509">
        <f>VLOOKUP(B1509,NB_2!A:C,3,0)</f>
        <v>0.17520215633423181</v>
      </c>
      <c r="D1509">
        <f>VLOOKUP(B1509,NB_2!A:C,2,0)</f>
        <v>0.55521783181357653</v>
      </c>
      <c r="E1509">
        <f>C1509*GETPIVOTDATA("Gender",NB_2!$A$3,"Gender","Male","LastLetter","a")</f>
        <v>3.0695795584164604E-2</v>
      </c>
      <c r="F1509">
        <f>D1509*GETPIVOTDATA("Gender",NB_2!$A$3,"Gender","Female","LastLetter","a")</f>
        <v>0.30826684076376898</v>
      </c>
      <c r="G1509" t="str">
        <f t="shared" si="23"/>
        <v>Female</v>
      </c>
    </row>
    <row r="1510" spans="1:7">
      <c r="A1510" t="s">
        <v>4</v>
      </c>
      <c r="B1510" t="s">
        <v>2983</v>
      </c>
      <c r="C1510">
        <f>VLOOKUP(B1510,NB_2!A:C,3,0)</f>
        <v>6.5588499550763707E-2</v>
      </c>
      <c r="D1510">
        <f>VLOOKUP(B1510,NB_2!A:C,2,0)</f>
        <v>0.33839918946301922</v>
      </c>
      <c r="E1510">
        <f>C1510*GETPIVOTDATA("Gender",NB_2!$A$3,"Gender","Male","LastLetter","a")</f>
        <v>1.1491246552020596E-2</v>
      </c>
      <c r="F1510">
        <f>D1510*GETPIVOTDATA("Gender",NB_2!$A$3,"Gender","Female","LastLetter","a")</f>
        <v>0.18788526426112923</v>
      </c>
      <c r="G1510" t="str">
        <f t="shared" si="23"/>
        <v>Female</v>
      </c>
    </row>
    <row r="1511" spans="1:7">
      <c r="A1511" t="s">
        <v>4</v>
      </c>
      <c r="B1511" t="s">
        <v>2994</v>
      </c>
      <c r="C1511">
        <f>VLOOKUP(B1511,NB_2!A:C,3,0)</f>
        <v>6.2893081761006289E-2</v>
      </c>
      <c r="D1511">
        <f>VLOOKUP(B1511,NB_2!A:C,2,0)</f>
        <v>5.065856129685917E-3</v>
      </c>
      <c r="E1511">
        <f>C1511*GETPIVOTDATA("Gender",NB_2!$A$3,"Gender","Male","LastLetter","a")</f>
        <v>1.1019003543033448E-2</v>
      </c>
      <c r="F1511">
        <f>D1511*GETPIVOTDATA("Gender",NB_2!$A$3,"Gender","Female","LastLetter","a")</f>
        <v>2.812653656603731E-3</v>
      </c>
      <c r="G1511" t="str">
        <f t="shared" si="23"/>
        <v>Male</v>
      </c>
    </row>
    <row r="1512" spans="1:7">
      <c r="A1512" t="s">
        <v>6</v>
      </c>
      <c r="B1512" t="s">
        <v>2976</v>
      </c>
      <c r="C1512">
        <f>VLOOKUP(B1512,NB_2!A:C,3,0)</f>
        <v>0.17520215633423181</v>
      </c>
      <c r="D1512">
        <f>VLOOKUP(B1512,NB_2!A:C,2,0)</f>
        <v>0.55521783181357653</v>
      </c>
      <c r="E1512">
        <f>C1512*GETPIVOTDATA("Gender",NB_2!$A$3,"Gender","Male","LastLetter","a")</f>
        <v>3.0695795584164604E-2</v>
      </c>
      <c r="F1512">
        <f>D1512*GETPIVOTDATA("Gender",NB_2!$A$3,"Gender","Female","LastLetter","a")</f>
        <v>0.30826684076376898</v>
      </c>
      <c r="G1512" t="str">
        <f t="shared" si="23"/>
        <v>Female</v>
      </c>
    </row>
    <row r="1513" spans="1:7">
      <c r="A1513" t="s">
        <v>4</v>
      </c>
      <c r="B1513" t="s">
        <v>2982</v>
      </c>
      <c r="C1513">
        <f>VLOOKUP(B1513,NB_2!A:C,3,0)</f>
        <v>0.1096136567834681</v>
      </c>
      <c r="D1513">
        <f>VLOOKUP(B1513,NB_2!A:C,2,0)</f>
        <v>5.065856129685917E-3</v>
      </c>
      <c r="E1513">
        <f>C1513*GETPIVOTDATA("Gender",NB_2!$A$3,"Gender","Male","LastLetter","a")</f>
        <v>1.9204549032144008E-2</v>
      </c>
      <c r="F1513">
        <f>D1513*GETPIVOTDATA("Gender",NB_2!$A$3,"Gender","Female","LastLetter","a")</f>
        <v>2.812653656603731E-3</v>
      </c>
      <c r="G1513" t="str">
        <f t="shared" si="23"/>
        <v>Male</v>
      </c>
    </row>
    <row r="1514" spans="1:7">
      <c r="A1514" t="s">
        <v>4</v>
      </c>
      <c r="B1514" t="s">
        <v>2992</v>
      </c>
      <c r="C1514">
        <f>VLOOKUP(B1514,NB_2!A:C,3,0)</f>
        <v>8.9847259658580411E-2</v>
      </c>
      <c r="D1514">
        <f>VLOOKUP(B1514,NB_2!A:C,2,0)</f>
        <v>8.1053698074974676E-3</v>
      </c>
      <c r="E1514">
        <f>C1514*GETPIVOTDATA("Gender",NB_2!$A$3,"Gender","Male","LastLetter","a")</f>
        <v>1.5741433632904926E-2</v>
      </c>
      <c r="F1514">
        <f>D1514*GETPIVOTDATA("Gender",NB_2!$A$3,"Gender","Female","LastLetter","a")</f>
        <v>4.50024585056597E-3</v>
      </c>
      <c r="G1514" t="str">
        <f t="shared" si="23"/>
        <v>Male</v>
      </c>
    </row>
    <row r="1515" spans="1:7">
      <c r="A1515" t="s">
        <v>4</v>
      </c>
      <c r="B1515" t="s">
        <v>2988</v>
      </c>
      <c r="C1515">
        <f>VLOOKUP(B1515,NB_2!A:C,3,0)</f>
        <v>0.16172506738544473</v>
      </c>
      <c r="D1515">
        <f>VLOOKUP(B1515,NB_2!A:C,2,0)</f>
        <v>1.4184397163120567E-2</v>
      </c>
      <c r="E1515">
        <f>C1515*GETPIVOTDATA("Gender",NB_2!$A$3,"Gender","Male","LastLetter","a")</f>
        <v>2.8334580539228861E-2</v>
      </c>
      <c r="F1515">
        <f>D1515*GETPIVOTDATA("Gender",NB_2!$A$3,"Gender","Female","LastLetter","a")</f>
        <v>7.8754302384904471E-3</v>
      </c>
      <c r="G1515" t="str">
        <f t="shared" si="23"/>
        <v>Male</v>
      </c>
    </row>
    <row r="1516" spans="1:7">
      <c r="A1516" t="s">
        <v>6</v>
      </c>
      <c r="B1516" t="s">
        <v>2976</v>
      </c>
      <c r="C1516">
        <f>VLOOKUP(B1516,NB_2!A:C,3,0)</f>
        <v>0.17520215633423181</v>
      </c>
      <c r="D1516">
        <f>VLOOKUP(B1516,NB_2!A:C,2,0)</f>
        <v>0.55521783181357653</v>
      </c>
      <c r="E1516">
        <f>C1516*GETPIVOTDATA("Gender",NB_2!$A$3,"Gender","Male","LastLetter","a")</f>
        <v>3.0695795584164604E-2</v>
      </c>
      <c r="F1516">
        <f>D1516*GETPIVOTDATA("Gender",NB_2!$A$3,"Gender","Female","LastLetter","a")</f>
        <v>0.30826684076376898</v>
      </c>
      <c r="G1516" t="str">
        <f t="shared" si="23"/>
        <v>Female</v>
      </c>
    </row>
    <row r="1517" spans="1:7">
      <c r="A1517" t="s">
        <v>4</v>
      </c>
      <c r="B1517" t="s">
        <v>2982</v>
      </c>
      <c r="C1517">
        <f>VLOOKUP(B1517,NB_2!A:C,3,0)</f>
        <v>0.1096136567834681</v>
      </c>
      <c r="D1517">
        <f>VLOOKUP(B1517,NB_2!A:C,2,0)</f>
        <v>5.065856129685917E-3</v>
      </c>
      <c r="E1517">
        <f>C1517*GETPIVOTDATA("Gender",NB_2!$A$3,"Gender","Male","LastLetter","a")</f>
        <v>1.9204549032144008E-2</v>
      </c>
      <c r="F1517">
        <f>D1517*GETPIVOTDATA("Gender",NB_2!$A$3,"Gender","Female","LastLetter","a")</f>
        <v>2.812653656603731E-3</v>
      </c>
      <c r="G1517" t="str">
        <f t="shared" si="23"/>
        <v>Male</v>
      </c>
    </row>
    <row r="1518" spans="1:7">
      <c r="A1518" t="s">
        <v>6</v>
      </c>
      <c r="B1518" t="s">
        <v>2976</v>
      </c>
      <c r="C1518">
        <f>VLOOKUP(B1518,NB_2!A:C,3,0)</f>
        <v>0.17520215633423181</v>
      </c>
      <c r="D1518">
        <f>VLOOKUP(B1518,NB_2!A:C,2,0)</f>
        <v>0.55521783181357653</v>
      </c>
      <c r="E1518">
        <f>C1518*GETPIVOTDATA("Gender",NB_2!$A$3,"Gender","Male","LastLetter","a")</f>
        <v>3.0695795584164604E-2</v>
      </c>
      <c r="F1518">
        <f>D1518*GETPIVOTDATA("Gender",NB_2!$A$3,"Gender","Female","LastLetter","a")</f>
        <v>0.30826684076376898</v>
      </c>
      <c r="G1518" t="str">
        <f t="shared" si="23"/>
        <v>Female</v>
      </c>
    </row>
    <row r="1519" spans="1:7">
      <c r="A1519" t="s">
        <v>6</v>
      </c>
      <c r="B1519" t="s">
        <v>2983</v>
      </c>
      <c r="C1519">
        <f>VLOOKUP(B1519,NB_2!A:C,3,0)</f>
        <v>6.5588499550763707E-2</v>
      </c>
      <c r="D1519">
        <f>VLOOKUP(B1519,NB_2!A:C,2,0)</f>
        <v>0.33839918946301922</v>
      </c>
      <c r="E1519">
        <f>C1519*GETPIVOTDATA("Gender",NB_2!$A$3,"Gender","Male","LastLetter","a")</f>
        <v>1.1491246552020596E-2</v>
      </c>
      <c r="F1519">
        <f>D1519*GETPIVOTDATA("Gender",NB_2!$A$3,"Gender","Female","LastLetter","a")</f>
        <v>0.18788526426112923</v>
      </c>
      <c r="G1519" t="str">
        <f t="shared" si="23"/>
        <v>Female</v>
      </c>
    </row>
    <row r="1520" spans="1:7">
      <c r="A1520" t="s">
        <v>4</v>
      </c>
      <c r="B1520" t="s">
        <v>2976</v>
      </c>
      <c r="C1520">
        <f>VLOOKUP(B1520,NB_2!A:C,3,0)</f>
        <v>0.17520215633423181</v>
      </c>
      <c r="D1520">
        <f>VLOOKUP(B1520,NB_2!A:C,2,0)</f>
        <v>0.55521783181357653</v>
      </c>
      <c r="E1520">
        <f>C1520*GETPIVOTDATA("Gender",NB_2!$A$3,"Gender","Male","LastLetter","a")</f>
        <v>3.0695795584164604E-2</v>
      </c>
      <c r="F1520">
        <f>D1520*GETPIVOTDATA("Gender",NB_2!$A$3,"Gender","Female","LastLetter","a")</f>
        <v>0.30826684076376898</v>
      </c>
      <c r="G1520" t="str">
        <f t="shared" si="23"/>
        <v>Female</v>
      </c>
    </row>
    <row r="1521" spans="1:7">
      <c r="A1521" t="s">
        <v>6</v>
      </c>
      <c r="B1521" t="s">
        <v>2983</v>
      </c>
      <c r="C1521">
        <f>VLOOKUP(B1521,NB_2!A:C,3,0)</f>
        <v>6.5588499550763707E-2</v>
      </c>
      <c r="D1521">
        <f>VLOOKUP(B1521,NB_2!A:C,2,0)</f>
        <v>0.33839918946301922</v>
      </c>
      <c r="E1521">
        <f>C1521*GETPIVOTDATA("Gender",NB_2!$A$3,"Gender","Male","LastLetter","a")</f>
        <v>1.1491246552020596E-2</v>
      </c>
      <c r="F1521">
        <f>D1521*GETPIVOTDATA("Gender",NB_2!$A$3,"Gender","Female","LastLetter","a")</f>
        <v>0.18788526426112923</v>
      </c>
      <c r="G1521" t="str">
        <f t="shared" si="23"/>
        <v>Female</v>
      </c>
    </row>
    <row r="1522" spans="1:7">
      <c r="A1522" t="s">
        <v>6</v>
      </c>
      <c r="B1522" t="s">
        <v>2983</v>
      </c>
      <c r="C1522">
        <f>VLOOKUP(B1522,NB_2!A:C,3,0)</f>
        <v>6.5588499550763707E-2</v>
      </c>
      <c r="D1522">
        <f>VLOOKUP(B1522,NB_2!A:C,2,0)</f>
        <v>0.33839918946301922</v>
      </c>
      <c r="E1522">
        <f>C1522*GETPIVOTDATA("Gender",NB_2!$A$3,"Gender","Male","LastLetter","a")</f>
        <v>1.1491246552020596E-2</v>
      </c>
      <c r="F1522">
        <f>D1522*GETPIVOTDATA("Gender",NB_2!$A$3,"Gender","Female","LastLetter","a")</f>
        <v>0.18788526426112923</v>
      </c>
      <c r="G1522" t="str">
        <f t="shared" si="23"/>
        <v>Female</v>
      </c>
    </row>
    <row r="1523" spans="1:7">
      <c r="A1523" t="s">
        <v>4</v>
      </c>
      <c r="B1523" t="s">
        <v>2985</v>
      </c>
      <c r="C1523">
        <f>VLOOKUP(B1523,NB_2!A:C,3,0)</f>
        <v>3.6837376460017966E-2</v>
      </c>
      <c r="D1523">
        <f>VLOOKUP(B1523,NB_2!A:C,2,0)</f>
        <v>4.0526849037487338E-3</v>
      </c>
      <c r="E1523">
        <f>C1523*GETPIVOTDATA("Gender",NB_2!$A$3,"Gender","Male","LastLetter","a")</f>
        <v>6.4539877894910181E-3</v>
      </c>
      <c r="F1523">
        <f>D1523*GETPIVOTDATA("Gender",NB_2!$A$3,"Gender","Female","LastLetter","a")</f>
        <v>2.250122925282985E-3</v>
      </c>
      <c r="G1523" t="str">
        <f t="shared" si="23"/>
        <v>Male</v>
      </c>
    </row>
    <row r="1524" spans="1:7">
      <c r="A1524" t="s">
        <v>6</v>
      </c>
      <c r="B1524" t="s">
        <v>2976</v>
      </c>
      <c r="C1524">
        <f>VLOOKUP(B1524,NB_2!A:C,3,0)</f>
        <v>0.17520215633423181</v>
      </c>
      <c r="D1524">
        <f>VLOOKUP(B1524,NB_2!A:C,2,0)</f>
        <v>0.55521783181357653</v>
      </c>
      <c r="E1524">
        <f>C1524*GETPIVOTDATA("Gender",NB_2!$A$3,"Gender","Male","LastLetter","a")</f>
        <v>3.0695795584164604E-2</v>
      </c>
      <c r="F1524">
        <f>D1524*GETPIVOTDATA("Gender",NB_2!$A$3,"Gender","Female","LastLetter","a")</f>
        <v>0.30826684076376898</v>
      </c>
      <c r="G1524" t="str">
        <f t="shared" si="23"/>
        <v>Female</v>
      </c>
    </row>
    <row r="1525" spans="1:7">
      <c r="A1525" t="s">
        <v>6</v>
      </c>
      <c r="B1525" t="s">
        <v>2983</v>
      </c>
      <c r="C1525">
        <f>VLOOKUP(B1525,NB_2!A:C,3,0)</f>
        <v>6.5588499550763707E-2</v>
      </c>
      <c r="D1525">
        <f>VLOOKUP(B1525,NB_2!A:C,2,0)</f>
        <v>0.33839918946301922</v>
      </c>
      <c r="E1525">
        <f>C1525*GETPIVOTDATA("Gender",NB_2!$A$3,"Gender","Male","LastLetter","a")</f>
        <v>1.1491246552020596E-2</v>
      </c>
      <c r="F1525">
        <f>D1525*GETPIVOTDATA("Gender",NB_2!$A$3,"Gender","Female","LastLetter","a")</f>
        <v>0.18788526426112923</v>
      </c>
      <c r="G1525" t="str">
        <f t="shared" si="23"/>
        <v>Female</v>
      </c>
    </row>
    <row r="1526" spans="1:7">
      <c r="A1526" t="s">
        <v>4</v>
      </c>
      <c r="B1526" t="s">
        <v>2991</v>
      </c>
      <c r="C1526">
        <f>VLOOKUP(B1526,NB_2!A:C,3,0)</f>
        <v>3.5938903863432167E-3</v>
      </c>
      <c r="D1526">
        <f>VLOOKUP(B1526,NB_2!A:C,2,0)</f>
        <v>0</v>
      </c>
      <c r="E1526">
        <f>C1526*GETPIVOTDATA("Gender",NB_2!$A$3,"Gender","Male","LastLetter","a")</f>
        <v>6.2965734531619702E-4</v>
      </c>
      <c r="F1526">
        <f>D1526*GETPIVOTDATA("Gender",NB_2!$A$3,"Gender","Female","LastLetter","a")</f>
        <v>0</v>
      </c>
      <c r="G1526" t="str">
        <f t="shared" si="23"/>
        <v>Male</v>
      </c>
    </row>
    <row r="1527" spans="1:7">
      <c r="A1527" t="s">
        <v>4</v>
      </c>
      <c r="B1527" t="s">
        <v>2982</v>
      </c>
      <c r="C1527">
        <f>VLOOKUP(B1527,NB_2!A:C,3,0)</f>
        <v>0.1096136567834681</v>
      </c>
      <c r="D1527">
        <f>VLOOKUP(B1527,NB_2!A:C,2,0)</f>
        <v>5.065856129685917E-3</v>
      </c>
      <c r="E1527">
        <f>C1527*GETPIVOTDATA("Gender",NB_2!$A$3,"Gender","Male","LastLetter","a")</f>
        <v>1.9204549032144008E-2</v>
      </c>
      <c r="F1527">
        <f>D1527*GETPIVOTDATA("Gender",NB_2!$A$3,"Gender","Female","LastLetter","a")</f>
        <v>2.812653656603731E-3</v>
      </c>
      <c r="G1527" t="str">
        <f t="shared" si="23"/>
        <v>Male</v>
      </c>
    </row>
    <row r="1528" spans="1:7">
      <c r="A1528" t="s">
        <v>6</v>
      </c>
      <c r="B1528" t="s">
        <v>2976</v>
      </c>
      <c r="C1528">
        <f>VLOOKUP(B1528,NB_2!A:C,3,0)</f>
        <v>0.17520215633423181</v>
      </c>
      <c r="D1528">
        <f>VLOOKUP(B1528,NB_2!A:C,2,0)</f>
        <v>0.55521783181357653</v>
      </c>
      <c r="E1528">
        <f>C1528*GETPIVOTDATA("Gender",NB_2!$A$3,"Gender","Male","LastLetter","a")</f>
        <v>3.0695795584164604E-2</v>
      </c>
      <c r="F1528">
        <f>D1528*GETPIVOTDATA("Gender",NB_2!$A$3,"Gender","Female","LastLetter","a")</f>
        <v>0.30826684076376898</v>
      </c>
      <c r="G1528" t="str">
        <f t="shared" si="23"/>
        <v>Female</v>
      </c>
    </row>
    <row r="1529" spans="1:7">
      <c r="A1529" t="s">
        <v>6</v>
      </c>
      <c r="B1529" t="s">
        <v>2976</v>
      </c>
      <c r="C1529">
        <f>VLOOKUP(B1529,NB_2!A:C,3,0)</f>
        <v>0.17520215633423181</v>
      </c>
      <c r="D1529">
        <f>VLOOKUP(B1529,NB_2!A:C,2,0)</f>
        <v>0.55521783181357653</v>
      </c>
      <c r="E1529">
        <f>C1529*GETPIVOTDATA("Gender",NB_2!$A$3,"Gender","Male","LastLetter","a")</f>
        <v>3.0695795584164604E-2</v>
      </c>
      <c r="F1529">
        <f>D1529*GETPIVOTDATA("Gender",NB_2!$A$3,"Gender","Female","LastLetter","a")</f>
        <v>0.30826684076376898</v>
      </c>
      <c r="G1529" t="str">
        <f t="shared" si="23"/>
        <v>Female</v>
      </c>
    </row>
    <row r="1530" spans="1:7">
      <c r="A1530" t="s">
        <v>4</v>
      </c>
      <c r="B1530" t="s">
        <v>2986</v>
      </c>
      <c r="C1530">
        <f>VLOOKUP(B1530,NB_2!A:C,3,0)</f>
        <v>5.6603773584905662E-2</v>
      </c>
      <c r="D1530">
        <f>VLOOKUP(B1530,NB_2!A:C,2,0)</f>
        <v>3.0395136778115502E-2</v>
      </c>
      <c r="E1530">
        <f>C1530*GETPIVOTDATA("Gender",NB_2!$A$3,"Gender","Male","LastLetter","a")</f>
        <v>9.9171031887301028E-3</v>
      </c>
      <c r="F1530">
        <f>D1530*GETPIVOTDATA("Gender",NB_2!$A$3,"Gender","Female","LastLetter","a")</f>
        <v>1.6875921939622389E-2</v>
      </c>
      <c r="G1530" t="str">
        <f t="shared" si="23"/>
        <v>Female</v>
      </c>
    </row>
    <row r="1531" spans="1:7">
      <c r="A1531" t="s">
        <v>4</v>
      </c>
      <c r="B1531" t="s">
        <v>2983</v>
      </c>
      <c r="C1531">
        <f>VLOOKUP(B1531,NB_2!A:C,3,0)</f>
        <v>6.5588499550763707E-2</v>
      </c>
      <c r="D1531">
        <f>VLOOKUP(B1531,NB_2!A:C,2,0)</f>
        <v>0.33839918946301922</v>
      </c>
      <c r="E1531">
        <f>C1531*GETPIVOTDATA("Gender",NB_2!$A$3,"Gender","Male","LastLetter","a")</f>
        <v>1.1491246552020596E-2</v>
      </c>
      <c r="F1531">
        <f>D1531*GETPIVOTDATA("Gender",NB_2!$A$3,"Gender","Female","LastLetter","a")</f>
        <v>0.18788526426112923</v>
      </c>
      <c r="G1531" t="str">
        <f t="shared" si="23"/>
        <v>Female</v>
      </c>
    </row>
    <row r="1532" spans="1:7">
      <c r="A1532" t="s">
        <v>4</v>
      </c>
      <c r="B1532" t="s">
        <v>2992</v>
      </c>
      <c r="C1532">
        <f>VLOOKUP(B1532,NB_2!A:C,3,0)</f>
        <v>8.9847259658580411E-2</v>
      </c>
      <c r="D1532">
        <f>VLOOKUP(B1532,NB_2!A:C,2,0)</f>
        <v>8.1053698074974676E-3</v>
      </c>
      <c r="E1532">
        <f>C1532*GETPIVOTDATA("Gender",NB_2!$A$3,"Gender","Male","LastLetter","a")</f>
        <v>1.5741433632904926E-2</v>
      </c>
      <c r="F1532">
        <f>D1532*GETPIVOTDATA("Gender",NB_2!$A$3,"Gender","Female","LastLetter","a")</f>
        <v>4.50024585056597E-3</v>
      </c>
      <c r="G1532" t="str">
        <f t="shared" si="23"/>
        <v>Male</v>
      </c>
    </row>
    <row r="1533" spans="1:7">
      <c r="A1533" t="s">
        <v>6</v>
      </c>
      <c r="B1533" t="s">
        <v>2976</v>
      </c>
      <c r="C1533">
        <f>VLOOKUP(B1533,NB_2!A:C,3,0)</f>
        <v>0.17520215633423181</v>
      </c>
      <c r="D1533">
        <f>VLOOKUP(B1533,NB_2!A:C,2,0)</f>
        <v>0.55521783181357653</v>
      </c>
      <c r="E1533">
        <f>C1533*GETPIVOTDATA("Gender",NB_2!$A$3,"Gender","Male","LastLetter","a")</f>
        <v>3.0695795584164604E-2</v>
      </c>
      <c r="F1533">
        <f>D1533*GETPIVOTDATA("Gender",NB_2!$A$3,"Gender","Female","LastLetter","a")</f>
        <v>0.30826684076376898</v>
      </c>
      <c r="G1533" t="str">
        <f t="shared" si="23"/>
        <v>Female</v>
      </c>
    </row>
    <row r="1534" spans="1:7">
      <c r="A1534" t="s">
        <v>4</v>
      </c>
      <c r="B1534" t="s">
        <v>2996</v>
      </c>
      <c r="C1534">
        <f>VLOOKUP(B1534,NB_2!A:C,3,0)</f>
        <v>2.4258760107816711E-2</v>
      </c>
      <c r="D1534">
        <f>VLOOKUP(B1534,NB_2!A:C,2,0)</f>
        <v>0</v>
      </c>
      <c r="E1534">
        <f>C1534*GETPIVOTDATA("Gender",NB_2!$A$3,"Gender","Male","LastLetter","a")</f>
        <v>4.2501870808843295E-3</v>
      </c>
      <c r="F1534">
        <f>D1534*GETPIVOTDATA("Gender",NB_2!$A$3,"Gender","Female","LastLetter","a")</f>
        <v>0</v>
      </c>
      <c r="G1534" t="str">
        <f t="shared" si="23"/>
        <v>Male</v>
      </c>
    </row>
    <row r="1535" spans="1:7">
      <c r="A1535" t="s">
        <v>4</v>
      </c>
      <c r="B1535" t="s">
        <v>2986</v>
      </c>
      <c r="C1535">
        <f>VLOOKUP(B1535,NB_2!A:C,3,0)</f>
        <v>5.6603773584905662E-2</v>
      </c>
      <c r="D1535">
        <f>VLOOKUP(B1535,NB_2!A:C,2,0)</f>
        <v>3.0395136778115502E-2</v>
      </c>
      <c r="E1535">
        <f>C1535*GETPIVOTDATA("Gender",NB_2!$A$3,"Gender","Male","LastLetter","a")</f>
        <v>9.9171031887301028E-3</v>
      </c>
      <c r="F1535">
        <f>D1535*GETPIVOTDATA("Gender",NB_2!$A$3,"Gender","Female","LastLetter","a")</f>
        <v>1.6875921939622389E-2</v>
      </c>
      <c r="G1535" t="str">
        <f t="shared" si="23"/>
        <v>Female</v>
      </c>
    </row>
    <row r="1536" spans="1:7">
      <c r="A1536" t="s">
        <v>4</v>
      </c>
      <c r="B1536" t="s">
        <v>2994</v>
      </c>
      <c r="C1536">
        <f>VLOOKUP(B1536,NB_2!A:C,3,0)</f>
        <v>6.2893081761006289E-2</v>
      </c>
      <c r="D1536">
        <f>VLOOKUP(B1536,NB_2!A:C,2,0)</f>
        <v>5.065856129685917E-3</v>
      </c>
      <c r="E1536">
        <f>C1536*GETPIVOTDATA("Gender",NB_2!$A$3,"Gender","Male","LastLetter","a")</f>
        <v>1.1019003543033448E-2</v>
      </c>
      <c r="F1536">
        <f>D1536*GETPIVOTDATA("Gender",NB_2!$A$3,"Gender","Female","LastLetter","a")</f>
        <v>2.812653656603731E-3</v>
      </c>
      <c r="G1536" t="str">
        <f t="shared" si="23"/>
        <v>Male</v>
      </c>
    </row>
    <row r="1537" spans="1:7">
      <c r="A1537" t="s">
        <v>4</v>
      </c>
      <c r="B1537" t="s">
        <v>2988</v>
      </c>
      <c r="C1537">
        <f>VLOOKUP(B1537,NB_2!A:C,3,0)</f>
        <v>0.16172506738544473</v>
      </c>
      <c r="D1537">
        <f>VLOOKUP(B1537,NB_2!A:C,2,0)</f>
        <v>1.4184397163120567E-2</v>
      </c>
      <c r="E1537">
        <f>C1537*GETPIVOTDATA("Gender",NB_2!$A$3,"Gender","Male","LastLetter","a")</f>
        <v>2.8334580539228861E-2</v>
      </c>
      <c r="F1537">
        <f>D1537*GETPIVOTDATA("Gender",NB_2!$A$3,"Gender","Female","LastLetter","a")</f>
        <v>7.8754302384904471E-3</v>
      </c>
      <c r="G1537" t="str">
        <f t="shared" si="23"/>
        <v>Male</v>
      </c>
    </row>
    <row r="1538" spans="1:7">
      <c r="A1538" t="s">
        <v>4</v>
      </c>
      <c r="B1538" t="s">
        <v>2992</v>
      </c>
      <c r="C1538">
        <f>VLOOKUP(B1538,NB_2!A:C,3,0)</f>
        <v>8.9847259658580411E-2</v>
      </c>
      <c r="D1538">
        <f>VLOOKUP(B1538,NB_2!A:C,2,0)</f>
        <v>8.1053698074974676E-3</v>
      </c>
      <c r="E1538">
        <f>C1538*GETPIVOTDATA("Gender",NB_2!$A$3,"Gender","Male","LastLetter","a")</f>
        <v>1.5741433632904926E-2</v>
      </c>
      <c r="F1538">
        <f>D1538*GETPIVOTDATA("Gender",NB_2!$A$3,"Gender","Female","LastLetter","a")</f>
        <v>4.50024585056597E-3</v>
      </c>
      <c r="G1538" t="str">
        <f t="shared" si="23"/>
        <v>Male</v>
      </c>
    </row>
    <row r="1539" spans="1:7">
      <c r="A1539" t="s">
        <v>4</v>
      </c>
      <c r="B1539" t="s">
        <v>2995</v>
      </c>
      <c r="C1539">
        <f>VLOOKUP(B1539,NB_2!A:C,3,0)</f>
        <v>3.2345013477088951E-2</v>
      </c>
      <c r="D1539">
        <f>VLOOKUP(B1539,NB_2!A:C,2,0)</f>
        <v>1.0131712259371834E-2</v>
      </c>
      <c r="E1539">
        <f>C1539*GETPIVOTDATA("Gender",NB_2!$A$3,"Gender","Male","LastLetter","a")</f>
        <v>5.6669161078457733E-3</v>
      </c>
      <c r="F1539">
        <f>D1539*GETPIVOTDATA("Gender",NB_2!$A$3,"Gender","Female","LastLetter","a")</f>
        <v>5.6253073132074621E-3</v>
      </c>
      <c r="G1539" t="str">
        <f t="shared" ref="G1539:G1602" si="24">IF(E1539&gt;F1539,"Male","Female")</f>
        <v>Male</v>
      </c>
    </row>
    <row r="1540" spans="1:7">
      <c r="A1540" t="s">
        <v>4</v>
      </c>
      <c r="B1540" t="s">
        <v>2986</v>
      </c>
      <c r="C1540">
        <f>VLOOKUP(B1540,NB_2!A:C,3,0)</f>
        <v>5.6603773584905662E-2</v>
      </c>
      <c r="D1540">
        <f>VLOOKUP(B1540,NB_2!A:C,2,0)</f>
        <v>3.0395136778115502E-2</v>
      </c>
      <c r="E1540">
        <f>C1540*GETPIVOTDATA("Gender",NB_2!$A$3,"Gender","Male","LastLetter","a")</f>
        <v>9.9171031887301028E-3</v>
      </c>
      <c r="F1540">
        <f>D1540*GETPIVOTDATA("Gender",NB_2!$A$3,"Gender","Female","LastLetter","a")</f>
        <v>1.6875921939622389E-2</v>
      </c>
      <c r="G1540" t="str">
        <f t="shared" si="24"/>
        <v>Female</v>
      </c>
    </row>
    <row r="1541" spans="1:7">
      <c r="A1541" t="s">
        <v>6</v>
      </c>
      <c r="B1541" t="s">
        <v>2992</v>
      </c>
      <c r="C1541">
        <f>VLOOKUP(B1541,NB_2!A:C,3,0)</f>
        <v>8.9847259658580411E-2</v>
      </c>
      <c r="D1541">
        <f>VLOOKUP(B1541,NB_2!A:C,2,0)</f>
        <v>8.1053698074974676E-3</v>
      </c>
      <c r="E1541">
        <f>C1541*GETPIVOTDATA("Gender",NB_2!$A$3,"Gender","Male","LastLetter","a")</f>
        <v>1.5741433632904926E-2</v>
      </c>
      <c r="F1541">
        <f>D1541*GETPIVOTDATA("Gender",NB_2!$A$3,"Gender","Female","LastLetter","a")</f>
        <v>4.50024585056597E-3</v>
      </c>
      <c r="G1541" t="str">
        <f t="shared" si="24"/>
        <v>Male</v>
      </c>
    </row>
    <row r="1542" spans="1:7">
      <c r="A1542" t="s">
        <v>4</v>
      </c>
      <c r="B1542" t="s">
        <v>2986</v>
      </c>
      <c r="C1542">
        <f>VLOOKUP(B1542,NB_2!A:C,3,0)</f>
        <v>5.6603773584905662E-2</v>
      </c>
      <c r="D1542">
        <f>VLOOKUP(B1542,NB_2!A:C,2,0)</f>
        <v>3.0395136778115502E-2</v>
      </c>
      <c r="E1542">
        <f>C1542*GETPIVOTDATA("Gender",NB_2!$A$3,"Gender","Male","LastLetter","a")</f>
        <v>9.9171031887301028E-3</v>
      </c>
      <c r="F1542">
        <f>D1542*GETPIVOTDATA("Gender",NB_2!$A$3,"Gender","Female","LastLetter","a")</f>
        <v>1.6875921939622389E-2</v>
      </c>
      <c r="G1542" t="str">
        <f t="shared" si="24"/>
        <v>Female</v>
      </c>
    </row>
    <row r="1543" spans="1:7">
      <c r="A1543" t="s">
        <v>6</v>
      </c>
      <c r="B1543" t="s">
        <v>2983</v>
      </c>
      <c r="C1543">
        <f>VLOOKUP(B1543,NB_2!A:C,3,0)</f>
        <v>6.5588499550763707E-2</v>
      </c>
      <c r="D1543">
        <f>VLOOKUP(B1543,NB_2!A:C,2,0)</f>
        <v>0.33839918946301922</v>
      </c>
      <c r="E1543">
        <f>C1543*GETPIVOTDATA("Gender",NB_2!$A$3,"Gender","Male","LastLetter","a")</f>
        <v>1.1491246552020596E-2</v>
      </c>
      <c r="F1543">
        <f>D1543*GETPIVOTDATA("Gender",NB_2!$A$3,"Gender","Female","LastLetter","a")</f>
        <v>0.18788526426112923</v>
      </c>
      <c r="G1543" t="str">
        <f t="shared" si="24"/>
        <v>Female</v>
      </c>
    </row>
    <row r="1544" spans="1:7">
      <c r="A1544" t="s">
        <v>4</v>
      </c>
      <c r="B1544" t="s">
        <v>2992</v>
      </c>
      <c r="C1544">
        <f>VLOOKUP(B1544,NB_2!A:C,3,0)</f>
        <v>8.9847259658580411E-2</v>
      </c>
      <c r="D1544">
        <f>VLOOKUP(B1544,NB_2!A:C,2,0)</f>
        <v>8.1053698074974676E-3</v>
      </c>
      <c r="E1544">
        <f>C1544*GETPIVOTDATA("Gender",NB_2!$A$3,"Gender","Male","LastLetter","a")</f>
        <v>1.5741433632904926E-2</v>
      </c>
      <c r="F1544">
        <f>D1544*GETPIVOTDATA("Gender",NB_2!$A$3,"Gender","Female","LastLetter","a")</f>
        <v>4.50024585056597E-3</v>
      </c>
      <c r="G1544" t="str">
        <f t="shared" si="24"/>
        <v>Male</v>
      </c>
    </row>
    <row r="1545" spans="1:7">
      <c r="A1545" t="s">
        <v>6</v>
      </c>
      <c r="B1545" t="s">
        <v>2983</v>
      </c>
      <c r="C1545">
        <f>VLOOKUP(B1545,NB_2!A:C,3,0)</f>
        <v>6.5588499550763707E-2</v>
      </c>
      <c r="D1545">
        <f>VLOOKUP(B1545,NB_2!A:C,2,0)</f>
        <v>0.33839918946301922</v>
      </c>
      <c r="E1545">
        <f>C1545*GETPIVOTDATA("Gender",NB_2!$A$3,"Gender","Male","LastLetter","a")</f>
        <v>1.1491246552020596E-2</v>
      </c>
      <c r="F1545">
        <f>D1545*GETPIVOTDATA("Gender",NB_2!$A$3,"Gender","Female","LastLetter","a")</f>
        <v>0.18788526426112923</v>
      </c>
      <c r="G1545" t="str">
        <f t="shared" si="24"/>
        <v>Female</v>
      </c>
    </row>
    <row r="1546" spans="1:7">
      <c r="A1546" t="s">
        <v>4</v>
      </c>
      <c r="B1546" t="s">
        <v>2983</v>
      </c>
      <c r="C1546">
        <f>VLOOKUP(B1546,NB_2!A:C,3,0)</f>
        <v>6.5588499550763707E-2</v>
      </c>
      <c r="D1546">
        <f>VLOOKUP(B1546,NB_2!A:C,2,0)</f>
        <v>0.33839918946301922</v>
      </c>
      <c r="E1546">
        <f>C1546*GETPIVOTDATA("Gender",NB_2!$A$3,"Gender","Male","LastLetter","a")</f>
        <v>1.1491246552020596E-2</v>
      </c>
      <c r="F1546">
        <f>D1546*GETPIVOTDATA("Gender",NB_2!$A$3,"Gender","Female","LastLetter","a")</f>
        <v>0.18788526426112923</v>
      </c>
      <c r="G1546" t="str">
        <f t="shared" si="24"/>
        <v>Female</v>
      </c>
    </row>
    <row r="1547" spans="1:7">
      <c r="A1547" t="s">
        <v>6</v>
      </c>
      <c r="B1547" t="s">
        <v>2983</v>
      </c>
      <c r="C1547">
        <f>VLOOKUP(B1547,NB_2!A:C,3,0)</f>
        <v>6.5588499550763707E-2</v>
      </c>
      <c r="D1547">
        <f>VLOOKUP(B1547,NB_2!A:C,2,0)</f>
        <v>0.33839918946301922</v>
      </c>
      <c r="E1547">
        <f>C1547*GETPIVOTDATA("Gender",NB_2!$A$3,"Gender","Male","LastLetter","a")</f>
        <v>1.1491246552020596E-2</v>
      </c>
      <c r="F1547">
        <f>D1547*GETPIVOTDATA("Gender",NB_2!$A$3,"Gender","Female","LastLetter","a")</f>
        <v>0.18788526426112923</v>
      </c>
      <c r="G1547" t="str">
        <f t="shared" si="24"/>
        <v>Female</v>
      </c>
    </row>
    <row r="1548" spans="1:7">
      <c r="A1548" t="s">
        <v>6</v>
      </c>
      <c r="B1548" t="s">
        <v>2983</v>
      </c>
      <c r="C1548">
        <f>VLOOKUP(B1548,NB_2!A:C,3,0)</f>
        <v>6.5588499550763707E-2</v>
      </c>
      <c r="D1548">
        <f>VLOOKUP(B1548,NB_2!A:C,2,0)</f>
        <v>0.33839918946301922</v>
      </c>
      <c r="E1548">
        <f>C1548*GETPIVOTDATA("Gender",NB_2!$A$3,"Gender","Male","LastLetter","a")</f>
        <v>1.1491246552020596E-2</v>
      </c>
      <c r="F1548">
        <f>D1548*GETPIVOTDATA("Gender",NB_2!$A$3,"Gender","Female","LastLetter","a")</f>
        <v>0.18788526426112923</v>
      </c>
      <c r="G1548" t="str">
        <f t="shared" si="24"/>
        <v>Female</v>
      </c>
    </row>
    <row r="1549" spans="1:7">
      <c r="A1549" t="s">
        <v>4</v>
      </c>
      <c r="B1549" t="s">
        <v>2978</v>
      </c>
      <c r="C1549">
        <f>VLOOKUP(B1549,NB_2!A:C,3,0)</f>
        <v>3.0548068283917342E-2</v>
      </c>
      <c r="D1549">
        <f>VLOOKUP(B1549,NB_2!A:C,2,0)</f>
        <v>1.0131712259371835E-3</v>
      </c>
      <c r="E1549">
        <f>C1549*GETPIVOTDATA("Gender",NB_2!$A$3,"Gender","Male","LastLetter","a")</f>
        <v>5.3520874351876743E-3</v>
      </c>
      <c r="F1549">
        <f>D1549*GETPIVOTDATA("Gender",NB_2!$A$3,"Gender","Female","LastLetter","a")</f>
        <v>5.6253073132074625E-4</v>
      </c>
      <c r="G1549" t="str">
        <f t="shared" si="24"/>
        <v>Male</v>
      </c>
    </row>
    <row r="1550" spans="1:7">
      <c r="A1550" t="s">
        <v>4</v>
      </c>
      <c r="B1550" t="s">
        <v>2985</v>
      </c>
      <c r="C1550">
        <f>VLOOKUP(B1550,NB_2!A:C,3,0)</f>
        <v>3.6837376460017966E-2</v>
      </c>
      <c r="D1550">
        <f>VLOOKUP(B1550,NB_2!A:C,2,0)</f>
        <v>4.0526849037487338E-3</v>
      </c>
      <c r="E1550">
        <f>C1550*GETPIVOTDATA("Gender",NB_2!$A$3,"Gender","Male","LastLetter","a")</f>
        <v>6.4539877894910181E-3</v>
      </c>
      <c r="F1550">
        <f>D1550*GETPIVOTDATA("Gender",NB_2!$A$3,"Gender","Female","LastLetter","a")</f>
        <v>2.250122925282985E-3</v>
      </c>
      <c r="G1550" t="str">
        <f t="shared" si="24"/>
        <v>Male</v>
      </c>
    </row>
    <row r="1551" spans="1:7">
      <c r="A1551" t="s">
        <v>4</v>
      </c>
      <c r="B1551" t="s">
        <v>2994</v>
      </c>
      <c r="C1551">
        <f>VLOOKUP(B1551,NB_2!A:C,3,0)</f>
        <v>6.2893081761006289E-2</v>
      </c>
      <c r="D1551">
        <f>VLOOKUP(B1551,NB_2!A:C,2,0)</f>
        <v>5.065856129685917E-3</v>
      </c>
      <c r="E1551">
        <f>C1551*GETPIVOTDATA("Gender",NB_2!$A$3,"Gender","Male","LastLetter","a")</f>
        <v>1.1019003543033448E-2</v>
      </c>
      <c r="F1551">
        <f>D1551*GETPIVOTDATA("Gender",NB_2!$A$3,"Gender","Female","LastLetter","a")</f>
        <v>2.812653656603731E-3</v>
      </c>
      <c r="G1551" t="str">
        <f t="shared" si="24"/>
        <v>Male</v>
      </c>
    </row>
    <row r="1552" spans="1:7">
      <c r="A1552" t="s">
        <v>4</v>
      </c>
      <c r="B1552" t="s">
        <v>2976</v>
      </c>
      <c r="C1552">
        <f>VLOOKUP(B1552,NB_2!A:C,3,0)</f>
        <v>0.17520215633423181</v>
      </c>
      <c r="D1552">
        <f>VLOOKUP(B1552,NB_2!A:C,2,0)</f>
        <v>0.55521783181357653</v>
      </c>
      <c r="E1552">
        <f>C1552*GETPIVOTDATA("Gender",NB_2!$A$3,"Gender","Male","LastLetter","a")</f>
        <v>3.0695795584164604E-2</v>
      </c>
      <c r="F1552">
        <f>D1552*GETPIVOTDATA("Gender",NB_2!$A$3,"Gender","Female","LastLetter","a")</f>
        <v>0.30826684076376898</v>
      </c>
      <c r="G1552" t="str">
        <f t="shared" si="24"/>
        <v>Female</v>
      </c>
    </row>
    <row r="1553" spans="1:7">
      <c r="A1553" t="s">
        <v>6</v>
      </c>
      <c r="B1553" t="s">
        <v>2976</v>
      </c>
      <c r="C1553">
        <f>VLOOKUP(B1553,NB_2!A:C,3,0)</f>
        <v>0.17520215633423181</v>
      </c>
      <c r="D1553">
        <f>VLOOKUP(B1553,NB_2!A:C,2,0)</f>
        <v>0.55521783181357653</v>
      </c>
      <c r="E1553">
        <f>C1553*GETPIVOTDATA("Gender",NB_2!$A$3,"Gender","Male","LastLetter","a")</f>
        <v>3.0695795584164604E-2</v>
      </c>
      <c r="F1553">
        <f>D1553*GETPIVOTDATA("Gender",NB_2!$A$3,"Gender","Female","LastLetter","a")</f>
        <v>0.30826684076376898</v>
      </c>
      <c r="G1553" t="str">
        <f t="shared" si="24"/>
        <v>Female</v>
      </c>
    </row>
    <row r="1554" spans="1:7">
      <c r="A1554" t="s">
        <v>6</v>
      </c>
      <c r="B1554" t="s">
        <v>2983</v>
      </c>
      <c r="C1554">
        <f>VLOOKUP(B1554,NB_2!A:C,3,0)</f>
        <v>6.5588499550763707E-2</v>
      </c>
      <c r="D1554">
        <f>VLOOKUP(B1554,NB_2!A:C,2,0)</f>
        <v>0.33839918946301922</v>
      </c>
      <c r="E1554">
        <f>C1554*GETPIVOTDATA("Gender",NB_2!$A$3,"Gender","Male","LastLetter","a")</f>
        <v>1.1491246552020596E-2</v>
      </c>
      <c r="F1554">
        <f>D1554*GETPIVOTDATA("Gender",NB_2!$A$3,"Gender","Female","LastLetter","a")</f>
        <v>0.18788526426112923</v>
      </c>
      <c r="G1554" t="str">
        <f t="shared" si="24"/>
        <v>Female</v>
      </c>
    </row>
    <row r="1555" spans="1:7">
      <c r="A1555" t="s">
        <v>4</v>
      </c>
      <c r="B1555" t="s">
        <v>2988</v>
      </c>
      <c r="C1555">
        <f>VLOOKUP(B1555,NB_2!A:C,3,0)</f>
        <v>0.16172506738544473</v>
      </c>
      <c r="D1555">
        <f>VLOOKUP(B1555,NB_2!A:C,2,0)</f>
        <v>1.4184397163120567E-2</v>
      </c>
      <c r="E1555">
        <f>C1555*GETPIVOTDATA("Gender",NB_2!$A$3,"Gender","Male","LastLetter","a")</f>
        <v>2.8334580539228861E-2</v>
      </c>
      <c r="F1555">
        <f>D1555*GETPIVOTDATA("Gender",NB_2!$A$3,"Gender","Female","LastLetter","a")</f>
        <v>7.8754302384904471E-3</v>
      </c>
      <c r="G1555" t="str">
        <f t="shared" si="24"/>
        <v>Male</v>
      </c>
    </row>
    <row r="1556" spans="1:7">
      <c r="A1556" t="s">
        <v>6</v>
      </c>
      <c r="B1556" t="s">
        <v>2983</v>
      </c>
      <c r="C1556">
        <f>VLOOKUP(B1556,NB_2!A:C,3,0)</f>
        <v>6.5588499550763707E-2</v>
      </c>
      <c r="D1556">
        <f>VLOOKUP(B1556,NB_2!A:C,2,0)</f>
        <v>0.33839918946301922</v>
      </c>
      <c r="E1556">
        <f>C1556*GETPIVOTDATA("Gender",NB_2!$A$3,"Gender","Male","LastLetter","a")</f>
        <v>1.1491246552020596E-2</v>
      </c>
      <c r="F1556">
        <f>D1556*GETPIVOTDATA("Gender",NB_2!$A$3,"Gender","Female","LastLetter","a")</f>
        <v>0.18788526426112923</v>
      </c>
      <c r="G1556" t="str">
        <f t="shared" si="24"/>
        <v>Female</v>
      </c>
    </row>
    <row r="1557" spans="1:7">
      <c r="A1557" t="s">
        <v>4</v>
      </c>
      <c r="B1557" t="s">
        <v>2976</v>
      </c>
      <c r="C1557">
        <f>VLOOKUP(B1557,NB_2!A:C,3,0)</f>
        <v>0.17520215633423181</v>
      </c>
      <c r="D1557">
        <f>VLOOKUP(B1557,NB_2!A:C,2,0)</f>
        <v>0.55521783181357653</v>
      </c>
      <c r="E1557">
        <f>C1557*GETPIVOTDATA("Gender",NB_2!$A$3,"Gender","Male","LastLetter","a")</f>
        <v>3.0695795584164604E-2</v>
      </c>
      <c r="F1557">
        <f>D1557*GETPIVOTDATA("Gender",NB_2!$A$3,"Gender","Female","LastLetter","a")</f>
        <v>0.30826684076376898</v>
      </c>
      <c r="G1557" t="str">
        <f t="shared" si="24"/>
        <v>Female</v>
      </c>
    </row>
    <row r="1558" spans="1:7">
      <c r="A1558" t="s">
        <v>4</v>
      </c>
      <c r="B1558" t="s">
        <v>2988</v>
      </c>
      <c r="C1558">
        <f>VLOOKUP(B1558,NB_2!A:C,3,0)</f>
        <v>0.16172506738544473</v>
      </c>
      <c r="D1558">
        <f>VLOOKUP(B1558,NB_2!A:C,2,0)</f>
        <v>1.4184397163120567E-2</v>
      </c>
      <c r="E1558">
        <f>C1558*GETPIVOTDATA("Gender",NB_2!$A$3,"Gender","Male","LastLetter","a")</f>
        <v>2.8334580539228861E-2</v>
      </c>
      <c r="F1558">
        <f>D1558*GETPIVOTDATA("Gender",NB_2!$A$3,"Gender","Female","LastLetter","a")</f>
        <v>7.8754302384904471E-3</v>
      </c>
      <c r="G1558" t="str">
        <f t="shared" si="24"/>
        <v>Male</v>
      </c>
    </row>
    <row r="1559" spans="1:7">
      <c r="A1559" t="s">
        <v>4</v>
      </c>
      <c r="B1559" t="s">
        <v>2988</v>
      </c>
      <c r="C1559">
        <f>VLOOKUP(B1559,NB_2!A:C,3,0)</f>
        <v>0.16172506738544473</v>
      </c>
      <c r="D1559">
        <f>VLOOKUP(B1559,NB_2!A:C,2,0)</f>
        <v>1.4184397163120567E-2</v>
      </c>
      <c r="E1559">
        <f>C1559*GETPIVOTDATA("Gender",NB_2!$A$3,"Gender","Male","LastLetter","a")</f>
        <v>2.8334580539228861E-2</v>
      </c>
      <c r="F1559">
        <f>D1559*GETPIVOTDATA("Gender",NB_2!$A$3,"Gender","Female","LastLetter","a")</f>
        <v>7.8754302384904471E-3</v>
      </c>
      <c r="G1559" t="str">
        <f t="shared" si="24"/>
        <v>Male</v>
      </c>
    </row>
    <row r="1560" spans="1:7">
      <c r="A1560" t="s">
        <v>4</v>
      </c>
      <c r="B1560" t="s">
        <v>2988</v>
      </c>
      <c r="C1560">
        <f>VLOOKUP(B1560,NB_2!A:C,3,0)</f>
        <v>0.16172506738544473</v>
      </c>
      <c r="D1560">
        <f>VLOOKUP(B1560,NB_2!A:C,2,0)</f>
        <v>1.4184397163120567E-2</v>
      </c>
      <c r="E1560">
        <f>C1560*GETPIVOTDATA("Gender",NB_2!$A$3,"Gender","Male","LastLetter","a")</f>
        <v>2.8334580539228861E-2</v>
      </c>
      <c r="F1560">
        <f>D1560*GETPIVOTDATA("Gender",NB_2!$A$3,"Gender","Female","LastLetter","a")</f>
        <v>7.8754302384904471E-3</v>
      </c>
      <c r="G1560" t="str">
        <f t="shared" si="24"/>
        <v>Male</v>
      </c>
    </row>
    <row r="1561" spans="1:7">
      <c r="A1561" t="s">
        <v>4</v>
      </c>
      <c r="B1561" t="s">
        <v>2982</v>
      </c>
      <c r="C1561">
        <f>VLOOKUP(B1561,NB_2!A:C,3,0)</f>
        <v>0.1096136567834681</v>
      </c>
      <c r="D1561">
        <f>VLOOKUP(B1561,NB_2!A:C,2,0)</f>
        <v>5.065856129685917E-3</v>
      </c>
      <c r="E1561">
        <f>C1561*GETPIVOTDATA("Gender",NB_2!$A$3,"Gender","Male","LastLetter","a")</f>
        <v>1.9204549032144008E-2</v>
      </c>
      <c r="F1561">
        <f>D1561*GETPIVOTDATA("Gender",NB_2!$A$3,"Gender","Female","LastLetter","a")</f>
        <v>2.812653656603731E-3</v>
      </c>
      <c r="G1561" t="str">
        <f t="shared" si="24"/>
        <v>Male</v>
      </c>
    </row>
    <row r="1562" spans="1:7">
      <c r="A1562" t="s">
        <v>6</v>
      </c>
      <c r="B1562" t="s">
        <v>2976</v>
      </c>
      <c r="C1562">
        <f>VLOOKUP(B1562,NB_2!A:C,3,0)</f>
        <v>0.17520215633423181</v>
      </c>
      <c r="D1562">
        <f>VLOOKUP(B1562,NB_2!A:C,2,0)</f>
        <v>0.55521783181357653</v>
      </c>
      <c r="E1562">
        <f>C1562*GETPIVOTDATA("Gender",NB_2!$A$3,"Gender","Male","LastLetter","a")</f>
        <v>3.0695795584164604E-2</v>
      </c>
      <c r="F1562">
        <f>D1562*GETPIVOTDATA("Gender",NB_2!$A$3,"Gender","Female","LastLetter","a")</f>
        <v>0.30826684076376898</v>
      </c>
      <c r="G1562" t="str">
        <f t="shared" si="24"/>
        <v>Female</v>
      </c>
    </row>
    <row r="1563" spans="1:7">
      <c r="A1563" t="s">
        <v>6</v>
      </c>
      <c r="B1563" t="s">
        <v>2983</v>
      </c>
      <c r="C1563">
        <f>VLOOKUP(B1563,NB_2!A:C,3,0)</f>
        <v>6.5588499550763707E-2</v>
      </c>
      <c r="D1563">
        <f>VLOOKUP(B1563,NB_2!A:C,2,0)</f>
        <v>0.33839918946301922</v>
      </c>
      <c r="E1563">
        <f>C1563*GETPIVOTDATA("Gender",NB_2!$A$3,"Gender","Male","LastLetter","a")</f>
        <v>1.1491246552020596E-2</v>
      </c>
      <c r="F1563">
        <f>D1563*GETPIVOTDATA("Gender",NB_2!$A$3,"Gender","Female","LastLetter","a")</f>
        <v>0.18788526426112923</v>
      </c>
      <c r="G1563" t="str">
        <f t="shared" si="24"/>
        <v>Female</v>
      </c>
    </row>
    <row r="1564" spans="1:7">
      <c r="A1564" t="s">
        <v>4</v>
      </c>
      <c r="B1564" t="s">
        <v>2992</v>
      </c>
      <c r="C1564">
        <f>VLOOKUP(B1564,NB_2!A:C,3,0)</f>
        <v>8.9847259658580411E-2</v>
      </c>
      <c r="D1564">
        <f>VLOOKUP(B1564,NB_2!A:C,2,0)</f>
        <v>8.1053698074974676E-3</v>
      </c>
      <c r="E1564">
        <f>C1564*GETPIVOTDATA("Gender",NB_2!$A$3,"Gender","Male","LastLetter","a")</f>
        <v>1.5741433632904926E-2</v>
      </c>
      <c r="F1564">
        <f>D1564*GETPIVOTDATA("Gender",NB_2!$A$3,"Gender","Female","LastLetter","a")</f>
        <v>4.50024585056597E-3</v>
      </c>
      <c r="G1564" t="str">
        <f t="shared" si="24"/>
        <v>Male</v>
      </c>
    </row>
    <row r="1565" spans="1:7">
      <c r="A1565" t="s">
        <v>4</v>
      </c>
      <c r="B1565" t="s">
        <v>2988</v>
      </c>
      <c r="C1565">
        <f>VLOOKUP(B1565,NB_2!A:C,3,0)</f>
        <v>0.16172506738544473</v>
      </c>
      <c r="D1565">
        <f>VLOOKUP(B1565,NB_2!A:C,2,0)</f>
        <v>1.4184397163120567E-2</v>
      </c>
      <c r="E1565">
        <f>C1565*GETPIVOTDATA("Gender",NB_2!$A$3,"Gender","Male","LastLetter","a")</f>
        <v>2.8334580539228861E-2</v>
      </c>
      <c r="F1565">
        <f>D1565*GETPIVOTDATA("Gender",NB_2!$A$3,"Gender","Female","LastLetter","a")</f>
        <v>7.8754302384904471E-3</v>
      </c>
      <c r="G1565" t="str">
        <f t="shared" si="24"/>
        <v>Male</v>
      </c>
    </row>
    <row r="1566" spans="1:7">
      <c r="A1566" t="s">
        <v>4</v>
      </c>
      <c r="B1566" t="s">
        <v>2986</v>
      </c>
      <c r="C1566">
        <f>VLOOKUP(B1566,NB_2!A:C,3,0)</f>
        <v>5.6603773584905662E-2</v>
      </c>
      <c r="D1566">
        <f>VLOOKUP(B1566,NB_2!A:C,2,0)</f>
        <v>3.0395136778115502E-2</v>
      </c>
      <c r="E1566">
        <f>C1566*GETPIVOTDATA("Gender",NB_2!$A$3,"Gender","Male","LastLetter","a")</f>
        <v>9.9171031887301028E-3</v>
      </c>
      <c r="F1566">
        <f>D1566*GETPIVOTDATA("Gender",NB_2!$A$3,"Gender","Female","LastLetter","a")</f>
        <v>1.6875921939622389E-2</v>
      </c>
      <c r="G1566" t="str">
        <f t="shared" si="24"/>
        <v>Female</v>
      </c>
    </row>
    <row r="1567" spans="1:7">
      <c r="A1567" t="s">
        <v>6</v>
      </c>
      <c r="B1567" t="s">
        <v>2976</v>
      </c>
      <c r="C1567">
        <f>VLOOKUP(B1567,NB_2!A:C,3,0)</f>
        <v>0.17520215633423181</v>
      </c>
      <c r="D1567">
        <f>VLOOKUP(B1567,NB_2!A:C,2,0)</f>
        <v>0.55521783181357653</v>
      </c>
      <c r="E1567">
        <f>C1567*GETPIVOTDATA("Gender",NB_2!$A$3,"Gender","Male","LastLetter","a")</f>
        <v>3.0695795584164604E-2</v>
      </c>
      <c r="F1567">
        <f>D1567*GETPIVOTDATA("Gender",NB_2!$A$3,"Gender","Female","LastLetter","a")</f>
        <v>0.30826684076376898</v>
      </c>
      <c r="G1567" t="str">
        <f t="shared" si="24"/>
        <v>Female</v>
      </c>
    </row>
    <row r="1568" spans="1:7">
      <c r="A1568" t="s">
        <v>4</v>
      </c>
      <c r="B1568" t="s">
        <v>2988</v>
      </c>
      <c r="C1568">
        <f>VLOOKUP(B1568,NB_2!A:C,3,0)</f>
        <v>0.16172506738544473</v>
      </c>
      <c r="D1568">
        <f>VLOOKUP(B1568,NB_2!A:C,2,0)</f>
        <v>1.4184397163120567E-2</v>
      </c>
      <c r="E1568">
        <f>C1568*GETPIVOTDATA("Gender",NB_2!$A$3,"Gender","Male","LastLetter","a")</f>
        <v>2.8334580539228861E-2</v>
      </c>
      <c r="F1568">
        <f>D1568*GETPIVOTDATA("Gender",NB_2!$A$3,"Gender","Female","LastLetter","a")</f>
        <v>7.8754302384904471E-3</v>
      </c>
      <c r="G1568" t="str">
        <f t="shared" si="24"/>
        <v>Male</v>
      </c>
    </row>
    <row r="1569" spans="1:7">
      <c r="A1569" t="s">
        <v>6</v>
      </c>
      <c r="B1569" t="s">
        <v>2976</v>
      </c>
      <c r="C1569">
        <f>VLOOKUP(B1569,NB_2!A:C,3,0)</f>
        <v>0.17520215633423181</v>
      </c>
      <c r="D1569">
        <f>VLOOKUP(B1569,NB_2!A:C,2,0)</f>
        <v>0.55521783181357653</v>
      </c>
      <c r="E1569">
        <f>C1569*GETPIVOTDATA("Gender",NB_2!$A$3,"Gender","Male","LastLetter","a")</f>
        <v>3.0695795584164604E-2</v>
      </c>
      <c r="F1569">
        <f>D1569*GETPIVOTDATA("Gender",NB_2!$A$3,"Gender","Female","LastLetter","a")</f>
        <v>0.30826684076376898</v>
      </c>
      <c r="G1569" t="str">
        <f t="shared" si="24"/>
        <v>Female</v>
      </c>
    </row>
    <row r="1570" spans="1:7">
      <c r="A1570" t="s">
        <v>6</v>
      </c>
      <c r="B1570" t="s">
        <v>2983</v>
      </c>
      <c r="C1570">
        <f>VLOOKUP(B1570,NB_2!A:C,3,0)</f>
        <v>6.5588499550763707E-2</v>
      </c>
      <c r="D1570">
        <f>VLOOKUP(B1570,NB_2!A:C,2,0)</f>
        <v>0.33839918946301922</v>
      </c>
      <c r="E1570">
        <f>C1570*GETPIVOTDATA("Gender",NB_2!$A$3,"Gender","Male","LastLetter","a")</f>
        <v>1.1491246552020596E-2</v>
      </c>
      <c r="F1570">
        <f>D1570*GETPIVOTDATA("Gender",NB_2!$A$3,"Gender","Female","LastLetter","a")</f>
        <v>0.18788526426112923</v>
      </c>
      <c r="G1570" t="str">
        <f t="shared" si="24"/>
        <v>Female</v>
      </c>
    </row>
    <row r="1571" spans="1:7">
      <c r="A1571" t="s">
        <v>6</v>
      </c>
      <c r="B1571" t="s">
        <v>2976</v>
      </c>
      <c r="C1571">
        <f>VLOOKUP(B1571,NB_2!A:C,3,0)</f>
        <v>0.17520215633423181</v>
      </c>
      <c r="D1571">
        <f>VLOOKUP(B1571,NB_2!A:C,2,0)</f>
        <v>0.55521783181357653</v>
      </c>
      <c r="E1571">
        <f>C1571*GETPIVOTDATA("Gender",NB_2!$A$3,"Gender","Male","LastLetter","a")</f>
        <v>3.0695795584164604E-2</v>
      </c>
      <c r="F1571">
        <f>D1571*GETPIVOTDATA("Gender",NB_2!$A$3,"Gender","Female","LastLetter","a")</f>
        <v>0.30826684076376898</v>
      </c>
      <c r="G1571" t="str">
        <f t="shared" si="24"/>
        <v>Female</v>
      </c>
    </row>
    <row r="1572" spans="1:7">
      <c r="A1572" t="s">
        <v>4</v>
      </c>
      <c r="B1572" t="s">
        <v>2976</v>
      </c>
      <c r="C1572">
        <f>VLOOKUP(B1572,NB_2!A:C,3,0)</f>
        <v>0.17520215633423181</v>
      </c>
      <c r="D1572">
        <f>VLOOKUP(B1572,NB_2!A:C,2,0)</f>
        <v>0.55521783181357653</v>
      </c>
      <c r="E1572">
        <f>C1572*GETPIVOTDATA("Gender",NB_2!$A$3,"Gender","Male","LastLetter","a")</f>
        <v>3.0695795584164604E-2</v>
      </c>
      <c r="F1572">
        <f>D1572*GETPIVOTDATA("Gender",NB_2!$A$3,"Gender","Female","LastLetter","a")</f>
        <v>0.30826684076376898</v>
      </c>
      <c r="G1572" t="str">
        <f t="shared" si="24"/>
        <v>Female</v>
      </c>
    </row>
    <row r="1573" spans="1:7">
      <c r="A1573" t="s">
        <v>4</v>
      </c>
      <c r="B1573" t="s">
        <v>2976</v>
      </c>
      <c r="C1573">
        <f>VLOOKUP(B1573,NB_2!A:C,3,0)</f>
        <v>0.17520215633423181</v>
      </c>
      <c r="D1573">
        <f>VLOOKUP(B1573,NB_2!A:C,2,0)</f>
        <v>0.55521783181357653</v>
      </c>
      <c r="E1573">
        <f>C1573*GETPIVOTDATA("Gender",NB_2!$A$3,"Gender","Male","LastLetter","a")</f>
        <v>3.0695795584164604E-2</v>
      </c>
      <c r="F1573">
        <f>D1573*GETPIVOTDATA("Gender",NB_2!$A$3,"Gender","Female","LastLetter","a")</f>
        <v>0.30826684076376898</v>
      </c>
      <c r="G1573" t="str">
        <f t="shared" si="24"/>
        <v>Female</v>
      </c>
    </row>
    <row r="1574" spans="1:7">
      <c r="A1574" t="s">
        <v>4</v>
      </c>
      <c r="B1574" t="s">
        <v>2986</v>
      </c>
      <c r="C1574">
        <f>VLOOKUP(B1574,NB_2!A:C,3,0)</f>
        <v>5.6603773584905662E-2</v>
      </c>
      <c r="D1574">
        <f>VLOOKUP(B1574,NB_2!A:C,2,0)</f>
        <v>3.0395136778115502E-2</v>
      </c>
      <c r="E1574">
        <f>C1574*GETPIVOTDATA("Gender",NB_2!$A$3,"Gender","Male","LastLetter","a")</f>
        <v>9.9171031887301028E-3</v>
      </c>
      <c r="F1574">
        <f>D1574*GETPIVOTDATA("Gender",NB_2!$A$3,"Gender","Female","LastLetter","a")</f>
        <v>1.6875921939622389E-2</v>
      </c>
      <c r="G1574" t="str">
        <f t="shared" si="24"/>
        <v>Female</v>
      </c>
    </row>
    <row r="1575" spans="1:7">
      <c r="A1575" t="s">
        <v>4</v>
      </c>
      <c r="B1575" t="s">
        <v>2988</v>
      </c>
      <c r="C1575">
        <f>VLOOKUP(B1575,NB_2!A:C,3,0)</f>
        <v>0.16172506738544473</v>
      </c>
      <c r="D1575">
        <f>VLOOKUP(B1575,NB_2!A:C,2,0)</f>
        <v>1.4184397163120567E-2</v>
      </c>
      <c r="E1575">
        <f>C1575*GETPIVOTDATA("Gender",NB_2!$A$3,"Gender","Male","LastLetter","a")</f>
        <v>2.8334580539228861E-2</v>
      </c>
      <c r="F1575">
        <f>D1575*GETPIVOTDATA("Gender",NB_2!$A$3,"Gender","Female","LastLetter","a")</f>
        <v>7.8754302384904471E-3</v>
      </c>
      <c r="G1575" t="str">
        <f t="shared" si="24"/>
        <v>Male</v>
      </c>
    </row>
    <row r="1576" spans="1:7">
      <c r="A1576" t="s">
        <v>6</v>
      </c>
      <c r="B1576" t="s">
        <v>2976</v>
      </c>
      <c r="C1576">
        <f>VLOOKUP(B1576,NB_2!A:C,3,0)</f>
        <v>0.17520215633423181</v>
      </c>
      <c r="D1576">
        <f>VLOOKUP(B1576,NB_2!A:C,2,0)</f>
        <v>0.55521783181357653</v>
      </c>
      <c r="E1576">
        <f>C1576*GETPIVOTDATA("Gender",NB_2!$A$3,"Gender","Male","LastLetter","a")</f>
        <v>3.0695795584164604E-2</v>
      </c>
      <c r="F1576">
        <f>D1576*GETPIVOTDATA("Gender",NB_2!$A$3,"Gender","Female","LastLetter","a")</f>
        <v>0.30826684076376898</v>
      </c>
      <c r="G1576" t="str">
        <f t="shared" si="24"/>
        <v>Female</v>
      </c>
    </row>
    <row r="1577" spans="1:7">
      <c r="A1577" t="s">
        <v>6</v>
      </c>
      <c r="B1577" t="s">
        <v>2976</v>
      </c>
      <c r="C1577">
        <f>VLOOKUP(B1577,NB_2!A:C,3,0)</f>
        <v>0.17520215633423181</v>
      </c>
      <c r="D1577">
        <f>VLOOKUP(B1577,NB_2!A:C,2,0)</f>
        <v>0.55521783181357653</v>
      </c>
      <c r="E1577">
        <f>C1577*GETPIVOTDATA("Gender",NB_2!$A$3,"Gender","Male","LastLetter","a")</f>
        <v>3.0695795584164604E-2</v>
      </c>
      <c r="F1577">
        <f>D1577*GETPIVOTDATA("Gender",NB_2!$A$3,"Gender","Female","LastLetter","a")</f>
        <v>0.30826684076376898</v>
      </c>
      <c r="G1577" t="str">
        <f t="shared" si="24"/>
        <v>Female</v>
      </c>
    </row>
    <row r="1578" spans="1:7">
      <c r="A1578" t="s">
        <v>6</v>
      </c>
      <c r="B1578" t="s">
        <v>2987</v>
      </c>
      <c r="C1578">
        <f>VLOOKUP(B1578,NB_2!A:C,3,0)</f>
        <v>3.7735849056603772E-2</v>
      </c>
      <c r="D1578">
        <f>VLOOKUP(B1578,NB_2!A:C,2,0)</f>
        <v>7.0921985815602835E-3</v>
      </c>
      <c r="E1578">
        <f>C1578*GETPIVOTDATA("Gender",NB_2!$A$3,"Gender","Male","LastLetter","a")</f>
        <v>6.6114021258200676E-3</v>
      </c>
      <c r="F1578">
        <f>D1578*GETPIVOTDATA("Gender",NB_2!$A$3,"Gender","Female","LastLetter","a")</f>
        <v>3.9377151192452236E-3</v>
      </c>
      <c r="G1578" t="str">
        <f t="shared" si="24"/>
        <v>Male</v>
      </c>
    </row>
    <row r="1579" spans="1:7">
      <c r="A1579" t="s">
        <v>6</v>
      </c>
      <c r="B1579" t="s">
        <v>2983</v>
      </c>
      <c r="C1579">
        <f>VLOOKUP(B1579,NB_2!A:C,3,0)</f>
        <v>6.5588499550763707E-2</v>
      </c>
      <c r="D1579">
        <f>VLOOKUP(B1579,NB_2!A:C,2,0)</f>
        <v>0.33839918946301922</v>
      </c>
      <c r="E1579">
        <f>C1579*GETPIVOTDATA("Gender",NB_2!$A$3,"Gender","Male","LastLetter","a")</f>
        <v>1.1491246552020596E-2</v>
      </c>
      <c r="F1579">
        <f>D1579*GETPIVOTDATA("Gender",NB_2!$A$3,"Gender","Female","LastLetter","a")</f>
        <v>0.18788526426112923</v>
      </c>
      <c r="G1579" t="str">
        <f t="shared" si="24"/>
        <v>Female</v>
      </c>
    </row>
    <row r="1580" spans="1:7">
      <c r="A1580" t="s">
        <v>4</v>
      </c>
      <c r="B1580" t="s">
        <v>2986</v>
      </c>
      <c r="C1580">
        <f>VLOOKUP(B1580,NB_2!A:C,3,0)</f>
        <v>5.6603773584905662E-2</v>
      </c>
      <c r="D1580">
        <f>VLOOKUP(B1580,NB_2!A:C,2,0)</f>
        <v>3.0395136778115502E-2</v>
      </c>
      <c r="E1580">
        <f>C1580*GETPIVOTDATA("Gender",NB_2!$A$3,"Gender","Male","LastLetter","a")</f>
        <v>9.9171031887301028E-3</v>
      </c>
      <c r="F1580">
        <f>D1580*GETPIVOTDATA("Gender",NB_2!$A$3,"Gender","Female","LastLetter","a")</f>
        <v>1.6875921939622389E-2</v>
      </c>
      <c r="G1580" t="str">
        <f t="shared" si="24"/>
        <v>Female</v>
      </c>
    </row>
    <row r="1581" spans="1:7">
      <c r="A1581" t="s">
        <v>4</v>
      </c>
      <c r="B1581" t="s">
        <v>2984</v>
      </c>
      <c r="C1581">
        <f>VLOOKUP(B1581,NB_2!A:C,3,0)</f>
        <v>2.3360287511230909E-2</v>
      </c>
      <c r="D1581">
        <f>VLOOKUP(B1581,NB_2!A:C,2,0)</f>
        <v>1.0131712259371835E-3</v>
      </c>
      <c r="E1581">
        <f>C1581*GETPIVOTDATA("Gender",NB_2!$A$3,"Gender","Male","LastLetter","a")</f>
        <v>4.0927727445552809E-3</v>
      </c>
      <c r="F1581">
        <f>D1581*GETPIVOTDATA("Gender",NB_2!$A$3,"Gender","Female","LastLetter","a")</f>
        <v>5.6253073132074625E-4</v>
      </c>
      <c r="G1581" t="str">
        <f t="shared" si="24"/>
        <v>Male</v>
      </c>
    </row>
    <row r="1582" spans="1:7">
      <c r="A1582" t="s">
        <v>4</v>
      </c>
      <c r="B1582" t="s">
        <v>2988</v>
      </c>
      <c r="C1582">
        <f>VLOOKUP(B1582,NB_2!A:C,3,0)</f>
        <v>0.16172506738544473</v>
      </c>
      <c r="D1582">
        <f>VLOOKUP(B1582,NB_2!A:C,2,0)</f>
        <v>1.4184397163120567E-2</v>
      </c>
      <c r="E1582">
        <f>C1582*GETPIVOTDATA("Gender",NB_2!$A$3,"Gender","Male","LastLetter","a")</f>
        <v>2.8334580539228861E-2</v>
      </c>
      <c r="F1582">
        <f>D1582*GETPIVOTDATA("Gender",NB_2!$A$3,"Gender","Female","LastLetter","a")</f>
        <v>7.8754302384904471E-3</v>
      </c>
      <c r="G1582" t="str">
        <f t="shared" si="24"/>
        <v>Male</v>
      </c>
    </row>
    <row r="1583" spans="1:7">
      <c r="A1583" t="s">
        <v>6</v>
      </c>
      <c r="B1583" t="s">
        <v>2976</v>
      </c>
      <c r="C1583">
        <f>VLOOKUP(B1583,NB_2!A:C,3,0)</f>
        <v>0.17520215633423181</v>
      </c>
      <c r="D1583">
        <f>VLOOKUP(B1583,NB_2!A:C,2,0)</f>
        <v>0.55521783181357653</v>
      </c>
      <c r="E1583">
        <f>C1583*GETPIVOTDATA("Gender",NB_2!$A$3,"Gender","Male","LastLetter","a")</f>
        <v>3.0695795584164604E-2</v>
      </c>
      <c r="F1583">
        <f>D1583*GETPIVOTDATA("Gender",NB_2!$A$3,"Gender","Female","LastLetter","a")</f>
        <v>0.30826684076376898</v>
      </c>
      <c r="G1583" t="str">
        <f t="shared" si="24"/>
        <v>Female</v>
      </c>
    </row>
    <row r="1584" spans="1:7">
      <c r="A1584" t="s">
        <v>4</v>
      </c>
      <c r="B1584" t="s">
        <v>2990</v>
      </c>
      <c r="C1584">
        <f>VLOOKUP(B1584,NB_2!A:C,3,0)</f>
        <v>1.2578616352201259E-2</v>
      </c>
      <c r="D1584">
        <f>VLOOKUP(B1584,NB_2!A:C,2,0)</f>
        <v>1.0131712259371835E-3</v>
      </c>
      <c r="E1584">
        <f>C1584*GETPIVOTDATA("Gender",NB_2!$A$3,"Gender","Male","LastLetter","a")</f>
        <v>2.2038007086066895E-3</v>
      </c>
      <c r="F1584">
        <f>D1584*GETPIVOTDATA("Gender",NB_2!$A$3,"Gender","Female","LastLetter","a")</f>
        <v>5.6253073132074625E-4</v>
      </c>
      <c r="G1584" t="str">
        <f t="shared" si="24"/>
        <v>Male</v>
      </c>
    </row>
    <row r="1585" spans="1:7">
      <c r="A1585" t="s">
        <v>4</v>
      </c>
      <c r="B1585" t="s">
        <v>2976</v>
      </c>
      <c r="C1585">
        <f>VLOOKUP(B1585,NB_2!A:C,3,0)</f>
        <v>0.17520215633423181</v>
      </c>
      <c r="D1585">
        <f>VLOOKUP(B1585,NB_2!A:C,2,0)</f>
        <v>0.55521783181357653</v>
      </c>
      <c r="E1585">
        <f>C1585*GETPIVOTDATA("Gender",NB_2!$A$3,"Gender","Male","LastLetter","a")</f>
        <v>3.0695795584164604E-2</v>
      </c>
      <c r="F1585">
        <f>D1585*GETPIVOTDATA("Gender",NB_2!$A$3,"Gender","Female","LastLetter","a")</f>
        <v>0.30826684076376898</v>
      </c>
      <c r="G1585" t="str">
        <f t="shared" si="24"/>
        <v>Female</v>
      </c>
    </row>
    <row r="1586" spans="1:7">
      <c r="A1586" t="s">
        <v>4</v>
      </c>
      <c r="B1586" t="s">
        <v>2988</v>
      </c>
      <c r="C1586">
        <f>VLOOKUP(B1586,NB_2!A:C,3,0)</f>
        <v>0.16172506738544473</v>
      </c>
      <c r="D1586">
        <f>VLOOKUP(B1586,NB_2!A:C,2,0)</f>
        <v>1.4184397163120567E-2</v>
      </c>
      <c r="E1586">
        <f>C1586*GETPIVOTDATA("Gender",NB_2!$A$3,"Gender","Male","LastLetter","a")</f>
        <v>2.8334580539228861E-2</v>
      </c>
      <c r="F1586">
        <f>D1586*GETPIVOTDATA("Gender",NB_2!$A$3,"Gender","Female","LastLetter","a")</f>
        <v>7.8754302384904471E-3</v>
      </c>
      <c r="G1586" t="str">
        <f t="shared" si="24"/>
        <v>Male</v>
      </c>
    </row>
    <row r="1587" spans="1:7">
      <c r="A1587" t="s">
        <v>6</v>
      </c>
      <c r="B1587" t="s">
        <v>2976</v>
      </c>
      <c r="C1587">
        <f>VLOOKUP(B1587,NB_2!A:C,3,0)</f>
        <v>0.17520215633423181</v>
      </c>
      <c r="D1587">
        <f>VLOOKUP(B1587,NB_2!A:C,2,0)</f>
        <v>0.55521783181357653</v>
      </c>
      <c r="E1587">
        <f>C1587*GETPIVOTDATA("Gender",NB_2!$A$3,"Gender","Male","LastLetter","a")</f>
        <v>3.0695795584164604E-2</v>
      </c>
      <c r="F1587">
        <f>D1587*GETPIVOTDATA("Gender",NB_2!$A$3,"Gender","Female","LastLetter","a")</f>
        <v>0.30826684076376898</v>
      </c>
      <c r="G1587" t="str">
        <f t="shared" si="24"/>
        <v>Female</v>
      </c>
    </row>
    <row r="1588" spans="1:7">
      <c r="A1588" t="s">
        <v>6</v>
      </c>
      <c r="B1588" t="s">
        <v>2976</v>
      </c>
      <c r="C1588">
        <f>VLOOKUP(B1588,NB_2!A:C,3,0)</f>
        <v>0.17520215633423181</v>
      </c>
      <c r="D1588">
        <f>VLOOKUP(B1588,NB_2!A:C,2,0)</f>
        <v>0.55521783181357653</v>
      </c>
      <c r="E1588">
        <f>C1588*GETPIVOTDATA("Gender",NB_2!$A$3,"Gender","Male","LastLetter","a")</f>
        <v>3.0695795584164604E-2</v>
      </c>
      <c r="F1588">
        <f>D1588*GETPIVOTDATA("Gender",NB_2!$A$3,"Gender","Female","LastLetter","a")</f>
        <v>0.30826684076376898</v>
      </c>
      <c r="G1588" t="str">
        <f t="shared" si="24"/>
        <v>Female</v>
      </c>
    </row>
    <row r="1589" spans="1:7">
      <c r="A1589" t="s">
        <v>4</v>
      </c>
      <c r="B1589" t="s">
        <v>2988</v>
      </c>
      <c r="C1589">
        <f>VLOOKUP(B1589,NB_2!A:C,3,0)</f>
        <v>0.16172506738544473</v>
      </c>
      <c r="D1589">
        <f>VLOOKUP(B1589,NB_2!A:C,2,0)</f>
        <v>1.4184397163120567E-2</v>
      </c>
      <c r="E1589">
        <f>C1589*GETPIVOTDATA("Gender",NB_2!$A$3,"Gender","Male","LastLetter","a")</f>
        <v>2.8334580539228861E-2</v>
      </c>
      <c r="F1589">
        <f>D1589*GETPIVOTDATA("Gender",NB_2!$A$3,"Gender","Female","LastLetter","a")</f>
        <v>7.8754302384904471E-3</v>
      </c>
      <c r="G1589" t="str">
        <f t="shared" si="24"/>
        <v>Male</v>
      </c>
    </row>
    <row r="1590" spans="1:7">
      <c r="A1590" t="s">
        <v>6</v>
      </c>
      <c r="B1590" t="s">
        <v>2983</v>
      </c>
      <c r="C1590">
        <f>VLOOKUP(B1590,NB_2!A:C,3,0)</f>
        <v>6.5588499550763707E-2</v>
      </c>
      <c r="D1590">
        <f>VLOOKUP(B1590,NB_2!A:C,2,0)</f>
        <v>0.33839918946301922</v>
      </c>
      <c r="E1590">
        <f>C1590*GETPIVOTDATA("Gender",NB_2!$A$3,"Gender","Male","LastLetter","a")</f>
        <v>1.1491246552020596E-2</v>
      </c>
      <c r="F1590">
        <f>D1590*GETPIVOTDATA("Gender",NB_2!$A$3,"Gender","Female","LastLetter","a")</f>
        <v>0.18788526426112923</v>
      </c>
      <c r="G1590" t="str">
        <f t="shared" si="24"/>
        <v>Female</v>
      </c>
    </row>
    <row r="1591" spans="1:7">
      <c r="A1591" t="s">
        <v>4</v>
      </c>
      <c r="B1591" t="s">
        <v>2996</v>
      </c>
      <c r="C1591">
        <f>VLOOKUP(B1591,NB_2!A:C,3,0)</f>
        <v>2.4258760107816711E-2</v>
      </c>
      <c r="D1591">
        <f>VLOOKUP(B1591,NB_2!A:C,2,0)</f>
        <v>0</v>
      </c>
      <c r="E1591">
        <f>C1591*GETPIVOTDATA("Gender",NB_2!$A$3,"Gender","Male","LastLetter","a")</f>
        <v>4.2501870808843295E-3</v>
      </c>
      <c r="F1591">
        <f>D1591*GETPIVOTDATA("Gender",NB_2!$A$3,"Gender","Female","LastLetter","a")</f>
        <v>0</v>
      </c>
      <c r="G1591" t="str">
        <f t="shared" si="24"/>
        <v>Male</v>
      </c>
    </row>
    <row r="1592" spans="1:7">
      <c r="A1592" t="s">
        <v>6</v>
      </c>
      <c r="B1592" t="s">
        <v>2983</v>
      </c>
      <c r="C1592">
        <f>VLOOKUP(B1592,NB_2!A:C,3,0)</f>
        <v>6.5588499550763707E-2</v>
      </c>
      <c r="D1592">
        <f>VLOOKUP(B1592,NB_2!A:C,2,0)</f>
        <v>0.33839918946301922</v>
      </c>
      <c r="E1592">
        <f>C1592*GETPIVOTDATA("Gender",NB_2!$A$3,"Gender","Male","LastLetter","a")</f>
        <v>1.1491246552020596E-2</v>
      </c>
      <c r="F1592">
        <f>D1592*GETPIVOTDATA("Gender",NB_2!$A$3,"Gender","Female","LastLetter","a")</f>
        <v>0.18788526426112923</v>
      </c>
      <c r="G1592" t="str">
        <f t="shared" si="24"/>
        <v>Female</v>
      </c>
    </row>
    <row r="1593" spans="1:7">
      <c r="A1593" t="s">
        <v>4</v>
      </c>
      <c r="B1593" t="s">
        <v>2978</v>
      </c>
      <c r="C1593">
        <f>VLOOKUP(B1593,NB_2!A:C,3,0)</f>
        <v>3.0548068283917342E-2</v>
      </c>
      <c r="D1593">
        <f>VLOOKUP(B1593,NB_2!A:C,2,0)</f>
        <v>1.0131712259371835E-3</v>
      </c>
      <c r="E1593">
        <f>C1593*GETPIVOTDATA("Gender",NB_2!$A$3,"Gender","Male","LastLetter","a")</f>
        <v>5.3520874351876743E-3</v>
      </c>
      <c r="F1593">
        <f>D1593*GETPIVOTDATA("Gender",NB_2!$A$3,"Gender","Female","LastLetter","a")</f>
        <v>5.6253073132074625E-4</v>
      </c>
      <c r="G1593" t="str">
        <f t="shared" si="24"/>
        <v>Male</v>
      </c>
    </row>
    <row r="1594" spans="1:7">
      <c r="A1594" t="s">
        <v>4</v>
      </c>
      <c r="B1594" t="s">
        <v>2984</v>
      </c>
      <c r="C1594">
        <f>VLOOKUP(B1594,NB_2!A:C,3,0)</f>
        <v>2.3360287511230909E-2</v>
      </c>
      <c r="D1594">
        <f>VLOOKUP(B1594,NB_2!A:C,2,0)</f>
        <v>1.0131712259371835E-3</v>
      </c>
      <c r="E1594">
        <f>C1594*GETPIVOTDATA("Gender",NB_2!$A$3,"Gender","Male","LastLetter","a")</f>
        <v>4.0927727445552809E-3</v>
      </c>
      <c r="F1594">
        <f>D1594*GETPIVOTDATA("Gender",NB_2!$A$3,"Gender","Female","LastLetter","a")</f>
        <v>5.6253073132074625E-4</v>
      </c>
      <c r="G1594" t="str">
        <f t="shared" si="24"/>
        <v>Male</v>
      </c>
    </row>
    <row r="1595" spans="1:7">
      <c r="A1595" t="s">
        <v>4</v>
      </c>
      <c r="B1595" t="s">
        <v>2994</v>
      </c>
      <c r="C1595">
        <f>VLOOKUP(B1595,NB_2!A:C,3,0)</f>
        <v>6.2893081761006289E-2</v>
      </c>
      <c r="D1595">
        <f>VLOOKUP(B1595,NB_2!A:C,2,0)</f>
        <v>5.065856129685917E-3</v>
      </c>
      <c r="E1595">
        <f>C1595*GETPIVOTDATA("Gender",NB_2!$A$3,"Gender","Male","LastLetter","a")</f>
        <v>1.1019003543033448E-2</v>
      </c>
      <c r="F1595">
        <f>D1595*GETPIVOTDATA("Gender",NB_2!$A$3,"Gender","Female","LastLetter","a")</f>
        <v>2.812653656603731E-3</v>
      </c>
      <c r="G1595" t="str">
        <f t="shared" si="24"/>
        <v>Male</v>
      </c>
    </row>
    <row r="1596" spans="1:7">
      <c r="A1596" t="s">
        <v>6</v>
      </c>
      <c r="B1596" t="s">
        <v>2976</v>
      </c>
      <c r="C1596">
        <f>VLOOKUP(B1596,NB_2!A:C,3,0)</f>
        <v>0.17520215633423181</v>
      </c>
      <c r="D1596">
        <f>VLOOKUP(B1596,NB_2!A:C,2,0)</f>
        <v>0.55521783181357653</v>
      </c>
      <c r="E1596">
        <f>C1596*GETPIVOTDATA("Gender",NB_2!$A$3,"Gender","Male","LastLetter","a")</f>
        <v>3.0695795584164604E-2</v>
      </c>
      <c r="F1596">
        <f>D1596*GETPIVOTDATA("Gender",NB_2!$A$3,"Gender","Female","LastLetter","a")</f>
        <v>0.30826684076376898</v>
      </c>
      <c r="G1596" t="str">
        <f t="shared" si="24"/>
        <v>Female</v>
      </c>
    </row>
    <row r="1597" spans="1:7">
      <c r="A1597" t="s">
        <v>6</v>
      </c>
      <c r="B1597" t="s">
        <v>2976</v>
      </c>
      <c r="C1597">
        <f>VLOOKUP(B1597,NB_2!A:C,3,0)</f>
        <v>0.17520215633423181</v>
      </c>
      <c r="D1597">
        <f>VLOOKUP(B1597,NB_2!A:C,2,0)</f>
        <v>0.55521783181357653</v>
      </c>
      <c r="E1597">
        <f>C1597*GETPIVOTDATA("Gender",NB_2!$A$3,"Gender","Male","LastLetter","a")</f>
        <v>3.0695795584164604E-2</v>
      </c>
      <c r="F1597">
        <f>D1597*GETPIVOTDATA("Gender",NB_2!$A$3,"Gender","Female","LastLetter","a")</f>
        <v>0.30826684076376898</v>
      </c>
      <c r="G1597" t="str">
        <f t="shared" si="24"/>
        <v>Female</v>
      </c>
    </row>
    <row r="1598" spans="1:7">
      <c r="A1598" t="s">
        <v>6</v>
      </c>
      <c r="B1598" t="s">
        <v>2976</v>
      </c>
      <c r="C1598">
        <f>VLOOKUP(B1598,NB_2!A:C,3,0)</f>
        <v>0.17520215633423181</v>
      </c>
      <c r="D1598">
        <f>VLOOKUP(B1598,NB_2!A:C,2,0)</f>
        <v>0.55521783181357653</v>
      </c>
      <c r="E1598">
        <f>C1598*GETPIVOTDATA("Gender",NB_2!$A$3,"Gender","Male","LastLetter","a")</f>
        <v>3.0695795584164604E-2</v>
      </c>
      <c r="F1598">
        <f>D1598*GETPIVOTDATA("Gender",NB_2!$A$3,"Gender","Female","LastLetter","a")</f>
        <v>0.30826684076376898</v>
      </c>
      <c r="G1598" t="str">
        <f t="shared" si="24"/>
        <v>Female</v>
      </c>
    </row>
    <row r="1599" spans="1:7">
      <c r="A1599" t="s">
        <v>4</v>
      </c>
      <c r="B1599" t="s">
        <v>2976</v>
      </c>
      <c r="C1599">
        <f>VLOOKUP(B1599,NB_2!A:C,3,0)</f>
        <v>0.17520215633423181</v>
      </c>
      <c r="D1599">
        <f>VLOOKUP(B1599,NB_2!A:C,2,0)</f>
        <v>0.55521783181357653</v>
      </c>
      <c r="E1599">
        <f>C1599*GETPIVOTDATA("Gender",NB_2!$A$3,"Gender","Male","LastLetter","a")</f>
        <v>3.0695795584164604E-2</v>
      </c>
      <c r="F1599">
        <f>D1599*GETPIVOTDATA("Gender",NB_2!$A$3,"Gender","Female","LastLetter","a")</f>
        <v>0.30826684076376898</v>
      </c>
      <c r="G1599" t="str">
        <f t="shared" si="24"/>
        <v>Female</v>
      </c>
    </row>
    <row r="1600" spans="1:7">
      <c r="A1600" t="s">
        <v>4</v>
      </c>
      <c r="B1600" t="s">
        <v>2988</v>
      </c>
      <c r="C1600">
        <f>VLOOKUP(B1600,NB_2!A:C,3,0)</f>
        <v>0.16172506738544473</v>
      </c>
      <c r="D1600">
        <f>VLOOKUP(B1600,NB_2!A:C,2,0)</f>
        <v>1.4184397163120567E-2</v>
      </c>
      <c r="E1600">
        <f>C1600*GETPIVOTDATA("Gender",NB_2!$A$3,"Gender","Male","LastLetter","a")</f>
        <v>2.8334580539228861E-2</v>
      </c>
      <c r="F1600">
        <f>D1600*GETPIVOTDATA("Gender",NB_2!$A$3,"Gender","Female","LastLetter","a")</f>
        <v>7.8754302384904471E-3</v>
      </c>
      <c r="G1600" t="str">
        <f t="shared" si="24"/>
        <v>Male</v>
      </c>
    </row>
    <row r="1601" spans="1:7">
      <c r="A1601" t="s">
        <v>6</v>
      </c>
      <c r="B1601" t="s">
        <v>2976</v>
      </c>
      <c r="C1601">
        <f>VLOOKUP(B1601,NB_2!A:C,3,0)</f>
        <v>0.17520215633423181</v>
      </c>
      <c r="D1601">
        <f>VLOOKUP(B1601,NB_2!A:C,2,0)</f>
        <v>0.55521783181357653</v>
      </c>
      <c r="E1601">
        <f>C1601*GETPIVOTDATA("Gender",NB_2!$A$3,"Gender","Male","LastLetter","a")</f>
        <v>3.0695795584164604E-2</v>
      </c>
      <c r="F1601">
        <f>D1601*GETPIVOTDATA("Gender",NB_2!$A$3,"Gender","Female","LastLetter","a")</f>
        <v>0.30826684076376898</v>
      </c>
      <c r="G1601" t="str">
        <f t="shared" si="24"/>
        <v>Female</v>
      </c>
    </row>
    <row r="1602" spans="1:7">
      <c r="A1602" t="s">
        <v>6</v>
      </c>
      <c r="B1602" t="s">
        <v>2983</v>
      </c>
      <c r="C1602">
        <f>VLOOKUP(B1602,NB_2!A:C,3,0)</f>
        <v>6.5588499550763707E-2</v>
      </c>
      <c r="D1602">
        <f>VLOOKUP(B1602,NB_2!A:C,2,0)</f>
        <v>0.33839918946301922</v>
      </c>
      <c r="E1602">
        <f>C1602*GETPIVOTDATA("Gender",NB_2!$A$3,"Gender","Male","LastLetter","a")</f>
        <v>1.1491246552020596E-2</v>
      </c>
      <c r="F1602">
        <f>D1602*GETPIVOTDATA("Gender",NB_2!$A$3,"Gender","Female","LastLetter","a")</f>
        <v>0.18788526426112923</v>
      </c>
      <c r="G1602" t="str">
        <f t="shared" si="24"/>
        <v>Female</v>
      </c>
    </row>
    <row r="1603" spans="1:7">
      <c r="A1603" t="s">
        <v>6</v>
      </c>
      <c r="B1603" t="s">
        <v>2976</v>
      </c>
      <c r="C1603">
        <f>VLOOKUP(B1603,NB_2!A:C,3,0)</f>
        <v>0.17520215633423181</v>
      </c>
      <c r="D1603">
        <f>VLOOKUP(B1603,NB_2!A:C,2,0)</f>
        <v>0.55521783181357653</v>
      </c>
      <c r="E1603">
        <f>C1603*GETPIVOTDATA("Gender",NB_2!$A$3,"Gender","Male","LastLetter","a")</f>
        <v>3.0695795584164604E-2</v>
      </c>
      <c r="F1603">
        <f>D1603*GETPIVOTDATA("Gender",NB_2!$A$3,"Gender","Female","LastLetter","a")</f>
        <v>0.30826684076376898</v>
      </c>
      <c r="G1603" t="str">
        <f t="shared" ref="G1603:G1666" si="25">IF(E1603&gt;F1603,"Male","Female")</f>
        <v>Female</v>
      </c>
    </row>
    <row r="1604" spans="1:7">
      <c r="A1604" t="s">
        <v>4</v>
      </c>
      <c r="B1604" t="s">
        <v>2986</v>
      </c>
      <c r="C1604">
        <f>VLOOKUP(B1604,NB_2!A:C,3,0)</f>
        <v>5.6603773584905662E-2</v>
      </c>
      <c r="D1604">
        <f>VLOOKUP(B1604,NB_2!A:C,2,0)</f>
        <v>3.0395136778115502E-2</v>
      </c>
      <c r="E1604">
        <f>C1604*GETPIVOTDATA("Gender",NB_2!$A$3,"Gender","Male","LastLetter","a")</f>
        <v>9.9171031887301028E-3</v>
      </c>
      <c r="F1604">
        <f>D1604*GETPIVOTDATA("Gender",NB_2!$A$3,"Gender","Female","LastLetter","a")</f>
        <v>1.6875921939622389E-2</v>
      </c>
      <c r="G1604" t="str">
        <f t="shared" si="25"/>
        <v>Female</v>
      </c>
    </row>
    <row r="1605" spans="1:7">
      <c r="A1605" t="s">
        <v>6</v>
      </c>
      <c r="B1605" t="s">
        <v>2976</v>
      </c>
      <c r="C1605">
        <f>VLOOKUP(B1605,NB_2!A:C,3,0)</f>
        <v>0.17520215633423181</v>
      </c>
      <c r="D1605">
        <f>VLOOKUP(B1605,NB_2!A:C,2,0)</f>
        <v>0.55521783181357653</v>
      </c>
      <c r="E1605">
        <f>C1605*GETPIVOTDATA("Gender",NB_2!$A$3,"Gender","Male","LastLetter","a")</f>
        <v>3.0695795584164604E-2</v>
      </c>
      <c r="F1605">
        <f>D1605*GETPIVOTDATA("Gender",NB_2!$A$3,"Gender","Female","LastLetter","a")</f>
        <v>0.30826684076376898</v>
      </c>
      <c r="G1605" t="str">
        <f t="shared" si="25"/>
        <v>Female</v>
      </c>
    </row>
    <row r="1606" spans="1:7">
      <c r="A1606" t="s">
        <v>4</v>
      </c>
      <c r="B1606" t="s">
        <v>2997</v>
      </c>
      <c r="C1606">
        <f>VLOOKUP(B1606,NB_2!A:C,3,0)</f>
        <v>1.7070979335130278E-2</v>
      </c>
      <c r="D1606">
        <f>VLOOKUP(B1606,NB_2!A:C,2,0)</f>
        <v>2.0263424518743669E-3</v>
      </c>
      <c r="E1606">
        <f>C1606*GETPIVOTDATA("Gender",NB_2!$A$3,"Gender","Male","LastLetter","a")</f>
        <v>2.9908723902519353E-3</v>
      </c>
      <c r="F1606">
        <f>D1606*GETPIVOTDATA("Gender",NB_2!$A$3,"Gender","Female","LastLetter","a")</f>
        <v>1.1250614626414925E-3</v>
      </c>
      <c r="G1606" t="str">
        <f t="shared" si="25"/>
        <v>Male</v>
      </c>
    </row>
    <row r="1607" spans="1:7">
      <c r="A1607" t="s">
        <v>4</v>
      </c>
      <c r="B1607" t="s">
        <v>2994</v>
      </c>
      <c r="C1607">
        <f>VLOOKUP(B1607,NB_2!A:C,3,0)</f>
        <v>6.2893081761006289E-2</v>
      </c>
      <c r="D1607">
        <f>VLOOKUP(B1607,NB_2!A:C,2,0)</f>
        <v>5.065856129685917E-3</v>
      </c>
      <c r="E1607">
        <f>C1607*GETPIVOTDATA("Gender",NB_2!$A$3,"Gender","Male","LastLetter","a")</f>
        <v>1.1019003543033448E-2</v>
      </c>
      <c r="F1607">
        <f>D1607*GETPIVOTDATA("Gender",NB_2!$A$3,"Gender","Female","LastLetter","a")</f>
        <v>2.812653656603731E-3</v>
      </c>
      <c r="G1607" t="str">
        <f t="shared" si="25"/>
        <v>Male</v>
      </c>
    </row>
    <row r="1608" spans="1:7">
      <c r="A1608" t="s">
        <v>4</v>
      </c>
      <c r="B1608" t="s">
        <v>2976</v>
      </c>
      <c r="C1608">
        <f>VLOOKUP(B1608,NB_2!A:C,3,0)</f>
        <v>0.17520215633423181</v>
      </c>
      <c r="D1608">
        <f>VLOOKUP(B1608,NB_2!A:C,2,0)</f>
        <v>0.55521783181357653</v>
      </c>
      <c r="E1608">
        <f>C1608*GETPIVOTDATA("Gender",NB_2!$A$3,"Gender","Male","LastLetter","a")</f>
        <v>3.0695795584164604E-2</v>
      </c>
      <c r="F1608">
        <f>D1608*GETPIVOTDATA("Gender",NB_2!$A$3,"Gender","Female","LastLetter","a")</f>
        <v>0.30826684076376898</v>
      </c>
      <c r="G1608" t="str">
        <f t="shared" si="25"/>
        <v>Female</v>
      </c>
    </row>
    <row r="1609" spans="1:7">
      <c r="A1609" t="s">
        <v>6</v>
      </c>
      <c r="B1609" t="s">
        <v>2983</v>
      </c>
      <c r="C1609">
        <f>VLOOKUP(B1609,NB_2!A:C,3,0)</f>
        <v>6.5588499550763707E-2</v>
      </c>
      <c r="D1609">
        <f>VLOOKUP(B1609,NB_2!A:C,2,0)</f>
        <v>0.33839918946301922</v>
      </c>
      <c r="E1609">
        <f>C1609*GETPIVOTDATA("Gender",NB_2!$A$3,"Gender","Male","LastLetter","a")</f>
        <v>1.1491246552020596E-2</v>
      </c>
      <c r="F1609">
        <f>D1609*GETPIVOTDATA("Gender",NB_2!$A$3,"Gender","Female","LastLetter","a")</f>
        <v>0.18788526426112923</v>
      </c>
      <c r="G1609" t="str">
        <f t="shared" si="25"/>
        <v>Female</v>
      </c>
    </row>
    <row r="1610" spans="1:7">
      <c r="A1610" t="s">
        <v>6</v>
      </c>
      <c r="B1610" t="s">
        <v>2983</v>
      </c>
      <c r="C1610">
        <f>VLOOKUP(B1610,NB_2!A:C,3,0)</f>
        <v>6.5588499550763707E-2</v>
      </c>
      <c r="D1610">
        <f>VLOOKUP(B1610,NB_2!A:C,2,0)</f>
        <v>0.33839918946301922</v>
      </c>
      <c r="E1610">
        <f>C1610*GETPIVOTDATA("Gender",NB_2!$A$3,"Gender","Male","LastLetter","a")</f>
        <v>1.1491246552020596E-2</v>
      </c>
      <c r="F1610">
        <f>D1610*GETPIVOTDATA("Gender",NB_2!$A$3,"Gender","Female","LastLetter","a")</f>
        <v>0.18788526426112923</v>
      </c>
      <c r="G1610" t="str">
        <f t="shared" si="25"/>
        <v>Female</v>
      </c>
    </row>
    <row r="1611" spans="1:7">
      <c r="A1611" t="s">
        <v>6</v>
      </c>
      <c r="B1611" t="s">
        <v>2983</v>
      </c>
      <c r="C1611">
        <f>VLOOKUP(B1611,NB_2!A:C,3,0)</f>
        <v>6.5588499550763707E-2</v>
      </c>
      <c r="D1611">
        <f>VLOOKUP(B1611,NB_2!A:C,2,0)</f>
        <v>0.33839918946301922</v>
      </c>
      <c r="E1611">
        <f>C1611*GETPIVOTDATA("Gender",NB_2!$A$3,"Gender","Male","LastLetter","a")</f>
        <v>1.1491246552020596E-2</v>
      </c>
      <c r="F1611">
        <f>D1611*GETPIVOTDATA("Gender",NB_2!$A$3,"Gender","Female","LastLetter","a")</f>
        <v>0.18788526426112923</v>
      </c>
      <c r="G1611" t="str">
        <f t="shared" si="25"/>
        <v>Female</v>
      </c>
    </row>
    <row r="1612" spans="1:7">
      <c r="A1612" t="s">
        <v>4</v>
      </c>
      <c r="B1612" t="s">
        <v>2981</v>
      </c>
      <c r="C1612">
        <f>VLOOKUP(B1612,NB_2!A:C,3,0)</f>
        <v>1.2578616352201259E-2</v>
      </c>
      <c r="D1612">
        <f>VLOOKUP(B1612,NB_2!A:C,2,0)</f>
        <v>0</v>
      </c>
      <c r="E1612">
        <f>C1612*GETPIVOTDATA("Gender",NB_2!$A$3,"Gender","Male","LastLetter","a")</f>
        <v>2.2038007086066895E-3</v>
      </c>
      <c r="F1612">
        <f>D1612*GETPIVOTDATA("Gender",NB_2!$A$3,"Gender","Female","LastLetter","a")</f>
        <v>0</v>
      </c>
      <c r="G1612" t="str">
        <f t="shared" si="25"/>
        <v>Male</v>
      </c>
    </row>
    <row r="1613" spans="1:7">
      <c r="A1613" t="s">
        <v>4</v>
      </c>
      <c r="B1613" t="s">
        <v>2977</v>
      </c>
      <c r="C1613">
        <f>VLOOKUP(B1613,NB_2!A:C,3,0)</f>
        <v>8.9847259658580418E-3</v>
      </c>
      <c r="D1613">
        <f>VLOOKUP(B1613,NB_2!A:C,2,0)</f>
        <v>2.0263424518743669E-3</v>
      </c>
      <c r="E1613">
        <f>C1613*GETPIVOTDATA("Gender",NB_2!$A$3,"Gender","Male","LastLetter","a")</f>
        <v>1.5741433632904926E-3</v>
      </c>
      <c r="F1613">
        <f>D1613*GETPIVOTDATA("Gender",NB_2!$A$3,"Gender","Female","LastLetter","a")</f>
        <v>1.1250614626414925E-3</v>
      </c>
      <c r="G1613" t="str">
        <f t="shared" si="25"/>
        <v>Male</v>
      </c>
    </row>
    <row r="1614" spans="1:7">
      <c r="A1614" t="s">
        <v>4</v>
      </c>
      <c r="B1614" t="s">
        <v>2993</v>
      </c>
      <c r="C1614">
        <f>VLOOKUP(B1614,NB_2!A:C,3,0)</f>
        <v>2.2461814914645103E-2</v>
      </c>
      <c r="D1614">
        <f>VLOOKUP(B1614,NB_2!A:C,2,0)</f>
        <v>3.0395136778115501E-3</v>
      </c>
      <c r="E1614">
        <f>C1614*GETPIVOTDATA("Gender",NB_2!$A$3,"Gender","Male","LastLetter","a")</f>
        <v>3.9353584082262314E-3</v>
      </c>
      <c r="F1614">
        <f>D1614*GETPIVOTDATA("Gender",NB_2!$A$3,"Gender","Female","LastLetter","a")</f>
        <v>1.6875921939622388E-3</v>
      </c>
      <c r="G1614" t="str">
        <f t="shared" si="25"/>
        <v>Male</v>
      </c>
    </row>
    <row r="1615" spans="1:7">
      <c r="A1615" t="s">
        <v>6</v>
      </c>
      <c r="B1615" t="s">
        <v>2983</v>
      </c>
      <c r="C1615">
        <f>VLOOKUP(B1615,NB_2!A:C,3,0)</f>
        <v>6.5588499550763707E-2</v>
      </c>
      <c r="D1615">
        <f>VLOOKUP(B1615,NB_2!A:C,2,0)</f>
        <v>0.33839918946301922</v>
      </c>
      <c r="E1615">
        <f>C1615*GETPIVOTDATA("Gender",NB_2!$A$3,"Gender","Male","LastLetter","a")</f>
        <v>1.1491246552020596E-2</v>
      </c>
      <c r="F1615">
        <f>D1615*GETPIVOTDATA("Gender",NB_2!$A$3,"Gender","Female","LastLetter","a")</f>
        <v>0.18788526426112923</v>
      </c>
      <c r="G1615" t="str">
        <f t="shared" si="25"/>
        <v>Female</v>
      </c>
    </row>
    <row r="1616" spans="1:7">
      <c r="A1616" t="s">
        <v>6</v>
      </c>
      <c r="B1616" t="s">
        <v>2976</v>
      </c>
      <c r="C1616">
        <f>VLOOKUP(B1616,NB_2!A:C,3,0)</f>
        <v>0.17520215633423181</v>
      </c>
      <c r="D1616">
        <f>VLOOKUP(B1616,NB_2!A:C,2,0)</f>
        <v>0.55521783181357653</v>
      </c>
      <c r="E1616">
        <f>C1616*GETPIVOTDATA("Gender",NB_2!$A$3,"Gender","Male","LastLetter","a")</f>
        <v>3.0695795584164604E-2</v>
      </c>
      <c r="F1616">
        <f>D1616*GETPIVOTDATA("Gender",NB_2!$A$3,"Gender","Female","LastLetter","a")</f>
        <v>0.30826684076376898</v>
      </c>
      <c r="G1616" t="str">
        <f t="shared" si="25"/>
        <v>Female</v>
      </c>
    </row>
    <row r="1617" spans="1:7">
      <c r="A1617" t="s">
        <v>4</v>
      </c>
      <c r="B1617" t="s">
        <v>2992</v>
      </c>
      <c r="C1617">
        <f>VLOOKUP(B1617,NB_2!A:C,3,0)</f>
        <v>8.9847259658580411E-2</v>
      </c>
      <c r="D1617">
        <f>VLOOKUP(B1617,NB_2!A:C,2,0)</f>
        <v>8.1053698074974676E-3</v>
      </c>
      <c r="E1617">
        <f>C1617*GETPIVOTDATA("Gender",NB_2!$A$3,"Gender","Male","LastLetter","a")</f>
        <v>1.5741433632904926E-2</v>
      </c>
      <c r="F1617">
        <f>D1617*GETPIVOTDATA("Gender",NB_2!$A$3,"Gender","Female","LastLetter","a")</f>
        <v>4.50024585056597E-3</v>
      </c>
      <c r="G1617" t="str">
        <f t="shared" si="25"/>
        <v>Male</v>
      </c>
    </row>
    <row r="1618" spans="1:7">
      <c r="A1618" t="s">
        <v>6</v>
      </c>
      <c r="B1618" t="s">
        <v>2983</v>
      </c>
      <c r="C1618">
        <f>VLOOKUP(B1618,NB_2!A:C,3,0)</f>
        <v>6.5588499550763707E-2</v>
      </c>
      <c r="D1618">
        <f>VLOOKUP(B1618,NB_2!A:C,2,0)</f>
        <v>0.33839918946301922</v>
      </c>
      <c r="E1618">
        <f>C1618*GETPIVOTDATA("Gender",NB_2!$A$3,"Gender","Male","LastLetter","a")</f>
        <v>1.1491246552020596E-2</v>
      </c>
      <c r="F1618">
        <f>D1618*GETPIVOTDATA("Gender",NB_2!$A$3,"Gender","Female","LastLetter","a")</f>
        <v>0.18788526426112923</v>
      </c>
      <c r="G1618" t="str">
        <f t="shared" si="25"/>
        <v>Female</v>
      </c>
    </row>
    <row r="1619" spans="1:7">
      <c r="A1619" t="s">
        <v>4</v>
      </c>
      <c r="B1619" t="s">
        <v>2982</v>
      </c>
      <c r="C1619">
        <f>VLOOKUP(B1619,NB_2!A:C,3,0)</f>
        <v>0.1096136567834681</v>
      </c>
      <c r="D1619">
        <f>VLOOKUP(B1619,NB_2!A:C,2,0)</f>
        <v>5.065856129685917E-3</v>
      </c>
      <c r="E1619">
        <f>C1619*GETPIVOTDATA("Gender",NB_2!$A$3,"Gender","Male","LastLetter","a")</f>
        <v>1.9204549032144008E-2</v>
      </c>
      <c r="F1619">
        <f>D1619*GETPIVOTDATA("Gender",NB_2!$A$3,"Gender","Female","LastLetter","a")</f>
        <v>2.812653656603731E-3</v>
      </c>
      <c r="G1619" t="str">
        <f t="shared" si="25"/>
        <v>Male</v>
      </c>
    </row>
    <row r="1620" spans="1:7">
      <c r="A1620" t="s">
        <v>4</v>
      </c>
      <c r="B1620" t="s">
        <v>2986</v>
      </c>
      <c r="C1620">
        <f>VLOOKUP(B1620,NB_2!A:C,3,0)</f>
        <v>5.6603773584905662E-2</v>
      </c>
      <c r="D1620">
        <f>VLOOKUP(B1620,NB_2!A:C,2,0)</f>
        <v>3.0395136778115502E-2</v>
      </c>
      <c r="E1620">
        <f>C1620*GETPIVOTDATA("Gender",NB_2!$A$3,"Gender","Male","LastLetter","a")</f>
        <v>9.9171031887301028E-3</v>
      </c>
      <c r="F1620">
        <f>D1620*GETPIVOTDATA("Gender",NB_2!$A$3,"Gender","Female","LastLetter","a")</f>
        <v>1.6875921939622389E-2</v>
      </c>
      <c r="G1620" t="str">
        <f t="shared" si="25"/>
        <v>Female</v>
      </c>
    </row>
    <row r="1621" spans="1:7">
      <c r="A1621" t="s">
        <v>4</v>
      </c>
      <c r="B1621" t="s">
        <v>2985</v>
      </c>
      <c r="C1621">
        <f>VLOOKUP(B1621,NB_2!A:C,3,0)</f>
        <v>3.6837376460017966E-2</v>
      </c>
      <c r="D1621">
        <f>VLOOKUP(B1621,NB_2!A:C,2,0)</f>
        <v>4.0526849037487338E-3</v>
      </c>
      <c r="E1621">
        <f>C1621*GETPIVOTDATA("Gender",NB_2!$A$3,"Gender","Male","LastLetter","a")</f>
        <v>6.4539877894910181E-3</v>
      </c>
      <c r="F1621">
        <f>D1621*GETPIVOTDATA("Gender",NB_2!$A$3,"Gender","Female","LastLetter","a")</f>
        <v>2.250122925282985E-3</v>
      </c>
      <c r="G1621" t="str">
        <f t="shared" si="25"/>
        <v>Male</v>
      </c>
    </row>
    <row r="1622" spans="1:7">
      <c r="A1622" t="s">
        <v>6</v>
      </c>
      <c r="B1622" t="s">
        <v>2976</v>
      </c>
      <c r="C1622">
        <f>VLOOKUP(B1622,NB_2!A:C,3,0)</f>
        <v>0.17520215633423181</v>
      </c>
      <c r="D1622">
        <f>VLOOKUP(B1622,NB_2!A:C,2,0)</f>
        <v>0.55521783181357653</v>
      </c>
      <c r="E1622">
        <f>C1622*GETPIVOTDATA("Gender",NB_2!$A$3,"Gender","Male","LastLetter","a")</f>
        <v>3.0695795584164604E-2</v>
      </c>
      <c r="F1622">
        <f>D1622*GETPIVOTDATA("Gender",NB_2!$A$3,"Gender","Female","LastLetter","a")</f>
        <v>0.30826684076376898</v>
      </c>
      <c r="G1622" t="str">
        <f t="shared" si="25"/>
        <v>Female</v>
      </c>
    </row>
    <row r="1623" spans="1:7">
      <c r="A1623" t="s">
        <v>6</v>
      </c>
      <c r="B1623" t="s">
        <v>2979</v>
      </c>
      <c r="C1623">
        <f>VLOOKUP(B1623,NB_2!A:C,3,0)</f>
        <v>6.2893081761006293E-3</v>
      </c>
      <c r="D1623">
        <f>VLOOKUP(B1623,NB_2!A:C,2,0)</f>
        <v>8.1053698074974676E-3</v>
      </c>
      <c r="E1623">
        <f>C1623*GETPIVOTDATA("Gender",NB_2!$A$3,"Gender","Male","LastLetter","a")</f>
        <v>1.1019003543033448E-3</v>
      </c>
      <c r="F1623">
        <f>D1623*GETPIVOTDATA("Gender",NB_2!$A$3,"Gender","Female","LastLetter","a")</f>
        <v>4.50024585056597E-3</v>
      </c>
      <c r="G1623" t="str">
        <f t="shared" si="25"/>
        <v>Female</v>
      </c>
    </row>
    <row r="1624" spans="1:7">
      <c r="A1624" t="s">
        <v>4</v>
      </c>
      <c r="B1624" t="s">
        <v>2994</v>
      </c>
      <c r="C1624">
        <f>VLOOKUP(B1624,NB_2!A:C,3,0)</f>
        <v>6.2893081761006289E-2</v>
      </c>
      <c r="D1624">
        <f>VLOOKUP(B1624,NB_2!A:C,2,0)</f>
        <v>5.065856129685917E-3</v>
      </c>
      <c r="E1624">
        <f>C1624*GETPIVOTDATA("Gender",NB_2!$A$3,"Gender","Male","LastLetter","a")</f>
        <v>1.1019003543033448E-2</v>
      </c>
      <c r="F1624">
        <f>D1624*GETPIVOTDATA("Gender",NB_2!$A$3,"Gender","Female","LastLetter","a")</f>
        <v>2.812653656603731E-3</v>
      </c>
      <c r="G1624" t="str">
        <f t="shared" si="25"/>
        <v>Male</v>
      </c>
    </row>
    <row r="1625" spans="1:7">
      <c r="A1625" t="s">
        <v>4</v>
      </c>
      <c r="B1625" t="s">
        <v>2992</v>
      </c>
      <c r="C1625">
        <f>VLOOKUP(B1625,NB_2!A:C,3,0)</f>
        <v>8.9847259658580411E-2</v>
      </c>
      <c r="D1625">
        <f>VLOOKUP(B1625,NB_2!A:C,2,0)</f>
        <v>8.1053698074974676E-3</v>
      </c>
      <c r="E1625">
        <f>C1625*GETPIVOTDATA("Gender",NB_2!$A$3,"Gender","Male","LastLetter","a")</f>
        <v>1.5741433632904926E-2</v>
      </c>
      <c r="F1625">
        <f>D1625*GETPIVOTDATA("Gender",NB_2!$A$3,"Gender","Female","LastLetter","a")</f>
        <v>4.50024585056597E-3</v>
      </c>
      <c r="G1625" t="str">
        <f t="shared" si="25"/>
        <v>Male</v>
      </c>
    </row>
    <row r="1626" spans="1:7">
      <c r="A1626" t="s">
        <v>6</v>
      </c>
      <c r="B1626" t="s">
        <v>2976</v>
      </c>
      <c r="C1626">
        <f>VLOOKUP(B1626,NB_2!A:C,3,0)</f>
        <v>0.17520215633423181</v>
      </c>
      <c r="D1626">
        <f>VLOOKUP(B1626,NB_2!A:C,2,0)</f>
        <v>0.55521783181357653</v>
      </c>
      <c r="E1626">
        <f>C1626*GETPIVOTDATA("Gender",NB_2!$A$3,"Gender","Male","LastLetter","a")</f>
        <v>3.0695795584164604E-2</v>
      </c>
      <c r="F1626">
        <f>D1626*GETPIVOTDATA("Gender",NB_2!$A$3,"Gender","Female","LastLetter","a")</f>
        <v>0.30826684076376898</v>
      </c>
      <c r="G1626" t="str">
        <f t="shared" si="25"/>
        <v>Female</v>
      </c>
    </row>
    <row r="1627" spans="1:7">
      <c r="A1627" t="s">
        <v>6</v>
      </c>
      <c r="B1627" t="s">
        <v>2983</v>
      </c>
      <c r="C1627">
        <f>VLOOKUP(B1627,NB_2!A:C,3,0)</f>
        <v>6.5588499550763707E-2</v>
      </c>
      <c r="D1627">
        <f>VLOOKUP(B1627,NB_2!A:C,2,0)</f>
        <v>0.33839918946301922</v>
      </c>
      <c r="E1627">
        <f>C1627*GETPIVOTDATA("Gender",NB_2!$A$3,"Gender","Male","LastLetter","a")</f>
        <v>1.1491246552020596E-2</v>
      </c>
      <c r="F1627">
        <f>D1627*GETPIVOTDATA("Gender",NB_2!$A$3,"Gender","Female","LastLetter","a")</f>
        <v>0.18788526426112923</v>
      </c>
      <c r="G1627" t="str">
        <f t="shared" si="25"/>
        <v>Female</v>
      </c>
    </row>
    <row r="1628" spans="1:7">
      <c r="A1628" t="s">
        <v>6</v>
      </c>
      <c r="B1628" t="s">
        <v>2976</v>
      </c>
      <c r="C1628">
        <f>VLOOKUP(B1628,NB_2!A:C,3,0)</f>
        <v>0.17520215633423181</v>
      </c>
      <c r="D1628">
        <f>VLOOKUP(B1628,NB_2!A:C,2,0)</f>
        <v>0.55521783181357653</v>
      </c>
      <c r="E1628">
        <f>C1628*GETPIVOTDATA("Gender",NB_2!$A$3,"Gender","Male","LastLetter","a")</f>
        <v>3.0695795584164604E-2</v>
      </c>
      <c r="F1628">
        <f>D1628*GETPIVOTDATA("Gender",NB_2!$A$3,"Gender","Female","LastLetter","a")</f>
        <v>0.30826684076376898</v>
      </c>
      <c r="G1628" t="str">
        <f t="shared" si="25"/>
        <v>Female</v>
      </c>
    </row>
    <row r="1629" spans="1:7">
      <c r="A1629" t="s">
        <v>4</v>
      </c>
      <c r="B1629" t="s">
        <v>2996</v>
      </c>
      <c r="C1629">
        <f>VLOOKUP(B1629,NB_2!A:C,3,0)</f>
        <v>2.4258760107816711E-2</v>
      </c>
      <c r="D1629">
        <f>VLOOKUP(B1629,NB_2!A:C,2,0)</f>
        <v>0</v>
      </c>
      <c r="E1629">
        <f>C1629*GETPIVOTDATA("Gender",NB_2!$A$3,"Gender","Male","LastLetter","a")</f>
        <v>4.2501870808843295E-3</v>
      </c>
      <c r="F1629">
        <f>D1629*GETPIVOTDATA("Gender",NB_2!$A$3,"Gender","Female","LastLetter","a")</f>
        <v>0</v>
      </c>
      <c r="G1629" t="str">
        <f t="shared" si="25"/>
        <v>Male</v>
      </c>
    </row>
    <row r="1630" spans="1:7">
      <c r="A1630" t="s">
        <v>6</v>
      </c>
      <c r="B1630" t="s">
        <v>2976</v>
      </c>
      <c r="C1630">
        <f>VLOOKUP(B1630,NB_2!A:C,3,0)</f>
        <v>0.17520215633423181</v>
      </c>
      <c r="D1630">
        <f>VLOOKUP(B1630,NB_2!A:C,2,0)</f>
        <v>0.55521783181357653</v>
      </c>
      <c r="E1630">
        <f>C1630*GETPIVOTDATA("Gender",NB_2!$A$3,"Gender","Male","LastLetter","a")</f>
        <v>3.0695795584164604E-2</v>
      </c>
      <c r="F1630">
        <f>D1630*GETPIVOTDATA("Gender",NB_2!$A$3,"Gender","Female","LastLetter","a")</f>
        <v>0.30826684076376898</v>
      </c>
      <c r="G1630" t="str">
        <f t="shared" si="25"/>
        <v>Female</v>
      </c>
    </row>
    <row r="1631" spans="1:7">
      <c r="A1631" t="s">
        <v>4</v>
      </c>
      <c r="B1631" t="s">
        <v>2978</v>
      </c>
      <c r="C1631">
        <f>VLOOKUP(B1631,NB_2!A:C,3,0)</f>
        <v>3.0548068283917342E-2</v>
      </c>
      <c r="D1631">
        <f>VLOOKUP(B1631,NB_2!A:C,2,0)</f>
        <v>1.0131712259371835E-3</v>
      </c>
      <c r="E1631">
        <f>C1631*GETPIVOTDATA("Gender",NB_2!$A$3,"Gender","Male","LastLetter","a")</f>
        <v>5.3520874351876743E-3</v>
      </c>
      <c r="F1631">
        <f>D1631*GETPIVOTDATA("Gender",NB_2!$A$3,"Gender","Female","LastLetter","a")</f>
        <v>5.6253073132074625E-4</v>
      </c>
      <c r="G1631" t="str">
        <f t="shared" si="25"/>
        <v>Male</v>
      </c>
    </row>
    <row r="1632" spans="1:7">
      <c r="A1632" t="s">
        <v>6</v>
      </c>
      <c r="B1632" t="s">
        <v>2976</v>
      </c>
      <c r="C1632">
        <f>VLOOKUP(B1632,NB_2!A:C,3,0)</f>
        <v>0.17520215633423181</v>
      </c>
      <c r="D1632">
        <f>VLOOKUP(B1632,NB_2!A:C,2,0)</f>
        <v>0.55521783181357653</v>
      </c>
      <c r="E1632">
        <f>C1632*GETPIVOTDATA("Gender",NB_2!$A$3,"Gender","Male","LastLetter","a")</f>
        <v>3.0695795584164604E-2</v>
      </c>
      <c r="F1632">
        <f>D1632*GETPIVOTDATA("Gender",NB_2!$A$3,"Gender","Female","LastLetter","a")</f>
        <v>0.30826684076376898</v>
      </c>
      <c r="G1632" t="str">
        <f t="shared" si="25"/>
        <v>Female</v>
      </c>
    </row>
    <row r="1633" spans="1:7">
      <c r="A1633" t="s">
        <v>4</v>
      </c>
      <c r="B1633" t="s">
        <v>2982</v>
      </c>
      <c r="C1633">
        <f>VLOOKUP(B1633,NB_2!A:C,3,0)</f>
        <v>0.1096136567834681</v>
      </c>
      <c r="D1633">
        <f>VLOOKUP(B1633,NB_2!A:C,2,0)</f>
        <v>5.065856129685917E-3</v>
      </c>
      <c r="E1633">
        <f>C1633*GETPIVOTDATA("Gender",NB_2!$A$3,"Gender","Male","LastLetter","a")</f>
        <v>1.9204549032144008E-2</v>
      </c>
      <c r="F1633">
        <f>D1633*GETPIVOTDATA("Gender",NB_2!$A$3,"Gender","Female","LastLetter","a")</f>
        <v>2.812653656603731E-3</v>
      </c>
      <c r="G1633" t="str">
        <f t="shared" si="25"/>
        <v>Male</v>
      </c>
    </row>
    <row r="1634" spans="1:7">
      <c r="A1634" t="s">
        <v>6</v>
      </c>
      <c r="B1634" t="s">
        <v>2983</v>
      </c>
      <c r="C1634">
        <f>VLOOKUP(B1634,NB_2!A:C,3,0)</f>
        <v>6.5588499550763707E-2</v>
      </c>
      <c r="D1634">
        <f>VLOOKUP(B1634,NB_2!A:C,2,0)</f>
        <v>0.33839918946301922</v>
      </c>
      <c r="E1634">
        <f>C1634*GETPIVOTDATA("Gender",NB_2!$A$3,"Gender","Male","LastLetter","a")</f>
        <v>1.1491246552020596E-2</v>
      </c>
      <c r="F1634">
        <f>D1634*GETPIVOTDATA("Gender",NB_2!$A$3,"Gender","Female","LastLetter","a")</f>
        <v>0.18788526426112923</v>
      </c>
      <c r="G1634" t="str">
        <f t="shared" si="25"/>
        <v>Female</v>
      </c>
    </row>
    <row r="1635" spans="1:7">
      <c r="A1635" t="s">
        <v>6</v>
      </c>
      <c r="B1635" t="s">
        <v>2986</v>
      </c>
      <c r="C1635">
        <f>VLOOKUP(B1635,NB_2!A:C,3,0)</f>
        <v>5.6603773584905662E-2</v>
      </c>
      <c r="D1635">
        <f>VLOOKUP(B1635,NB_2!A:C,2,0)</f>
        <v>3.0395136778115502E-2</v>
      </c>
      <c r="E1635">
        <f>C1635*GETPIVOTDATA("Gender",NB_2!$A$3,"Gender","Male","LastLetter","a")</f>
        <v>9.9171031887301028E-3</v>
      </c>
      <c r="F1635">
        <f>D1635*GETPIVOTDATA("Gender",NB_2!$A$3,"Gender","Female","LastLetter","a")</f>
        <v>1.6875921939622389E-2</v>
      </c>
      <c r="G1635" t="str">
        <f t="shared" si="25"/>
        <v>Female</v>
      </c>
    </row>
    <row r="1636" spans="1:7">
      <c r="A1636" t="s">
        <v>4</v>
      </c>
      <c r="B1636" t="s">
        <v>2987</v>
      </c>
      <c r="C1636">
        <f>VLOOKUP(B1636,NB_2!A:C,3,0)</f>
        <v>3.7735849056603772E-2</v>
      </c>
      <c r="D1636">
        <f>VLOOKUP(B1636,NB_2!A:C,2,0)</f>
        <v>7.0921985815602835E-3</v>
      </c>
      <c r="E1636">
        <f>C1636*GETPIVOTDATA("Gender",NB_2!$A$3,"Gender","Male","LastLetter","a")</f>
        <v>6.6114021258200676E-3</v>
      </c>
      <c r="F1636">
        <f>D1636*GETPIVOTDATA("Gender",NB_2!$A$3,"Gender","Female","LastLetter","a")</f>
        <v>3.9377151192452236E-3</v>
      </c>
      <c r="G1636" t="str">
        <f t="shared" si="25"/>
        <v>Male</v>
      </c>
    </row>
    <row r="1637" spans="1:7">
      <c r="A1637" t="s">
        <v>4</v>
      </c>
      <c r="B1637" t="s">
        <v>2976</v>
      </c>
      <c r="C1637">
        <f>VLOOKUP(B1637,NB_2!A:C,3,0)</f>
        <v>0.17520215633423181</v>
      </c>
      <c r="D1637">
        <f>VLOOKUP(B1637,NB_2!A:C,2,0)</f>
        <v>0.55521783181357653</v>
      </c>
      <c r="E1637">
        <f>C1637*GETPIVOTDATA("Gender",NB_2!$A$3,"Gender","Male","LastLetter","a")</f>
        <v>3.0695795584164604E-2</v>
      </c>
      <c r="F1637">
        <f>D1637*GETPIVOTDATA("Gender",NB_2!$A$3,"Gender","Female","LastLetter","a")</f>
        <v>0.30826684076376898</v>
      </c>
      <c r="G1637" t="str">
        <f t="shared" si="25"/>
        <v>Female</v>
      </c>
    </row>
    <row r="1638" spans="1:7">
      <c r="A1638" t="s">
        <v>4</v>
      </c>
      <c r="B1638" t="s">
        <v>2982</v>
      </c>
      <c r="C1638">
        <f>VLOOKUP(B1638,NB_2!A:C,3,0)</f>
        <v>0.1096136567834681</v>
      </c>
      <c r="D1638">
        <f>VLOOKUP(B1638,NB_2!A:C,2,0)</f>
        <v>5.065856129685917E-3</v>
      </c>
      <c r="E1638">
        <f>C1638*GETPIVOTDATA("Gender",NB_2!$A$3,"Gender","Male","LastLetter","a")</f>
        <v>1.9204549032144008E-2</v>
      </c>
      <c r="F1638">
        <f>D1638*GETPIVOTDATA("Gender",NB_2!$A$3,"Gender","Female","LastLetter","a")</f>
        <v>2.812653656603731E-3</v>
      </c>
      <c r="G1638" t="str">
        <f t="shared" si="25"/>
        <v>Male</v>
      </c>
    </row>
    <row r="1639" spans="1:7">
      <c r="A1639" t="s">
        <v>6</v>
      </c>
      <c r="B1639" t="s">
        <v>2976</v>
      </c>
      <c r="C1639">
        <f>VLOOKUP(B1639,NB_2!A:C,3,0)</f>
        <v>0.17520215633423181</v>
      </c>
      <c r="D1639">
        <f>VLOOKUP(B1639,NB_2!A:C,2,0)</f>
        <v>0.55521783181357653</v>
      </c>
      <c r="E1639">
        <f>C1639*GETPIVOTDATA("Gender",NB_2!$A$3,"Gender","Male","LastLetter","a")</f>
        <v>3.0695795584164604E-2</v>
      </c>
      <c r="F1639">
        <f>D1639*GETPIVOTDATA("Gender",NB_2!$A$3,"Gender","Female","LastLetter","a")</f>
        <v>0.30826684076376898</v>
      </c>
      <c r="G1639" t="str">
        <f t="shared" si="25"/>
        <v>Female</v>
      </c>
    </row>
    <row r="1640" spans="1:7">
      <c r="A1640" t="s">
        <v>6</v>
      </c>
      <c r="B1640" t="s">
        <v>2986</v>
      </c>
      <c r="C1640">
        <f>VLOOKUP(B1640,NB_2!A:C,3,0)</f>
        <v>5.6603773584905662E-2</v>
      </c>
      <c r="D1640">
        <f>VLOOKUP(B1640,NB_2!A:C,2,0)</f>
        <v>3.0395136778115502E-2</v>
      </c>
      <c r="E1640">
        <f>C1640*GETPIVOTDATA("Gender",NB_2!$A$3,"Gender","Male","LastLetter","a")</f>
        <v>9.9171031887301028E-3</v>
      </c>
      <c r="F1640">
        <f>D1640*GETPIVOTDATA("Gender",NB_2!$A$3,"Gender","Female","LastLetter","a")</f>
        <v>1.6875921939622389E-2</v>
      </c>
      <c r="G1640" t="str">
        <f t="shared" si="25"/>
        <v>Female</v>
      </c>
    </row>
    <row r="1641" spans="1:7">
      <c r="A1641" t="s">
        <v>6</v>
      </c>
      <c r="B1641" t="s">
        <v>2983</v>
      </c>
      <c r="C1641">
        <f>VLOOKUP(B1641,NB_2!A:C,3,0)</f>
        <v>6.5588499550763707E-2</v>
      </c>
      <c r="D1641">
        <f>VLOOKUP(B1641,NB_2!A:C,2,0)</f>
        <v>0.33839918946301922</v>
      </c>
      <c r="E1641">
        <f>C1641*GETPIVOTDATA("Gender",NB_2!$A$3,"Gender","Male","LastLetter","a")</f>
        <v>1.1491246552020596E-2</v>
      </c>
      <c r="F1641">
        <f>D1641*GETPIVOTDATA("Gender",NB_2!$A$3,"Gender","Female","LastLetter","a")</f>
        <v>0.18788526426112923</v>
      </c>
      <c r="G1641" t="str">
        <f t="shared" si="25"/>
        <v>Female</v>
      </c>
    </row>
    <row r="1642" spans="1:7">
      <c r="A1642" t="s">
        <v>4</v>
      </c>
      <c r="B1642" t="s">
        <v>2976</v>
      </c>
      <c r="C1642">
        <f>VLOOKUP(B1642,NB_2!A:C,3,0)</f>
        <v>0.17520215633423181</v>
      </c>
      <c r="D1642">
        <f>VLOOKUP(B1642,NB_2!A:C,2,0)</f>
        <v>0.55521783181357653</v>
      </c>
      <c r="E1642">
        <f>C1642*GETPIVOTDATA("Gender",NB_2!$A$3,"Gender","Male","LastLetter","a")</f>
        <v>3.0695795584164604E-2</v>
      </c>
      <c r="F1642">
        <f>D1642*GETPIVOTDATA("Gender",NB_2!$A$3,"Gender","Female","LastLetter","a")</f>
        <v>0.30826684076376898</v>
      </c>
      <c r="G1642" t="str">
        <f t="shared" si="25"/>
        <v>Female</v>
      </c>
    </row>
    <row r="1643" spans="1:7">
      <c r="A1643" t="s">
        <v>4</v>
      </c>
      <c r="B1643" t="s">
        <v>2976</v>
      </c>
      <c r="C1643">
        <f>VLOOKUP(B1643,NB_2!A:C,3,0)</f>
        <v>0.17520215633423181</v>
      </c>
      <c r="D1643">
        <f>VLOOKUP(B1643,NB_2!A:C,2,0)</f>
        <v>0.55521783181357653</v>
      </c>
      <c r="E1643">
        <f>C1643*GETPIVOTDATA("Gender",NB_2!$A$3,"Gender","Male","LastLetter","a")</f>
        <v>3.0695795584164604E-2</v>
      </c>
      <c r="F1643">
        <f>D1643*GETPIVOTDATA("Gender",NB_2!$A$3,"Gender","Female","LastLetter","a")</f>
        <v>0.30826684076376898</v>
      </c>
      <c r="G1643" t="str">
        <f t="shared" si="25"/>
        <v>Female</v>
      </c>
    </row>
    <row r="1644" spans="1:7">
      <c r="A1644" t="s">
        <v>4</v>
      </c>
      <c r="B1644" t="s">
        <v>2976</v>
      </c>
      <c r="C1644">
        <f>VLOOKUP(B1644,NB_2!A:C,3,0)</f>
        <v>0.17520215633423181</v>
      </c>
      <c r="D1644">
        <f>VLOOKUP(B1644,NB_2!A:C,2,0)</f>
        <v>0.55521783181357653</v>
      </c>
      <c r="E1644">
        <f>C1644*GETPIVOTDATA("Gender",NB_2!$A$3,"Gender","Male","LastLetter","a")</f>
        <v>3.0695795584164604E-2</v>
      </c>
      <c r="F1644">
        <f>D1644*GETPIVOTDATA("Gender",NB_2!$A$3,"Gender","Female","LastLetter","a")</f>
        <v>0.30826684076376898</v>
      </c>
      <c r="G1644" t="str">
        <f t="shared" si="25"/>
        <v>Female</v>
      </c>
    </row>
    <row r="1645" spans="1:7">
      <c r="A1645" t="s">
        <v>4</v>
      </c>
      <c r="B1645" t="s">
        <v>2998</v>
      </c>
      <c r="C1645">
        <f>VLOOKUP(B1645,NB_2!A:C,3,0)</f>
        <v>5.3908355795148251E-3</v>
      </c>
      <c r="D1645">
        <f>VLOOKUP(B1645,NB_2!A:C,2,0)</f>
        <v>1.0131712259371835E-3</v>
      </c>
      <c r="E1645">
        <f>C1645*GETPIVOTDATA("Gender",NB_2!$A$3,"Gender","Male","LastLetter","a")</f>
        <v>9.4448601797429547E-4</v>
      </c>
      <c r="F1645">
        <f>D1645*GETPIVOTDATA("Gender",NB_2!$A$3,"Gender","Female","LastLetter","a")</f>
        <v>5.6253073132074625E-4</v>
      </c>
      <c r="G1645" t="str">
        <f t="shared" si="25"/>
        <v>Male</v>
      </c>
    </row>
    <row r="1646" spans="1:7">
      <c r="A1646" t="s">
        <v>6</v>
      </c>
      <c r="B1646" t="s">
        <v>2976</v>
      </c>
      <c r="C1646">
        <f>VLOOKUP(B1646,NB_2!A:C,3,0)</f>
        <v>0.17520215633423181</v>
      </c>
      <c r="D1646">
        <f>VLOOKUP(B1646,NB_2!A:C,2,0)</f>
        <v>0.55521783181357653</v>
      </c>
      <c r="E1646">
        <f>C1646*GETPIVOTDATA("Gender",NB_2!$A$3,"Gender","Male","LastLetter","a")</f>
        <v>3.0695795584164604E-2</v>
      </c>
      <c r="F1646">
        <f>D1646*GETPIVOTDATA("Gender",NB_2!$A$3,"Gender","Female","LastLetter","a")</f>
        <v>0.30826684076376898</v>
      </c>
      <c r="G1646" t="str">
        <f t="shared" si="25"/>
        <v>Female</v>
      </c>
    </row>
    <row r="1647" spans="1:7">
      <c r="A1647" t="s">
        <v>4</v>
      </c>
      <c r="B1647" t="s">
        <v>2995</v>
      </c>
      <c r="C1647">
        <f>VLOOKUP(B1647,NB_2!A:C,3,0)</f>
        <v>3.2345013477088951E-2</v>
      </c>
      <c r="D1647">
        <f>VLOOKUP(B1647,NB_2!A:C,2,0)</f>
        <v>1.0131712259371834E-2</v>
      </c>
      <c r="E1647">
        <f>C1647*GETPIVOTDATA("Gender",NB_2!$A$3,"Gender","Male","LastLetter","a")</f>
        <v>5.6669161078457733E-3</v>
      </c>
      <c r="F1647">
        <f>D1647*GETPIVOTDATA("Gender",NB_2!$A$3,"Gender","Female","LastLetter","a")</f>
        <v>5.6253073132074621E-3</v>
      </c>
      <c r="G1647" t="str">
        <f t="shared" si="25"/>
        <v>Male</v>
      </c>
    </row>
    <row r="1648" spans="1:7">
      <c r="A1648" t="s">
        <v>4</v>
      </c>
      <c r="B1648" t="s">
        <v>2992</v>
      </c>
      <c r="C1648">
        <f>VLOOKUP(B1648,NB_2!A:C,3,0)</f>
        <v>8.9847259658580411E-2</v>
      </c>
      <c r="D1648">
        <f>VLOOKUP(B1648,NB_2!A:C,2,0)</f>
        <v>8.1053698074974676E-3</v>
      </c>
      <c r="E1648">
        <f>C1648*GETPIVOTDATA("Gender",NB_2!$A$3,"Gender","Male","LastLetter","a")</f>
        <v>1.5741433632904926E-2</v>
      </c>
      <c r="F1648">
        <f>D1648*GETPIVOTDATA("Gender",NB_2!$A$3,"Gender","Female","LastLetter","a")</f>
        <v>4.50024585056597E-3</v>
      </c>
      <c r="G1648" t="str">
        <f t="shared" si="25"/>
        <v>Male</v>
      </c>
    </row>
    <row r="1649" spans="1:7">
      <c r="A1649" t="s">
        <v>6</v>
      </c>
      <c r="B1649" t="s">
        <v>2976</v>
      </c>
      <c r="C1649">
        <f>VLOOKUP(B1649,NB_2!A:C,3,0)</f>
        <v>0.17520215633423181</v>
      </c>
      <c r="D1649">
        <f>VLOOKUP(B1649,NB_2!A:C,2,0)</f>
        <v>0.55521783181357653</v>
      </c>
      <c r="E1649">
        <f>C1649*GETPIVOTDATA("Gender",NB_2!$A$3,"Gender","Male","LastLetter","a")</f>
        <v>3.0695795584164604E-2</v>
      </c>
      <c r="F1649">
        <f>D1649*GETPIVOTDATA("Gender",NB_2!$A$3,"Gender","Female","LastLetter","a")</f>
        <v>0.30826684076376898</v>
      </c>
      <c r="G1649" t="str">
        <f t="shared" si="25"/>
        <v>Female</v>
      </c>
    </row>
    <row r="1650" spans="1:7">
      <c r="A1650" t="s">
        <v>6</v>
      </c>
      <c r="B1650" t="s">
        <v>2976</v>
      </c>
      <c r="C1650">
        <f>VLOOKUP(B1650,NB_2!A:C,3,0)</f>
        <v>0.17520215633423181</v>
      </c>
      <c r="D1650">
        <f>VLOOKUP(B1650,NB_2!A:C,2,0)</f>
        <v>0.55521783181357653</v>
      </c>
      <c r="E1650">
        <f>C1650*GETPIVOTDATA("Gender",NB_2!$A$3,"Gender","Male","LastLetter","a")</f>
        <v>3.0695795584164604E-2</v>
      </c>
      <c r="F1650">
        <f>D1650*GETPIVOTDATA("Gender",NB_2!$A$3,"Gender","Female","LastLetter","a")</f>
        <v>0.30826684076376898</v>
      </c>
      <c r="G1650" t="str">
        <f t="shared" si="25"/>
        <v>Female</v>
      </c>
    </row>
    <row r="1651" spans="1:7">
      <c r="A1651" t="s">
        <v>6</v>
      </c>
      <c r="B1651" t="s">
        <v>2976</v>
      </c>
      <c r="C1651">
        <f>VLOOKUP(B1651,NB_2!A:C,3,0)</f>
        <v>0.17520215633423181</v>
      </c>
      <c r="D1651">
        <f>VLOOKUP(B1651,NB_2!A:C,2,0)</f>
        <v>0.55521783181357653</v>
      </c>
      <c r="E1651">
        <f>C1651*GETPIVOTDATA("Gender",NB_2!$A$3,"Gender","Male","LastLetter","a")</f>
        <v>3.0695795584164604E-2</v>
      </c>
      <c r="F1651">
        <f>D1651*GETPIVOTDATA("Gender",NB_2!$A$3,"Gender","Female","LastLetter","a")</f>
        <v>0.30826684076376898</v>
      </c>
      <c r="G1651" t="str">
        <f t="shared" si="25"/>
        <v>Female</v>
      </c>
    </row>
    <row r="1652" spans="1:7">
      <c r="A1652" t="s">
        <v>6</v>
      </c>
      <c r="B1652" t="s">
        <v>2976</v>
      </c>
      <c r="C1652">
        <f>VLOOKUP(B1652,NB_2!A:C,3,0)</f>
        <v>0.17520215633423181</v>
      </c>
      <c r="D1652">
        <f>VLOOKUP(B1652,NB_2!A:C,2,0)</f>
        <v>0.55521783181357653</v>
      </c>
      <c r="E1652">
        <f>C1652*GETPIVOTDATA("Gender",NB_2!$A$3,"Gender","Male","LastLetter","a")</f>
        <v>3.0695795584164604E-2</v>
      </c>
      <c r="F1652">
        <f>D1652*GETPIVOTDATA("Gender",NB_2!$A$3,"Gender","Female","LastLetter","a")</f>
        <v>0.30826684076376898</v>
      </c>
      <c r="G1652" t="str">
        <f t="shared" si="25"/>
        <v>Female</v>
      </c>
    </row>
    <row r="1653" spans="1:7">
      <c r="A1653" t="s">
        <v>4</v>
      </c>
      <c r="B1653" t="s">
        <v>2982</v>
      </c>
      <c r="C1653">
        <f>VLOOKUP(B1653,NB_2!A:C,3,0)</f>
        <v>0.1096136567834681</v>
      </c>
      <c r="D1653">
        <f>VLOOKUP(B1653,NB_2!A:C,2,0)</f>
        <v>5.065856129685917E-3</v>
      </c>
      <c r="E1653">
        <f>C1653*GETPIVOTDATA("Gender",NB_2!$A$3,"Gender","Male","LastLetter","a")</f>
        <v>1.9204549032144008E-2</v>
      </c>
      <c r="F1653">
        <f>D1653*GETPIVOTDATA("Gender",NB_2!$A$3,"Gender","Female","LastLetter","a")</f>
        <v>2.812653656603731E-3</v>
      </c>
      <c r="G1653" t="str">
        <f t="shared" si="25"/>
        <v>Male</v>
      </c>
    </row>
    <row r="1654" spans="1:7">
      <c r="A1654" t="s">
        <v>6</v>
      </c>
      <c r="B1654" t="s">
        <v>2976</v>
      </c>
      <c r="C1654">
        <f>VLOOKUP(B1654,NB_2!A:C,3,0)</f>
        <v>0.17520215633423181</v>
      </c>
      <c r="D1654">
        <f>VLOOKUP(B1654,NB_2!A:C,2,0)</f>
        <v>0.55521783181357653</v>
      </c>
      <c r="E1654">
        <f>C1654*GETPIVOTDATA("Gender",NB_2!$A$3,"Gender","Male","LastLetter","a")</f>
        <v>3.0695795584164604E-2</v>
      </c>
      <c r="F1654">
        <f>D1654*GETPIVOTDATA("Gender",NB_2!$A$3,"Gender","Female","LastLetter","a")</f>
        <v>0.30826684076376898</v>
      </c>
      <c r="G1654" t="str">
        <f t="shared" si="25"/>
        <v>Female</v>
      </c>
    </row>
    <row r="1655" spans="1:7">
      <c r="A1655" t="s">
        <v>6</v>
      </c>
      <c r="B1655" t="s">
        <v>2976</v>
      </c>
      <c r="C1655">
        <f>VLOOKUP(B1655,NB_2!A:C,3,0)</f>
        <v>0.17520215633423181</v>
      </c>
      <c r="D1655">
        <f>VLOOKUP(B1655,NB_2!A:C,2,0)</f>
        <v>0.55521783181357653</v>
      </c>
      <c r="E1655">
        <f>C1655*GETPIVOTDATA("Gender",NB_2!$A$3,"Gender","Male","LastLetter","a")</f>
        <v>3.0695795584164604E-2</v>
      </c>
      <c r="F1655">
        <f>D1655*GETPIVOTDATA("Gender",NB_2!$A$3,"Gender","Female","LastLetter","a")</f>
        <v>0.30826684076376898</v>
      </c>
      <c r="G1655" t="str">
        <f t="shared" si="25"/>
        <v>Female</v>
      </c>
    </row>
    <row r="1656" spans="1:7">
      <c r="A1656" t="s">
        <v>4</v>
      </c>
      <c r="B1656" t="s">
        <v>2982</v>
      </c>
      <c r="C1656">
        <f>VLOOKUP(B1656,NB_2!A:C,3,0)</f>
        <v>0.1096136567834681</v>
      </c>
      <c r="D1656">
        <f>VLOOKUP(B1656,NB_2!A:C,2,0)</f>
        <v>5.065856129685917E-3</v>
      </c>
      <c r="E1656">
        <f>C1656*GETPIVOTDATA("Gender",NB_2!$A$3,"Gender","Male","LastLetter","a")</f>
        <v>1.9204549032144008E-2</v>
      </c>
      <c r="F1656">
        <f>D1656*GETPIVOTDATA("Gender",NB_2!$A$3,"Gender","Female","LastLetter","a")</f>
        <v>2.812653656603731E-3</v>
      </c>
      <c r="G1656" t="str">
        <f t="shared" si="25"/>
        <v>Male</v>
      </c>
    </row>
    <row r="1657" spans="1:7">
      <c r="A1657" t="s">
        <v>4</v>
      </c>
      <c r="B1657" t="s">
        <v>2992</v>
      </c>
      <c r="C1657">
        <f>VLOOKUP(B1657,NB_2!A:C,3,0)</f>
        <v>8.9847259658580411E-2</v>
      </c>
      <c r="D1657">
        <f>VLOOKUP(B1657,NB_2!A:C,2,0)</f>
        <v>8.1053698074974676E-3</v>
      </c>
      <c r="E1657">
        <f>C1657*GETPIVOTDATA("Gender",NB_2!$A$3,"Gender","Male","LastLetter","a")</f>
        <v>1.5741433632904926E-2</v>
      </c>
      <c r="F1657">
        <f>D1657*GETPIVOTDATA("Gender",NB_2!$A$3,"Gender","Female","LastLetter","a")</f>
        <v>4.50024585056597E-3</v>
      </c>
      <c r="G1657" t="str">
        <f t="shared" si="25"/>
        <v>Male</v>
      </c>
    </row>
    <row r="1658" spans="1:7">
      <c r="A1658" t="s">
        <v>4</v>
      </c>
      <c r="B1658" t="s">
        <v>2976</v>
      </c>
      <c r="C1658">
        <f>VLOOKUP(B1658,NB_2!A:C,3,0)</f>
        <v>0.17520215633423181</v>
      </c>
      <c r="D1658">
        <f>VLOOKUP(B1658,NB_2!A:C,2,0)</f>
        <v>0.55521783181357653</v>
      </c>
      <c r="E1658">
        <f>C1658*GETPIVOTDATA("Gender",NB_2!$A$3,"Gender","Male","LastLetter","a")</f>
        <v>3.0695795584164604E-2</v>
      </c>
      <c r="F1658">
        <f>D1658*GETPIVOTDATA("Gender",NB_2!$A$3,"Gender","Female","LastLetter","a")</f>
        <v>0.30826684076376898</v>
      </c>
      <c r="G1658" t="str">
        <f t="shared" si="25"/>
        <v>Female</v>
      </c>
    </row>
    <row r="1659" spans="1:7">
      <c r="A1659" t="s">
        <v>4</v>
      </c>
      <c r="B1659" t="s">
        <v>2976</v>
      </c>
      <c r="C1659">
        <f>VLOOKUP(B1659,NB_2!A:C,3,0)</f>
        <v>0.17520215633423181</v>
      </c>
      <c r="D1659">
        <f>VLOOKUP(B1659,NB_2!A:C,2,0)</f>
        <v>0.55521783181357653</v>
      </c>
      <c r="E1659">
        <f>C1659*GETPIVOTDATA("Gender",NB_2!$A$3,"Gender","Male","LastLetter","a")</f>
        <v>3.0695795584164604E-2</v>
      </c>
      <c r="F1659">
        <f>D1659*GETPIVOTDATA("Gender",NB_2!$A$3,"Gender","Female","LastLetter","a")</f>
        <v>0.30826684076376898</v>
      </c>
      <c r="G1659" t="str">
        <f t="shared" si="25"/>
        <v>Female</v>
      </c>
    </row>
    <row r="1660" spans="1:7">
      <c r="A1660" t="s">
        <v>4</v>
      </c>
      <c r="B1660" t="s">
        <v>2982</v>
      </c>
      <c r="C1660">
        <f>VLOOKUP(B1660,NB_2!A:C,3,0)</f>
        <v>0.1096136567834681</v>
      </c>
      <c r="D1660">
        <f>VLOOKUP(B1660,NB_2!A:C,2,0)</f>
        <v>5.065856129685917E-3</v>
      </c>
      <c r="E1660">
        <f>C1660*GETPIVOTDATA("Gender",NB_2!$A$3,"Gender","Male","LastLetter","a")</f>
        <v>1.9204549032144008E-2</v>
      </c>
      <c r="F1660">
        <f>D1660*GETPIVOTDATA("Gender",NB_2!$A$3,"Gender","Female","LastLetter","a")</f>
        <v>2.812653656603731E-3</v>
      </c>
      <c r="G1660" t="str">
        <f t="shared" si="25"/>
        <v>Male</v>
      </c>
    </row>
    <row r="1661" spans="1:7">
      <c r="A1661" t="s">
        <v>6</v>
      </c>
      <c r="B1661" t="s">
        <v>2976</v>
      </c>
      <c r="C1661">
        <f>VLOOKUP(B1661,NB_2!A:C,3,0)</f>
        <v>0.17520215633423181</v>
      </c>
      <c r="D1661">
        <f>VLOOKUP(B1661,NB_2!A:C,2,0)</f>
        <v>0.55521783181357653</v>
      </c>
      <c r="E1661">
        <f>C1661*GETPIVOTDATA("Gender",NB_2!$A$3,"Gender","Male","LastLetter","a")</f>
        <v>3.0695795584164604E-2</v>
      </c>
      <c r="F1661">
        <f>D1661*GETPIVOTDATA("Gender",NB_2!$A$3,"Gender","Female","LastLetter","a")</f>
        <v>0.30826684076376898</v>
      </c>
      <c r="G1661" t="str">
        <f t="shared" si="25"/>
        <v>Female</v>
      </c>
    </row>
    <row r="1662" spans="1:7">
      <c r="A1662" t="s">
        <v>6</v>
      </c>
      <c r="B1662" t="s">
        <v>2976</v>
      </c>
      <c r="C1662">
        <f>VLOOKUP(B1662,NB_2!A:C,3,0)</f>
        <v>0.17520215633423181</v>
      </c>
      <c r="D1662">
        <f>VLOOKUP(B1662,NB_2!A:C,2,0)</f>
        <v>0.55521783181357653</v>
      </c>
      <c r="E1662">
        <f>C1662*GETPIVOTDATA("Gender",NB_2!$A$3,"Gender","Male","LastLetter","a")</f>
        <v>3.0695795584164604E-2</v>
      </c>
      <c r="F1662">
        <f>D1662*GETPIVOTDATA("Gender",NB_2!$A$3,"Gender","Female","LastLetter","a")</f>
        <v>0.30826684076376898</v>
      </c>
      <c r="G1662" t="str">
        <f t="shared" si="25"/>
        <v>Female</v>
      </c>
    </row>
    <row r="1663" spans="1:7">
      <c r="A1663" t="s">
        <v>4</v>
      </c>
      <c r="B1663" t="s">
        <v>2976</v>
      </c>
      <c r="C1663">
        <f>VLOOKUP(B1663,NB_2!A:C,3,0)</f>
        <v>0.17520215633423181</v>
      </c>
      <c r="D1663">
        <f>VLOOKUP(B1663,NB_2!A:C,2,0)</f>
        <v>0.55521783181357653</v>
      </c>
      <c r="E1663">
        <f>C1663*GETPIVOTDATA("Gender",NB_2!$A$3,"Gender","Male","LastLetter","a")</f>
        <v>3.0695795584164604E-2</v>
      </c>
      <c r="F1663">
        <f>D1663*GETPIVOTDATA("Gender",NB_2!$A$3,"Gender","Female","LastLetter","a")</f>
        <v>0.30826684076376898</v>
      </c>
      <c r="G1663" t="str">
        <f t="shared" si="25"/>
        <v>Female</v>
      </c>
    </row>
    <row r="1664" spans="1:7">
      <c r="A1664" t="s">
        <v>6</v>
      </c>
      <c r="B1664" t="s">
        <v>2983</v>
      </c>
      <c r="C1664">
        <f>VLOOKUP(B1664,NB_2!A:C,3,0)</f>
        <v>6.5588499550763707E-2</v>
      </c>
      <c r="D1664">
        <f>VLOOKUP(B1664,NB_2!A:C,2,0)</f>
        <v>0.33839918946301922</v>
      </c>
      <c r="E1664">
        <f>C1664*GETPIVOTDATA("Gender",NB_2!$A$3,"Gender","Male","LastLetter","a")</f>
        <v>1.1491246552020596E-2</v>
      </c>
      <c r="F1664">
        <f>D1664*GETPIVOTDATA("Gender",NB_2!$A$3,"Gender","Female","LastLetter","a")</f>
        <v>0.18788526426112923</v>
      </c>
      <c r="G1664" t="str">
        <f t="shared" si="25"/>
        <v>Female</v>
      </c>
    </row>
    <row r="1665" spans="1:7">
      <c r="A1665" t="s">
        <v>6</v>
      </c>
      <c r="B1665" t="s">
        <v>2983</v>
      </c>
      <c r="C1665">
        <f>VLOOKUP(B1665,NB_2!A:C,3,0)</f>
        <v>6.5588499550763707E-2</v>
      </c>
      <c r="D1665">
        <f>VLOOKUP(B1665,NB_2!A:C,2,0)</f>
        <v>0.33839918946301922</v>
      </c>
      <c r="E1665">
        <f>C1665*GETPIVOTDATA("Gender",NB_2!$A$3,"Gender","Male","LastLetter","a")</f>
        <v>1.1491246552020596E-2</v>
      </c>
      <c r="F1665">
        <f>D1665*GETPIVOTDATA("Gender",NB_2!$A$3,"Gender","Female","LastLetter","a")</f>
        <v>0.18788526426112923</v>
      </c>
      <c r="G1665" t="str">
        <f t="shared" si="25"/>
        <v>Female</v>
      </c>
    </row>
    <row r="1666" spans="1:7">
      <c r="A1666" t="s">
        <v>6</v>
      </c>
      <c r="B1666" t="s">
        <v>2976</v>
      </c>
      <c r="C1666">
        <f>VLOOKUP(B1666,NB_2!A:C,3,0)</f>
        <v>0.17520215633423181</v>
      </c>
      <c r="D1666">
        <f>VLOOKUP(B1666,NB_2!A:C,2,0)</f>
        <v>0.55521783181357653</v>
      </c>
      <c r="E1666">
        <f>C1666*GETPIVOTDATA("Gender",NB_2!$A$3,"Gender","Male","LastLetter","a")</f>
        <v>3.0695795584164604E-2</v>
      </c>
      <c r="F1666">
        <f>D1666*GETPIVOTDATA("Gender",NB_2!$A$3,"Gender","Female","LastLetter","a")</f>
        <v>0.30826684076376898</v>
      </c>
      <c r="G1666" t="str">
        <f t="shared" si="25"/>
        <v>Female</v>
      </c>
    </row>
    <row r="1667" spans="1:7">
      <c r="A1667" t="s">
        <v>4</v>
      </c>
      <c r="B1667" t="s">
        <v>2994</v>
      </c>
      <c r="C1667">
        <f>VLOOKUP(B1667,NB_2!A:C,3,0)</f>
        <v>6.2893081761006289E-2</v>
      </c>
      <c r="D1667">
        <f>VLOOKUP(B1667,NB_2!A:C,2,0)</f>
        <v>5.065856129685917E-3</v>
      </c>
      <c r="E1667">
        <f>C1667*GETPIVOTDATA("Gender",NB_2!$A$3,"Gender","Male","LastLetter","a")</f>
        <v>1.1019003543033448E-2</v>
      </c>
      <c r="F1667">
        <f>D1667*GETPIVOTDATA("Gender",NB_2!$A$3,"Gender","Female","LastLetter","a")</f>
        <v>2.812653656603731E-3</v>
      </c>
      <c r="G1667" t="str">
        <f t="shared" ref="G1667:G1730" si="26">IF(E1667&gt;F1667,"Male","Female")</f>
        <v>Male</v>
      </c>
    </row>
    <row r="1668" spans="1:7">
      <c r="A1668" t="s">
        <v>4</v>
      </c>
      <c r="B1668" t="s">
        <v>2994</v>
      </c>
      <c r="C1668">
        <f>VLOOKUP(B1668,NB_2!A:C,3,0)</f>
        <v>6.2893081761006289E-2</v>
      </c>
      <c r="D1668">
        <f>VLOOKUP(B1668,NB_2!A:C,2,0)</f>
        <v>5.065856129685917E-3</v>
      </c>
      <c r="E1668">
        <f>C1668*GETPIVOTDATA("Gender",NB_2!$A$3,"Gender","Male","LastLetter","a")</f>
        <v>1.1019003543033448E-2</v>
      </c>
      <c r="F1668">
        <f>D1668*GETPIVOTDATA("Gender",NB_2!$A$3,"Gender","Female","LastLetter","a")</f>
        <v>2.812653656603731E-3</v>
      </c>
      <c r="G1668" t="str">
        <f t="shared" si="26"/>
        <v>Male</v>
      </c>
    </row>
    <row r="1669" spans="1:7">
      <c r="A1669" t="s">
        <v>4</v>
      </c>
      <c r="B1669" t="s">
        <v>2994</v>
      </c>
      <c r="C1669">
        <f>VLOOKUP(B1669,NB_2!A:C,3,0)</f>
        <v>6.2893081761006289E-2</v>
      </c>
      <c r="D1669">
        <f>VLOOKUP(B1669,NB_2!A:C,2,0)</f>
        <v>5.065856129685917E-3</v>
      </c>
      <c r="E1669">
        <f>C1669*GETPIVOTDATA("Gender",NB_2!$A$3,"Gender","Male","LastLetter","a")</f>
        <v>1.1019003543033448E-2</v>
      </c>
      <c r="F1669">
        <f>D1669*GETPIVOTDATA("Gender",NB_2!$A$3,"Gender","Female","LastLetter","a")</f>
        <v>2.812653656603731E-3</v>
      </c>
      <c r="G1669" t="str">
        <f t="shared" si="26"/>
        <v>Male</v>
      </c>
    </row>
    <row r="1670" spans="1:7">
      <c r="A1670" t="s">
        <v>4</v>
      </c>
      <c r="B1670" t="s">
        <v>2988</v>
      </c>
      <c r="C1670">
        <f>VLOOKUP(B1670,NB_2!A:C,3,0)</f>
        <v>0.16172506738544473</v>
      </c>
      <c r="D1670">
        <f>VLOOKUP(B1670,NB_2!A:C,2,0)</f>
        <v>1.4184397163120567E-2</v>
      </c>
      <c r="E1670">
        <f>C1670*GETPIVOTDATA("Gender",NB_2!$A$3,"Gender","Male","LastLetter","a")</f>
        <v>2.8334580539228861E-2</v>
      </c>
      <c r="F1670">
        <f>D1670*GETPIVOTDATA("Gender",NB_2!$A$3,"Gender","Female","LastLetter","a")</f>
        <v>7.8754302384904471E-3</v>
      </c>
      <c r="G1670" t="str">
        <f t="shared" si="26"/>
        <v>Male</v>
      </c>
    </row>
    <row r="1671" spans="1:7">
      <c r="A1671" t="s">
        <v>6</v>
      </c>
      <c r="B1671" t="s">
        <v>2983</v>
      </c>
      <c r="C1671">
        <f>VLOOKUP(B1671,NB_2!A:C,3,0)</f>
        <v>6.5588499550763707E-2</v>
      </c>
      <c r="D1671">
        <f>VLOOKUP(B1671,NB_2!A:C,2,0)</f>
        <v>0.33839918946301922</v>
      </c>
      <c r="E1671">
        <f>C1671*GETPIVOTDATA("Gender",NB_2!$A$3,"Gender","Male","LastLetter","a")</f>
        <v>1.1491246552020596E-2</v>
      </c>
      <c r="F1671">
        <f>D1671*GETPIVOTDATA("Gender",NB_2!$A$3,"Gender","Female","LastLetter","a")</f>
        <v>0.18788526426112923</v>
      </c>
      <c r="G1671" t="str">
        <f t="shared" si="26"/>
        <v>Female</v>
      </c>
    </row>
    <row r="1672" spans="1:7">
      <c r="A1672" t="s">
        <v>4</v>
      </c>
      <c r="B1672" t="s">
        <v>2986</v>
      </c>
      <c r="C1672">
        <f>VLOOKUP(B1672,NB_2!A:C,3,0)</f>
        <v>5.6603773584905662E-2</v>
      </c>
      <c r="D1672">
        <f>VLOOKUP(B1672,NB_2!A:C,2,0)</f>
        <v>3.0395136778115502E-2</v>
      </c>
      <c r="E1672">
        <f>C1672*GETPIVOTDATA("Gender",NB_2!$A$3,"Gender","Male","LastLetter","a")</f>
        <v>9.9171031887301028E-3</v>
      </c>
      <c r="F1672">
        <f>D1672*GETPIVOTDATA("Gender",NB_2!$A$3,"Gender","Female","LastLetter","a")</f>
        <v>1.6875921939622389E-2</v>
      </c>
      <c r="G1672" t="str">
        <f t="shared" si="26"/>
        <v>Female</v>
      </c>
    </row>
    <row r="1673" spans="1:7">
      <c r="A1673" t="s">
        <v>4</v>
      </c>
      <c r="B1673" t="s">
        <v>2976</v>
      </c>
      <c r="C1673">
        <f>VLOOKUP(B1673,NB_2!A:C,3,0)</f>
        <v>0.17520215633423181</v>
      </c>
      <c r="D1673">
        <f>VLOOKUP(B1673,NB_2!A:C,2,0)</f>
        <v>0.55521783181357653</v>
      </c>
      <c r="E1673">
        <f>C1673*GETPIVOTDATA("Gender",NB_2!$A$3,"Gender","Male","LastLetter","a")</f>
        <v>3.0695795584164604E-2</v>
      </c>
      <c r="F1673">
        <f>D1673*GETPIVOTDATA("Gender",NB_2!$A$3,"Gender","Female","LastLetter","a")</f>
        <v>0.30826684076376898</v>
      </c>
      <c r="G1673" t="str">
        <f t="shared" si="26"/>
        <v>Female</v>
      </c>
    </row>
    <row r="1674" spans="1:7">
      <c r="A1674" t="s">
        <v>6</v>
      </c>
      <c r="B1674" t="s">
        <v>2983</v>
      </c>
      <c r="C1674">
        <f>VLOOKUP(B1674,NB_2!A:C,3,0)</f>
        <v>6.5588499550763707E-2</v>
      </c>
      <c r="D1674">
        <f>VLOOKUP(B1674,NB_2!A:C,2,0)</f>
        <v>0.33839918946301922</v>
      </c>
      <c r="E1674">
        <f>C1674*GETPIVOTDATA("Gender",NB_2!$A$3,"Gender","Male","LastLetter","a")</f>
        <v>1.1491246552020596E-2</v>
      </c>
      <c r="F1674">
        <f>D1674*GETPIVOTDATA("Gender",NB_2!$A$3,"Gender","Female","LastLetter","a")</f>
        <v>0.18788526426112923</v>
      </c>
      <c r="G1674" t="str">
        <f t="shared" si="26"/>
        <v>Female</v>
      </c>
    </row>
    <row r="1675" spans="1:7">
      <c r="A1675" t="s">
        <v>4</v>
      </c>
      <c r="B1675" t="s">
        <v>2995</v>
      </c>
      <c r="C1675">
        <f>VLOOKUP(B1675,NB_2!A:C,3,0)</f>
        <v>3.2345013477088951E-2</v>
      </c>
      <c r="D1675">
        <f>VLOOKUP(B1675,NB_2!A:C,2,0)</f>
        <v>1.0131712259371834E-2</v>
      </c>
      <c r="E1675">
        <f>C1675*GETPIVOTDATA("Gender",NB_2!$A$3,"Gender","Male","LastLetter","a")</f>
        <v>5.6669161078457733E-3</v>
      </c>
      <c r="F1675">
        <f>D1675*GETPIVOTDATA("Gender",NB_2!$A$3,"Gender","Female","LastLetter","a")</f>
        <v>5.6253073132074621E-3</v>
      </c>
      <c r="G1675" t="str">
        <f t="shared" si="26"/>
        <v>Male</v>
      </c>
    </row>
    <row r="1676" spans="1:7">
      <c r="A1676" t="s">
        <v>4</v>
      </c>
      <c r="B1676" t="s">
        <v>2988</v>
      </c>
      <c r="C1676">
        <f>VLOOKUP(B1676,NB_2!A:C,3,0)</f>
        <v>0.16172506738544473</v>
      </c>
      <c r="D1676">
        <f>VLOOKUP(B1676,NB_2!A:C,2,0)</f>
        <v>1.4184397163120567E-2</v>
      </c>
      <c r="E1676">
        <f>C1676*GETPIVOTDATA("Gender",NB_2!$A$3,"Gender","Male","LastLetter","a")</f>
        <v>2.8334580539228861E-2</v>
      </c>
      <c r="F1676">
        <f>D1676*GETPIVOTDATA("Gender",NB_2!$A$3,"Gender","Female","LastLetter","a")</f>
        <v>7.8754302384904471E-3</v>
      </c>
      <c r="G1676" t="str">
        <f t="shared" si="26"/>
        <v>Male</v>
      </c>
    </row>
    <row r="1677" spans="1:7">
      <c r="A1677" t="s">
        <v>4</v>
      </c>
      <c r="B1677" t="s">
        <v>2982</v>
      </c>
      <c r="C1677">
        <f>VLOOKUP(B1677,NB_2!A:C,3,0)</f>
        <v>0.1096136567834681</v>
      </c>
      <c r="D1677">
        <f>VLOOKUP(B1677,NB_2!A:C,2,0)</f>
        <v>5.065856129685917E-3</v>
      </c>
      <c r="E1677">
        <f>C1677*GETPIVOTDATA("Gender",NB_2!$A$3,"Gender","Male","LastLetter","a")</f>
        <v>1.9204549032144008E-2</v>
      </c>
      <c r="F1677">
        <f>D1677*GETPIVOTDATA("Gender",NB_2!$A$3,"Gender","Female","LastLetter","a")</f>
        <v>2.812653656603731E-3</v>
      </c>
      <c r="G1677" t="str">
        <f t="shared" si="26"/>
        <v>Male</v>
      </c>
    </row>
    <row r="1678" spans="1:7">
      <c r="A1678" t="s">
        <v>6</v>
      </c>
      <c r="B1678" t="s">
        <v>2976</v>
      </c>
      <c r="C1678">
        <f>VLOOKUP(B1678,NB_2!A:C,3,0)</f>
        <v>0.17520215633423181</v>
      </c>
      <c r="D1678">
        <f>VLOOKUP(B1678,NB_2!A:C,2,0)</f>
        <v>0.55521783181357653</v>
      </c>
      <c r="E1678">
        <f>C1678*GETPIVOTDATA("Gender",NB_2!$A$3,"Gender","Male","LastLetter","a")</f>
        <v>3.0695795584164604E-2</v>
      </c>
      <c r="F1678">
        <f>D1678*GETPIVOTDATA("Gender",NB_2!$A$3,"Gender","Female","LastLetter","a")</f>
        <v>0.30826684076376898</v>
      </c>
      <c r="G1678" t="str">
        <f t="shared" si="26"/>
        <v>Female</v>
      </c>
    </row>
    <row r="1679" spans="1:7">
      <c r="A1679" t="s">
        <v>4</v>
      </c>
      <c r="B1679" t="s">
        <v>2989</v>
      </c>
      <c r="C1679">
        <f>VLOOKUP(B1679,NB_2!A:C,3,0)</f>
        <v>2.6954177897574125E-3</v>
      </c>
      <c r="D1679">
        <f>VLOOKUP(B1679,NB_2!A:C,2,0)</f>
        <v>2.0263424518743669E-3</v>
      </c>
      <c r="E1679">
        <f>C1679*GETPIVOTDATA("Gender",NB_2!$A$3,"Gender","Male","LastLetter","a")</f>
        <v>4.7224300898714773E-4</v>
      </c>
      <c r="F1679">
        <f>D1679*GETPIVOTDATA("Gender",NB_2!$A$3,"Gender","Female","LastLetter","a")</f>
        <v>1.1250614626414925E-3</v>
      </c>
      <c r="G1679" t="str">
        <f t="shared" si="26"/>
        <v>Female</v>
      </c>
    </row>
    <row r="1680" spans="1:7">
      <c r="A1680" t="s">
        <v>4</v>
      </c>
      <c r="B1680" t="s">
        <v>2988</v>
      </c>
      <c r="C1680">
        <f>VLOOKUP(B1680,NB_2!A:C,3,0)</f>
        <v>0.16172506738544473</v>
      </c>
      <c r="D1680">
        <f>VLOOKUP(B1680,NB_2!A:C,2,0)</f>
        <v>1.4184397163120567E-2</v>
      </c>
      <c r="E1680">
        <f>C1680*GETPIVOTDATA("Gender",NB_2!$A$3,"Gender","Male","LastLetter","a")</f>
        <v>2.8334580539228861E-2</v>
      </c>
      <c r="F1680">
        <f>D1680*GETPIVOTDATA("Gender",NB_2!$A$3,"Gender","Female","LastLetter","a")</f>
        <v>7.8754302384904471E-3</v>
      </c>
      <c r="G1680" t="str">
        <f t="shared" si="26"/>
        <v>Male</v>
      </c>
    </row>
    <row r="1681" spans="1:7">
      <c r="A1681" t="s">
        <v>6</v>
      </c>
      <c r="B1681" t="s">
        <v>2976</v>
      </c>
      <c r="C1681">
        <f>VLOOKUP(B1681,NB_2!A:C,3,0)</f>
        <v>0.17520215633423181</v>
      </c>
      <c r="D1681">
        <f>VLOOKUP(B1681,NB_2!A:C,2,0)</f>
        <v>0.55521783181357653</v>
      </c>
      <c r="E1681">
        <f>C1681*GETPIVOTDATA("Gender",NB_2!$A$3,"Gender","Male","LastLetter","a")</f>
        <v>3.0695795584164604E-2</v>
      </c>
      <c r="F1681">
        <f>D1681*GETPIVOTDATA("Gender",NB_2!$A$3,"Gender","Female","LastLetter","a")</f>
        <v>0.30826684076376898</v>
      </c>
      <c r="G1681" t="str">
        <f t="shared" si="26"/>
        <v>Female</v>
      </c>
    </row>
    <row r="1682" spans="1:7">
      <c r="A1682" t="s">
        <v>4</v>
      </c>
      <c r="B1682" t="s">
        <v>2976</v>
      </c>
      <c r="C1682">
        <f>VLOOKUP(B1682,NB_2!A:C,3,0)</f>
        <v>0.17520215633423181</v>
      </c>
      <c r="D1682">
        <f>VLOOKUP(B1682,NB_2!A:C,2,0)</f>
        <v>0.55521783181357653</v>
      </c>
      <c r="E1682">
        <f>C1682*GETPIVOTDATA("Gender",NB_2!$A$3,"Gender","Male","LastLetter","a")</f>
        <v>3.0695795584164604E-2</v>
      </c>
      <c r="F1682">
        <f>D1682*GETPIVOTDATA("Gender",NB_2!$A$3,"Gender","Female","LastLetter","a")</f>
        <v>0.30826684076376898</v>
      </c>
      <c r="G1682" t="str">
        <f t="shared" si="26"/>
        <v>Female</v>
      </c>
    </row>
    <row r="1683" spans="1:7">
      <c r="A1683" t="s">
        <v>4</v>
      </c>
      <c r="B1683" t="s">
        <v>2982</v>
      </c>
      <c r="C1683">
        <f>VLOOKUP(B1683,NB_2!A:C,3,0)</f>
        <v>0.1096136567834681</v>
      </c>
      <c r="D1683">
        <f>VLOOKUP(B1683,NB_2!A:C,2,0)</f>
        <v>5.065856129685917E-3</v>
      </c>
      <c r="E1683">
        <f>C1683*GETPIVOTDATA("Gender",NB_2!$A$3,"Gender","Male","LastLetter","a")</f>
        <v>1.9204549032144008E-2</v>
      </c>
      <c r="F1683">
        <f>D1683*GETPIVOTDATA("Gender",NB_2!$A$3,"Gender","Female","LastLetter","a")</f>
        <v>2.812653656603731E-3</v>
      </c>
      <c r="G1683" t="str">
        <f t="shared" si="26"/>
        <v>Male</v>
      </c>
    </row>
    <row r="1684" spans="1:7">
      <c r="A1684" t="s">
        <v>4</v>
      </c>
      <c r="B1684" t="s">
        <v>2994</v>
      </c>
      <c r="C1684">
        <f>VLOOKUP(B1684,NB_2!A:C,3,0)</f>
        <v>6.2893081761006289E-2</v>
      </c>
      <c r="D1684">
        <f>VLOOKUP(B1684,NB_2!A:C,2,0)</f>
        <v>5.065856129685917E-3</v>
      </c>
      <c r="E1684">
        <f>C1684*GETPIVOTDATA("Gender",NB_2!$A$3,"Gender","Male","LastLetter","a")</f>
        <v>1.1019003543033448E-2</v>
      </c>
      <c r="F1684">
        <f>D1684*GETPIVOTDATA("Gender",NB_2!$A$3,"Gender","Female","LastLetter","a")</f>
        <v>2.812653656603731E-3</v>
      </c>
      <c r="G1684" t="str">
        <f t="shared" si="26"/>
        <v>Male</v>
      </c>
    </row>
    <row r="1685" spans="1:7">
      <c r="A1685" t="s">
        <v>4</v>
      </c>
      <c r="B1685" t="s">
        <v>2988</v>
      </c>
      <c r="C1685">
        <f>VLOOKUP(B1685,NB_2!A:C,3,0)</f>
        <v>0.16172506738544473</v>
      </c>
      <c r="D1685">
        <f>VLOOKUP(B1685,NB_2!A:C,2,0)</f>
        <v>1.4184397163120567E-2</v>
      </c>
      <c r="E1685">
        <f>C1685*GETPIVOTDATA("Gender",NB_2!$A$3,"Gender","Male","LastLetter","a")</f>
        <v>2.8334580539228861E-2</v>
      </c>
      <c r="F1685">
        <f>D1685*GETPIVOTDATA("Gender",NB_2!$A$3,"Gender","Female","LastLetter","a")</f>
        <v>7.8754302384904471E-3</v>
      </c>
      <c r="G1685" t="str">
        <f t="shared" si="26"/>
        <v>Male</v>
      </c>
    </row>
    <row r="1686" spans="1:7">
      <c r="A1686" t="s">
        <v>4</v>
      </c>
      <c r="B1686" t="s">
        <v>2994</v>
      </c>
      <c r="C1686">
        <f>VLOOKUP(B1686,NB_2!A:C,3,0)</f>
        <v>6.2893081761006289E-2</v>
      </c>
      <c r="D1686">
        <f>VLOOKUP(B1686,NB_2!A:C,2,0)</f>
        <v>5.065856129685917E-3</v>
      </c>
      <c r="E1686">
        <f>C1686*GETPIVOTDATA("Gender",NB_2!$A$3,"Gender","Male","LastLetter","a")</f>
        <v>1.1019003543033448E-2</v>
      </c>
      <c r="F1686">
        <f>D1686*GETPIVOTDATA("Gender",NB_2!$A$3,"Gender","Female","LastLetter","a")</f>
        <v>2.812653656603731E-3</v>
      </c>
      <c r="G1686" t="str">
        <f t="shared" si="26"/>
        <v>Male</v>
      </c>
    </row>
    <row r="1687" spans="1:7">
      <c r="A1687" t="s">
        <v>4</v>
      </c>
      <c r="B1687" t="s">
        <v>2976</v>
      </c>
      <c r="C1687">
        <f>VLOOKUP(B1687,NB_2!A:C,3,0)</f>
        <v>0.17520215633423181</v>
      </c>
      <c r="D1687">
        <f>VLOOKUP(B1687,NB_2!A:C,2,0)</f>
        <v>0.55521783181357653</v>
      </c>
      <c r="E1687">
        <f>C1687*GETPIVOTDATA("Gender",NB_2!$A$3,"Gender","Male","LastLetter","a")</f>
        <v>3.0695795584164604E-2</v>
      </c>
      <c r="F1687">
        <f>D1687*GETPIVOTDATA("Gender",NB_2!$A$3,"Gender","Female","LastLetter","a")</f>
        <v>0.30826684076376898</v>
      </c>
      <c r="G1687" t="str">
        <f t="shared" si="26"/>
        <v>Female</v>
      </c>
    </row>
    <row r="1688" spans="1:7">
      <c r="A1688" t="s">
        <v>6</v>
      </c>
      <c r="B1688" t="s">
        <v>2976</v>
      </c>
      <c r="C1688">
        <f>VLOOKUP(B1688,NB_2!A:C,3,0)</f>
        <v>0.17520215633423181</v>
      </c>
      <c r="D1688">
        <f>VLOOKUP(B1688,NB_2!A:C,2,0)</f>
        <v>0.55521783181357653</v>
      </c>
      <c r="E1688">
        <f>C1688*GETPIVOTDATA("Gender",NB_2!$A$3,"Gender","Male","LastLetter","a")</f>
        <v>3.0695795584164604E-2</v>
      </c>
      <c r="F1688">
        <f>D1688*GETPIVOTDATA("Gender",NB_2!$A$3,"Gender","Female","LastLetter","a")</f>
        <v>0.30826684076376898</v>
      </c>
      <c r="G1688" t="str">
        <f t="shared" si="26"/>
        <v>Female</v>
      </c>
    </row>
    <row r="1689" spans="1:7">
      <c r="A1689" t="s">
        <v>4</v>
      </c>
      <c r="B1689" t="s">
        <v>2987</v>
      </c>
      <c r="C1689">
        <f>VLOOKUP(B1689,NB_2!A:C,3,0)</f>
        <v>3.7735849056603772E-2</v>
      </c>
      <c r="D1689">
        <f>VLOOKUP(B1689,NB_2!A:C,2,0)</f>
        <v>7.0921985815602835E-3</v>
      </c>
      <c r="E1689">
        <f>C1689*GETPIVOTDATA("Gender",NB_2!$A$3,"Gender","Male","LastLetter","a")</f>
        <v>6.6114021258200676E-3</v>
      </c>
      <c r="F1689">
        <f>D1689*GETPIVOTDATA("Gender",NB_2!$A$3,"Gender","Female","LastLetter","a")</f>
        <v>3.9377151192452236E-3</v>
      </c>
      <c r="G1689" t="str">
        <f t="shared" si="26"/>
        <v>Male</v>
      </c>
    </row>
    <row r="1690" spans="1:7">
      <c r="A1690" t="s">
        <v>6</v>
      </c>
      <c r="B1690" t="s">
        <v>2976</v>
      </c>
      <c r="C1690">
        <f>VLOOKUP(B1690,NB_2!A:C,3,0)</f>
        <v>0.17520215633423181</v>
      </c>
      <c r="D1690">
        <f>VLOOKUP(B1690,NB_2!A:C,2,0)</f>
        <v>0.55521783181357653</v>
      </c>
      <c r="E1690">
        <f>C1690*GETPIVOTDATA("Gender",NB_2!$A$3,"Gender","Male","LastLetter","a")</f>
        <v>3.0695795584164604E-2</v>
      </c>
      <c r="F1690">
        <f>D1690*GETPIVOTDATA("Gender",NB_2!$A$3,"Gender","Female","LastLetter","a")</f>
        <v>0.30826684076376898</v>
      </c>
      <c r="G1690" t="str">
        <f t="shared" si="26"/>
        <v>Female</v>
      </c>
    </row>
    <row r="1691" spans="1:7">
      <c r="A1691" t="s">
        <v>6</v>
      </c>
      <c r="B1691" t="s">
        <v>2985</v>
      </c>
      <c r="C1691">
        <f>VLOOKUP(B1691,NB_2!A:C,3,0)</f>
        <v>3.6837376460017966E-2</v>
      </c>
      <c r="D1691">
        <f>VLOOKUP(B1691,NB_2!A:C,2,0)</f>
        <v>4.0526849037487338E-3</v>
      </c>
      <c r="E1691">
        <f>C1691*GETPIVOTDATA("Gender",NB_2!$A$3,"Gender","Male","LastLetter","a")</f>
        <v>6.4539877894910181E-3</v>
      </c>
      <c r="F1691">
        <f>D1691*GETPIVOTDATA("Gender",NB_2!$A$3,"Gender","Female","LastLetter","a")</f>
        <v>2.250122925282985E-3</v>
      </c>
      <c r="G1691" t="str">
        <f t="shared" si="26"/>
        <v>Male</v>
      </c>
    </row>
    <row r="1692" spans="1:7">
      <c r="A1692" t="s">
        <v>6</v>
      </c>
      <c r="B1692" t="s">
        <v>2976</v>
      </c>
      <c r="C1692">
        <f>VLOOKUP(B1692,NB_2!A:C,3,0)</f>
        <v>0.17520215633423181</v>
      </c>
      <c r="D1692">
        <f>VLOOKUP(B1692,NB_2!A:C,2,0)</f>
        <v>0.55521783181357653</v>
      </c>
      <c r="E1692">
        <f>C1692*GETPIVOTDATA("Gender",NB_2!$A$3,"Gender","Male","LastLetter","a")</f>
        <v>3.0695795584164604E-2</v>
      </c>
      <c r="F1692">
        <f>D1692*GETPIVOTDATA("Gender",NB_2!$A$3,"Gender","Female","LastLetter","a")</f>
        <v>0.30826684076376898</v>
      </c>
      <c r="G1692" t="str">
        <f t="shared" si="26"/>
        <v>Female</v>
      </c>
    </row>
    <row r="1693" spans="1:7">
      <c r="A1693" t="s">
        <v>6</v>
      </c>
      <c r="B1693" t="s">
        <v>2994</v>
      </c>
      <c r="C1693">
        <f>VLOOKUP(B1693,NB_2!A:C,3,0)</f>
        <v>6.2893081761006289E-2</v>
      </c>
      <c r="D1693">
        <f>VLOOKUP(B1693,NB_2!A:C,2,0)</f>
        <v>5.065856129685917E-3</v>
      </c>
      <c r="E1693">
        <f>C1693*GETPIVOTDATA("Gender",NB_2!$A$3,"Gender","Male","LastLetter","a")</f>
        <v>1.1019003543033448E-2</v>
      </c>
      <c r="F1693">
        <f>D1693*GETPIVOTDATA("Gender",NB_2!$A$3,"Gender","Female","LastLetter","a")</f>
        <v>2.812653656603731E-3</v>
      </c>
      <c r="G1693" t="str">
        <f t="shared" si="26"/>
        <v>Male</v>
      </c>
    </row>
    <row r="1694" spans="1:7">
      <c r="A1694" t="s">
        <v>4</v>
      </c>
      <c r="B1694" t="s">
        <v>2993</v>
      </c>
      <c r="C1694">
        <f>VLOOKUP(B1694,NB_2!A:C,3,0)</f>
        <v>2.2461814914645103E-2</v>
      </c>
      <c r="D1694">
        <f>VLOOKUP(B1694,NB_2!A:C,2,0)</f>
        <v>3.0395136778115501E-3</v>
      </c>
      <c r="E1694">
        <f>C1694*GETPIVOTDATA("Gender",NB_2!$A$3,"Gender","Male","LastLetter","a")</f>
        <v>3.9353584082262314E-3</v>
      </c>
      <c r="F1694">
        <f>D1694*GETPIVOTDATA("Gender",NB_2!$A$3,"Gender","Female","LastLetter","a")</f>
        <v>1.6875921939622388E-3</v>
      </c>
      <c r="G1694" t="str">
        <f t="shared" si="26"/>
        <v>Male</v>
      </c>
    </row>
    <row r="1695" spans="1:7">
      <c r="A1695" t="s">
        <v>4</v>
      </c>
      <c r="B1695" t="s">
        <v>2976</v>
      </c>
      <c r="C1695">
        <f>VLOOKUP(B1695,NB_2!A:C,3,0)</f>
        <v>0.17520215633423181</v>
      </c>
      <c r="D1695">
        <f>VLOOKUP(B1695,NB_2!A:C,2,0)</f>
        <v>0.55521783181357653</v>
      </c>
      <c r="E1695">
        <f>C1695*GETPIVOTDATA("Gender",NB_2!$A$3,"Gender","Male","LastLetter","a")</f>
        <v>3.0695795584164604E-2</v>
      </c>
      <c r="F1695">
        <f>D1695*GETPIVOTDATA("Gender",NB_2!$A$3,"Gender","Female","LastLetter","a")</f>
        <v>0.30826684076376898</v>
      </c>
      <c r="G1695" t="str">
        <f t="shared" si="26"/>
        <v>Female</v>
      </c>
    </row>
    <row r="1696" spans="1:7">
      <c r="A1696" t="s">
        <v>4</v>
      </c>
      <c r="B1696" t="s">
        <v>2982</v>
      </c>
      <c r="C1696">
        <f>VLOOKUP(B1696,NB_2!A:C,3,0)</f>
        <v>0.1096136567834681</v>
      </c>
      <c r="D1696">
        <f>VLOOKUP(B1696,NB_2!A:C,2,0)</f>
        <v>5.065856129685917E-3</v>
      </c>
      <c r="E1696">
        <f>C1696*GETPIVOTDATA("Gender",NB_2!$A$3,"Gender","Male","LastLetter","a")</f>
        <v>1.9204549032144008E-2</v>
      </c>
      <c r="F1696">
        <f>D1696*GETPIVOTDATA("Gender",NB_2!$A$3,"Gender","Female","LastLetter","a")</f>
        <v>2.812653656603731E-3</v>
      </c>
      <c r="G1696" t="str">
        <f t="shared" si="26"/>
        <v>Male</v>
      </c>
    </row>
    <row r="1697" spans="1:7">
      <c r="A1697" t="s">
        <v>6</v>
      </c>
      <c r="B1697" t="s">
        <v>2976</v>
      </c>
      <c r="C1697">
        <f>VLOOKUP(B1697,NB_2!A:C,3,0)</f>
        <v>0.17520215633423181</v>
      </c>
      <c r="D1697">
        <f>VLOOKUP(B1697,NB_2!A:C,2,0)</f>
        <v>0.55521783181357653</v>
      </c>
      <c r="E1697">
        <f>C1697*GETPIVOTDATA("Gender",NB_2!$A$3,"Gender","Male","LastLetter","a")</f>
        <v>3.0695795584164604E-2</v>
      </c>
      <c r="F1697">
        <f>D1697*GETPIVOTDATA("Gender",NB_2!$A$3,"Gender","Female","LastLetter","a")</f>
        <v>0.30826684076376898</v>
      </c>
      <c r="G1697" t="str">
        <f t="shared" si="26"/>
        <v>Female</v>
      </c>
    </row>
    <row r="1698" spans="1:7">
      <c r="A1698" t="s">
        <v>6</v>
      </c>
      <c r="B1698" t="s">
        <v>2976</v>
      </c>
      <c r="C1698">
        <f>VLOOKUP(B1698,NB_2!A:C,3,0)</f>
        <v>0.17520215633423181</v>
      </c>
      <c r="D1698">
        <f>VLOOKUP(B1698,NB_2!A:C,2,0)</f>
        <v>0.55521783181357653</v>
      </c>
      <c r="E1698">
        <f>C1698*GETPIVOTDATA("Gender",NB_2!$A$3,"Gender","Male","LastLetter","a")</f>
        <v>3.0695795584164604E-2</v>
      </c>
      <c r="F1698">
        <f>D1698*GETPIVOTDATA("Gender",NB_2!$A$3,"Gender","Female","LastLetter","a")</f>
        <v>0.30826684076376898</v>
      </c>
      <c r="G1698" t="str">
        <f t="shared" si="26"/>
        <v>Female</v>
      </c>
    </row>
    <row r="1699" spans="1:7">
      <c r="A1699" t="s">
        <v>4</v>
      </c>
      <c r="B1699" t="s">
        <v>2988</v>
      </c>
      <c r="C1699">
        <f>VLOOKUP(B1699,NB_2!A:C,3,0)</f>
        <v>0.16172506738544473</v>
      </c>
      <c r="D1699">
        <f>VLOOKUP(B1699,NB_2!A:C,2,0)</f>
        <v>1.4184397163120567E-2</v>
      </c>
      <c r="E1699">
        <f>C1699*GETPIVOTDATA("Gender",NB_2!$A$3,"Gender","Male","LastLetter","a")</f>
        <v>2.8334580539228861E-2</v>
      </c>
      <c r="F1699">
        <f>D1699*GETPIVOTDATA("Gender",NB_2!$A$3,"Gender","Female","LastLetter","a")</f>
        <v>7.8754302384904471E-3</v>
      </c>
      <c r="G1699" t="str">
        <f t="shared" si="26"/>
        <v>Male</v>
      </c>
    </row>
    <row r="1700" spans="1:7">
      <c r="A1700" t="s">
        <v>4</v>
      </c>
      <c r="B1700" t="s">
        <v>2982</v>
      </c>
      <c r="C1700">
        <f>VLOOKUP(B1700,NB_2!A:C,3,0)</f>
        <v>0.1096136567834681</v>
      </c>
      <c r="D1700">
        <f>VLOOKUP(B1700,NB_2!A:C,2,0)</f>
        <v>5.065856129685917E-3</v>
      </c>
      <c r="E1700">
        <f>C1700*GETPIVOTDATA("Gender",NB_2!$A$3,"Gender","Male","LastLetter","a")</f>
        <v>1.9204549032144008E-2</v>
      </c>
      <c r="F1700">
        <f>D1700*GETPIVOTDATA("Gender",NB_2!$A$3,"Gender","Female","LastLetter","a")</f>
        <v>2.812653656603731E-3</v>
      </c>
      <c r="G1700" t="str">
        <f t="shared" si="26"/>
        <v>Male</v>
      </c>
    </row>
    <row r="1701" spans="1:7">
      <c r="A1701" t="s">
        <v>6</v>
      </c>
      <c r="B1701" t="s">
        <v>2976</v>
      </c>
      <c r="C1701">
        <f>VLOOKUP(B1701,NB_2!A:C,3,0)</f>
        <v>0.17520215633423181</v>
      </c>
      <c r="D1701">
        <f>VLOOKUP(B1701,NB_2!A:C,2,0)</f>
        <v>0.55521783181357653</v>
      </c>
      <c r="E1701">
        <f>C1701*GETPIVOTDATA("Gender",NB_2!$A$3,"Gender","Male","LastLetter","a")</f>
        <v>3.0695795584164604E-2</v>
      </c>
      <c r="F1701">
        <f>D1701*GETPIVOTDATA("Gender",NB_2!$A$3,"Gender","Female","LastLetter","a")</f>
        <v>0.30826684076376898</v>
      </c>
      <c r="G1701" t="str">
        <f t="shared" si="26"/>
        <v>Female</v>
      </c>
    </row>
    <row r="1702" spans="1:7">
      <c r="A1702" t="s">
        <v>4</v>
      </c>
      <c r="B1702" t="s">
        <v>2985</v>
      </c>
      <c r="C1702">
        <f>VLOOKUP(B1702,NB_2!A:C,3,0)</f>
        <v>3.6837376460017966E-2</v>
      </c>
      <c r="D1702">
        <f>VLOOKUP(B1702,NB_2!A:C,2,0)</f>
        <v>4.0526849037487338E-3</v>
      </c>
      <c r="E1702">
        <f>C1702*GETPIVOTDATA("Gender",NB_2!$A$3,"Gender","Male","LastLetter","a")</f>
        <v>6.4539877894910181E-3</v>
      </c>
      <c r="F1702">
        <f>D1702*GETPIVOTDATA("Gender",NB_2!$A$3,"Gender","Female","LastLetter","a")</f>
        <v>2.250122925282985E-3</v>
      </c>
      <c r="G1702" t="str">
        <f t="shared" si="26"/>
        <v>Male</v>
      </c>
    </row>
    <row r="1703" spans="1:7">
      <c r="A1703" t="s">
        <v>6</v>
      </c>
      <c r="B1703" t="s">
        <v>2976</v>
      </c>
      <c r="C1703">
        <f>VLOOKUP(B1703,NB_2!A:C,3,0)</f>
        <v>0.17520215633423181</v>
      </c>
      <c r="D1703">
        <f>VLOOKUP(B1703,NB_2!A:C,2,0)</f>
        <v>0.55521783181357653</v>
      </c>
      <c r="E1703">
        <f>C1703*GETPIVOTDATA("Gender",NB_2!$A$3,"Gender","Male","LastLetter","a")</f>
        <v>3.0695795584164604E-2</v>
      </c>
      <c r="F1703">
        <f>D1703*GETPIVOTDATA("Gender",NB_2!$A$3,"Gender","Female","LastLetter","a")</f>
        <v>0.30826684076376898</v>
      </c>
      <c r="G1703" t="str">
        <f t="shared" si="26"/>
        <v>Female</v>
      </c>
    </row>
    <row r="1704" spans="1:7">
      <c r="A1704" t="s">
        <v>6</v>
      </c>
      <c r="B1704" t="s">
        <v>2976</v>
      </c>
      <c r="C1704">
        <f>VLOOKUP(B1704,NB_2!A:C,3,0)</f>
        <v>0.17520215633423181</v>
      </c>
      <c r="D1704">
        <f>VLOOKUP(B1704,NB_2!A:C,2,0)</f>
        <v>0.55521783181357653</v>
      </c>
      <c r="E1704">
        <f>C1704*GETPIVOTDATA("Gender",NB_2!$A$3,"Gender","Male","LastLetter","a")</f>
        <v>3.0695795584164604E-2</v>
      </c>
      <c r="F1704">
        <f>D1704*GETPIVOTDATA("Gender",NB_2!$A$3,"Gender","Female","LastLetter","a")</f>
        <v>0.30826684076376898</v>
      </c>
      <c r="G1704" t="str">
        <f t="shared" si="26"/>
        <v>Female</v>
      </c>
    </row>
    <row r="1705" spans="1:7">
      <c r="A1705" t="s">
        <v>4</v>
      </c>
      <c r="B1705" t="s">
        <v>2976</v>
      </c>
      <c r="C1705">
        <f>VLOOKUP(B1705,NB_2!A:C,3,0)</f>
        <v>0.17520215633423181</v>
      </c>
      <c r="D1705">
        <f>VLOOKUP(B1705,NB_2!A:C,2,0)</f>
        <v>0.55521783181357653</v>
      </c>
      <c r="E1705">
        <f>C1705*GETPIVOTDATA("Gender",NB_2!$A$3,"Gender","Male","LastLetter","a")</f>
        <v>3.0695795584164604E-2</v>
      </c>
      <c r="F1705">
        <f>D1705*GETPIVOTDATA("Gender",NB_2!$A$3,"Gender","Female","LastLetter","a")</f>
        <v>0.30826684076376898</v>
      </c>
      <c r="G1705" t="str">
        <f t="shared" si="26"/>
        <v>Female</v>
      </c>
    </row>
    <row r="1706" spans="1:7">
      <c r="A1706" t="s">
        <v>4</v>
      </c>
      <c r="B1706" t="s">
        <v>2988</v>
      </c>
      <c r="C1706">
        <f>VLOOKUP(B1706,NB_2!A:C,3,0)</f>
        <v>0.16172506738544473</v>
      </c>
      <c r="D1706">
        <f>VLOOKUP(B1706,NB_2!A:C,2,0)</f>
        <v>1.4184397163120567E-2</v>
      </c>
      <c r="E1706">
        <f>C1706*GETPIVOTDATA("Gender",NB_2!$A$3,"Gender","Male","LastLetter","a")</f>
        <v>2.8334580539228861E-2</v>
      </c>
      <c r="F1706">
        <f>D1706*GETPIVOTDATA("Gender",NB_2!$A$3,"Gender","Female","LastLetter","a")</f>
        <v>7.8754302384904471E-3</v>
      </c>
      <c r="G1706" t="str">
        <f t="shared" si="26"/>
        <v>Male</v>
      </c>
    </row>
    <row r="1707" spans="1:7">
      <c r="A1707" t="s">
        <v>4</v>
      </c>
      <c r="B1707" t="s">
        <v>2983</v>
      </c>
      <c r="C1707">
        <f>VLOOKUP(B1707,NB_2!A:C,3,0)</f>
        <v>6.5588499550763707E-2</v>
      </c>
      <c r="D1707">
        <f>VLOOKUP(B1707,NB_2!A:C,2,0)</f>
        <v>0.33839918946301922</v>
      </c>
      <c r="E1707">
        <f>C1707*GETPIVOTDATA("Gender",NB_2!$A$3,"Gender","Male","LastLetter","a")</f>
        <v>1.1491246552020596E-2</v>
      </c>
      <c r="F1707">
        <f>D1707*GETPIVOTDATA("Gender",NB_2!$A$3,"Gender","Female","LastLetter","a")</f>
        <v>0.18788526426112923</v>
      </c>
      <c r="G1707" t="str">
        <f t="shared" si="26"/>
        <v>Female</v>
      </c>
    </row>
    <row r="1708" spans="1:7">
      <c r="A1708" t="s">
        <v>4</v>
      </c>
      <c r="B1708" t="s">
        <v>2995</v>
      </c>
      <c r="C1708">
        <f>VLOOKUP(B1708,NB_2!A:C,3,0)</f>
        <v>3.2345013477088951E-2</v>
      </c>
      <c r="D1708">
        <f>VLOOKUP(B1708,NB_2!A:C,2,0)</f>
        <v>1.0131712259371834E-2</v>
      </c>
      <c r="E1708">
        <f>C1708*GETPIVOTDATA("Gender",NB_2!$A$3,"Gender","Male","LastLetter","a")</f>
        <v>5.6669161078457733E-3</v>
      </c>
      <c r="F1708">
        <f>D1708*GETPIVOTDATA("Gender",NB_2!$A$3,"Gender","Female","LastLetter","a")</f>
        <v>5.6253073132074621E-3</v>
      </c>
      <c r="G1708" t="str">
        <f t="shared" si="26"/>
        <v>Male</v>
      </c>
    </row>
    <row r="1709" spans="1:7">
      <c r="A1709" t="s">
        <v>6</v>
      </c>
      <c r="B1709" t="s">
        <v>2976</v>
      </c>
      <c r="C1709">
        <f>VLOOKUP(B1709,NB_2!A:C,3,0)</f>
        <v>0.17520215633423181</v>
      </c>
      <c r="D1709">
        <f>VLOOKUP(B1709,NB_2!A:C,2,0)</f>
        <v>0.55521783181357653</v>
      </c>
      <c r="E1709">
        <f>C1709*GETPIVOTDATA("Gender",NB_2!$A$3,"Gender","Male","LastLetter","a")</f>
        <v>3.0695795584164604E-2</v>
      </c>
      <c r="F1709">
        <f>D1709*GETPIVOTDATA("Gender",NB_2!$A$3,"Gender","Female","LastLetter","a")</f>
        <v>0.30826684076376898</v>
      </c>
      <c r="G1709" t="str">
        <f t="shared" si="26"/>
        <v>Female</v>
      </c>
    </row>
    <row r="1710" spans="1:7">
      <c r="A1710" t="s">
        <v>6</v>
      </c>
      <c r="B1710" t="s">
        <v>2976</v>
      </c>
      <c r="C1710">
        <f>VLOOKUP(B1710,NB_2!A:C,3,0)</f>
        <v>0.17520215633423181</v>
      </c>
      <c r="D1710">
        <f>VLOOKUP(B1710,NB_2!A:C,2,0)</f>
        <v>0.55521783181357653</v>
      </c>
      <c r="E1710">
        <f>C1710*GETPIVOTDATA("Gender",NB_2!$A$3,"Gender","Male","LastLetter","a")</f>
        <v>3.0695795584164604E-2</v>
      </c>
      <c r="F1710">
        <f>D1710*GETPIVOTDATA("Gender",NB_2!$A$3,"Gender","Female","LastLetter","a")</f>
        <v>0.30826684076376898</v>
      </c>
      <c r="G1710" t="str">
        <f t="shared" si="26"/>
        <v>Female</v>
      </c>
    </row>
    <row r="1711" spans="1:7">
      <c r="A1711" t="s">
        <v>4</v>
      </c>
      <c r="B1711" t="s">
        <v>2979</v>
      </c>
      <c r="C1711">
        <f>VLOOKUP(B1711,NB_2!A:C,3,0)</f>
        <v>6.2893081761006293E-3</v>
      </c>
      <c r="D1711">
        <f>VLOOKUP(B1711,NB_2!A:C,2,0)</f>
        <v>8.1053698074974676E-3</v>
      </c>
      <c r="E1711">
        <f>C1711*GETPIVOTDATA("Gender",NB_2!$A$3,"Gender","Male","LastLetter","a")</f>
        <v>1.1019003543033448E-3</v>
      </c>
      <c r="F1711">
        <f>D1711*GETPIVOTDATA("Gender",NB_2!$A$3,"Gender","Female","LastLetter","a")</f>
        <v>4.50024585056597E-3</v>
      </c>
      <c r="G1711" t="str">
        <f t="shared" si="26"/>
        <v>Female</v>
      </c>
    </row>
    <row r="1712" spans="1:7">
      <c r="A1712" t="s">
        <v>6</v>
      </c>
      <c r="B1712" t="s">
        <v>2976</v>
      </c>
      <c r="C1712">
        <f>VLOOKUP(B1712,NB_2!A:C,3,0)</f>
        <v>0.17520215633423181</v>
      </c>
      <c r="D1712">
        <f>VLOOKUP(B1712,NB_2!A:C,2,0)</f>
        <v>0.55521783181357653</v>
      </c>
      <c r="E1712">
        <f>C1712*GETPIVOTDATA("Gender",NB_2!$A$3,"Gender","Male","LastLetter","a")</f>
        <v>3.0695795584164604E-2</v>
      </c>
      <c r="F1712">
        <f>D1712*GETPIVOTDATA("Gender",NB_2!$A$3,"Gender","Female","LastLetter","a")</f>
        <v>0.30826684076376898</v>
      </c>
      <c r="G1712" t="str">
        <f t="shared" si="26"/>
        <v>Female</v>
      </c>
    </row>
    <row r="1713" spans="1:7">
      <c r="A1713" t="s">
        <v>4</v>
      </c>
      <c r="B1713" t="s">
        <v>2988</v>
      </c>
      <c r="C1713">
        <f>VLOOKUP(B1713,NB_2!A:C,3,0)</f>
        <v>0.16172506738544473</v>
      </c>
      <c r="D1713">
        <f>VLOOKUP(B1713,NB_2!A:C,2,0)</f>
        <v>1.4184397163120567E-2</v>
      </c>
      <c r="E1713">
        <f>C1713*GETPIVOTDATA("Gender",NB_2!$A$3,"Gender","Male","LastLetter","a")</f>
        <v>2.8334580539228861E-2</v>
      </c>
      <c r="F1713">
        <f>D1713*GETPIVOTDATA("Gender",NB_2!$A$3,"Gender","Female","LastLetter","a")</f>
        <v>7.8754302384904471E-3</v>
      </c>
      <c r="G1713" t="str">
        <f t="shared" si="26"/>
        <v>Male</v>
      </c>
    </row>
    <row r="1714" spans="1:7">
      <c r="A1714" t="s">
        <v>6</v>
      </c>
      <c r="B1714" t="s">
        <v>2976</v>
      </c>
      <c r="C1714">
        <f>VLOOKUP(B1714,NB_2!A:C,3,0)</f>
        <v>0.17520215633423181</v>
      </c>
      <c r="D1714">
        <f>VLOOKUP(B1714,NB_2!A:C,2,0)</f>
        <v>0.55521783181357653</v>
      </c>
      <c r="E1714">
        <f>C1714*GETPIVOTDATA("Gender",NB_2!$A$3,"Gender","Male","LastLetter","a")</f>
        <v>3.0695795584164604E-2</v>
      </c>
      <c r="F1714">
        <f>D1714*GETPIVOTDATA("Gender",NB_2!$A$3,"Gender","Female","LastLetter","a")</f>
        <v>0.30826684076376898</v>
      </c>
      <c r="G1714" t="str">
        <f t="shared" si="26"/>
        <v>Female</v>
      </c>
    </row>
    <row r="1715" spans="1:7">
      <c r="A1715" t="s">
        <v>6</v>
      </c>
      <c r="B1715" t="s">
        <v>2976</v>
      </c>
      <c r="C1715">
        <f>VLOOKUP(B1715,NB_2!A:C,3,0)</f>
        <v>0.17520215633423181</v>
      </c>
      <c r="D1715">
        <f>VLOOKUP(B1715,NB_2!A:C,2,0)</f>
        <v>0.55521783181357653</v>
      </c>
      <c r="E1715">
        <f>C1715*GETPIVOTDATA("Gender",NB_2!$A$3,"Gender","Male","LastLetter","a")</f>
        <v>3.0695795584164604E-2</v>
      </c>
      <c r="F1715">
        <f>D1715*GETPIVOTDATA("Gender",NB_2!$A$3,"Gender","Female","LastLetter","a")</f>
        <v>0.30826684076376898</v>
      </c>
      <c r="G1715" t="str">
        <f t="shared" si="26"/>
        <v>Female</v>
      </c>
    </row>
    <row r="1716" spans="1:7">
      <c r="A1716" t="s">
        <v>4</v>
      </c>
      <c r="B1716" t="s">
        <v>2995</v>
      </c>
      <c r="C1716">
        <f>VLOOKUP(B1716,NB_2!A:C,3,0)</f>
        <v>3.2345013477088951E-2</v>
      </c>
      <c r="D1716">
        <f>VLOOKUP(B1716,NB_2!A:C,2,0)</f>
        <v>1.0131712259371834E-2</v>
      </c>
      <c r="E1716">
        <f>C1716*GETPIVOTDATA("Gender",NB_2!$A$3,"Gender","Male","LastLetter","a")</f>
        <v>5.6669161078457733E-3</v>
      </c>
      <c r="F1716">
        <f>D1716*GETPIVOTDATA("Gender",NB_2!$A$3,"Gender","Female","LastLetter","a")</f>
        <v>5.6253073132074621E-3</v>
      </c>
      <c r="G1716" t="str">
        <f t="shared" si="26"/>
        <v>Male</v>
      </c>
    </row>
    <row r="1717" spans="1:7">
      <c r="A1717" t="s">
        <v>4</v>
      </c>
      <c r="B1717" t="s">
        <v>2995</v>
      </c>
      <c r="C1717">
        <f>VLOOKUP(B1717,NB_2!A:C,3,0)</f>
        <v>3.2345013477088951E-2</v>
      </c>
      <c r="D1717">
        <f>VLOOKUP(B1717,NB_2!A:C,2,0)</f>
        <v>1.0131712259371834E-2</v>
      </c>
      <c r="E1717">
        <f>C1717*GETPIVOTDATA("Gender",NB_2!$A$3,"Gender","Male","LastLetter","a")</f>
        <v>5.6669161078457733E-3</v>
      </c>
      <c r="F1717">
        <f>D1717*GETPIVOTDATA("Gender",NB_2!$A$3,"Gender","Female","LastLetter","a")</f>
        <v>5.6253073132074621E-3</v>
      </c>
      <c r="G1717" t="str">
        <f t="shared" si="26"/>
        <v>Male</v>
      </c>
    </row>
    <row r="1718" spans="1:7">
      <c r="A1718" t="s">
        <v>6</v>
      </c>
      <c r="B1718" t="s">
        <v>2976</v>
      </c>
      <c r="C1718">
        <f>VLOOKUP(B1718,NB_2!A:C,3,0)</f>
        <v>0.17520215633423181</v>
      </c>
      <c r="D1718">
        <f>VLOOKUP(B1718,NB_2!A:C,2,0)</f>
        <v>0.55521783181357653</v>
      </c>
      <c r="E1718">
        <f>C1718*GETPIVOTDATA("Gender",NB_2!$A$3,"Gender","Male","LastLetter","a")</f>
        <v>3.0695795584164604E-2</v>
      </c>
      <c r="F1718">
        <f>D1718*GETPIVOTDATA("Gender",NB_2!$A$3,"Gender","Female","LastLetter","a")</f>
        <v>0.30826684076376898</v>
      </c>
      <c r="G1718" t="str">
        <f t="shared" si="26"/>
        <v>Female</v>
      </c>
    </row>
    <row r="1719" spans="1:7">
      <c r="A1719" t="s">
        <v>6</v>
      </c>
      <c r="B1719" t="s">
        <v>2976</v>
      </c>
      <c r="C1719">
        <f>VLOOKUP(B1719,NB_2!A:C,3,0)</f>
        <v>0.17520215633423181</v>
      </c>
      <c r="D1719">
        <f>VLOOKUP(B1719,NB_2!A:C,2,0)</f>
        <v>0.55521783181357653</v>
      </c>
      <c r="E1719">
        <f>C1719*GETPIVOTDATA("Gender",NB_2!$A$3,"Gender","Male","LastLetter","a")</f>
        <v>3.0695795584164604E-2</v>
      </c>
      <c r="F1719">
        <f>D1719*GETPIVOTDATA("Gender",NB_2!$A$3,"Gender","Female","LastLetter","a")</f>
        <v>0.30826684076376898</v>
      </c>
      <c r="G1719" t="str">
        <f t="shared" si="26"/>
        <v>Female</v>
      </c>
    </row>
    <row r="1720" spans="1:7">
      <c r="A1720" t="s">
        <v>6</v>
      </c>
      <c r="B1720" t="s">
        <v>2983</v>
      </c>
      <c r="C1720">
        <f>VLOOKUP(B1720,NB_2!A:C,3,0)</f>
        <v>6.5588499550763707E-2</v>
      </c>
      <c r="D1720">
        <f>VLOOKUP(B1720,NB_2!A:C,2,0)</f>
        <v>0.33839918946301922</v>
      </c>
      <c r="E1720">
        <f>C1720*GETPIVOTDATA("Gender",NB_2!$A$3,"Gender","Male","LastLetter","a")</f>
        <v>1.1491246552020596E-2</v>
      </c>
      <c r="F1720">
        <f>D1720*GETPIVOTDATA("Gender",NB_2!$A$3,"Gender","Female","LastLetter","a")</f>
        <v>0.18788526426112923</v>
      </c>
      <c r="G1720" t="str">
        <f t="shared" si="26"/>
        <v>Female</v>
      </c>
    </row>
    <row r="1721" spans="1:7">
      <c r="A1721" t="s">
        <v>6</v>
      </c>
      <c r="B1721" t="s">
        <v>2983</v>
      </c>
      <c r="C1721">
        <f>VLOOKUP(B1721,NB_2!A:C,3,0)</f>
        <v>6.5588499550763707E-2</v>
      </c>
      <c r="D1721">
        <f>VLOOKUP(B1721,NB_2!A:C,2,0)</f>
        <v>0.33839918946301922</v>
      </c>
      <c r="E1721">
        <f>C1721*GETPIVOTDATA("Gender",NB_2!$A$3,"Gender","Male","LastLetter","a")</f>
        <v>1.1491246552020596E-2</v>
      </c>
      <c r="F1721">
        <f>D1721*GETPIVOTDATA("Gender",NB_2!$A$3,"Gender","Female","LastLetter","a")</f>
        <v>0.18788526426112923</v>
      </c>
      <c r="G1721" t="str">
        <f t="shared" si="26"/>
        <v>Female</v>
      </c>
    </row>
    <row r="1722" spans="1:7">
      <c r="A1722" t="s">
        <v>4</v>
      </c>
      <c r="B1722" t="s">
        <v>2978</v>
      </c>
      <c r="C1722">
        <f>VLOOKUP(B1722,NB_2!A:C,3,0)</f>
        <v>3.0548068283917342E-2</v>
      </c>
      <c r="D1722">
        <f>VLOOKUP(B1722,NB_2!A:C,2,0)</f>
        <v>1.0131712259371835E-3</v>
      </c>
      <c r="E1722">
        <f>C1722*GETPIVOTDATA("Gender",NB_2!$A$3,"Gender","Male","LastLetter","a")</f>
        <v>5.3520874351876743E-3</v>
      </c>
      <c r="F1722">
        <f>D1722*GETPIVOTDATA("Gender",NB_2!$A$3,"Gender","Female","LastLetter","a")</f>
        <v>5.6253073132074625E-4</v>
      </c>
      <c r="G1722" t="str">
        <f t="shared" si="26"/>
        <v>Male</v>
      </c>
    </row>
    <row r="1723" spans="1:7">
      <c r="A1723" t="s">
        <v>4</v>
      </c>
      <c r="B1723" t="s">
        <v>2982</v>
      </c>
      <c r="C1723">
        <f>VLOOKUP(B1723,NB_2!A:C,3,0)</f>
        <v>0.1096136567834681</v>
      </c>
      <c r="D1723">
        <f>VLOOKUP(B1723,NB_2!A:C,2,0)</f>
        <v>5.065856129685917E-3</v>
      </c>
      <c r="E1723">
        <f>C1723*GETPIVOTDATA("Gender",NB_2!$A$3,"Gender","Male","LastLetter","a")</f>
        <v>1.9204549032144008E-2</v>
      </c>
      <c r="F1723">
        <f>D1723*GETPIVOTDATA("Gender",NB_2!$A$3,"Gender","Female","LastLetter","a")</f>
        <v>2.812653656603731E-3</v>
      </c>
      <c r="G1723" t="str">
        <f t="shared" si="26"/>
        <v>Male</v>
      </c>
    </row>
    <row r="1724" spans="1:7">
      <c r="A1724" t="s">
        <v>4</v>
      </c>
      <c r="B1724" t="s">
        <v>2984</v>
      </c>
      <c r="C1724">
        <f>VLOOKUP(B1724,NB_2!A:C,3,0)</f>
        <v>2.3360287511230909E-2</v>
      </c>
      <c r="D1724">
        <f>VLOOKUP(B1724,NB_2!A:C,2,0)</f>
        <v>1.0131712259371835E-3</v>
      </c>
      <c r="E1724">
        <f>C1724*GETPIVOTDATA("Gender",NB_2!$A$3,"Gender","Male","LastLetter","a")</f>
        <v>4.0927727445552809E-3</v>
      </c>
      <c r="F1724">
        <f>D1724*GETPIVOTDATA("Gender",NB_2!$A$3,"Gender","Female","LastLetter","a")</f>
        <v>5.6253073132074625E-4</v>
      </c>
      <c r="G1724" t="str">
        <f t="shared" si="26"/>
        <v>Male</v>
      </c>
    </row>
    <row r="1725" spans="1:7">
      <c r="A1725" t="s">
        <v>4</v>
      </c>
      <c r="B1725" t="s">
        <v>2988</v>
      </c>
      <c r="C1725">
        <f>VLOOKUP(B1725,NB_2!A:C,3,0)</f>
        <v>0.16172506738544473</v>
      </c>
      <c r="D1725">
        <f>VLOOKUP(B1725,NB_2!A:C,2,0)</f>
        <v>1.4184397163120567E-2</v>
      </c>
      <c r="E1725">
        <f>C1725*GETPIVOTDATA("Gender",NB_2!$A$3,"Gender","Male","LastLetter","a")</f>
        <v>2.8334580539228861E-2</v>
      </c>
      <c r="F1725">
        <f>D1725*GETPIVOTDATA("Gender",NB_2!$A$3,"Gender","Female","LastLetter","a")</f>
        <v>7.8754302384904471E-3</v>
      </c>
      <c r="G1725" t="str">
        <f t="shared" si="26"/>
        <v>Male</v>
      </c>
    </row>
    <row r="1726" spans="1:7">
      <c r="A1726" t="s">
        <v>4</v>
      </c>
      <c r="B1726" t="s">
        <v>2992</v>
      </c>
      <c r="C1726">
        <f>VLOOKUP(B1726,NB_2!A:C,3,0)</f>
        <v>8.9847259658580411E-2</v>
      </c>
      <c r="D1726">
        <f>VLOOKUP(B1726,NB_2!A:C,2,0)</f>
        <v>8.1053698074974676E-3</v>
      </c>
      <c r="E1726">
        <f>C1726*GETPIVOTDATA("Gender",NB_2!$A$3,"Gender","Male","LastLetter","a")</f>
        <v>1.5741433632904926E-2</v>
      </c>
      <c r="F1726">
        <f>D1726*GETPIVOTDATA("Gender",NB_2!$A$3,"Gender","Female","LastLetter","a")</f>
        <v>4.50024585056597E-3</v>
      </c>
      <c r="G1726" t="str">
        <f t="shared" si="26"/>
        <v>Male</v>
      </c>
    </row>
    <row r="1727" spans="1:7">
      <c r="A1727" t="s">
        <v>6</v>
      </c>
      <c r="B1727" t="s">
        <v>2983</v>
      </c>
      <c r="C1727">
        <f>VLOOKUP(B1727,NB_2!A:C,3,0)</f>
        <v>6.5588499550763707E-2</v>
      </c>
      <c r="D1727">
        <f>VLOOKUP(B1727,NB_2!A:C,2,0)</f>
        <v>0.33839918946301922</v>
      </c>
      <c r="E1727">
        <f>C1727*GETPIVOTDATA("Gender",NB_2!$A$3,"Gender","Male","LastLetter","a")</f>
        <v>1.1491246552020596E-2</v>
      </c>
      <c r="F1727">
        <f>D1727*GETPIVOTDATA("Gender",NB_2!$A$3,"Gender","Female","LastLetter","a")</f>
        <v>0.18788526426112923</v>
      </c>
      <c r="G1727" t="str">
        <f t="shared" si="26"/>
        <v>Female</v>
      </c>
    </row>
    <row r="1728" spans="1:7">
      <c r="A1728" t="s">
        <v>4</v>
      </c>
      <c r="B1728" t="s">
        <v>2988</v>
      </c>
      <c r="C1728">
        <f>VLOOKUP(B1728,NB_2!A:C,3,0)</f>
        <v>0.16172506738544473</v>
      </c>
      <c r="D1728">
        <f>VLOOKUP(B1728,NB_2!A:C,2,0)</f>
        <v>1.4184397163120567E-2</v>
      </c>
      <c r="E1728">
        <f>C1728*GETPIVOTDATA("Gender",NB_2!$A$3,"Gender","Male","LastLetter","a")</f>
        <v>2.8334580539228861E-2</v>
      </c>
      <c r="F1728">
        <f>D1728*GETPIVOTDATA("Gender",NB_2!$A$3,"Gender","Female","LastLetter","a")</f>
        <v>7.8754302384904471E-3</v>
      </c>
      <c r="G1728" t="str">
        <f t="shared" si="26"/>
        <v>Male</v>
      </c>
    </row>
    <row r="1729" spans="1:7">
      <c r="A1729" t="s">
        <v>4</v>
      </c>
      <c r="B1729" t="s">
        <v>2984</v>
      </c>
      <c r="C1729">
        <f>VLOOKUP(B1729,NB_2!A:C,3,0)</f>
        <v>2.3360287511230909E-2</v>
      </c>
      <c r="D1729">
        <f>VLOOKUP(B1729,NB_2!A:C,2,0)</f>
        <v>1.0131712259371835E-3</v>
      </c>
      <c r="E1729">
        <f>C1729*GETPIVOTDATA("Gender",NB_2!$A$3,"Gender","Male","LastLetter","a")</f>
        <v>4.0927727445552809E-3</v>
      </c>
      <c r="F1729">
        <f>D1729*GETPIVOTDATA("Gender",NB_2!$A$3,"Gender","Female","LastLetter","a")</f>
        <v>5.6253073132074625E-4</v>
      </c>
      <c r="G1729" t="str">
        <f t="shared" si="26"/>
        <v>Male</v>
      </c>
    </row>
    <row r="1730" spans="1:7">
      <c r="A1730" t="s">
        <v>6</v>
      </c>
      <c r="B1730" t="s">
        <v>2976</v>
      </c>
      <c r="C1730">
        <f>VLOOKUP(B1730,NB_2!A:C,3,0)</f>
        <v>0.17520215633423181</v>
      </c>
      <c r="D1730">
        <f>VLOOKUP(B1730,NB_2!A:C,2,0)</f>
        <v>0.55521783181357653</v>
      </c>
      <c r="E1730">
        <f>C1730*GETPIVOTDATA("Gender",NB_2!$A$3,"Gender","Male","LastLetter","a")</f>
        <v>3.0695795584164604E-2</v>
      </c>
      <c r="F1730">
        <f>D1730*GETPIVOTDATA("Gender",NB_2!$A$3,"Gender","Female","LastLetter","a")</f>
        <v>0.30826684076376898</v>
      </c>
      <c r="G1730" t="str">
        <f t="shared" si="26"/>
        <v>Female</v>
      </c>
    </row>
    <row r="1731" spans="1:7">
      <c r="A1731" t="s">
        <v>4</v>
      </c>
      <c r="B1731" t="s">
        <v>2976</v>
      </c>
      <c r="C1731">
        <f>VLOOKUP(B1731,NB_2!A:C,3,0)</f>
        <v>0.17520215633423181</v>
      </c>
      <c r="D1731">
        <f>VLOOKUP(B1731,NB_2!A:C,2,0)</f>
        <v>0.55521783181357653</v>
      </c>
      <c r="E1731">
        <f>C1731*GETPIVOTDATA("Gender",NB_2!$A$3,"Gender","Male","LastLetter","a")</f>
        <v>3.0695795584164604E-2</v>
      </c>
      <c r="F1731">
        <f>D1731*GETPIVOTDATA("Gender",NB_2!$A$3,"Gender","Female","LastLetter","a")</f>
        <v>0.30826684076376898</v>
      </c>
      <c r="G1731" t="str">
        <f t="shared" ref="G1731:G1794" si="27">IF(E1731&gt;F1731,"Male","Female")</f>
        <v>Female</v>
      </c>
    </row>
    <row r="1732" spans="1:7">
      <c r="A1732" t="s">
        <v>4</v>
      </c>
      <c r="B1732" t="s">
        <v>2976</v>
      </c>
      <c r="C1732">
        <f>VLOOKUP(B1732,NB_2!A:C,3,0)</f>
        <v>0.17520215633423181</v>
      </c>
      <c r="D1732">
        <f>VLOOKUP(B1732,NB_2!A:C,2,0)</f>
        <v>0.55521783181357653</v>
      </c>
      <c r="E1732">
        <f>C1732*GETPIVOTDATA("Gender",NB_2!$A$3,"Gender","Male","LastLetter","a")</f>
        <v>3.0695795584164604E-2</v>
      </c>
      <c r="F1732">
        <f>D1732*GETPIVOTDATA("Gender",NB_2!$A$3,"Gender","Female","LastLetter","a")</f>
        <v>0.30826684076376898</v>
      </c>
      <c r="G1732" t="str">
        <f t="shared" si="27"/>
        <v>Female</v>
      </c>
    </row>
    <row r="1733" spans="1:7">
      <c r="A1733" t="s">
        <v>4</v>
      </c>
      <c r="B1733" t="s">
        <v>2994</v>
      </c>
      <c r="C1733">
        <f>VLOOKUP(B1733,NB_2!A:C,3,0)</f>
        <v>6.2893081761006289E-2</v>
      </c>
      <c r="D1733">
        <f>VLOOKUP(B1733,NB_2!A:C,2,0)</f>
        <v>5.065856129685917E-3</v>
      </c>
      <c r="E1733">
        <f>C1733*GETPIVOTDATA("Gender",NB_2!$A$3,"Gender","Male","LastLetter","a")</f>
        <v>1.1019003543033448E-2</v>
      </c>
      <c r="F1733">
        <f>D1733*GETPIVOTDATA("Gender",NB_2!$A$3,"Gender","Female","LastLetter","a")</f>
        <v>2.812653656603731E-3</v>
      </c>
      <c r="G1733" t="str">
        <f t="shared" si="27"/>
        <v>Male</v>
      </c>
    </row>
    <row r="1734" spans="1:7">
      <c r="A1734" t="s">
        <v>4</v>
      </c>
      <c r="B1734" t="s">
        <v>2996</v>
      </c>
      <c r="C1734">
        <f>VLOOKUP(B1734,NB_2!A:C,3,0)</f>
        <v>2.4258760107816711E-2</v>
      </c>
      <c r="D1734">
        <f>VLOOKUP(B1734,NB_2!A:C,2,0)</f>
        <v>0</v>
      </c>
      <c r="E1734">
        <f>C1734*GETPIVOTDATA("Gender",NB_2!$A$3,"Gender","Male","LastLetter","a")</f>
        <v>4.2501870808843295E-3</v>
      </c>
      <c r="F1734">
        <f>D1734*GETPIVOTDATA("Gender",NB_2!$A$3,"Gender","Female","LastLetter","a")</f>
        <v>0</v>
      </c>
      <c r="G1734" t="str">
        <f t="shared" si="27"/>
        <v>Male</v>
      </c>
    </row>
    <row r="1735" spans="1:7">
      <c r="A1735" t="s">
        <v>4</v>
      </c>
      <c r="B1735" t="s">
        <v>2988</v>
      </c>
      <c r="C1735">
        <f>VLOOKUP(B1735,NB_2!A:C,3,0)</f>
        <v>0.16172506738544473</v>
      </c>
      <c r="D1735">
        <f>VLOOKUP(B1735,NB_2!A:C,2,0)</f>
        <v>1.4184397163120567E-2</v>
      </c>
      <c r="E1735">
        <f>C1735*GETPIVOTDATA("Gender",NB_2!$A$3,"Gender","Male","LastLetter","a")</f>
        <v>2.8334580539228861E-2</v>
      </c>
      <c r="F1735">
        <f>D1735*GETPIVOTDATA("Gender",NB_2!$A$3,"Gender","Female","LastLetter","a")</f>
        <v>7.8754302384904471E-3</v>
      </c>
      <c r="G1735" t="str">
        <f t="shared" si="27"/>
        <v>Male</v>
      </c>
    </row>
    <row r="1736" spans="1:7">
      <c r="A1736" t="s">
        <v>4</v>
      </c>
      <c r="B1736" t="s">
        <v>2986</v>
      </c>
      <c r="C1736">
        <f>VLOOKUP(B1736,NB_2!A:C,3,0)</f>
        <v>5.6603773584905662E-2</v>
      </c>
      <c r="D1736">
        <f>VLOOKUP(B1736,NB_2!A:C,2,0)</f>
        <v>3.0395136778115502E-2</v>
      </c>
      <c r="E1736">
        <f>C1736*GETPIVOTDATA("Gender",NB_2!$A$3,"Gender","Male","LastLetter","a")</f>
        <v>9.9171031887301028E-3</v>
      </c>
      <c r="F1736">
        <f>D1736*GETPIVOTDATA("Gender",NB_2!$A$3,"Gender","Female","LastLetter","a")</f>
        <v>1.6875921939622389E-2</v>
      </c>
      <c r="G1736" t="str">
        <f t="shared" si="27"/>
        <v>Female</v>
      </c>
    </row>
    <row r="1737" spans="1:7">
      <c r="A1737" t="s">
        <v>6</v>
      </c>
      <c r="B1737" t="s">
        <v>2986</v>
      </c>
      <c r="C1737">
        <f>VLOOKUP(B1737,NB_2!A:C,3,0)</f>
        <v>5.6603773584905662E-2</v>
      </c>
      <c r="D1737">
        <f>VLOOKUP(B1737,NB_2!A:C,2,0)</f>
        <v>3.0395136778115502E-2</v>
      </c>
      <c r="E1737">
        <f>C1737*GETPIVOTDATA("Gender",NB_2!$A$3,"Gender","Male","LastLetter","a")</f>
        <v>9.9171031887301028E-3</v>
      </c>
      <c r="F1737">
        <f>D1737*GETPIVOTDATA("Gender",NB_2!$A$3,"Gender","Female","LastLetter","a")</f>
        <v>1.6875921939622389E-2</v>
      </c>
      <c r="G1737" t="str">
        <f t="shared" si="27"/>
        <v>Female</v>
      </c>
    </row>
    <row r="1738" spans="1:7">
      <c r="A1738" t="s">
        <v>4</v>
      </c>
      <c r="B1738" t="s">
        <v>2976</v>
      </c>
      <c r="C1738">
        <f>VLOOKUP(B1738,NB_2!A:C,3,0)</f>
        <v>0.17520215633423181</v>
      </c>
      <c r="D1738">
        <f>VLOOKUP(B1738,NB_2!A:C,2,0)</f>
        <v>0.55521783181357653</v>
      </c>
      <c r="E1738">
        <f>C1738*GETPIVOTDATA("Gender",NB_2!$A$3,"Gender","Male","LastLetter","a")</f>
        <v>3.0695795584164604E-2</v>
      </c>
      <c r="F1738">
        <f>D1738*GETPIVOTDATA("Gender",NB_2!$A$3,"Gender","Female","LastLetter","a")</f>
        <v>0.30826684076376898</v>
      </c>
      <c r="G1738" t="str">
        <f t="shared" si="27"/>
        <v>Female</v>
      </c>
    </row>
    <row r="1739" spans="1:7">
      <c r="A1739" t="s">
        <v>4</v>
      </c>
      <c r="B1739" t="s">
        <v>2982</v>
      </c>
      <c r="C1739">
        <f>VLOOKUP(B1739,NB_2!A:C,3,0)</f>
        <v>0.1096136567834681</v>
      </c>
      <c r="D1739">
        <f>VLOOKUP(B1739,NB_2!A:C,2,0)</f>
        <v>5.065856129685917E-3</v>
      </c>
      <c r="E1739">
        <f>C1739*GETPIVOTDATA("Gender",NB_2!$A$3,"Gender","Male","LastLetter","a")</f>
        <v>1.9204549032144008E-2</v>
      </c>
      <c r="F1739">
        <f>D1739*GETPIVOTDATA("Gender",NB_2!$A$3,"Gender","Female","LastLetter","a")</f>
        <v>2.812653656603731E-3</v>
      </c>
      <c r="G1739" t="str">
        <f t="shared" si="27"/>
        <v>Male</v>
      </c>
    </row>
    <row r="1740" spans="1:7">
      <c r="A1740" t="s">
        <v>6</v>
      </c>
      <c r="B1740" t="s">
        <v>2976</v>
      </c>
      <c r="C1740">
        <f>VLOOKUP(B1740,NB_2!A:C,3,0)</f>
        <v>0.17520215633423181</v>
      </c>
      <c r="D1740">
        <f>VLOOKUP(B1740,NB_2!A:C,2,0)</f>
        <v>0.55521783181357653</v>
      </c>
      <c r="E1740">
        <f>C1740*GETPIVOTDATA("Gender",NB_2!$A$3,"Gender","Male","LastLetter","a")</f>
        <v>3.0695795584164604E-2</v>
      </c>
      <c r="F1740">
        <f>D1740*GETPIVOTDATA("Gender",NB_2!$A$3,"Gender","Female","LastLetter","a")</f>
        <v>0.30826684076376898</v>
      </c>
      <c r="G1740" t="str">
        <f t="shared" si="27"/>
        <v>Female</v>
      </c>
    </row>
    <row r="1741" spans="1:7">
      <c r="A1741" t="s">
        <v>6</v>
      </c>
      <c r="B1741" t="s">
        <v>2983</v>
      </c>
      <c r="C1741">
        <f>VLOOKUP(B1741,NB_2!A:C,3,0)</f>
        <v>6.5588499550763707E-2</v>
      </c>
      <c r="D1741">
        <f>VLOOKUP(B1741,NB_2!A:C,2,0)</f>
        <v>0.33839918946301922</v>
      </c>
      <c r="E1741">
        <f>C1741*GETPIVOTDATA("Gender",NB_2!$A$3,"Gender","Male","LastLetter","a")</f>
        <v>1.1491246552020596E-2</v>
      </c>
      <c r="F1741">
        <f>D1741*GETPIVOTDATA("Gender",NB_2!$A$3,"Gender","Female","LastLetter","a")</f>
        <v>0.18788526426112923</v>
      </c>
      <c r="G1741" t="str">
        <f t="shared" si="27"/>
        <v>Female</v>
      </c>
    </row>
    <row r="1742" spans="1:7">
      <c r="A1742" t="s">
        <v>4</v>
      </c>
      <c r="B1742" t="s">
        <v>2982</v>
      </c>
      <c r="C1742">
        <f>VLOOKUP(B1742,NB_2!A:C,3,0)</f>
        <v>0.1096136567834681</v>
      </c>
      <c r="D1742">
        <f>VLOOKUP(B1742,NB_2!A:C,2,0)</f>
        <v>5.065856129685917E-3</v>
      </c>
      <c r="E1742">
        <f>C1742*GETPIVOTDATA("Gender",NB_2!$A$3,"Gender","Male","LastLetter","a")</f>
        <v>1.9204549032144008E-2</v>
      </c>
      <c r="F1742">
        <f>D1742*GETPIVOTDATA("Gender",NB_2!$A$3,"Gender","Female","LastLetter","a")</f>
        <v>2.812653656603731E-3</v>
      </c>
      <c r="G1742" t="str">
        <f t="shared" si="27"/>
        <v>Male</v>
      </c>
    </row>
    <row r="1743" spans="1:7">
      <c r="A1743" t="s">
        <v>4</v>
      </c>
      <c r="B1743" t="s">
        <v>2992</v>
      </c>
      <c r="C1743">
        <f>VLOOKUP(B1743,NB_2!A:C,3,0)</f>
        <v>8.9847259658580411E-2</v>
      </c>
      <c r="D1743">
        <f>VLOOKUP(B1743,NB_2!A:C,2,0)</f>
        <v>8.1053698074974676E-3</v>
      </c>
      <c r="E1743">
        <f>C1743*GETPIVOTDATA("Gender",NB_2!$A$3,"Gender","Male","LastLetter","a")</f>
        <v>1.5741433632904926E-2</v>
      </c>
      <c r="F1743">
        <f>D1743*GETPIVOTDATA("Gender",NB_2!$A$3,"Gender","Female","LastLetter","a")</f>
        <v>4.50024585056597E-3</v>
      </c>
      <c r="G1743" t="str">
        <f t="shared" si="27"/>
        <v>Male</v>
      </c>
    </row>
    <row r="1744" spans="1:7">
      <c r="A1744" t="s">
        <v>4</v>
      </c>
      <c r="B1744" t="s">
        <v>2982</v>
      </c>
      <c r="C1744">
        <f>VLOOKUP(B1744,NB_2!A:C,3,0)</f>
        <v>0.1096136567834681</v>
      </c>
      <c r="D1744">
        <f>VLOOKUP(B1744,NB_2!A:C,2,0)</f>
        <v>5.065856129685917E-3</v>
      </c>
      <c r="E1744">
        <f>C1744*GETPIVOTDATA("Gender",NB_2!$A$3,"Gender","Male","LastLetter","a")</f>
        <v>1.9204549032144008E-2</v>
      </c>
      <c r="F1744">
        <f>D1744*GETPIVOTDATA("Gender",NB_2!$A$3,"Gender","Female","LastLetter","a")</f>
        <v>2.812653656603731E-3</v>
      </c>
      <c r="G1744" t="str">
        <f t="shared" si="27"/>
        <v>Male</v>
      </c>
    </row>
    <row r="1745" spans="1:7">
      <c r="A1745" t="s">
        <v>6</v>
      </c>
      <c r="B1745" t="s">
        <v>2994</v>
      </c>
      <c r="C1745">
        <f>VLOOKUP(B1745,NB_2!A:C,3,0)</f>
        <v>6.2893081761006289E-2</v>
      </c>
      <c r="D1745">
        <f>VLOOKUP(B1745,NB_2!A:C,2,0)</f>
        <v>5.065856129685917E-3</v>
      </c>
      <c r="E1745">
        <f>C1745*GETPIVOTDATA("Gender",NB_2!$A$3,"Gender","Male","LastLetter","a")</f>
        <v>1.1019003543033448E-2</v>
      </c>
      <c r="F1745">
        <f>D1745*GETPIVOTDATA("Gender",NB_2!$A$3,"Gender","Female","LastLetter","a")</f>
        <v>2.812653656603731E-3</v>
      </c>
      <c r="G1745" t="str">
        <f t="shared" si="27"/>
        <v>Male</v>
      </c>
    </row>
    <row r="1746" spans="1:7">
      <c r="A1746" t="s">
        <v>4</v>
      </c>
      <c r="B1746" t="s">
        <v>2982</v>
      </c>
      <c r="C1746">
        <f>VLOOKUP(B1746,NB_2!A:C,3,0)</f>
        <v>0.1096136567834681</v>
      </c>
      <c r="D1746">
        <f>VLOOKUP(B1746,NB_2!A:C,2,0)</f>
        <v>5.065856129685917E-3</v>
      </c>
      <c r="E1746">
        <f>C1746*GETPIVOTDATA("Gender",NB_2!$A$3,"Gender","Male","LastLetter","a")</f>
        <v>1.9204549032144008E-2</v>
      </c>
      <c r="F1746">
        <f>D1746*GETPIVOTDATA("Gender",NB_2!$A$3,"Gender","Female","LastLetter","a")</f>
        <v>2.812653656603731E-3</v>
      </c>
      <c r="G1746" t="str">
        <f t="shared" si="27"/>
        <v>Male</v>
      </c>
    </row>
    <row r="1747" spans="1:7">
      <c r="A1747" t="s">
        <v>4</v>
      </c>
      <c r="B1747" t="s">
        <v>2988</v>
      </c>
      <c r="C1747">
        <f>VLOOKUP(B1747,NB_2!A:C,3,0)</f>
        <v>0.16172506738544473</v>
      </c>
      <c r="D1747">
        <f>VLOOKUP(B1747,NB_2!A:C,2,0)</f>
        <v>1.4184397163120567E-2</v>
      </c>
      <c r="E1747">
        <f>C1747*GETPIVOTDATA("Gender",NB_2!$A$3,"Gender","Male","LastLetter","a")</f>
        <v>2.8334580539228861E-2</v>
      </c>
      <c r="F1747">
        <f>D1747*GETPIVOTDATA("Gender",NB_2!$A$3,"Gender","Female","LastLetter","a")</f>
        <v>7.8754302384904471E-3</v>
      </c>
      <c r="G1747" t="str">
        <f t="shared" si="27"/>
        <v>Male</v>
      </c>
    </row>
    <row r="1748" spans="1:7">
      <c r="A1748" t="s">
        <v>6</v>
      </c>
      <c r="B1748" t="s">
        <v>2976</v>
      </c>
      <c r="C1748">
        <f>VLOOKUP(B1748,NB_2!A:C,3,0)</f>
        <v>0.17520215633423181</v>
      </c>
      <c r="D1748">
        <f>VLOOKUP(B1748,NB_2!A:C,2,0)</f>
        <v>0.55521783181357653</v>
      </c>
      <c r="E1748">
        <f>C1748*GETPIVOTDATA("Gender",NB_2!$A$3,"Gender","Male","LastLetter","a")</f>
        <v>3.0695795584164604E-2</v>
      </c>
      <c r="F1748">
        <f>D1748*GETPIVOTDATA("Gender",NB_2!$A$3,"Gender","Female","LastLetter","a")</f>
        <v>0.30826684076376898</v>
      </c>
      <c r="G1748" t="str">
        <f t="shared" si="27"/>
        <v>Female</v>
      </c>
    </row>
    <row r="1749" spans="1:7">
      <c r="A1749" t="s">
        <v>6</v>
      </c>
      <c r="B1749" t="s">
        <v>2983</v>
      </c>
      <c r="C1749">
        <f>VLOOKUP(B1749,NB_2!A:C,3,0)</f>
        <v>6.5588499550763707E-2</v>
      </c>
      <c r="D1749">
        <f>VLOOKUP(B1749,NB_2!A:C,2,0)</f>
        <v>0.33839918946301922</v>
      </c>
      <c r="E1749">
        <f>C1749*GETPIVOTDATA("Gender",NB_2!$A$3,"Gender","Male","LastLetter","a")</f>
        <v>1.1491246552020596E-2</v>
      </c>
      <c r="F1749">
        <f>D1749*GETPIVOTDATA("Gender",NB_2!$A$3,"Gender","Female","LastLetter","a")</f>
        <v>0.18788526426112923</v>
      </c>
      <c r="G1749" t="str">
        <f t="shared" si="27"/>
        <v>Female</v>
      </c>
    </row>
    <row r="1750" spans="1:7">
      <c r="A1750" t="s">
        <v>4</v>
      </c>
      <c r="B1750" t="s">
        <v>2988</v>
      </c>
      <c r="C1750">
        <f>VLOOKUP(B1750,NB_2!A:C,3,0)</f>
        <v>0.16172506738544473</v>
      </c>
      <c r="D1750">
        <f>VLOOKUP(B1750,NB_2!A:C,2,0)</f>
        <v>1.4184397163120567E-2</v>
      </c>
      <c r="E1750">
        <f>C1750*GETPIVOTDATA("Gender",NB_2!$A$3,"Gender","Male","LastLetter","a")</f>
        <v>2.8334580539228861E-2</v>
      </c>
      <c r="F1750">
        <f>D1750*GETPIVOTDATA("Gender",NB_2!$A$3,"Gender","Female","LastLetter","a")</f>
        <v>7.8754302384904471E-3</v>
      </c>
      <c r="G1750" t="str">
        <f t="shared" si="27"/>
        <v>Male</v>
      </c>
    </row>
    <row r="1751" spans="1:7">
      <c r="A1751" t="s">
        <v>4</v>
      </c>
      <c r="B1751" t="s">
        <v>2982</v>
      </c>
      <c r="C1751">
        <f>VLOOKUP(B1751,NB_2!A:C,3,0)</f>
        <v>0.1096136567834681</v>
      </c>
      <c r="D1751">
        <f>VLOOKUP(B1751,NB_2!A:C,2,0)</f>
        <v>5.065856129685917E-3</v>
      </c>
      <c r="E1751">
        <f>C1751*GETPIVOTDATA("Gender",NB_2!$A$3,"Gender","Male","LastLetter","a")</f>
        <v>1.9204549032144008E-2</v>
      </c>
      <c r="F1751">
        <f>D1751*GETPIVOTDATA("Gender",NB_2!$A$3,"Gender","Female","LastLetter","a")</f>
        <v>2.812653656603731E-3</v>
      </c>
      <c r="G1751" t="str">
        <f t="shared" si="27"/>
        <v>Male</v>
      </c>
    </row>
    <row r="1752" spans="1:7">
      <c r="A1752" t="s">
        <v>4</v>
      </c>
      <c r="B1752" t="s">
        <v>2985</v>
      </c>
      <c r="C1752">
        <f>VLOOKUP(B1752,NB_2!A:C,3,0)</f>
        <v>3.6837376460017966E-2</v>
      </c>
      <c r="D1752">
        <f>VLOOKUP(B1752,NB_2!A:C,2,0)</f>
        <v>4.0526849037487338E-3</v>
      </c>
      <c r="E1752">
        <f>C1752*GETPIVOTDATA("Gender",NB_2!$A$3,"Gender","Male","LastLetter","a")</f>
        <v>6.4539877894910181E-3</v>
      </c>
      <c r="F1752">
        <f>D1752*GETPIVOTDATA("Gender",NB_2!$A$3,"Gender","Female","LastLetter","a")</f>
        <v>2.250122925282985E-3</v>
      </c>
      <c r="G1752" t="str">
        <f t="shared" si="27"/>
        <v>Male</v>
      </c>
    </row>
    <row r="1753" spans="1:7">
      <c r="A1753" t="s">
        <v>6</v>
      </c>
      <c r="B1753" t="s">
        <v>2976</v>
      </c>
      <c r="C1753">
        <f>VLOOKUP(B1753,NB_2!A:C,3,0)</f>
        <v>0.17520215633423181</v>
      </c>
      <c r="D1753">
        <f>VLOOKUP(B1753,NB_2!A:C,2,0)</f>
        <v>0.55521783181357653</v>
      </c>
      <c r="E1753">
        <f>C1753*GETPIVOTDATA("Gender",NB_2!$A$3,"Gender","Male","LastLetter","a")</f>
        <v>3.0695795584164604E-2</v>
      </c>
      <c r="F1753">
        <f>D1753*GETPIVOTDATA("Gender",NB_2!$A$3,"Gender","Female","LastLetter","a")</f>
        <v>0.30826684076376898</v>
      </c>
      <c r="G1753" t="str">
        <f t="shared" si="27"/>
        <v>Female</v>
      </c>
    </row>
    <row r="1754" spans="1:7">
      <c r="A1754" t="s">
        <v>4</v>
      </c>
      <c r="B1754" t="s">
        <v>2992</v>
      </c>
      <c r="C1754">
        <f>VLOOKUP(B1754,NB_2!A:C,3,0)</f>
        <v>8.9847259658580411E-2</v>
      </c>
      <c r="D1754">
        <f>VLOOKUP(B1754,NB_2!A:C,2,0)</f>
        <v>8.1053698074974676E-3</v>
      </c>
      <c r="E1754">
        <f>C1754*GETPIVOTDATA("Gender",NB_2!$A$3,"Gender","Male","LastLetter","a")</f>
        <v>1.5741433632904926E-2</v>
      </c>
      <c r="F1754">
        <f>D1754*GETPIVOTDATA("Gender",NB_2!$A$3,"Gender","Female","LastLetter","a")</f>
        <v>4.50024585056597E-3</v>
      </c>
      <c r="G1754" t="str">
        <f t="shared" si="27"/>
        <v>Male</v>
      </c>
    </row>
    <row r="1755" spans="1:7">
      <c r="A1755" t="s">
        <v>6</v>
      </c>
      <c r="B1755" t="s">
        <v>2983</v>
      </c>
      <c r="C1755">
        <f>VLOOKUP(B1755,NB_2!A:C,3,0)</f>
        <v>6.5588499550763707E-2</v>
      </c>
      <c r="D1755">
        <f>VLOOKUP(B1755,NB_2!A:C,2,0)</f>
        <v>0.33839918946301922</v>
      </c>
      <c r="E1755">
        <f>C1755*GETPIVOTDATA("Gender",NB_2!$A$3,"Gender","Male","LastLetter","a")</f>
        <v>1.1491246552020596E-2</v>
      </c>
      <c r="F1755">
        <f>D1755*GETPIVOTDATA("Gender",NB_2!$A$3,"Gender","Female","LastLetter","a")</f>
        <v>0.18788526426112923</v>
      </c>
      <c r="G1755" t="str">
        <f t="shared" si="27"/>
        <v>Female</v>
      </c>
    </row>
    <row r="1756" spans="1:7">
      <c r="A1756" t="s">
        <v>4</v>
      </c>
      <c r="B1756" t="s">
        <v>2993</v>
      </c>
      <c r="C1756">
        <f>VLOOKUP(B1756,NB_2!A:C,3,0)</f>
        <v>2.2461814914645103E-2</v>
      </c>
      <c r="D1756">
        <f>VLOOKUP(B1756,NB_2!A:C,2,0)</f>
        <v>3.0395136778115501E-3</v>
      </c>
      <c r="E1756">
        <f>C1756*GETPIVOTDATA("Gender",NB_2!$A$3,"Gender","Male","LastLetter","a")</f>
        <v>3.9353584082262314E-3</v>
      </c>
      <c r="F1756">
        <f>D1756*GETPIVOTDATA("Gender",NB_2!$A$3,"Gender","Female","LastLetter","a")</f>
        <v>1.6875921939622388E-3</v>
      </c>
      <c r="G1756" t="str">
        <f t="shared" si="27"/>
        <v>Male</v>
      </c>
    </row>
    <row r="1757" spans="1:7">
      <c r="A1757" t="s">
        <v>6</v>
      </c>
      <c r="B1757" t="s">
        <v>2976</v>
      </c>
      <c r="C1757">
        <f>VLOOKUP(B1757,NB_2!A:C,3,0)</f>
        <v>0.17520215633423181</v>
      </c>
      <c r="D1757">
        <f>VLOOKUP(B1757,NB_2!A:C,2,0)</f>
        <v>0.55521783181357653</v>
      </c>
      <c r="E1757">
        <f>C1757*GETPIVOTDATA("Gender",NB_2!$A$3,"Gender","Male","LastLetter","a")</f>
        <v>3.0695795584164604E-2</v>
      </c>
      <c r="F1757">
        <f>D1757*GETPIVOTDATA("Gender",NB_2!$A$3,"Gender","Female","LastLetter","a")</f>
        <v>0.30826684076376898</v>
      </c>
      <c r="G1757" t="str">
        <f t="shared" si="27"/>
        <v>Female</v>
      </c>
    </row>
    <row r="1758" spans="1:7">
      <c r="A1758" t="s">
        <v>6</v>
      </c>
      <c r="B1758" t="s">
        <v>2993</v>
      </c>
      <c r="C1758">
        <f>VLOOKUP(B1758,NB_2!A:C,3,0)</f>
        <v>2.2461814914645103E-2</v>
      </c>
      <c r="D1758">
        <f>VLOOKUP(B1758,NB_2!A:C,2,0)</f>
        <v>3.0395136778115501E-3</v>
      </c>
      <c r="E1758">
        <f>C1758*GETPIVOTDATA("Gender",NB_2!$A$3,"Gender","Male","LastLetter","a")</f>
        <v>3.9353584082262314E-3</v>
      </c>
      <c r="F1758">
        <f>D1758*GETPIVOTDATA("Gender",NB_2!$A$3,"Gender","Female","LastLetter","a")</f>
        <v>1.6875921939622388E-3</v>
      </c>
      <c r="G1758" t="str">
        <f t="shared" si="27"/>
        <v>Male</v>
      </c>
    </row>
    <row r="1759" spans="1:7">
      <c r="A1759" t="s">
        <v>6</v>
      </c>
      <c r="B1759" t="s">
        <v>2976</v>
      </c>
      <c r="C1759">
        <f>VLOOKUP(B1759,NB_2!A:C,3,0)</f>
        <v>0.17520215633423181</v>
      </c>
      <c r="D1759">
        <f>VLOOKUP(B1759,NB_2!A:C,2,0)</f>
        <v>0.55521783181357653</v>
      </c>
      <c r="E1759">
        <f>C1759*GETPIVOTDATA("Gender",NB_2!$A$3,"Gender","Male","LastLetter","a")</f>
        <v>3.0695795584164604E-2</v>
      </c>
      <c r="F1759">
        <f>D1759*GETPIVOTDATA("Gender",NB_2!$A$3,"Gender","Female","LastLetter","a")</f>
        <v>0.30826684076376898</v>
      </c>
      <c r="G1759" t="str">
        <f t="shared" si="27"/>
        <v>Female</v>
      </c>
    </row>
    <row r="1760" spans="1:7">
      <c r="A1760" t="s">
        <v>4</v>
      </c>
      <c r="B1760" t="s">
        <v>2992</v>
      </c>
      <c r="C1760">
        <f>VLOOKUP(B1760,NB_2!A:C,3,0)</f>
        <v>8.9847259658580411E-2</v>
      </c>
      <c r="D1760">
        <f>VLOOKUP(B1760,NB_2!A:C,2,0)</f>
        <v>8.1053698074974676E-3</v>
      </c>
      <c r="E1760">
        <f>C1760*GETPIVOTDATA("Gender",NB_2!$A$3,"Gender","Male","LastLetter","a")</f>
        <v>1.5741433632904926E-2</v>
      </c>
      <c r="F1760">
        <f>D1760*GETPIVOTDATA("Gender",NB_2!$A$3,"Gender","Female","LastLetter","a")</f>
        <v>4.50024585056597E-3</v>
      </c>
      <c r="G1760" t="str">
        <f t="shared" si="27"/>
        <v>Male</v>
      </c>
    </row>
    <row r="1761" spans="1:7">
      <c r="A1761" t="s">
        <v>4</v>
      </c>
      <c r="B1761" t="s">
        <v>2982</v>
      </c>
      <c r="C1761">
        <f>VLOOKUP(B1761,NB_2!A:C,3,0)</f>
        <v>0.1096136567834681</v>
      </c>
      <c r="D1761">
        <f>VLOOKUP(B1761,NB_2!A:C,2,0)</f>
        <v>5.065856129685917E-3</v>
      </c>
      <c r="E1761">
        <f>C1761*GETPIVOTDATA("Gender",NB_2!$A$3,"Gender","Male","LastLetter","a")</f>
        <v>1.9204549032144008E-2</v>
      </c>
      <c r="F1761">
        <f>D1761*GETPIVOTDATA("Gender",NB_2!$A$3,"Gender","Female","LastLetter","a")</f>
        <v>2.812653656603731E-3</v>
      </c>
      <c r="G1761" t="str">
        <f t="shared" si="27"/>
        <v>Male</v>
      </c>
    </row>
    <row r="1762" spans="1:7">
      <c r="A1762" t="s">
        <v>6</v>
      </c>
      <c r="B1762" t="s">
        <v>2976</v>
      </c>
      <c r="C1762">
        <f>VLOOKUP(B1762,NB_2!A:C,3,0)</f>
        <v>0.17520215633423181</v>
      </c>
      <c r="D1762">
        <f>VLOOKUP(B1762,NB_2!A:C,2,0)</f>
        <v>0.55521783181357653</v>
      </c>
      <c r="E1762">
        <f>C1762*GETPIVOTDATA("Gender",NB_2!$A$3,"Gender","Male","LastLetter","a")</f>
        <v>3.0695795584164604E-2</v>
      </c>
      <c r="F1762">
        <f>D1762*GETPIVOTDATA("Gender",NB_2!$A$3,"Gender","Female","LastLetter","a")</f>
        <v>0.30826684076376898</v>
      </c>
      <c r="G1762" t="str">
        <f t="shared" si="27"/>
        <v>Female</v>
      </c>
    </row>
    <row r="1763" spans="1:7">
      <c r="A1763" t="s">
        <v>6</v>
      </c>
      <c r="B1763" t="s">
        <v>2976</v>
      </c>
      <c r="C1763">
        <f>VLOOKUP(B1763,NB_2!A:C,3,0)</f>
        <v>0.17520215633423181</v>
      </c>
      <c r="D1763">
        <f>VLOOKUP(B1763,NB_2!A:C,2,0)</f>
        <v>0.55521783181357653</v>
      </c>
      <c r="E1763">
        <f>C1763*GETPIVOTDATA("Gender",NB_2!$A$3,"Gender","Male","LastLetter","a")</f>
        <v>3.0695795584164604E-2</v>
      </c>
      <c r="F1763">
        <f>D1763*GETPIVOTDATA("Gender",NB_2!$A$3,"Gender","Female","LastLetter","a")</f>
        <v>0.30826684076376898</v>
      </c>
      <c r="G1763" t="str">
        <f t="shared" si="27"/>
        <v>Female</v>
      </c>
    </row>
    <row r="1764" spans="1:7">
      <c r="A1764" t="s">
        <v>6</v>
      </c>
      <c r="B1764" t="s">
        <v>2976</v>
      </c>
      <c r="C1764">
        <f>VLOOKUP(B1764,NB_2!A:C,3,0)</f>
        <v>0.17520215633423181</v>
      </c>
      <c r="D1764">
        <f>VLOOKUP(B1764,NB_2!A:C,2,0)</f>
        <v>0.55521783181357653</v>
      </c>
      <c r="E1764">
        <f>C1764*GETPIVOTDATA("Gender",NB_2!$A$3,"Gender","Male","LastLetter","a")</f>
        <v>3.0695795584164604E-2</v>
      </c>
      <c r="F1764">
        <f>D1764*GETPIVOTDATA("Gender",NB_2!$A$3,"Gender","Female","LastLetter","a")</f>
        <v>0.30826684076376898</v>
      </c>
      <c r="G1764" t="str">
        <f t="shared" si="27"/>
        <v>Female</v>
      </c>
    </row>
    <row r="1765" spans="1:7">
      <c r="A1765" t="s">
        <v>4</v>
      </c>
      <c r="B1765" t="s">
        <v>2976</v>
      </c>
      <c r="C1765">
        <f>VLOOKUP(B1765,NB_2!A:C,3,0)</f>
        <v>0.17520215633423181</v>
      </c>
      <c r="D1765">
        <f>VLOOKUP(B1765,NB_2!A:C,2,0)</f>
        <v>0.55521783181357653</v>
      </c>
      <c r="E1765">
        <f>C1765*GETPIVOTDATA("Gender",NB_2!$A$3,"Gender","Male","LastLetter","a")</f>
        <v>3.0695795584164604E-2</v>
      </c>
      <c r="F1765">
        <f>D1765*GETPIVOTDATA("Gender",NB_2!$A$3,"Gender","Female","LastLetter","a")</f>
        <v>0.30826684076376898</v>
      </c>
      <c r="G1765" t="str">
        <f t="shared" si="27"/>
        <v>Female</v>
      </c>
    </row>
    <row r="1766" spans="1:7">
      <c r="A1766" t="s">
        <v>4</v>
      </c>
      <c r="B1766" t="s">
        <v>2976</v>
      </c>
      <c r="C1766">
        <f>VLOOKUP(B1766,NB_2!A:C,3,0)</f>
        <v>0.17520215633423181</v>
      </c>
      <c r="D1766">
        <f>VLOOKUP(B1766,NB_2!A:C,2,0)</f>
        <v>0.55521783181357653</v>
      </c>
      <c r="E1766">
        <f>C1766*GETPIVOTDATA("Gender",NB_2!$A$3,"Gender","Male","LastLetter","a")</f>
        <v>3.0695795584164604E-2</v>
      </c>
      <c r="F1766">
        <f>D1766*GETPIVOTDATA("Gender",NB_2!$A$3,"Gender","Female","LastLetter","a")</f>
        <v>0.30826684076376898</v>
      </c>
      <c r="G1766" t="str">
        <f t="shared" si="27"/>
        <v>Female</v>
      </c>
    </row>
    <row r="1767" spans="1:7">
      <c r="A1767" t="s">
        <v>6</v>
      </c>
      <c r="B1767" t="s">
        <v>2983</v>
      </c>
      <c r="C1767">
        <f>VLOOKUP(B1767,NB_2!A:C,3,0)</f>
        <v>6.5588499550763707E-2</v>
      </c>
      <c r="D1767">
        <f>VLOOKUP(B1767,NB_2!A:C,2,0)</f>
        <v>0.33839918946301922</v>
      </c>
      <c r="E1767">
        <f>C1767*GETPIVOTDATA("Gender",NB_2!$A$3,"Gender","Male","LastLetter","a")</f>
        <v>1.1491246552020596E-2</v>
      </c>
      <c r="F1767">
        <f>D1767*GETPIVOTDATA("Gender",NB_2!$A$3,"Gender","Female","LastLetter","a")</f>
        <v>0.18788526426112923</v>
      </c>
      <c r="G1767" t="str">
        <f t="shared" si="27"/>
        <v>Female</v>
      </c>
    </row>
    <row r="1768" spans="1:7">
      <c r="A1768" t="s">
        <v>4</v>
      </c>
      <c r="B1768" t="s">
        <v>2982</v>
      </c>
      <c r="C1768">
        <f>VLOOKUP(B1768,NB_2!A:C,3,0)</f>
        <v>0.1096136567834681</v>
      </c>
      <c r="D1768">
        <f>VLOOKUP(B1768,NB_2!A:C,2,0)</f>
        <v>5.065856129685917E-3</v>
      </c>
      <c r="E1768">
        <f>C1768*GETPIVOTDATA("Gender",NB_2!$A$3,"Gender","Male","LastLetter","a")</f>
        <v>1.9204549032144008E-2</v>
      </c>
      <c r="F1768">
        <f>D1768*GETPIVOTDATA("Gender",NB_2!$A$3,"Gender","Female","LastLetter","a")</f>
        <v>2.812653656603731E-3</v>
      </c>
      <c r="G1768" t="str">
        <f t="shared" si="27"/>
        <v>Male</v>
      </c>
    </row>
    <row r="1769" spans="1:7">
      <c r="A1769" t="s">
        <v>4</v>
      </c>
      <c r="B1769" t="s">
        <v>2995</v>
      </c>
      <c r="C1769">
        <f>VLOOKUP(B1769,NB_2!A:C,3,0)</f>
        <v>3.2345013477088951E-2</v>
      </c>
      <c r="D1769">
        <f>VLOOKUP(B1769,NB_2!A:C,2,0)</f>
        <v>1.0131712259371834E-2</v>
      </c>
      <c r="E1769">
        <f>C1769*GETPIVOTDATA("Gender",NB_2!$A$3,"Gender","Male","LastLetter","a")</f>
        <v>5.6669161078457733E-3</v>
      </c>
      <c r="F1769">
        <f>D1769*GETPIVOTDATA("Gender",NB_2!$A$3,"Gender","Female","LastLetter","a")</f>
        <v>5.6253073132074621E-3</v>
      </c>
      <c r="G1769" t="str">
        <f t="shared" si="27"/>
        <v>Male</v>
      </c>
    </row>
    <row r="1770" spans="1:7">
      <c r="A1770" t="s">
        <v>4</v>
      </c>
      <c r="B1770" t="s">
        <v>2993</v>
      </c>
      <c r="C1770">
        <f>VLOOKUP(B1770,NB_2!A:C,3,0)</f>
        <v>2.2461814914645103E-2</v>
      </c>
      <c r="D1770">
        <f>VLOOKUP(B1770,NB_2!A:C,2,0)</f>
        <v>3.0395136778115501E-3</v>
      </c>
      <c r="E1770">
        <f>C1770*GETPIVOTDATA("Gender",NB_2!$A$3,"Gender","Male","LastLetter","a")</f>
        <v>3.9353584082262314E-3</v>
      </c>
      <c r="F1770">
        <f>D1770*GETPIVOTDATA("Gender",NB_2!$A$3,"Gender","Female","LastLetter","a")</f>
        <v>1.6875921939622388E-3</v>
      </c>
      <c r="G1770" t="str">
        <f t="shared" si="27"/>
        <v>Male</v>
      </c>
    </row>
    <row r="1771" spans="1:7">
      <c r="A1771" t="s">
        <v>6</v>
      </c>
      <c r="B1771" t="s">
        <v>2976</v>
      </c>
      <c r="C1771">
        <f>VLOOKUP(B1771,NB_2!A:C,3,0)</f>
        <v>0.17520215633423181</v>
      </c>
      <c r="D1771">
        <f>VLOOKUP(B1771,NB_2!A:C,2,0)</f>
        <v>0.55521783181357653</v>
      </c>
      <c r="E1771">
        <f>C1771*GETPIVOTDATA("Gender",NB_2!$A$3,"Gender","Male","LastLetter","a")</f>
        <v>3.0695795584164604E-2</v>
      </c>
      <c r="F1771">
        <f>D1771*GETPIVOTDATA("Gender",NB_2!$A$3,"Gender","Female","LastLetter","a")</f>
        <v>0.30826684076376898</v>
      </c>
      <c r="G1771" t="str">
        <f t="shared" si="27"/>
        <v>Female</v>
      </c>
    </row>
    <row r="1772" spans="1:7">
      <c r="A1772" t="s">
        <v>6</v>
      </c>
      <c r="B1772" t="s">
        <v>2986</v>
      </c>
      <c r="C1772">
        <f>VLOOKUP(B1772,NB_2!A:C,3,0)</f>
        <v>5.6603773584905662E-2</v>
      </c>
      <c r="D1772">
        <f>VLOOKUP(B1772,NB_2!A:C,2,0)</f>
        <v>3.0395136778115502E-2</v>
      </c>
      <c r="E1772">
        <f>C1772*GETPIVOTDATA("Gender",NB_2!$A$3,"Gender","Male","LastLetter","a")</f>
        <v>9.9171031887301028E-3</v>
      </c>
      <c r="F1772">
        <f>D1772*GETPIVOTDATA("Gender",NB_2!$A$3,"Gender","Female","LastLetter","a")</f>
        <v>1.6875921939622389E-2</v>
      </c>
      <c r="G1772" t="str">
        <f t="shared" si="27"/>
        <v>Female</v>
      </c>
    </row>
    <row r="1773" spans="1:7">
      <c r="A1773" t="s">
        <v>6</v>
      </c>
      <c r="B1773" t="s">
        <v>2983</v>
      </c>
      <c r="C1773">
        <f>VLOOKUP(B1773,NB_2!A:C,3,0)</f>
        <v>6.5588499550763707E-2</v>
      </c>
      <c r="D1773">
        <f>VLOOKUP(B1773,NB_2!A:C,2,0)</f>
        <v>0.33839918946301922</v>
      </c>
      <c r="E1773">
        <f>C1773*GETPIVOTDATA("Gender",NB_2!$A$3,"Gender","Male","LastLetter","a")</f>
        <v>1.1491246552020596E-2</v>
      </c>
      <c r="F1773">
        <f>D1773*GETPIVOTDATA("Gender",NB_2!$A$3,"Gender","Female","LastLetter","a")</f>
        <v>0.18788526426112923</v>
      </c>
      <c r="G1773" t="str">
        <f t="shared" si="27"/>
        <v>Female</v>
      </c>
    </row>
    <row r="1774" spans="1:7">
      <c r="A1774" t="s">
        <v>4</v>
      </c>
      <c r="B1774" t="s">
        <v>2976</v>
      </c>
      <c r="C1774">
        <f>VLOOKUP(B1774,NB_2!A:C,3,0)</f>
        <v>0.17520215633423181</v>
      </c>
      <c r="D1774">
        <f>VLOOKUP(B1774,NB_2!A:C,2,0)</f>
        <v>0.55521783181357653</v>
      </c>
      <c r="E1774">
        <f>C1774*GETPIVOTDATA("Gender",NB_2!$A$3,"Gender","Male","LastLetter","a")</f>
        <v>3.0695795584164604E-2</v>
      </c>
      <c r="F1774">
        <f>D1774*GETPIVOTDATA("Gender",NB_2!$A$3,"Gender","Female","LastLetter","a")</f>
        <v>0.30826684076376898</v>
      </c>
      <c r="G1774" t="str">
        <f t="shared" si="27"/>
        <v>Female</v>
      </c>
    </row>
    <row r="1775" spans="1:7">
      <c r="A1775" t="s">
        <v>4</v>
      </c>
      <c r="B1775" t="s">
        <v>2986</v>
      </c>
      <c r="C1775">
        <f>VLOOKUP(B1775,NB_2!A:C,3,0)</f>
        <v>5.6603773584905662E-2</v>
      </c>
      <c r="D1775">
        <f>VLOOKUP(B1775,NB_2!A:C,2,0)</f>
        <v>3.0395136778115502E-2</v>
      </c>
      <c r="E1775">
        <f>C1775*GETPIVOTDATA("Gender",NB_2!$A$3,"Gender","Male","LastLetter","a")</f>
        <v>9.9171031887301028E-3</v>
      </c>
      <c r="F1775">
        <f>D1775*GETPIVOTDATA("Gender",NB_2!$A$3,"Gender","Female","LastLetter","a")</f>
        <v>1.6875921939622389E-2</v>
      </c>
      <c r="G1775" t="str">
        <f t="shared" si="27"/>
        <v>Female</v>
      </c>
    </row>
    <row r="1776" spans="1:7">
      <c r="A1776" t="s">
        <v>4</v>
      </c>
      <c r="B1776" t="s">
        <v>2976</v>
      </c>
      <c r="C1776">
        <f>VLOOKUP(B1776,NB_2!A:C,3,0)</f>
        <v>0.17520215633423181</v>
      </c>
      <c r="D1776">
        <f>VLOOKUP(B1776,NB_2!A:C,2,0)</f>
        <v>0.55521783181357653</v>
      </c>
      <c r="E1776">
        <f>C1776*GETPIVOTDATA("Gender",NB_2!$A$3,"Gender","Male","LastLetter","a")</f>
        <v>3.0695795584164604E-2</v>
      </c>
      <c r="F1776">
        <f>D1776*GETPIVOTDATA("Gender",NB_2!$A$3,"Gender","Female","LastLetter","a")</f>
        <v>0.30826684076376898</v>
      </c>
      <c r="G1776" t="str">
        <f t="shared" si="27"/>
        <v>Female</v>
      </c>
    </row>
    <row r="1777" spans="1:7">
      <c r="A1777" t="s">
        <v>4</v>
      </c>
      <c r="B1777" t="s">
        <v>2985</v>
      </c>
      <c r="C1777">
        <f>VLOOKUP(B1777,NB_2!A:C,3,0)</f>
        <v>3.6837376460017966E-2</v>
      </c>
      <c r="D1777">
        <f>VLOOKUP(B1777,NB_2!A:C,2,0)</f>
        <v>4.0526849037487338E-3</v>
      </c>
      <c r="E1777">
        <f>C1777*GETPIVOTDATA("Gender",NB_2!$A$3,"Gender","Male","LastLetter","a")</f>
        <v>6.4539877894910181E-3</v>
      </c>
      <c r="F1777">
        <f>D1777*GETPIVOTDATA("Gender",NB_2!$A$3,"Gender","Female","LastLetter","a")</f>
        <v>2.250122925282985E-3</v>
      </c>
      <c r="G1777" t="str">
        <f t="shared" si="27"/>
        <v>Male</v>
      </c>
    </row>
    <row r="1778" spans="1:7">
      <c r="A1778" t="s">
        <v>6</v>
      </c>
      <c r="B1778" t="s">
        <v>2976</v>
      </c>
      <c r="C1778">
        <f>VLOOKUP(B1778,NB_2!A:C,3,0)</f>
        <v>0.17520215633423181</v>
      </c>
      <c r="D1778">
        <f>VLOOKUP(B1778,NB_2!A:C,2,0)</f>
        <v>0.55521783181357653</v>
      </c>
      <c r="E1778">
        <f>C1778*GETPIVOTDATA("Gender",NB_2!$A$3,"Gender","Male","LastLetter","a")</f>
        <v>3.0695795584164604E-2</v>
      </c>
      <c r="F1778">
        <f>D1778*GETPIVOTDATA("Gender",NB_2!$A$3,"Gender","Female","LastLetter","a")</f>
        <v>0.30826684076376898</v>
      </c>
      <c r="G1778" t="str">
        <f t="shared" si="27"/>
        <v>Female</v>
      </c>
    </row>
    <row r="1779" spans="1:7">
      <c r="A1779" t="s">
        <v>4</v>
      </c>
      <c r="B1779" t="s">
        <v>2982</v>
      </c>
      <c r="C1779">
        <f>VLOOKUP(B1779,NB_2!A:C,3,0)</f>
        <v>0.1096136567834681</v>
      </c>
      <c r="D1779">
        <f>VLOOKUP(B1779,NB_2!A:C,2,0)</f>
        <v>5.065856129685917E-3</v>
      </c>
      <c r="E1779">
        <f>C1779*GETPIVOTDATA("Gender",NB_2!$A$3,"Gender","Male","LastLetter","a")</f>
        <v>1.9204549032144008E-2</v>
      </c>
      <c r="F1779">
        <f>D1779*GETPIVOTDATA("Gender",NB_2!$A$3,"Gender","Female","LastLetter","a")</f>
        <v>2.812653656603731E-3</v>
      </c>
      <c r="G1779" t="str">
        <f t="shared" si="27"/>
        <v>Male</v>
      </c>
    </row>
    <row r="1780" spans="1:7">
      <c r="A1780" t="s">
        <v>6</v>
      </c>
      <c r="B1780" t="s">
        <v>2976</v>
      </c>
      <c r="C1780">
        <f>VLOOKUP(B1780,NB_2!A:C,3,0)</f>
        <v>0.17520215633423181</v>
      </c>
      <c r="D1780">
        <f>VLOOKUP(B1780,NB_2!A:C,2,0)</f>
        <v>0.55521783181357653</v>
      </c>
      <c r="E1780">
        <f>C1780*GETPIVOTDATA("Gender",NB_2!$A$3,"Gender","Male","LastLetter","a")</f>
        <v>3.0695795584164604E-2</v>
      </c>
      <c r="F1780">
        <f>D1780*GETPIVOTDATA("Gender",NB_2!$A$3,"Gender","Female","LastLetter","a")</f>
        <v>0.30826684076376898</v>
      </c>
      <c r="G1780" t="str">
        <f t="shared" si="27"/>
        <v>Female</v>
      </c>
    </row>
    <row r="1781" spans="1:7">
      <c r="A1781" t="s">
        <v>6</v>
      </c>
      <c r="B1781" t="s">
        <v>2983</v>
      </c>
      <c r="C1781">
        <f>VLOOKUP(B1781,NB_2!A:C,3,0)</f>
        <v>6.5588499550763707E-2</v>
      </c>
      <c r="D1781">
        <f>VLOOKUP(B1781,NB_2!A:C,2,0)</f>
        <v>0.33839918946301922</v>
      </c>
      <c r="E1781">
        <f>C1781*GETPIVOTDATA("Gender",NB_2!$A$3,"Gender","Male","LastLetter","a")</f>
        <v>1.1491246552020596E-2</v>
      </c>
      <c r="F1781">
        <f>D1781*GETPIVOTDATA("Gender",NB_2!$A$3,"Gender","Female","LastLetter","a")</f>
        <v>0.18788526426112923</v>
      </c>
      <c r="G1781" t="str">
        <f t="shared" si="27"/>
        <v>Female</v>
      </c>
    </row>
    <row r="1782" spans="1:7">
      <c r="A1782" t="s">
        <v>4</v>
      </c>
      <c r="B1782" t="s">
        <v>2985</v>
      </c>
      <c r="C1782">
        <f>VLOOKUP(B1782,NB_2!A:C,3,0)</f>
        <v>3.6837376460017966E-2</v>
      </c>
      <c r="D1782">
        <f>VLOOKUP(B1782,NB_2!A:C,2,0)</f>
        <v>4.0526849037487338E-3</v>
      </c>
      <c r="E1782">
        <f>C1782*GETPIVOTDATA("Gender",NB_2!$A$3,"Gender","Male","LastLetter","a")</f>
        <v>6.4539877894910181E-3</v>
      </c>
      <c r="F1782">
        <f>D1782*GETPIVOTDATA("Gender",NB_2!$A$3,"Gender","Female","LastLetter","a")</f>
        <v>2.250122925282985E-3</v>
      </c>
      <c r="G1782" t="str">
        <f t="shared" si="27"/>
        <v>Male</v>
      </c>
    </row>
    <row r="1783" spans="1:7">
      <c r="A1783" t="s">
        <v>6</v>
      </c>
      <c r="B1783" t="s">
        <v>2983</v>
      </c>
      <c r="C1783">
        <f>VLOOKUP(B1783,NB_2!A:C,3,0)</f>
        <v>6.5588499550763707E-2</v>
      </c>
      <c r="D1783">
        <f>VLOOKUP(B1783,NB_2!A:C,2,0)</f>
        <v>0.33839918946301922</v>
      </c>
      <c r="E1783">
        <f>C1783*GETPIVOTDATA("Gender",NB_2!$A$3,"Gender","Male","LastLetter","a")</f>
        <v>1.1491246552020596E-2</v>
      </c>
      <c r="F1783">
        <f>D1783*GETPIVOTDATA("Gender",NB_2!$A$3,"Gender","Female","LastLetter","a")</f>
        <v>0.18788526426112923</v>
      </c>
      <c r="G1783" t="str">
        <f t="shared" si="27"/>
        <v>Female</v>
      </c>
    </row>
    <row r="1784" spans="1:7">
      <c r="A1784" t="s">
        <v>4</v>
      </c>
      <c r="B1784" t="s">
        <v>2990</v>
      </c>
      <c r="C1784">
        <f>VLOOKUP(B1784,NB_2!A:C,3,0)</f>
        <v>1.2578616352201259E-2</v>
      </c>
      <c r="D1784">
        <f>VLOOKUP(B1784,NB_2!A:C,2,0)</f>
        <v>1.0131712259371835E-3</v>
      </c>
      <c r="E1784">
        <f>C1784*GETPIVOTDATA("Gender",NB_2!$A$3,"Gender","Male","LastLetter","a")</f>
        <v>2.2038007086066895E-3</v>
      </c>
      <c r="F1784">
        <f>D1784*GETPIVOTDATA("Gender",NB_2!$A$3,"Gender","Female","LastLetter","a")</f>
        <v>5.6253073132074625E-4</v>
      </c>
      <c r="G1784" t="str">
        <f t="shared" si="27"/>
        <v>Male</v>
      </c>
    </row>
    <row r="1785" spans="1:7">
      <c r="A1785" t="s">
        <v>6</v>
      </c>
      <c r="B1785" t="s">
        <v>2983</v>
      </c>
      <c r="C1785">
        <f>VLOOKUP(B1785,NB_2!A:C,3,0)</f>
        <v>6.5588499550763707E-2</v>
      </c>
      <c r="D1785">
        <f>VLOOKUP(B1785,NB_2!A:C,2,0)</f>
        <v>0.33839918946301922</v>
      </c>
      <c r="E1785">
        <f>C1785*GETPIVOTDATA("Gender",NB_2!$A$3,"Gender","Male","LastLetter","a")</f>
        <v>1.1491246552020596E-2</v>
      </c>
      <c r="F1785">
        <f>D1785*GETPIVOTDATA("Gender",NB_2!$A$3,"Gender","Female","LastLetter","a")</f>
        <v>0.18788526426112923</v>
      </c>
      <c r="G1785" t="str">
        <f t="shared" si="27"/>
        <v>Female</v>
      </c>
    </row>
    <row r="1786" spans="1:7">
      <c r="A1786" t="s">
        <v>4</v>
      </c>
      <c r="B1786" t="s">
        <v>2976</v>
      </c>
      <c r="C1786">
        <f>VLOOKUP(B1786,NB_2!A:C,3,0)</f>
        <v>0.17520215633423181</v>
      </c>
      <c r="D1786">
        <f>VLOOKUP(B1786,NB_2!A:C,2,0)</f>
        <v>0.55521783181357653</v>
      </c>
      <c r="E1786">
        <f>C1786*GETPIVOTDATA("Gender",NB_2!$A$3,"Gender","Male","LastLetter","a")</f>
        <v>3.0695795584164604E-2</v>
      </c>
      <c r="F1786">
        <f>D1786*GETPIVOTDATA("Gender",NB_2!$A$3,"Gender","Female","LastLetter","a")</f>
        <v>0.30826684076376898</v>
      </c>
      <c r="G1786" t="str">
        <f t="shared" si="27"/>
        <v>Female</v>
      </c>
    </row>
    <row r="1787" spans="1:7">
      <c r="A1787" t="s">
        <v>4</v>
      </c>
      <c r="B1787" t="s">
        <v>2976</v>
      </c>
      <c r="C1787">
        <f>VLOOKUP(B1787,NB_2!A:C,3,0)</f>
        <v>0.17520215633423181</v>
      </c>
      <c r="D1787">
        <f>VLOOKUP(B1787,NB_2!A:C,2,0)</f>
        <v>0.55521783181357653</v>
      </c>
      <c r="E1787">
        <f>C1787*GETPIVOTDATA("Gender",NB_2!$A$3,"Gender","Male","LastLetter","a")</f>
        <v>3.0695795584164604E-2</v>
      </c>
      <c r="F1787">
        <f>D1787*GETPIVOTDATA("Gender",NB_2!$A$3,"Gender","Female","LastLetter","a")</f>
        <v>0.30826684076376898</v>
      </c>
      <c r="G1787" t="str">
        <f t="shared" si="27"/>
        <v>Female</v>
      </c>
    </row>
    <row r="1788" spans="1:7">
      <c r="A1788" t="s">
        <v>4</v>
      </c>
      <c r="B1788" t="s">
        <v>2994</v>
      </c>
      <c r="C1788">
        <f>VLOOKUP(B1788,NB_2!A:C,3,0)</f>
        <v>6.2893081761006289E-2</v>
      </c>
      <c r="D1788">
        <f>VLOOKUP(B1788,NB_2!A:C,2,0)</f>
        <v>5.065856129685917E-3</v>
      </c>
      <c r="E1788">
        <f>C1788*GETPIVOTDATA("Gender",NB_2!$A$3,"Gender","Male","LastLetter","a")</f>
        <v>1.1019003543033448E-2</v>
      </c>
      <c r="F1788">
        <f>D1788*GETPIVOTDATA("Gender",NB_2!$A$3,"Gender","Female","LastLetter","a")</f>
        <v>2.812653656603731E-3</v>
      </c>
      <c r="G1788" t="str">
        <f t="shared" si="27"/>
        <v>Male</v>
      </c>
    </row>
    <row r="1789" spans="1:7">
      <c r="A1789" t="s">
        <v>4</v>
      </c>
      <c r="B1789" t="s">
        <v>2988</v>
      </c>
      <c r="C1789">
        <f>VLOOKUP(B1789,NB_2!A:C,3,0)</f>
        <v>0.16172506738544473</v>
      </c>
      <c r="D1789">
        <f>VLOOKUP(B1789,NB_2!A:C,2,0)</f>
        <v>1.4184397163120567E-2</v>
      </c>
      <c r="E1789">
        <f>C1789*GETPIVOTDATA("Gender",NB_2!$A$3,"Gender","Male","LastLetter","a")</f>
        <v>2.8334580539228861E-2</v>
      </c>
      <c r="F1789">
        <f>D1789*GETPIVOTDATA("Gender",NB_2!$A$3,"Gender","Female","LastLetter","a")</f>
        <v>7.8754302384904471E-3</v>
      </c>
      <c r="G1789" t="str">
        <f t="shared" si="27"/>
        <v>Male</v>
      </c>
    </row>
    <row r="1790" spans="1:7">
      <c r="A1790" t="s">
        <v>6</v>
      </c>
      <c r="B1790" t="s">
        <v>2983</v>
      </c>
      <c r="C1790">
        <f>VLOOKUP(B1790,NB_2!A:C,3,0)</f>
        <v>6.5588499550763707E-2</v>
      </c>
      <c r="D1790">
        <f>VLOOKUP(B1790,NB_2!A:C,2,0)</f>
        <v>0.33839918946301922</v>
      </c>
      <c r="E1790">
        <f>C1790*GETPIVOTDATA("Gender",NB_2!$A$3,"Gender","Male","LastLetter","a")</f>
        <v>1.1491246552020596E-2</v>
      </c>
      <c r="F1790">
        <f>D1790*GETPIVOTDATA("Gender",NB_2!$A$3,"Gender","Female","LastLetter","a")</f>
        <v>0.18788526426112923</v>
      </c>
      <c r="G1790" t="str">
        <f t="shared" si="27"/>
        <v>Female</v>
      </c>
    </row>
    <row r="1791" spans="1:7">
      <c r="A1791" t="s">
        <v>4</v>
      </c>
      <c r="B1791" t="s">
        <v>2986</v>
      </c>
      <c r="C1791">
        <f>VLOOKUP(B1791,NB_2!A:C,3,0)</f>
        <v>5.6603773584905662E-2</v>
      </c>
      <c r="D1791">
        <f>VLOOKUP(B1791,NB_2!A:C,2,0)</f>
        <v>3.0395136778115502E-2</v>
      </c>
      <c r="E1791">
        <f>C1791*GETPIVOTDATA("Gender",NB_2!$A$3,"Gender","Male","LastLetter","a")</f>
        <v>9.9171031887301028E-3</v>
      </c>
      <c r="F1791">
        <f>D1791*GETPIVOTDATA("Gender",NB_2!$A$3,"Gender","Female","LastLetter","a")</f>
        <v>1.6875921939622389E-2</v>
      </c>
      <c r="G1791" t="str">
        <f t="shared" si="27"/>
        <v>Female</v>
      </c>
    </row>
    <row r="1792" spans="1:7">
      <c r="A1792" t="s">
        <v>4</v>
      </c>
      <c r="B1792" t="s">
        <v>2983</v>
      </c>
      <c r="C1792">
        <f>VLOOKUP(B1792,NB_2!A:C,3,0)</f>
        <v>6.5588499550763707E-2</v>
      </c>
      <c r="D1792">
        <f>VLOOKUP(B1792,NB_2!A:C,2,0)</f>
        <v>0.33839918946301922</v>
      </c>
      <c r="E1792">
        <f>C1792*GETPIVOTDATA("Gender",NB_2!$A$3,"Gender","Male","LastLetter","a")</f>
        <v>1.1491246552020596E-2</v>
      </c>
      <c r="F1792">
        <f>D1792*GETPIVOTDATA("Gender",NB_2!$A$3,"Gender","Female","LastLetter","a")</f>
        <v>0.18788526426112923</v>
      </c>
      <c r="G1792" t="str">
        <f t="shared" si="27"/>
        <v>Female</v>
      </c>
    </row>
    <row r="1793" spans="1:7">
      <c r="A1793" t="s">
        <v>6</v>
      </c>
      <c r="B1793" t="s">
        <v>2976</v>
      </c>
      <c r="C1793">
        <f>VLOOKUP(B1793,NB_2!A:C,3,0)</f>
        <v>0.17520215633423181</v>
      </c>
      <c r="D1793">
        <f>VLOOKUP(B1793,NB_2!A:C,2,0)</f>
        <v>0.55521783181357653</v>
      </c>
      <c r="E1793">
        <f>C1793*GETPIVOTDATA("Gender",NB_2!$A$3,"Gender","Male","LastLetter","a")</f>
        <v>3.0695795584164604E-2</v>
      </c>
      <c r="F1793">
        <f>D1793*GETPIVOTDATA("Gender",NB_2!$A$3,"Gender","Female","LastLetter","a")</f>
        <v>0.30826684076376898</v>
      </c>
      <c r="G1793" t="str">
        <f t="shared" si="27"/>
        <v>Female</v>
      </c>
    </row>
    <row r="1794" spans="1:7">
      <c r="A1794" t="s">
        <v>4</v>
      </c>
      <c r="B1794" t="s">
        <v>2985</v>
      </c>
      <c r="C1794">
        <f>VLOOKUP(B1794,NB_2!A:C,3,0)</f>
        <v>3.6837376460017966E-2</v>
      </c>
      <c r="D1794">
        <f>VLOOKUP(B1794,NB_2!A:C,2,0)</f>
        <v>4.0526849037487338E-3</v>
      </c>
      <c r="E1794">
        <f>C1794*GETPIVOTDATA("Gender",NB_2!$A$3,"Gender","Male","LastLetter","a")</f>
        <v>6.4539877894910181E-3</v>
      </c>
      <c r="F1794">
        <f>D1794*GETPIVOTDATA("Gender",NB_2!$A$3,"Gender","Female","LastLetter","a")</f>
        <v>2.250122925282985E-3</v>
      </c>
      <c r="G1794" t="str">
        <f t="shared" si="27"/>
        <v>Male</v>
      </c>
    </row>
    <row r="1795" spans="1:7">
      <c r="A1795" t="s">
        <v>6</v>
      </c>
      <c r="B1795" t="s">
        <v>2982</v>
      </c>
      <c r="C1795">
        <f>VLOOKUP(B1795,NB_2!A:C,3,0)</f>
        <v>0.1096136567834681</v>
      </c>
      <c r="D1795">
        <f>VLOOKUP(B1795,NB_2!A:C,2,0)</f>
        <v>5.065856129685917E-3</v>
      </c>
      <c r="E1795">
        <f>C1795*GETPIVOTDATA("Gender",NB_2!$A$3,"Gender","Male","LastLetter","a")</f>
        <v>1.9204549032144008E-2</v>
      </c>
      <c r="F1795">
        <f>D1795*GETPIVOTDATA("Gender",NB_2!$A$3,"Gender","Female","LastLetter","a")</f>
        <v>2.812653656603731E-3</v>
      </c>
      <c r="G1795" t="str">
        <f t="shared" ref="G1795:G1858" si="28">IF(E1795&gt;F1795,"Male","Female")</f>
        <v>Male</v>
      </c>
    </row>
    <row r="1796" spans="1:7">
      <c r="A1796" t="s">
        <v>4</v>
      </c>
      <c r="B1796" t="s">
        <v>2994</v>
      </c>
      <c r="C1796">
        <f>VLOOKUP(B1796,NB_2!A:C,3,0)</f>
        <v>6.2893081761006289E-2</v>
      </c>
      <c r="D1796">
        <f>VLOOKUP(B1796,NB_2!A:C,2,0)</f>
        <v>5.065856129685917E-3</v>
      </c>
      <c r="E1796">
        <f>C1796*GETPIVOTDATA("Gender",NB_2!$A$3,"Gender","Male","LastLetter","a")</f>
        <v>1.1019003543033448E-2</v>
      </c>
      <c r="F1796">
        <f>D1796*GETPIVOTDATA("Gender",NB_2!$A$3,"Gender","Female","LastLetter","a")</f>
        <v>2.812653656603731E-3</v>
      </c>
      <c r="G1796" t="str">
        <f t="shared" si="28"/>
        <v>Male</v>
      </c>
    </row>
    <row r="1797" spans="1:7">
      <c r="A1797" t="s">
        <v>6</v>
      </c>
      <c r="B1797" t="s">
        <v>2976</v>
      </c>
      <c r="C1797">
        <f>VLOOKUP(B1797,NB_2!A:C,3,0)</f>
        <v>0.17520215633423181</v>
      </c>
      <c r="D1797">
        <f>VLOOKUP(B1797,NB_2!A:C,2,0)</f>
        <v>0.55521783181357653</v>
      </c>
      <c r="E1797">
        <f>C1797*GETPIVOTDATA("Gender",NB_2!$A$3,"Gender","Male","LastLetter","a")</f>
        <v>3.0695795584164604E-2</v>
      </c>
      <c r="F1797">
        <f>D1797*GETPIVOTDATA("Gender",NB_2!$A$3,"Gender","Female","LastLetter","a")</f>
        <v>0.30826684076376898</v>
      </c>
      <c r="G1797" t="str">
        <f t="shared" si="28"/>
        <v>Female</v>
      </c>
    </row>
    <row r="1798" spans="1:7">
      <c r="A1798" t="s">
        <v>4</v>
      </c>
      <c r="B1798" t="s">
        <v>2988</v>
      </c>
      <c r="C1798">
        <f>VLOOKUP(B1798,NB_2!A:C,3,0)</f>
        <v>0.16172506738544473</v>
      </c>
      <c r="D1798">
        <f>VLOOKUP(B1798,NB_2!A:C,2,0)</f>
        <v>1.4184397163120567E-2</v>
      </c>
      <c r="E1798">
        <f>C1798*GETPIVOTDATA("Gender",NB_2!$A$3,"Gender","Male","LastLetter","a")</f>
        <v>2.8334580539228861E-2</v>
      </c>
      <c r="F1798">
        <f>D1798*GETPIVOTDATA("Gender",NB_2!$A$3,"Gender","Female","LastLetter","a")</f>
        <v>7.8754302384904471E-3</v>
      </c>
      <c r="G1798" t="str">
        <f t="shared" si="28"/>
        <v>Male</v>
      </c>
    </row>
    <row r="1799" spans="1:7">
      <c r="A1799" t="s">
        <v>6</v>
      </c>
      <c r="B1799" t="s">
        <v>2983</v>
      </c>
      <c r="C1799">
        <f>VLOOKUP(B1799,NB_2!A:C,3,0)</f>
        <v>6.5588499550763707E-2</v>
      </c>
      <c r="D1799">
        <f>VLOOKUP(B1799,NB_2!A:C,2,0)</f>
        <v>0.33839918946301922</v>
      </c>
      <c r="E1799">
        <f>C1799*GETPIVOTDATA("Gender",NB_2!$A$3,"Gender","Male","LastLetter","a")</f>
        <v>1.1491246552020596E-2</v>
      </c>
      <c r="F1799">
        <f>D1799*GETPIVOTDATA("Gender",NB_2!$A$3,"Gender","Female","LastLetter","a")</f>
        <v>0.18788526426112923</v>
      </c>
      <c r="G1799" t="str">
        <f t="shared" si="28"/>
        <v>Female</v>
      </c>
    </row>
    <row r="1800" spans="1:7">
      <c r="A1800" t="s">
        <v>6</v>
      </c>
      <c r="B1800" t="s">
        <v>2983</v>
      </c>
      <c r="C1800">
        <f>VLOOKUP(B1800,NB_2!A:C,3,0)</f>
        <v>6.5588499550763707E-2</v>
      </c>
      <c r="D1800">
        <f>VLOOKUP(B1800,NB_2!A:C,2,0)</f>
        <v>0.33839918946301922</v>
      </c>
      <c r="E1800">
        <f>C1800*GETPIVOTDATA("Gender",NB_2!$A$3,"Gender","Male","LastLetter","a")</f>
        <v>1.1491246552020596E-2</v>
      </c>
      <c r="F1800">
        <f>D1800*GETPIVOTDATA("Gender",NB_2!$A$3,"Gender","Female","LastLetter","a")</f>
        <v>0.18788526426112923</v>
      </c>
      <c r="G1800" t="str">
        <f t="shared" si="28"/>
        <v>Female</v>
      </c>
    </row>
    <row r="1801" spans="1:7">
      <c r="A1801" t="s">
        <v>4</v>
      </c>
      <c r="B1801" t="s">
        <v>2976</v>
      </c>
      <c r="C1801">
        <f>VLOOKUP(B1801,NB_2!A:C,3,0)</f>
        <v>0.17520215633423181</v>
      </c>
      <c r="D1801">
        <f>VLOOKUP(B1801,NB_2!A:C,2,0)</f>
        <v>0.55521783181357653</v>
      </c>
      <c r="E1801">
        <f>C1801*GETPIVOTDATA("Gender",NB_2!$A$3,"Gender","Male","LastLetter","a")</f>
        <v>3.0695795584164604E-2</v>
      </c>
      <c r="F1801">
        <f>D1801*GETPIVOTDATA("Gender",NB_2!$A$3,"Gender","Female","LastLetter","a")</f>
        <v>0.30826684076376898</v>
      </c>
      <c r="G1801" t="str">
        <f t="shared" si="28"/>
        <v>Female</v>
      </c>
    </row>
    <row r="1802" spans="1:7">
      <c r="A1802" t="s">
        <v>4</v>
      </c>
      <c r="B1802" t="s">
        <v>2983</v>
      </c>
      <c r="C1802">
        <f>VLOOKUP(B1802,NB_2!A:C,3,0)</f>
        <v>6.5588499550763707E-2</v>
      </c>
      <c r="D1802">
        <f>VLOOKUP(B1802,NB_2!A:C,2,0)</f>
        <v>0.33839918946301922</v>
      </c>
      <c r="E1802">
        <f>C1802*GETPIVOTDATA("Gender",NB_2!$A$3,"Gender","Male","LastLetter","a")</f>
        <v>1.1491246552020596E-2</v>
      </c>
      <c r="F1802">
        <f>D1802*GETPIVOTDATA("Gender",NB_2!$A$3,"Gender","Female","LastLetter","a")</f>
        <v>0.18788526426112923</v>
      </c>
      <c r="G1802" t="str">
        <f t="shared" si="28"/>
        <v>Female</v>
      </c>
    </row>
    <row r="1803" spans="1:7">
      <c r="A1803" t="s">
        <v>4</v>
      </c>
      <c r="B1803" t="s">
        <v>2988</v>
      </c>
      <c r="C1803">
        <f>VLOOKUP(B1803,NB_2!A:C,3,0)</f>
        <v>0.16172506738544473</v>
      </c>
      <c r="D1803">
        <f>VLOOKUP(B1803,NB_2!A:C,2,0)</f>
        <v>1.4184397163120567E-2</v>
      </c>
      <c r="E1803">
        <f>C1803*GETPIVOTDATA("Gender",NB_2!$A$3,"Gender","Male","LastLetter","a")</f>
        <v>2.8334580539228861E-2</v>
      </c>
      <c r="F1803">
        <f>D1803*GETPIVOTDATA("Gender",NB_2!$A$3,"Gender","Female","LastLetter","a")</f>
        <v>7.8754302384904471E-3</v>
      </c>
      <c r="G1803" t="str">
        <f t="shared" si="28"/>
        <v>Male</v>
      </c>
    </row>
    <row r="1804" spans="1:7">
      <c r="A1804" t="s">
        <v>6</v>
      </c>
      <c r="B1804" t="s">
        <v>2983</v>
      </c>
      <c r="C1804">
        <f>VLOOKUP(B1804,NB_2!A:C,3,0)</f>
        <v>6.5588499550763707E-2</v>
      </c>
      <c r="D1804">
        <f>VLOOKUP(B1804,NB_2!A:C,2,0)</f>
        <v>0.33839918946301922</v>
      </c>
      <c r="E1804">
        <f>C1804*GETPIVOTDATA("Gender",NB_2!$A$3,"Gender","Male","LastLetter","a")</f>
        <v>1.1491246552020596E-2</v>
      </c>
      <c r="F1804">
        <f>D1804*GETPIVOTDATA("Gender",NB_2!$A$3,"Gender","Female","LastLetter","a")</f>
        <v>0.18788526426112923</v>
      </c>
      <c r="G1804" t="str">
        <f t="shared" si="28"/>
        <v>Female</v>
      </c>
    </row>
    <row r="1805" spans="1:7">
      <c r="A1805" t="s">
        <v>6</v>
      </c>
      <c r="B1805" t="s">
        <v>2983</v>
      </c>
      <c r="C1805">
        <f>VLOOKUP(B1805,NB_2!A:C,3,0)</f>
        <v>6.5588499550763707E-2</v>
      </c>
      <c r="D1805">
        <f>VLOOKUP(B1805,NB_2!A:C,2,0)</f>
        <v>0.33839918946301922</v>
      </c>
      <c r="E1805">
        <f>C1805*GETPIVOTDATA("Gender",NB_2!$A$3,"Gender","Male","LastLetter","a")</f>
        <v>1.1491246552020596E-2</v>
      </c>
      <c r="F1805">
        <f>D1805*GETPIVOTDATA("Gender",NB_2!$A$3,"Gender","Female","LastLetter","a")</f>
        <v>0.18788526426112923</v>
      </c>
      <c r="G1805" t="str">
        <f t="shared" si="28"/>
        <v>Female</v>
      </c>
    </row>
    <row r="1806" spans="1:7">
      <c r="A1806" t="s">
        <v>4</v>
      </c>
      <c r="B1806" t="s">
        <v>2993</v>
      </c>
      <c r="C1806">
        <f>VLOOKUP(B1806,NB_2!A:C,3,0)</f>
        <v>2.2461814914645103E-2</v>
      </c>
      <c r="D1806">
        <f>VLOOKUP(B1806,NB_2!A:C,2,0)</f>
        <v>3.0395136778115501E-3</v>
      </c>
      <c r="E1806">
        <f>C1806*GETPIVOTDATA("Gender",NB_2!$A$3,"Gender","Male","LastLetter","a")</f>
        <v>3.9353584082262314E-3</v>
      </c>
      <c r="F1806">
        <f>D1806*GETPIVOTDATA("Gender",NB_2!$A$3,"Gender","Female","LastLetter","a")</f>
        <v>1.6875921939622388E-3</v>
      </c>
      <c r="G1806" t="str">
        <f t="shared" si="28"/>
        <v>Male</v>
      </c>
    </row>
    <row r="1807" spans="1:7">
      <c r="A1807" t="s">
        <v>4</v>
      </c>
      <c r="B1807" t="s">
        <v>2982</v>
      </c>
      <c r="C1807">
        <f>VLOOKUP(B1807,NB_2!A:C,3,0)</f>
        <v>0.1096136567834681</v>
      </c>
      <c r="D1807">
        <f>VLOOKUP(B1807,NB_2!A:C,2,0)</f>
        <v>5.065856129685917E-3</v>
      </c>
      <c r="E1807">
        <f>C1807*GETPIVOTDATA("Gender",NB_2!$A$3,"Gender","Male","LastLetter","a")</f>
        <v>1.9204549032144008E-2</v>
      </c>
      <c r="F1807">
        <f>D1807*GETPIVOTDATA("Gender",NB_2!$A$3,"Gender","Female","LastLetter","a")</f>
        <v>2.812653656603731E-3</v>
      </c>
      <c r="G1807" t="str">
        <f t="shared" si="28"/>
        <v>Male</v>
      </c>
    </row>
    <row r="1808" spans="1:7">
      <c r="A1808" t="s">
        <v>4</v>
      </c>
      <c r="B1808" t="s">
        <v>2978</v>
      </c>
      <c r="C1808">
        <f>VLOOKUP(B1808,NB_2!A:C,3,0)</f>
        <v>3.0548068283917342E-2</v>
      </c>
      <c r="D1808">
        <f>VLOOKUP(B1808,NB_2!A:C,2,0)</f>
        <v>1.0131712259371835E-3</v>
      </c>
      <c r="E1808">
        <f>C1808*GETPIVOTDATA("Gender",NB_2!$A$3,"Gender","Male","LastLetter","a")</f>
        <v>5.3520874351876743E-3</v>
      </c>
      <c r="F1808">
        <f>D1808*GETPIVOTDATA("Gender",NB_2!$A$3,"Gender","Female","LastLetter","a")</f>
        <v>5.6253073132074625E-4</v>
      </c>
      <c r="G1808" t="str">
        <f t="shared" si="28"/>
        <v>Male</v>
      </c>
    </row>
    <row r="1809" spans="1:7">
      <c r="A1809" t="s">
        <v>6</v>
      </c>
      <c r="B1809" t="s">
        <v>2986</v>
      </c>
      <c r="C1809">
        <f>VLOOKUP(B1809,NB_2!A:C,3,0)</f>
        <v>5.6603773584905662E-2</v>
      </c>
      <c r="D1809">
        <f>VLOOKUP(B1809,NB_2!A:C,2,0)</f>
        <v>3.0395136778115502E-2</v>
      </c>
      <c r="E1809">
        <f>C1809*GETPIVOTDATA("Gender",NB_2!$A$3,"Gender","Male","LastLetter","a")</f>
        <v>9.9171031887301028E-3</v>
      </c>
      <c r="F1809">
        <f>D1809*GETPIVOTDATA("Gender",NB_2!$A$3,"Gender","Female","LastLetter","a")</f>
        <v>1.6875921939622389E-2</v>
      </c>
      <c r="G1809" t="str">
        <f t="shared" si="28"/>
        <v>Female</v>
      </c>
    </row>
    <row r="1810" spans="1:7">
      <c r="A1810" t="s">
        <v>6</v>
      </c>
      <c r="B1810" t="s">
        <v>2983</v>
      </c>
      <c r="C1810">
        <f>VLOOKUP(B1810,NB_2!A:C,3,0)</f>
        <v>6.5588499550763707E-2</v>
      </c>
      <c r="D1810">
        <f>VLOOKUP(B1810,NB_2!A:C,2,0)</f>
        <v>0.33839918946301922</v>
      </c>
      <c r="E1810">
        <f>C1810*GETPIVOTDATA("Gender",NB_2!$A$3,"Gender","Male","LastLetter","a")</f>
        <v>1.1491246552020596E-2</v>
      </c>
      <c r="F1810">
        <f>D1810*GETPIVOTDATA("Gender",NB_2!$A$3,"Gender","Female","LastLetter","a")</f>
        <v>0.18788526426112923</v>
      </c>
      <c r="G1810" t="str">
        <f t="shared" si="28"/>
        <v>Female</v>
      </c>
    </row>
    <row r="1811" spans="1:7">
      <c r="A1811" t="s">
        <v>6</v>
      </c>
      <c r="B1811" t="s">
        <v>2976</v>
      </c>
      <c r="C1811">
        <f>VLOOKUP(B1811,NB_2!A:C,3,0)</f>
        <v>0.17520215633423181</v>
      </c>
      <c r="D1811">
        <f>VLOOKUP(B1811,NB_2!A:C,2,0)</f>
        <v>0.55521783181357653</v>
      </c>
      <c r="E1811">
        <f>C1811*GETPIVOTDATA("Gender",NB_2!$A$3,"Gender","Male","LastLetter","a")</f>
        <v>3.0695795584164604E-2</v>
      </c>
      <c r="F1811">
        <f>D1811*GETPIVOTDATA("Gender",NB_2!$A$3,"Gender","Female","LastLetter","a")</f>
        <v>0.30826684076376898</v>
      </c>
      <c r="G1811" t="str">
        <f t="shared" si="28"/>
        <v>Female</v>
      </c>
    </row>
    <row r="1812" spans="1:7">
      <c r="A1812" t="s">
        <v>4</v>
      </c>
      <c r="B1812" t="s">
        <v>2976</v>
      </c>
      <c r="C1812">
        <f>VLOOKUP(B1812,NB_2!A:C,3,0)</f>
        <v>0.17520215633423181</v>
      </c>
      <c r="D1812">
        <f>VLOOKUP(B1812,NB_2!A:C,2,0)</f>
        <v>0.55521783181357653</v>
      </c>
      <c r="E1812">
        <f>C1812*GETPIVOTDATA("Gender",NB_2!$A$3,"Gender","Male","LastLetter","a")</f>
        <v>3.0695795584164604E-2</v>
      </c>
      <c r="F1812">
        <f>D1812*GETPIVOTDATA("Gender",NB_2!$A$3,"Gender","Female","LastLetter","a")</f>
        <v>0.30826684076376898</v>
      </c>
      <c r="G1812" t="str">
        <f t="shared" si="28"/>
        <v>Female</v>
      </c>
    </row>
    <row r="1813" spans="1:7">
      <c r="A1813" t="s">
        <v>4</v>
      </c>
      <c r="B1813" t="s">
        <v>2998</v>
      </c>
      <c r="C1813">
        <f>VLOOKUP(B1813,NB_2!A:C,3,0)</f>
        <v>5.3908355795148251E-3</v>
      </c>
      <c r="D1813">
        <f>VLOOKUP(B1813,NB_2!A:C,2,0)</f>
        <v>1.0131712259371835E-3</v>
      </c>
      <c r="E1813">
        <f>C1813*GETPIVOTDATA("Gender",NB_2!$A$3,"Gender","Male","LastLetter","a")</f>
        <v>9.4448601797429547E-4</v>
      </c>
      <c r="F1813">
        <f>D1813*GETPIVOTDATA("Gender",NB_2!$A$3,"Gender","Female","LastLetter","a")</f>
        <v>5.6253073132074625E-4</v>
      </c>
      <c r="G1813" t="str">
        <f t="shared" si="28"/>
        <v>Male</v>
      </c>
    </row>
    <row r="1814" spans="1:7">
      <c r="A1814" t="s">
        <v>6</v>
      </c>
      <c r="B1814" t="s">
        <v>2976</v>
      </c>
      <c r="C1814">
        <f>VLOOKUP(B1814,NB_2!A:C,3,0)</f>
        <v>0.17520215633423181</v>
      </c>
      <c r="D1814">
        <f>VLOOKUP(B1814,NB_2!A:C,2,0)</f>
        <v>0.55521783181357653</v>
      </c>
      <c r="E1814">
        <f>C1814*GETPIVOTDATA("Gender",NB_2!$A$3,"Gender","Male","LastLetter","a")</f>
        <v>3.0695795584164604E-2</v>
      </c>
      <c r="F1814">
        <f>D1814*GETPIVOTDATA("Gender",NB_2!$A$3,"Gender","Female","LastLetter","a")</f>
        <v>0.30826684076376898</v>
      </c>
      <c r="G1814" t="str">
        <f t="shared" si="28"/>
        <v>Female</v>
      </c>
    </row>
    <row r="1815" spans="1:7">
      <c r="A1815" t="s">
        <v>6</v>
      </c>
      <c r="B1815" t="s">
        <v>2976</v>
      </c>
      <c r="C1815">
        <f>VLOOKUP(B1815,NB_2!A:C,3,0)</f>
        <v>0.17520215633423181</v>
      </c>
      <c r="D1815">
        <f>VLOOKUP(B1815,NB_2!A:C,2,0)</f>
        <v>0.55521783181357653</v>
      </c>
      <c r="E1815">
        <f>C1815*GETPIVOTDATA("Gender",NB_2!$A$3,"Gender","Male","LastLetter","a")</f>
        <v>3.0695795584164604E-2</v>
      </c>
      <c r="F1815">
        <f>D1815*GETPIVOTDATA("Gender",NB_2!$A$3,"Gender","Female","LastLetter","a")</f>
        <v>0.30826684076376898</v>
      </c>
      <c r="G1815" t="str">
        <f t="shared" si="28"/>
        <v>Female</v>
      </c>
    </row>
    <row r="1816" spans="1:7">
      <c r="A1816" t="s">
        <v>6</v>
      </c>
      <c r="B1816" t="s">
        <v>2983</v>
      </c>
      <c r="C1816">
        <f>VLOOKUP(B1816,NB_2!A:C,3,0)</f>
        <v>6.5588499550763707E-2</v>
      </c>
      <c r="D1816">
        <f>VLOOKUP(B1816,NB_2!A:C,2,0)</f>
        <v>0.33839918946301922</v>
      </c>
      <c r="E1816">
        <f>C1816*GETPIVOTDATA("Gender",NB_2!$A$3,"Gender","Male","LastLetter","a")</f>
        <v>1.1491246552020596E-2</v>
      </c>
      <c r="F1816">
        <f>D1816*GETPIVOTDATA("Gender",NB_2!$A$3,"Gender","Female","LastLetter","a")</f>
        <v>0.18788526426112923</v>
      </c>
      <c r="G1816" t="str">
        <f t="shared" si="28"/>
        <v>Female</v>
      </c>
    </row>
    <row r="1817" spans="1:7">
      <c r="A1817" t="s">
        <v>6</v>
      </c>
      <c r="B1817" t="s">
        <v>2983</v>
      </c>
      <c r="C1817">
        <f>VLOOKUP(B1817,NB_2!A:C,3,0)</f>
        <v>6.5588499550763707E-2</v>
      </c>
      <c r="D1817">
        <f>VLOOKUP(B1817,NB_2!A:C,2,0)</f>
        <v>0.33839918946301922</v>
      </c>
      <c r="E1817">
        <f>C1817*GETPIVOTDATA("Gender",NB_2!$A$3,"Gender","Male","LastLetter","a")</f>
        <v>1.1491246552020596E-2</v>
      </c>
      <c r="F1817">
        <f>D1817*GETPIVOTDATA("Gender",NB_2!$A$3,"Gender","Female","LastLetter","a")</f>
        <v>0.18788526426112923</v>
      </c>
      <c r="G1817" t="str">
        <f t="shared" si="28"/>
        <v>Female</v>
      </c>
    </row>
    <row r="1818" spans="1:7">
      <c r="A1818" t="s">
        <v>6</v>
      </c>
      <c r="B1818" t="s">
        <v>2976</v>
      </c>
      <c r="C1818">
        <f>VLOOKUP(B1818,NB_2!A:C,3,0)</f>
        <v>0.17520215633423181</v>
      </c>
      <c r="D1818">
        <f>VLOOKUP(B1818,NB_2!A:C,2,0)</f>
        <v>0.55521783181357653</v>
      </c>
      <c r="E1818">
        <f>C1818*GETPIVOTDATA("Gender",NB_2!$A$3,"Gender","Male","LastLetter","a")</f>
        <v>3.0695795584164604E-2</v>
      </c>
      <c r="F1818">
        <f>D1818*GETPIVOTDATA("Gender",NB_2!$A$3,"Gender","Female","LastLetter","a")</f>
        <v>0.30826684076376898</v>
      </c>
      <c r="G1818" t="str">
        <f t="shared" si="28"/>
        <v>Female</v>
      </c>
    </row>
    <row r="1819" spans="1:7">
      <c r="A1819" t="s">
        <v>6</v>
      </c>
      <c r="B1819" t="s">
        <v>2976</v>
      </c>
      <c r="C1819">
        <f>VLOOKUP(B1819,NB_2!A:C,3,0)</f>
        <v>0.17520215633423181</v>
      </c>
      <c r="D1819">
        <f>VLOOKUP(B1819,NB_2!A:C,2,0)</f>
        <v>0.55521783181357653</v>
      </c>
      <c r="E1819">
        <f>C1819*GETPIVOTDATA("Gender",NB_2!$A$3,"Gender","Male","LastLetter","a")</f>
        <v>3.0695795584164604E-2</v>
      </c>
      <c r="F1819">
        <f>D1819*GETPIVOTDATA("Gender",NB_2!$A$3,"Gender","Female","LastLetter","a")</f>
        <v>0.30826684076376898</v>
      </c>
      <c r="G1819" t="str">
        <f t="shared" si="28"/>
        <v>Female</v>
      </c>
    </row>
    <row r="1820" spans="1:7">
      <c r="A1820" t="s">
        <v>4</v>
      </c>
      <c r="B1820" t="s">
        <v>2983</v>
      </c>
      <c r="C1820">
        <f>VLOOKUP(B1820,NB_2!A:C,3,0)</f>
        <v>6.5588499550763707E-2</v>
      </c>
      <c r="D1820">
        <f>VLOOKUP(B1820,NB_2!A:C,2,0)</f>
        <v>0.33839918946301922</v>
      </c>
      <c r="E1820">
        <f>C1820*GETPIVOTDATA("Gender",NB_2!$A$3,"Gender","Male","LastLetter","a")</f>
        <v>1.1491246552020596E-2</v>
      </c>
      <c r="F1820">
        <f>D1820*GETPIVOTDATA("Gender",NB_2!$A$3,"Gender","Female","LastLetter","a")</f>
        <v>0.18788526426112923</v>
      </c>
      <c r="G1820" t="str">
        <f t="shared" si="28"/>
        <v>Female</v>
      </c>
    </row>
    <row r="1821" spans="1:7">
      <c r="A1821" t="s">
        <v>6</v>
      </c>
      <c r="B1821" t="s">
        <v>2976</v>
      </c>
      <c r="C1821">
        <f>VLOOKUP(B1821,NB_2!A:C,3,0)</f>
        <v>0.17520215633423181</v>
      </c>
      <c r="D1821">
        <f>VLOOKUP(B1821,NB_2!A:C,2,0)</f>
        <v>0.55521783181357653</v>
      </c>
      <c r="E1821">
        <f>C1821*GETPIVOTDATA("Gender",NB_2!$A$3,"Gender","Male","LastLetter","a")</f>
        <v>3.0695795584164604E-2</v>
      </c>
      <c r="F1821">
        <f>D1821*GETPIVOTDATA("Gender",NB_2!$A$3,"Gender","Female","LastLetter","a")</f>
        <v>0.30826684076376898</v>
      </c>
      <c r="G1821" t="str">
        <f t="shared" si="28"/>
        <v>Female</v>
      </c>
    </row>
    <row r="1822" spans="1:7">
      <c r="A1822" t="s">
        <v>6</v>
      </c>
      <c r="B1822" t="s">
        <v>2976</v>
      </c>
      <c r="C1822">
        <f>VLOOKUP(B1822,NB_2!A:C,3,0)</f>
        <v>0.17520215633423181</v>
      </c>
      <c r="D1822">
        <f>VLOOKUP(B1822,NB_2!A:C,2,0)</f>
        <v>0.55521783181357653</v>
      </c>
      <c r="E1822">
        <f>C1822*GETPIVOTDATA("Gender",NB_2!$A$3,"Gender","Male","LastLetter","a")</f>
        <v>3.0695795584164604E-2</v>
      </c>
      <c r="F1822">
        <f>D1822*GETPIVOTDATA("Gender",NB_2!$A$3,"Gender","Female","LastLetter","a")</f>
        <v>0.30826684076376898</v>
      </c>
      <c r="G1822" t="str">
        <f t="shared" si="28"/>
        <v>Female</v>
      </c>
    </row>
    <row r="1823" spans="1:7">
      <c r="A1823" t="s">
        <v>6</v>
      </c>
      <c r="B1823" t="s">
        <v>2983</v>
      </c>
      <c r="C1823">
        <f>VLOOKUP(B1823,NB_2!A:C,3,0)</f>
        <v>6.5588499550763707E-2</v>
      </c>
      <c r="D1823">
        <f>VLOOKUP(B1823,NB_2!A:C,2,0)</f>
        <v>0.33839918946301922</v>
      </c>
      <c r="E1823">
        <f>C1823*GETPIVOTDATA("Gender",NB_2!$A$3,"Gender","Male","LastLetter","a")</f>
        <v>1.1491246552020596E-2</v>
      </c>
      <c r="F1823">
        <f>D1823*GETPIVOTDATA("Gender",NB_2!$A$3,"Gender","Female","LastLetter","a")</f>
        <v>0.18788526426112923</v>
      </c>
      <c r="G1823" t="str">
        <f t="shared" si="28"/>
        <v>Female</v>
      </c>
    </row>
    <row r="1824" spans="1:7">
      <c r="A1824" t="s">
        <v>6</v>
      </c>
      <c r="B1824" t="s">
        <v>2983</v>
      </c>
      <c r="C1824">
        <f>VLOOKUP(B1824,NB_2!A:C,3,0)</f>
        <v>6.5588499550763707E-2</v>
      </c>
      <c r="D1824">
        <f>VLOOKUP(B1824,NB_2!A:C,2,0)</f>
        <v>0.33839918946301922</v>
      </c>
      <c r="E1824">
        <f>C1824*GETPIVOTDATA("Gender",NB_2!$A$3,"Gender","Male","LastLetter","a")</f>
        <v>1.1491246552020596E-2</v>
      </c>
      <c r="F1824">
        <f>D1824*GETPIVOTDATA("Gender",NB_2!$A$3,"Gender","Female","LastLetter","a")</f>
        <v>0.18788526426112923</v>
      </c>
      <c r="G1824" t="str">
        <f t="shared" si="28"/>
        <v>Female</v>
      </c>
    </row>
    <row r="1825" spans="1:7">
      <c r="A1825" t="s">
        <v>6</v>
      </c>
      <c r="B1825" t="s">
        <v>2976</v>
      </c>
      <c r="C1825">
        <f>VLOOKUP(B1825,NB_2!A:C,3,0)</f>
        <v>0.17520215633423181</v>
      </c>
      <c r="D1825">
        <f>VLOOKUP(B1825,NB_2!A:C,2,0)</f>
        <v>0.55521783181357653</v>
      </c>
      <c r="E1825">
        <f>C1825*GETPIVOTDATA("Gender",NB_2!$A$3,"Gender","Male","LastLetter","a")</f>
        <v>3.0695795584164604E-2</v>
      </c>
      <c r="F1825">
        <f>D1825*GETPIVOTDATA("Gender",NB_2!$A$3,"Gender","Female","LastLetter","a")</f>
        <v>0.30826684076376898</v>
      </c>
      <c r="G1825" t="str">
        <f t="shared" si="28"/>
        <v>Female</v>
      </c>
    </row>
    <row r="1826" spans="1:7">
      <c r="A1826" t="s">
        <v>6</v>
      </c>
      <c r="B1826" t="s">
        <v>2983</v>
      </c>
      <c r="C1826">
        <f>VLOOKUP(B1826,NB_2!A:C,3,0)</f>
        <v>6.5588499550763707E-2</v>
      </c>
      <c r="D1826">
        <f>VLOOKUP(B1826,NB_2!A:C,2,0)</f>
        <v>0.33839918946301922</v>
      </c>
      <c r="E1826">
        <f>C1826*GETPIVOTDATA("Gender",NB_2!$A$3,"Gender","Male","LastLetter","a")</f>
        <v>1.1491246552020596E-2</v>
      </c>
      <c r="F1826">
        <f>D1826*GETPIVOTDATA("Gender",NB_2!$A$3,"Gender","Female","LastLetter","a")</f>
        <v>0.18788526426112923</v>
      </c>
      <c r="G1826" t="str">
        <f t="shared" si="28"/>
        <v>Female</v>
      </c>
    </row>
    <row r="1827" spans="1:7">
      <c r="A1827" t="s">
        <v>6</v>
      </c>
      <c r="B1827" t="s">
        <v>2976</v>
      </c>
      <c r="C1827">
        <f>VLOOKUP(B1827,NB_2!A:C,3,0)</f>
        <v>0.17520215633423181</v>
      </c>
      <c r="D1827">
        <f>VLOOKUP(B1827,NB_2!A:C,2,0)</f>
        <v>0.55521783181357653</v>
      </c>
      <c r="E1827">
        <f>C1827*GETPIVOTDATA("Gender",NB_2!$A$3,"Gender","Male","LastLetter","a")</f>
        <v>3.0695795584164604E-2</v>
      </c>
      <c r="F1827">
        <f>D1827*GETPIVOTDATA("Gender",NB_2!$A$3,"Gender","Female","LastLetter","a")</f>
        <v>0.30826684076376898</v>
      </c>
      <c r="G1827" t="str">
        <f t="shared" si="28"/>
        <v>Female</v>
      </c>
    </row>
    <row r="1828" spans="1:7">
      <c r="A1828" t="s">
        <v>6</v>
      </c>
      <c r="B1828" t="s">
        <v>2976</v>
      </c>
      <c r="C1828">
        <f>VLOOKUP(B1828,NB_2!A:C,3,0)</f>
        <v>0.17520215633423181</v>
      </c>
      <c r="D1828">
        <f>VLOOKUP(B1828,NB_2!A:C,2,0)</f>
        <v>0.55521783181357653</v>
      </c>
      <c r="E1828">
        <f>C1828*GETPIVOTDATA("Gender",NB_2!$A$3,"Gender","Male","LastLetter","a")</f>
        <v>3.0695795584164604E-2</v>
      </c>
      <c r="F1828">
        <f>D1828*GETPIVOTDATA("Gender",NB_2!$A$3,"Gender","Female","LastLetter","a")</f>
        <v>0.30826684076376898</v>
      </c>
      <c r="G1828" t="str">
        <f t="shared" si="28"/>
        <v>Female</v>
      </c>
    </row>
    <row r="1829" spans="1:7">
      <c r="A1829" t="s">
        <v>6</v>
      </c>
      <c r="B1829" t="s">
        <v>2983</v>
      </c>
      <c r="C1829">
        <f>VLOOKUP(B1829,NB_2!A:C,3,0)</f>
        <v>6.5588499550763707E-2</v>
      </c>
      <c r="D1829">
        <f>VLOOKUP(B1829,NB_2!A:C,2,0)</f>
        <v>0.33839918946301922</v>
      </c>
      <c r="E1829">
        <f>C1829*GETPIVOTDATA("Gender",NB_2!$A$3,"Gender","Male","LastLetter","a")</f>
        <v>1.1491246552020596E-2</v>
      </c>
      <c r="F1829">
        <f>D1829*GETPIVOTDATA("Gender",NB_2!$A$3,"Gender","Female","LastLetter","a")</f>
        <v>0.18788526426112923</v>
      </c>
      <c r="G1829" t="str">
        <f t="shared" si="28"/>
        <v>Female</v>
      </c>
    </row>
    <row r="1830" spans="1:7">
      <c r="A1830" t="s">
        <v>4</v>
      </c>
      <c r="B1830" t="s">
        <v>2976</v>
      </c>
      <c r="C1830">
        <f>VLOOKUP(B1830,NB_2!A:C,3,0)</f>
        <v>0.17520215633423181</v>
      </c>
      <c r="D1830">
        <f>VLOOKUP(B1830,NB_2!A:C,2,0)</f>
        <v>0.55521783181357653</v>
      </c>
      <c r="E1830">
        <f>C1830*GETPIVOTDATA("Gender",NB_2!$A$3,"Gender","Male","LastLetter","a")</f>
        <v>3.0695795584164604E-2</v>
      </c>
      <c r="F1830">
        <f>D1830*GETPIVOTDATA("Gender",NB_2!$A$3,"Gender","Female","LastLetter","a")</f>
        <v>0.30826684076376898</v>
      </c>
      <c r="G1830" t="str">
        <f t="shared" si="28"/>
        <v>Female</v>
      </c>
    </row>
    <row r="1831" spans="1:7">
      <c r="A1831" t="s">
        <v>6</v>
      </c>
      <c r="B1831" t="s">
        <v>2986</v>
      </c>
      <c r="C1831">
        <f>VLOOKUP(B1831,NB_2!A:C,3,0)</f>
        <v>5.6603773584905662E-2</v>
      </c>
      <c r="D1831">
        <f>VLOOKUP(B1831,NB_2!A:C,2,0)</f>
        <v>3.0395136778115502E-2</v>
      </c>
      <c r="E1831">
        <f>C1831*GETPIVOTDATA("Gender",NB_2!$A$3,"Gender","Male","LastLetter","a")</f>
        <v>9.9171031887301028E-3</v>
      </c>
      <c r="F1831">
        <f>D1831*GETPIVOTDATA("Gender",NB_2!$A$3,"Gender","Female","LastLetter","a")</f>
        <v>1.6875921939622389E-2</v>
      </c>
      <c r="G1831" t="str">
        <f t="shared" si="28"/>
        <v>Female</v>
      </c>
    </row>
    <row r="1832" spans="1:7">
      <c r="A1832" t="s">
        <v>4</v>
      </c>
      <c r="B1832" t="s">
        <v>2985</v>
      </c>
      <c r="C1832">
        <f>VLOOKUP(B1832,NB_2!A:C,3,0)</f>
        <v>3.6837376460017966E-2</v>
      </c>
      <c r="D1832">
        <f>VLOOKUP(B1832,NB_2!A:C,2,0)</f>
        <v>4.0526849037487338E-3</v>
      </c>
      <c r="E1832">
        <f>C1832*GETPIVOTDATA("Gender",NB_2!$A$3,"Gender","Male","LastLetter","a")</f>
        <v>6.4539877894910181E-3</v>
      </c>
      <c r="F1832">
        <f>D1832*GETPIVOTDATA("Gender",NB_2!$A$3,"Gender","Female","LastLetter","a")</f>
        <v>2.250122925282985E-3</v>
      </c>
      <c r="G1832" t="str">
        <f t="shared" si="28"/>
        <v>Male</v>
      </c>
    </row>
    <row r="1833" spans="1:7">
      <c r="A1833" t="s">
        <v>6</v>
      </c>
      <c r="B1833" t="s">
        <v>2987</v>
      </c>
      <c r="C1833">
        <f>VLOOKUP(B1833,NB_2!A:C,3,0)</f>
        <v>3.7735849056603772E-2</v>
      </c>
      <c r="D1833">
        <f>VLOOKUP(B1833,NB_2!A:C,2,0)</f>
        <v>7.0921985815602835E-3</v>
      </c>
      <c r="E1833">
        <f>C1833*GETPIVOTDATA("Gender",NB_2!$A$3,"Gender","Male","LastLetter","a")</f>
        <v>6.6114021258200676E-3</v>
      </c>
      <c r="F1833">
        <f>D1833*GETPIVOTDATA("Gender",NB_2!$A$3,"Gender","Female","LastLetter","a")</f>
        <v>3.9377151192452236E-3</v>
      </c>
      <c r="G1833" t="str">
        <f t="shared" si="28"/>
        <v>Male</v>
      </c>
    </row>
    <row r="1834" spans="1:7">
      <c r="A1834" t="s">
        <v>4</v>
      </c>
      <c r="B1834" t="s">
        <v>2982</v>
      </c>
      <c r="C1834">
        <f>VLOOKUP(B1834,NB_2!A:C,3,0)</f>
        <v>0.1096136567834681</v>
      </c>
      <c r="D1834">
        <f>VLOOKUP(B1834,NB_2!A:C,2,0)</f>
        <v>5.065856129685917E-3</v>
      </c>
      <c r="E1834">
        <f>C1834*GETPIVOTDATA("Gender",NB_2!$A$3,"Gender","Male","LastLetter","a")</f>
        <v>1.9204549032144008E-2</v>
      </c>
      <c r="F1834">
        <f>D1834*GETPIVOTDATA("Gender",NB_2!$A$3,"Gender","Female","LastLetter","a")</f>
        <v>2.812653656603731E-3</v>
      </c>
      <c r="G1834" t="str">
        <f t="shared" si="28"/>
        <v>Male</v>
      </c>
    </row>
    <row r="1835" spans="1:7">
      <c r="A1835" t="s">
        <v>4</v>
      </c>
      <c r="B1835" t="s">
        <v>2988</v>
      </c>
      <c r="C1835">
        <f>VLOOKUP(B1835,NB_2!A:C,3,0)</f>
        <v>0.16172506738544473</v>
      </c>
      <c r="D1835">
        <f>VLOOKUP(B1835,NB_2!A:C,2,0)</f>
        <v>1.4184397163120567E-2</v>
      </c>
      <c r="E1835">
        <f>C1835*GETPIVOTDATA("Gender",NB_2!$A$3,"Gender","Male","LastLetter","a")</f>
        <v>2.8334580539228861E-2</v>
      </c>
      <c r="F1835">
        <f>D1835*GETPIVOTDATA("Gender",NB_2!$A$3,"Gender","Female","LastLetter","a")</f>
        <v>7.8754302384904471E-3</v>
      </c>
      <c r="G1835" t="str">
        <f t="shared" si="28"/>
        <v>Male</v>
      </c>
    </row>
    <row r="1836" spans="1:7">
      <c r="A1836" t="s">
        <v>4</v>
      </c>
      <c r="B1836" t="s">
        <v>2991</v>
      </c>
      <c r="C1836">
        <f>VLOOKUP(B1836,NB_2!A:C,3,0)</f>
        <v>3.5938903863432167E-3</v>
      </c>
      <c r="D1836">
        <f>VLOOKUP(B1836,NB_2!A:C,2,0)</f>
        <v>0</v>
      </c>
      <c r="E1836">
        <f>C1836*GETPIVOTDATA("Gender",NB_2!$A$3,"Gender","Male","LastLetter","a")</f>
        <v>6.2965734531619702E-4</v>
      </c>
      <c r="F1836">
        <f>D1836*GETPIVOTDATA("Gender",NB_2!$A$3,"Gender","Female","LastLetter","a")</f>
        <v>0</v>
      </c>
      <c r="G1836" t="str">
        <f t="shared" si="28"/>
        <v>Male</v>
      </c>
    </row>
    <row r="1837" spans="1:7">
      <c r="A1837" t="s">
        <v>4</v>
      </c>
      <c r="B1837" t="s">
        <v>2993</v>
      </c>
      <c r="C1837">
        <f>VLOOKUP(B1837,NB_2!A:C,3,0)</f>
        <v>2.2461814914645103E-2</v>
      </c>
      <c r="D1837">
        <f>VLOOKUP(B1837,NB_2!A:C,2,0)</f>
        <v>3.0395136778115501E-3</v>
      </c>
      <c r="E1837">
        <f>C1837*GETPIVOTDATA("Gender",NB_2!$A$3,"Gender","Male","LastLetter","a")</f>
        <v>3.9353584082262314E-3</v>
      </c>
      <c r="F1837">
        <f>D1837*GETPIVOTDATA("Gender",NB_2!$A$3,"Gender","Female","LastLetter","a")</f>
        <v>1.6875921939622388E-3</v>
      </c>
      <c r="G1837" t="str">
        <f t="shared" si="28"/>
        <v>Male</v>
      </c>
    </row>
    <row r="1838" spans="1:7">
      <c r="A1838" t="s">
        <v>4</v>
      </c>
      <c r="B1838" t="s">
        <v>2988</v>
      </c>
      <c r="C1838">
        <f>VLOOKUP(B1838,NB_2!A:C,3,0)</f>
        <v>0.16172506738544473</v>
      </c>
      <c r="D1838">
        <f>VLOOKUP(B1838,NB_2!A:C,2,0)</f>
        <v>1.4184397163120567E-2</v>
      </c>
      <c r="E1838">
        <f>C1838*GETPIVOTDATA("Gender",NB_2!$A$3,"Gender","Male","LastLetter","a")</f>
        <v>2.8334580539228861E-2</v>
      </c>
      <c r="F1838">
        <f>D1838*GETPIVOTDATA("Gender",NB_2!$A$3,"Gender","Female","LastLetter","a")</f>
        <v>7.8754302384904471E-3</v>
      </c>
      <c r="G1838" t="str">
        <f t="shared" si="28"/>
        <v>Male</v>
      </c>
    </row>
    <row r="1839" spans="1:7">
      <c r="A1839" t="s">
        <v>6</v>
      </c>
      <c r="B1839" t="s">
        <v>2976</v>
      </c>
      <c r="C1839">
        <f>VLOOKUP(B1839,NB_2!A:C,3,0)</f>
        <v>0.17520215633423181</v>
      </c>
      <c r="D1839">
        <f>VLOOKUP(B1839,NB_2!A:C,2,0)</f>
        <v>0.55521783181357653</v>
      </c>
      <c r="E1839">
        <f>C1839*GETPIVOTDATA("Gender",NB_2!$A$3,"Gender","Male","LastLetter","a")</f>
        <v>3.0695795584164604E-2</v>
      </c>
      <c r="F1839">
        <f>D1839*GETPIVOTDATA("Gender",NB_2!$A$3,"Gender","Female","LastLetter","a")</f>
        <v>0.30826684076376898</v>
      </c>
      <c r="G1839" t="str">
        <f t="shared" si="28"/>
        <v>Female</v>
      </c>
    </row>
    <row r="1840" spans="1:7">
      <c r="A1840" t="s">
        <v>4</v>
      </c>
      <c r="B1840" t="s">
        <v>2988</v>
      </c>
      <c r="C1840">
        <f>VLOOKUP(B1840,NB_2!A:C,3,0)</f>
        <v>0.16172506738544473</v>
      </c>
      <c r="D1840">
        <f>VLOOKUP(B1840,NB_2!A:C,2,0)</f>
        <v>1.4184397163120567E-2</v>
      </c>
      <c r="E1840">
        <f>C1840*GETPIVOTDATA("Gender",NB_2!$A$3,"Gender","Male","LastLetter","a")</f>
        <v>2.8334580539228861E-2</v>
      </c>
      <c r="F1840">
        <f>D1840*GETPIVOTDATA("Gender",NB_2!$A$3,"Gender","Female","LastLetter","a")</f>
        <v>7.8754302384904471E-3</v>
      </c>
      <c r="G1840" t="str">
        <f t="shared" si="28"/>
        <v>Male</v>
      </c>
    </row>
    <row r="1841" spans="1:7">
      <c r="A1841" t="s">
        <v>6</v>
      </c>
      <c r="B1841" t="s">
        <v>2976</v>
      </c>
      <c r="C1841">
        <f>VLOOKUP(B1841,NB_2!A:C,3,0)</f>
        <v>0.17520215633423181</v>
      </c>
      <c r="D1841">
        <f>VLOOKUP(B1841,NB_2!A:C,2,0)</f>
        <v>0.55521783181357653</v>
      </c>
      <c r="E1841">
        <f>C1841*GETPIVOTDATA("Gender",NB_2!$A$3,"Gender","Male","LastLetter","a")</f>
        <v>3.0695795584164604E-2</v>
      </c>
      <c r="F1841">
        <f>D1841*GETPIVOTDATA("Gender",NB_2!$A$3,"Gender","Female","LastLetter","a")</f>
        <v>0.30826684076376898</v>
      </c>
      <c r="G1841" t="str">
        <f t="shared" si="28"/>
        <v>Female</v>
      </c>
    </row>
    <row r="1842" spans="1:7">
      <c r="A1842" t="s">
        <v>6</v>
      </c>
      <c r="B1842" t="s">
        <v>2983</v>
      </c>
      <c r="C1842">
        <f>VLOOKUP(B1842,NB_2!A:C,3,0)</f>
        <v>6.5588499550763707E-2</v>
      </c>
      <c r="D1842">
        <f>VLOOKUP(B1842,NB_2!A:C,2,0)</f>
        <v>0.33839918946301922</v>
      </c>
      <c r="E1842">
        <f>C1842*GETPIVOTDATA("Gender",NB_2!$A$3,"Gender","Male","LastLetter","a")</f>
        <v>1.1491246552020596E-2</v>
      </c>
      <c r="F1842">
        <f>D1842*GETPIVOTDATA("Gender",NB_2!$A$3,"Gender","Female","LastLetter","a")</f>
        <v>0.18788526426112923</v>
      </c>
      <c r="G1842" t="str">
        <f t="shared" si="28"/>
        <v>Female</v>
      </c>
    </row>
    <row r="1843" spans="1:7">
      <c r="A1843" t="s">
        <v>4</v>
      </c>
      <c r="B1843" t="s">
        <v>2986</v>
      </c>
      <c r="C1843">
        <f>VLOOKUP(B1843,NB_2!A:C,3,0)</f>
        <v>5.6603773584905662E-2</v>
      </c>
      <c r="D1843">
        <f>VLOOKUP(B1843,NB_2!A:C,2,0)</f>
        <v>3.0395136778115502E-2</v>
      </c>
      <c r="E1843">
        <f>C1843*GETPIVOTDATA("Gender",NB_2!$A$3,"Gender","Male","LastLetter","a")</f>
        <v>9.9171031887301028E-3</v>
      </c>
      <c r="F1843">
        <f>D1843*GETPIVOTDATA("Gender",NB_2!$A$3,"Gender","Female","LastLetter","a")</f>
        <v>1.6875921939622389E-2</v>
      </c>
      <c r="G1843" t="str">
        <f t="shared" si="28"/>
        <v>Female</v>
      </c>
    </row>
    <row r="1844" spans="1:7">
      <c r="A1844" t="s">
        <v>4</v>
      </c>
      <c r="B1844" t="s">
        <v>2976</v>
      </c>
      <c r="C1844">
        <f>VLOOKUP(B1844,NB_2!A:C,3,0)</f>
        <v>0.17520215633423181</v>
      </c>
      <c r="D1844">
        <f>VLOOKUP(B1844,NB_2!A:C,2,0)</f>
        <v>0.55521783181357653</v>
      </c>
      <c r="E1844">
        <f>C1844*GETPIVOTDATA("Gender",NB_2!$A$3,"Gender","Male","LastLetter","a")</f>
        <v>3.0695795584164604E-2</v>
      </c>
      <c r="F1844">
        <f>D1844*GETPIVOTDATA("Gender",NB_2!$A$3,"Gender","Female","LastLetter","a")</f>
        <v>0.30826684076376898</v>
      </c>
      <c r="G1844" t="str">
        <f t="shared" si="28"/>
        <v>Female</v>
      </c>
    </row>
    <row r="1845" spans="1:7">
      <c r="A1845" t="s">
        <v>4</v>
      </c>
      <c r="B1845" t="s">
        <v>2988</v>
      </c>
      <c r="C1845">
        <f>VLOOKUP(B1845,NB_2!A:C,3,0)</f>
        <v>0.16172506738544473</v>
      </c>
      <c r="D1845">
        <f>VLOOKUP(B1845,NB_2!A:C,2,0)</f>
        <v>1.4184397163120567E-2</v>
      </c>
      <c r="E1845">
        <f>C1845*GETPIVOTDATA("Gender",NB_2!$A$3,"Gender","Male","LastLetter","a")</f>
        <v>2.8334580539228861E-2</v>
      </c>
      <c r="F1845">
        <f>D1845*GETPIVOTDATA("Gender",NB_2!$A$3,"Gender","Female","LastLetter","a")</f>
        <v>7.8754302384904471E-3</v>
      </c>
      <c r="G1845" t="str">
        <f t="shared" si="28"/>
        <v>Male</v>
      </c>
    </row>
    <row r="1846" spans="1:7">
      <c r="A1846" t="s">
        <v>6</v>
      </c>
      <c r="B1846" t="s">
        <v>2976</v>
      </c>
      <c r="C1846">
        <f>VLOOKUP(B1846,NB_2!A:C,3,0)</f>
        <v>0.17520215633423181</v>
      </c>
      <c r="D1846">
        <f>VLOOKUP(B1846,NB_2!A:C,2,0)</f>
        <v>0.55521783181357653</v>
      </c>
      <c r="E1846">
        <f>C1846*GETPIVOTDATA("Gender",NB_2!$A$3,"Gender","Male","LastLetter","a")</f>
        <v>3.0695795584164604E-2</v>
      </c>
      <c r="F1846">
        <f>D1846*GETPIVOTDATA("Gender",NB_2!$A$3,"Gender","Female","LastLetter","a")</f>
        <v>0.30826684076376898</v>
      </c>
      <c r="G1846" t="str">
        <f t="shared" si="28"/>
        <v>Female</v>
      </c>
    </row>
    <row r="1847" spans="1:7">
      <c r="A1847" t="s">
        <v>6</v>
      </c>
      <c r="B1847" t="s">
        <v>2983</v>
      </c>
      <c r="C1847">
        <f>VLOOKUP(B1847,NB_2!A:C,3,0)</f>
        <v>6.5588499550763707E-2</v>
      </c>
      <c r="D1847">
        <f>VLOOKUP(B1847,NB_2!A:C,2,0)</f>
        <v>0.33839918946301922</v>
      </c>
      <c r="E1847">
        <f>C1847*GETPIVOTDATA("Gender",NB_2!$A$3,"Gender","Male","LastLetter","a")</f>
        <v>1.1491246552020596E-2</v>
      </c>
      <c r="F1847">
        <f>D1847*GETPIVOTDATA("Gender",NB_2!$A$3,"Gender","Female","LastLetter","a")</f>
        <v>0.18788526426112923</v>
      </c>
      <c r="G1847" t="str">
        <f t="shared" si="28"/>
        <v>Female</v>
      </c>
    </row>
    <row r="1848" spans="1:7">
      <c r="A1848" t="s">
        <v>6</v>
      </c>
      <c r="B1848" t="s">
        <v>2983</v>
      </c>
      <c r="C1848">
        <f>VLOOKUP(B1848,NB_2!A:C,3,0)</f>
        <v>6.5588499550763707E-2</v>
      </c>
      <c r="D1848">
        <f>VLOOKUP(B1848,NB_2!A:C,2,0)</f>
        <v>0.33839918946301922</v>
      </c>
      <c r="E1848">
        <f>C1848*GETPIVOTDATA("Gender",NB_2!$A$3,"Gender","Male","LastLetter","a")</f>
        <v>1.1491246552020596E-2</v>
      </c>
      <c r="F1848">
        <f>D1848*GETPIVOTDATA("Gender",NB_2!$A$3,"Gender","Female","LastLetter","a")</f>
        <v>0.18788526426112923</v>
      </c>
      <c r="G1848" t="str">
        <f t="shared" si="28"/>
        <v>Female</v>
      </c>
    </row>
    <row r="1849" spans="1:7">
      <c r="A1849" t="s">
        <v>4</v>
      </c>
      <c r="B1849" t="s">
        <v>2987</v>
      </c>
      <c r="C1849">
        <f>VLOOKUP(B1849,NB_2!A:C,3,0)</f>
        <v>3.7735849056603772E-2</v>
      </c>
      <c r="D1849">
        <f>VLOOKUP(B1849,NB_2!A:C,2,0)</f>
        <v>7.0921985815602835E-3</v>
      </c>
      <c r="E1849">
        <f>C1849*GETPIVOTDATA("Gender",NB_2!$A$3,"Gender","Male","LastLetter","a")</f>
        <v>6.6114021258200676E-3</v>
      </c>
      <c r="F1849">
        <f>D1849*GETPIVOTDATA("Gender",NB_2!$A$3,"Gender","Female","LastLetter","a")</f>
        <v>3.9377151192452236E-3</v>
      </c>
      <c r="G1849" t="str">
        <f t="shared" si="28"/>
        <v>Male</v>
      </c>
    </row>
    <row r="1850" spans="1:7">
      <c r="A1850" t="s">
        <v>6</v>
      </c>
      <c r="B1850" t="s">
        <v>2983</v>
      </c>
      <c r="C1850">
        <f>VLOOKUP(B1850,NB_2!A:C,3,0)</f>
        <v>6.5588499550763707E-2</v>
      </c>
      <c r="D1850">
        <f>VLOOKUP(B1850,NB_2!A:C,2,0)</f>
        <v>0.33839918946301922</v>
      </c>
      <c r="E1850">
        <f>C1850*GETPIVOTDATA("Gender",NB_2!$A$3,"Gender","Male","LastLetter","a")</f>
        <v>1.1491246552020596E-2</v>
      </c>
      <c r="F1850">
        <f>D1850*GETPIVOTDATA("Gender",NB_2!$A$3,"Gender","Female","LastLetter","a")</f>
        <v>0.18788526426112923</v>
      </c>
      <c r="G1850" t="str">
        <f t="shared" si="28"/>
        <v>Female</v>
      </c>
    </row>
    <row r="1851" spans="1:7">
      <c r="A1851" t="s">
        <v>4</v>
      </c>
      <c r="B1851" t="s">
        <v>2982</v>
      </c>
      <c r="C1851">
        <f>VLOOKUP(B1851,NB_2!A:C,3,0)</f>
        <v>0.1096136567834681</v>
      </c>
      <c r="D1851">
        <f>VLOOKUP(B1851,NB_2!A:C,2,0)</f>
        <v>5.065856129685917E-3</v>
      </c>
      <c r="E1851">
        <f>C1851*GETPIVOTDATA("Gender",NB_2!$A$3,"Gender","Male","LastLetter","a")</f>
        <v>1.9204549032144008E-2</v>
      </c>
      <c r="F1851">
        <f>D1851*GETPIVOTDATA("Gender",NB_2!$A$3,"Gender","Female","LastLetter","a")</f>
        <v>2.812653656603731E-3</v>
      </c>
      <c r="G1851" t="str">
        <f t="shared" si="28"/>
        <v>Male</v>
      </c>
    </row>
    <row r="1852" spans="1:7">
      <c r="A1852" t="s">
        <v>4</v>
      </c>
      <c r="B1852" t="s">
        <v>2992</v>
      </c>
      <c r="C1852">
        <f>VLOOKUP(B1852,NB_2!A:C,3,0)</f>
        <v>8.9847259658580411E-2</v>
      </c>
      <c r="D1852">
        <f>VLOOKUP(B1852,NB_2!A:C,2,0)</f>
        <v>8.1053698074974676E-3</v>
      </c>
      <c r="E1852">
        <f>C1852*GETPIVOTDATA("Gender",NB_2!$A$3,"Gender","Male","LastLetter","a")</f>
        <v>1.5741433632904926E-2</v>
      </c>
      <c r="F1852">
        <f>D1852*GETPIVOTDATA("Gender",NB_2!$A$3,"Gender","Female","LastLetter","a")</f>
        <v>4.50024585056597E-3</v>
      </c>
      <c r="G1852" t="str">
        <f t="shared" si="28"/>
        <v>Male</v>
      </c>
    </row>
    <row r="1853" spans="1:7">
      <c r="A1853" t="s">
        <v>6</v>
      </c>
      <c r="B1853" t="s">
        <v>2983</v>
      </c>
      <c r="C1853">
        <f>VLOOKUP(B1853,NB_2!A:C,3,0)</f>
        <v>6.5588499550763707E-2</v>
      </c>
      <c r="D1853">
        <f>VLOOKUP(B1853,NB_2!A:C,2,0)</f>
        <v>0.33839918946301922</v>
      </c>
      <c r="E1853">
        <f>C1853*GETPIVOTDATA("Gender",NB_2!$A$3,"Gender","Male","LastLetter","a")</f>
        <v>1.1491246552020596E-2</v>
      </c>
      <c r="F1853">
        <f>D1853*GETPIVOTDATA("Gender",NB_2!$A$3,"Gender","Female","LastLetter","a")</f>
        <v>0.18788526426112923</v>
      </c>
      <c r="G1853" t="str">
        <f t="shared" si="28"/>
        <v>Female</v>
      </c>
    </row>
    <row r="1854" spans="1:7">
      <c r="A1854" t="s">
        <v>6</v>
      </c>
      <c r="B1854" t="s">
        <v>2979</v>
      </c>
      <c r="C1854">
        <f>VLOOKUP(B1854,NB_2!A:C,3,0)</f>
        <v>6.2893081761006293E-3</v>
      </c>
      <c r="D1854">
        <f>VLOOKUP(B1854,NB_2!A:C,2,0)</f>
        <v>8.1053698074974676E-3</v>
      </c>
      <c r="E1854">
        <f>C1854*GETPIVOTDATA("Gender",NB_2!$A$3,"Gender","Male","LastLetter","a")</f>
        <v>1.1019003543033448E-3</v>
      </c>
      <c r="F1854">
        <f>D1854*GETPIVOTDATA("Gender",NB_2!$A$3,"Gender","Female","LastLetter","a")</f>
        <v>4.50024585056597E-3</v>
      </c>
      <c r="G1854" t="str">
        <f t="shared" si="28"/>
        <v>Female</v>
      </c>
    </row>
    <row r="1855" spans="1:7">
      <c r="A1855" t="s">
        <v>4</v>
      </c>
      <c r="B1855" t="s">
        <v>2987</v>
      </c>
      <c r="C1855">
        <f>VLOOKUP(B1855,NB_2!A:C,3,0)</f>
        <v>3.7735849056603772E-2</v>
      </c>
      <c r="D1855">
        <f>VLOOKUP(B1855,NB_2!A:C,2,0)</f>
        <v>7.0921985815602835E-3</v>
      </c>
      <c r="E1855">
        <f>C1855*GETPIVOTDATA("Gender",NB_2!$A$3,"Gender","Male","LastLetter","a")</f>
        <v>6.6114021258200676E-3</v>
      </c>
      <c r="F1855">
        <f>D1855*GETPIVOTDATA("Gender",NB_2!$A$3,"Gender","Female","LastLetter","a")</f>
        <v>3.9377151192452236E-3</v>
      </c>
      <c r="G1855" t="str">
        <f t="shared" si="28"/>
        <v>Male</v>
      </c>
    </row>
    <row r="1856" spans="1:7">
      <c r="A1856" t="s">
        <v>4</v>
      </c>
      <c r="B1856" t="s">
        <v>2976</v>
      </c>
      <c r="C1856">
        <f>VLOOKUP(B1856,NB_2!A:C,3,0)</f>
        <v>0.17520215633423181</v>
      </c>
      <c r="D1856">
        <f>VLOOKUP(B1856,NB_2!A:C,2,0)</f>
        <v>0.55521783181357653</v>
      </c>
      <c r="E1856">
        <f>C1856*GETPIVOTDATA("Gender",NB_2!$A$3,"Gender","Male","LastLetter","a")</f>
        <v>3.0695795584164604E-2</v>
      </c>
      <c r="F1856">
        <f>D1856*GETPIVOTDATA("Gender",NB_2!$A$3,"Gender","Female","LastLetter","a")</f>
        <v>0.30826684076376898</v>
      </c>
      <c r="G1856" t="str">
        <f t="shared" si="28"/>
        <v>Female</v>
      </c>
    </row>
    <row r="1857" spans="1:7">
      <c r="A1857" t="s">
        <v>6</v>
      </c>
      <c r="B1857" t="s">
        <v>2976</v>
      </c>
      <c r="C1857">
        <f>VLOOKUP(B1857,NB_2!A:C,3,0)</f>
        <v>0.17520215633423181</v>
      </c>
      <c r="D1857">
        <f>VLOOKUP(B1857,NB_2!A:C,2,0)</f>
        <v>0.55521783181357653</v>
      </c>
      <c r="E1857">
        <f>C1857*GETPIVOTDATA("Gender",NB_2!$A$3,"Gender","Male","LastLetter","a")</f>
        <v>3.0695795584164604E-2</v>
      </c>
      <c r="F1857">
        <f>D1857*GETPIVOTDATA("Gender",NB_2!$A$3,"Gender","Female","LastLetter","a")</f>
        <v>0.30826684076376898</v>
      </c>
      <c r="G1857" t="str">
        <f t="shared" si="28"/>
        <v>Female</v>
      </c>
    </row>
    <row r="1858" spans="1:7">
      <c r="A1858" t="s">
        <v>4</v>
      </c>
      <c r="B1858" t="s">
        <v>2993</v>
      </c>
      <c r="C1858">
        <f>VLOOKUP(B1858,NB_2!A:C,3,0)</f>
        <v>2.2461814914645103E-2</v>
      </c>
      <c r="D1858">
        <f>VLOOKUP(B1858,NB_2!A:C,2,0)</f>
        <v>3.0395136778115501E-3</v>
      </c>
      <c r="E1858">
        <f>C1858*GETPIVOTDATA("Gender",NB_2!$A$3,"Gender","Male","LastLetter","a")</f>
        <v>3.9353584082262314E-3</v>
      </c>
      <c r="F1858">
        <f>D1858*GETPIVOTDATA("Gender",NB_2!$A$3,"Gender","Female","LastLetter","a")</f>
        <v>1.6875921939622388E-3</v>
      </c>
      <c r="G1858" t="str">
        <f t="shared" si="28"/>
        <v>Male</v>
      </c>
    </row>
    <row r="1859" spans="1:7">
      <c r="A1859" t="s">
        <v>4</v>
      </c>
      <c r="B1859" t="s">
        <v>2976</v>
      </c>
      <c r="C1859">
        <f>VLOOKUP(B1859,NB_2!A:C,3,0)</f>
        <v>0.17520215633423181</v>
      </c>
      <c r="D1859">
        <f>VLOOKUP(B1859,NB_2!A:C,2,0)</f>
        <v>0.55521783181357653</v>
      </c>
      <c r="E1859">
        <f>C1859*GETPIVOTDATA("Gender",NB_2!$A$3,"Gender","Male","LastLetter","a")</f>
        <v>3.0695795584164604E-2</v>
      </c>
      <c r="F1859">
        <f>D1859*GETPIVOTDATA("Gender",NB_2!$A$3,"Gender","Female","LastLetter","a")</f>
        <v>0.30826684076376898</v>
      </c>
      <c r="G1859" t="str">
        <f t="shared" ref="G1859:G1922" si="29">IF(E1859&gt;F1859,"Male","Female")</f>
        <v>Female</v>
      </c>
    </row>
    <row r="1860" spans="1:7">
      <c r="A1860" t="s">
        <v>6</v>
      </c>
      <c r="B1860" t="s">
        <v>2976</v>
      </c>
      <c r="C1860">
        <f>VLOOKUP(B1860,NB_2!A:C,3,0)</f>
        <v>0.17520215633423181</v>
      </c>
      <c r="D1860">
        <f>VLOOKUP(B1860,NB_2!A:C,2,0)</f>
        <v>0.55521783181357653</v>
      </c>
      <c r="E1860">
        <f>C1860*GETPIVOTDATA("Gender",NB_2!$A$3,"Gender","Male","LastLetter","a")</f>
        <v>3.0695795584164604E-2</v>
      </c>
      <c r="F1860">
        <f>D1860*GETPIVOTDATA("Gender",NB_2!$A$3,"Gender","Female","LastLetter","a")</f>
        <v>0.30826684076376898</v>
      </c>
      <c r="G1860" t="str">
        <f t="shared" si="29"/>
        <v>Female</v>
      </c>
    </row>
    <row r="1861" spans="1:7">
      <c r="A1861" t="s">
        <v>6</v>
      </c>
      <c r="B1861" t="s">
        <v>2976</v>
      </c>
      <c r="C1861">
        <f>VLOOKUP(B1861,NB_2!A:C,3,0)</f>
        <v>0.17520215633423181</v>
      </c>
      <c r="D1861">
        <f>VLOOKUP(B1861,NB_2!A:C,2,0)</f>
        <v>0.55521783181357653</v>
      </c>
      <c r="E1861">
        <f>C1861*GETPIVOTDATA("Gender",NB_2!$A$3,"Gender","Male","LastLetter","a")</f>
        <v>3.0695795584164604E-2</v>
      </c>
      <c r="F1861">
        <f>D1861*GETPIVOTDATA("Gender",NB_2!$A$3,"Gender","Female","LastLetter","a")</f>
        <v>0.30826684076376898</v>
      </c>
      <c r="G1861" t="str">
        <f t="shared" si="29"/>
        <v>Female</v>
      </c>
    </row>
    <row r="1862" spans="1:7">
      <c r="A1862" t="s">
        <v>4</v>
      </c>
      <c r="B1862" t="s">
        <v>2982</v>
      </c>
      <c r="C1862">
        <f>VLOOKUP(B1862,NB_2!A:C,3,0)</f>
        <v>0.1096136567834681</v>
      </c>
      <c r="D1862">
        <f>VLOOKUP(B1862,NB_2!A:C,2,0)</f>
        <v>5.065856129685917E-3</v>
      </c>
      <c r="E1862">
        <f>C1862*GETPIVOTDATA("Gender",NB_2!$A$3,"Gender","Male","LastLetter","a")</f>
        <v>1.9204549032144008E-2</v>
      </c>
      <c r="F1862">
        <f>D1862*GETPIVOTDATA("Gender",NB_2!$A$3,"Gender","Female","LastLetter","a")</f>
        <v>2.812653656603731E-3</v>
      </c>
      <c r="G1862" t="str">
        <f t="shared" si="29"/>
        <v>Male</v>
      </c>
    </row>
    <row r="1863" spans="1:7">
      <c r="A1863" t="s">
        <v>4</v>
      </c>
      <c r="B1863" t="s">
        <v>2985</v>
      </c>
      <c r="C1863">
        <f>VLOOKUP(B1863,NB_2!A:C,3,0)</f>
        <v>3.6837376460017966E-2</v>
      </c>
      <c r="D1863">
        <f>VLOOKUP(B1863,NB_2!A:C,2,0)</f>
        <v>4.0526849037487338E-3</v>
      </c>
      <c r="E1863">
        <f>C1863*GETPIVOTDATA("Gender",NB_2!$A$3,"Gender","Male","LastLetter","a")</f>
        <v>6.4539877894910181E-3</v>
      </c>
      <c r="F1863">
        <f>D1863*GETPIVOTDATA("Gender",NB_2!$A$3,"Gender","Female","LastLetter","a")</f>
        <v>2.250122925282985E-3</v>
      </c>
      <c r="G1863" t="str">
        <f t="shared" si="29"/>
        <v>Male</v>
      </c>
    </row>
    <row r="1864" spans="1:7">
      <c r="A1864" t="s">
        <v>4</v>
      </c>
      <c r="B1864" t="s">
        <v>2976</v>
      </c>
      <c r="C1864">
        <f>VLOOKUP(B1864,NB_2!A:C,3,0)</f>
        <v>0.17520215633423181</v>
      </c>
      <c r="D1864">
        <f>VLOOKUP(B1864,NB_2!A:C,2,0)</f>
        <v>0.55521783181357653</v>
      </c>
      <c r="E1864">
        <f>C1864*GETPIVOTDATA("Gender",NB_2!$A$3,"Gender","Male","LastLetter","a")</f>
        <v>3.0695795584164604E-2</v>
      </c>
      <c r="F1864">
        <f>D1864*GETPIVOTDATA("Gender",NB_2!$A$3,"Gender","Female","LastLetter","a")</f>
        <v>0.30826684076376898</v>
      </c>
      <c r="G1864" t="str">
        <f t="shared" si="29"/>
        <v>Female</v>
      </c>
    </row>
    <row r="1865" spans="1:7">
      <c r="A1865" t="s">
        <v>4</v>
      </c>
      <c r="B1865" t="s">
        <v>2976</v>
      </c>
      <c r="C1865">
        <f>VLOOKUP(B1865,NB_2!A:C,3,0)</f>
        <v>0.17520215633423181</v>
      </c>
      <c r="D1865">
        <f>VLOOKUP(B1865,NB_2!A:C,2,0)</f>
        <v>0.55521783181357653</v>
      </c>
      <c r="E1865">
        <f>C1865*GETPIVOTDATA("Gender",NB_2!$A$3,"Gender","Male","LastLetter","a")</f>
        <v>3.0695795584164604E-2</v>
      </c>
      <c r="F1865">
        <f>D1865*GETPIVOTDATA("Gender",NB_2!$A$3,"Gender","Female","LastLetter","a")</f>
        <v>0.30826684076376898</v>
      </c>
      <c r="G1865" t="str">
        <f t="shared" si="29"/>
        <v>Female</v>
      </c>
    </row>
    <row r="1866" spans="1:7">
      <c r="A1866" t="s">
        <v>6</v>
      </c>
      <c r="B1866" t="s">
        <v>2983</v>
      </c>
      <c r="C1866">
        <f>VLOOKUP(B1866,NB_2!A:C,3,0)</f>
        <v>6.5588499550763707E-2</v>
      </c>
      <c r="D1866">
        <f>VLOOKUP(B1866,NB_2!A:C,2,0)</f>
        <v>0.33839918946301922</v>
      </c>
      <c r="E1866">
        <f>C1866*GETPIVOTDATA("Gender",NB_2!$A$3,"Gender","Male","LastLetter","a")</f>
        <v>1.1491246552020596E-2</v>
      </c>
      <c r="F1866">
        <f>D1866*GETPIVOTDATA("Gender",NB_2!$A$3,"Gender","Female","LastLetter","a")</f>
        <v>0.18788526426112923</v>
      </c>
      <c r="G1866" t="str">
        <f t="shared" si="29"/>
        <v>Female</v>
      </c>
    </row>
    <row r="1867" spans="1:7">
      <c r="A1867" t="s">
        <v>4</v>
      </c>
      <c r="B1867" t="s">
        <v>2976</v>
      </c>
      <c r="C1867">
        <f>VLOOKUP(B1867,NB_2!A:C,3,0)</f>
        <v>0.17520215633423181</v>
      </c>
      <c r="D1867">
        <f>VLOOKUP(B1867,NB_2!A:C,2,0)</f>
        <v>0.55521783181357653</v>
      </c>
      <c r="E1867">
        <f>C1867*GETPIVOTDATA("Gender",NB_2!$A$3,"Gender","Male","LastLetter","a")</f>
        <v>3.0695795584164604E-2</v>
      </c>
      <c r="F1867">
        <f>D1867*GETPIVOTDATA("Gender",NB_2!$A$3,"Gender","Female","LastLetter","a")</f>
        <v>0.30826684076376898</v>
      </c>
      <c r="G1867" t="str">
        <f t="shared" si="29"/>
        <v>Female</v>
      </c>
    </row>
    <row r="1868" spans="1:7">
      <c r="A1868" t="s">
        <v>6</v>
      </c>
      <c r="B1868" t="s">
        <v>2976</v>
      </c>
      <c r="C1868">
        <f>VLOOKUP(B1868,NB_2!A:C,3,0)</f>
        <v>0.17520215633423181</v>
      </c>
      <c r="D1868">
        <f>VLOOKUP(B1868,NB_2!A:C,2,0)</f>
        <v>0.55521783181357653</v>
      </c>
      <c r="E1868">
        <f>C1868*GETPIVOTDATA("Gender",NB_2!$A$3,"Gender","Male","LastLetter","a")</f>
        <v>3.0695795584164604E-2</v>
      </c>
      <c r="F1868">
        <f>D1868*GETPIVOTDATA("Gender",NB_2!$A$3,"Gender","Female","LastLetter","a")</f>
        <v>0.30826684076376898</v>
      </c>
      <c r="G1868" t="str">
        <f t="shared" si="29"/>
        <v>Female</v>
      </c>
    </row>
    <row r="1869" spans="1:7">
      <c r="A1869" t="s">
        <v>6</v>
      </c>
      <c r="B1869" t="s">
        <v>2983</v>
      </c>
      <c r="C1869">
        <f>VLOOKUP(B1869,NB_2!A:C,3,0)</f>
        <v>6.5588499550763707E-2</v>
      </c>
      <c r="D1869">
        <f>VLOOKUP(B1869,NB_2!A:C,2,0)</f>
        <v>0.33839918946301922</v>
      </c>
      <c r="E1869">
        <f>C1869*GETPIVOTDATA("Gender",NB_2!$A$3,"Gender","Male","LastLetter","a")</f>
        <v>1.1491246552020596E-2</v>
      </c>
      <c r="F1869">
        <f>D1869*GETPIVOTDATA("Gender",NB_2!$A$3,"Gender","Female","LastLetter","a")</f>
        <v>0.18788526426112923</v>
      </c>
      <c r="G1869" t="str">
        <f t="shared" si="29"/>
        <v>Female</v>
      </c>
    </row>
    <row r="1870" spans="1:7">
      <c r="A1870" t="s">
        <v>6</v>
      </c>
      <c r="B1870" t="s">
        <v>2976</v>
      </c>
      <c r="C1870">
        <f>VLOOKUP(B1870,NB_2!A:C,3,0)</f>
        <v>0.17520215633423181</v>
      </c>
      <c r="D1870">
        <f>VLOOKUP(B1870,NB_2!A:C,2,0)</f>
        <v>0.55521783181357653</v>
      </c>
      <c r="E1870">
        <f>C1870*GETPIVOTDATA("Gender",NB_2!$A$3,"Gender","Male","LastLetter","a")</f>
        <v>3.0695795584164604E-2</v>
      </c>
      <c r="F1870">
        <f>D1870*GETPIVOTDATA("Gender",NB_2!$A$3,"Gender","Female","LastLetter","a")</f>
        <v>0.30826684076376898</v>
      </c>
      <c r="G1870" t="str">
        <f t="shared" si="29"/>
        <v>Female</v>
      </c>
    </row>
    <row r="1871" spans="1:7">
      <c r="A1871" t="s">
        <v>4</v>
      </c>
      <c r="B1871" t="s">
        <v>2988</v>
      </c>
      <c r="C1871">
        <f>VLOOKUP(B1871,NB_2!A:C,3,0)</f>
        <v>0.16172506738544473</v>
      </c>
      <c r="D1871">
        <f>VLOOKUP(B1871,NB_2!A:C,2,0)</f>
        <v>1.4184397163120567E-2</v>
      </c>
      <c r="E1871">
        <f>C1871*GETPIVOTDATA("Gender",NB_2!$A$3,"Gender","Male","LastLetter","a")</f>
        <v>2.8334580539228861E-2</v>
      </c>
      <c r="F1871">
        <f>D1871*GETPIVOTDATA("Gender",NB_2!$A$3,"Gender","Female","LastLetter","a")</f>
        <v>7.8754302384904471E-3</v>
      </c>
      <c r="G1871" t="str">
        <f t="shared" si="29"/>
        <v>Male</v>
      </c>
    </row>
    <row r="1872" spans="1:7">
      <c r="A1872" t="s">
        <v>6</v>
      </c>
      <c r="B1872" t="s">
        <v>2976</v>
      </c>
      <c r="C1872">
        <f>VLOOKUP(B1872,NB_2!A:C,3,0)</f>
        <v>0.17520215633423181</v>
      </c>
      <c r="D1872">
        <f>VLOOKUP(B1872,NB_2!A:C,2,0)</f>
        <v>0.55521783181357653</v>
      </c>
      <c r="E1872">
        <f>C1872*GETPIVOTDATA("Gender",NB_2!$A$3,"Gender","Male","LastLetter","a")</f>
        <v>3.0695795584164604E-2</v>
      </c>
      <c r="F1872">
        <f>D1872*GETPIVOTDATA("Gender",NB_2!$A$3,"Gender","Female","LastLetter","a")</f>
        <v>0.30826684076376898</v>
      </c>
      <c r="G1872" t="str">
        <f t="shared" si="29"/>
        <v>Female</v>
      </c>
    </row>
    <row r="1873" spans="1:7">
      <c r="A1873" t="s">
        <v>6</v>
      </c>
      <c r="B1873" t="s">
        <v>2976</v>
      </c>
      <c r="C1873">
        <f>VLOOKUP(B1873,NB_2!A:C,3,0)</f>
        <v>0.17520215633423181</v>
      </c>
      <c r="D1873">
        <f>VLOOKUP(B1873,NB_2!A:C,2,0)</f>
        <v>0.55521783181357653</v>
      </c>
      <c r="E1873">
        <f>C1873*GETPIVOTDATA("Gender",NB_2!$A$3,"Gender","Male","LastLetter","a")</f>
        <v>3.0695795584164604E-2</v>
      </c>
      <c r="F1873">
        <f>D1873*GETPIVOTDATA("Gender",NB_2!$A$3,"Gender","Female","LastLetter","a")</f>
        <v>0.30826684076376898</v>
      </c>
      <c r="G1873" t="str">
        <f t="shared" si="29"/>
        <v>Female</v>
      </c>
    </row>
    <row r="1874" spans="1:7">
      <c r="A1874" t="s">
        <v>4</v>
      </c>
      <c r="B1874" t="s">
        <v>2987</v>
      </c>
      <c r="C1874">
        <f>VLOOKUP(B1874,NB_2!A:C,3,0)</f>
        <v>3.7735849056603772E-2</v>
      </c>
      <c r="D1874">
        <f>VLOOKUP(B1874,NB_2!A:C,2,0)</f>
        <v>7.0921985815602835E-3</v>
      </c>
      <c r="E1874">
        <f>C1874*GETPIVOTDATA("Gender",NB_2!$A$3,"Gender","Male","LastLetter","a")</f>
        <v>6.6114021258200676E-3</v>
      </c>
      <c r="F1874">
        <f>D1874*GETPIVOTDATA("Gender",NB_2!$A$3,"Gender","Female","LastLetter","a")</f>
        <v>3.9377151192452236E-3</v>
      </c>
      <c r="G1874" t="str">
        <f t="shared" si="29"/>
        <v>Male</v>
      </c>
    </row>
    <row r="1875" spans="1:7">
      <c r="A1875" t="s">
        <v>6</v>
      </c>
      <c r="B1875" t="s">
        <v>2983</v>
      </c>
      <c r="C1875">
        <f>VLOOKUP(B1875,NB_2!A:C,3,0)</f>
        <v>6.5588499550763707E-2</v>
      </c>
      <c r="D1875">
        <f>VLOOKUP(B1875,NB_2!A:C,2,0)</f>
        <v>0.33839918946301922</v>
      </c>
      <c r="E1875">
        <f>C1875*GETPIVOTDATA("Gender",NB_2!$A$3,"Gender","Male","LastLetter","a")</f>
        <v>1.1491246552020596E-2</v>
      </c>
      <c r="F1875">
        <f>D1875*GETPIVOTDATA("Gender",NB_2!$A$3,"Gender","Female","LastLetter","a")</f>
        <v>0.18788526426112923</v>
      </c>
      <c r="G1875" t="str">
        <f t="shared" si="29"/>
        <v>Female</v>
      </c>
    </row>
    <row r="1876" spans="1:7">
      <c r="A1876" t="s">
        <v>6</v>
      </c>
      <c r="B1876" t="s">
        <v>2976</v>
      </c>
      <c r="C1876">
        <f>VLOOKUP(B1876,NB_2!A:C,3,0)</f>
        <v>0.17520215633423181</v>
      </c>
      <c r="D1876">
        <f>VLOOKUP(B1876,NB_2!A:C,2,0)</f>
        <v>0.55521783181357653</v>
      </c>
      <c r="E1876">
        <f>C1876*GETPIVOTDATA("Gender",NB_2!$A$3,"Gender","Male","LastLetter","a")</f>
        <v>3.0695795584164604E-2</v>
      </c>
      <c r="F1876">
        <f>D1876*GETPIVOTDATA("Gender",NB_2!$A$3,"Gender","Female","LastLetter","a")</f>
        <v>0.30826684076376898</v>
      </c>
      <c r="G1876" t="str">
        <f t="shared" si="29"/>
        <v>Female</v>
      </c>
    </row>
    <row r="1877" spans="1:7">
      <c r="A1877" t="s">
        <v>4</v>
      </c>
      <c r="B1877" t="s">
        <v>2976</v>
      </c>
      <c r="C1877">
        <f>VLOOKUP(B1877,NB_2!A:C,3,0)</f>
        <v>0.17520215633423181</v>
      </c>
      <c r="D1877">
        <f>VLOOKUP(B1877,NB_2!A:C,2,0)</f>
        <v>0.55521783181357653</v>
      </c>
      <c r="E1877">
        <f>C1877*GETPIVOTDATA("Gender",NB_2!$A$3,"Gender","Male","LastLetter","a")</f>
        <v>3.0695795584164604E-2</v>
      </c>
      <c r="F1877">
        <f>D1877*GETPIVOTDATA("Gender",NB_2!$A$3,"Gender","Female","LastLetter","a")</f>
        <v>0.30826684076376898</v>
      </c>
      <c r="G1877" t="str">
        <f t="shared" si="29"/>
        <v>Female</v>
      </c>
    </row>
    <row r="1878" spans="1:7">
      <c r="A1878" t="s">
        <v>4</v>
      </c>
      <c r="B1878" t="s">
        <v>2992</v>
      </c>
      <c r="C1878">
        <f>VLOOKUP(B1878,NB_2!A:C,3,0)</f>
        <v>8.9847259658580411E-2</v>
      </c>
      <c r="D1878">
        <f>VLOOKUP(B1878,NB_2!A:C,2,0)</f>
        <v>8.1053698074974676E-3</v>
      </c>
      <c r="E1878">
        <f>C1878*GETPIVOTDATA("Gender",NB_2!$A$3,"Gender","Male","LastLetter","a")</f>
        <v>1.5741433632904926E-2</v>
      </c>
      <c r="F1878">
        <f>D1878*GETPIVOTDATA("Gender",NB_2!$A$3,"Gender","Female","LastLetter","a")</f>
        <v>4.50024585056597E-3</v>
      </c>
      <c r="G1878" t="str">
        <f t="shared" si="29"/>
        <v>Male</v>
      </c>
    </row>
    <row r="1879" spans="1:7">
      <c r="A1879" t="s">
        <v>6</v>
      </c>
      <c r="B1879" t="s">
        <v>2983</v>
      </c>
      <c r="C1879">
        <f>VLOOKUP(B1879,NB_2!A:C,3,0)</f>
        <v>6.5588499550763707E-2</v>
      </c>
      <c r="D1879">
        <f>VLOOKUP(B1879,NB_2!A:C,2,0)</f>
        <v>0.33839918946301922</v>
      </c>
      <c r="E1879">
        <f>C1879*GETPIVOTDATA("Gender",NB_2!$A$3,"Gender","Male","LastLetter","a")</f>
        <v>1.1491246552020596E-2</v>
      </c>
      <c r="F1879">
        <f>D1879*GETPIVOTDATA("Gender",NB_2!$A$3,"Gender","Female","LastLetter","a")</f>
        <v>0.18788526426112923</v>
      </c>
      <c r="G1879" t="str">
        <f t="shared" si="29"/>
        <v>Female</v>
      </c>
    </row>
    <row r="1880" spans="1:7">
      <c r="A1880" t="s">
        <v>4</v>
      </c>
      <c r="B1880" t="s">
        <v>2985</v>
      </c>
      <c r="C1880">
        <f>VLOOKUP(B1880,NB_2!A:C,3,0)</f>
        <v>3.6837376460017966E-2</v>
      </c>
      <c r="D1880">
        <f>VLOOKUP(B1880,NB_2!A:C,2,0)</f>
        <v>4.0526849037487338E-3</v>
      </c>
      <c r="E1880">
        <f>C1880*GETPIVOTDATA("Gender",NB_2!$A$3,"Gender","Male","LastLetter","a")</f>
        <v>6.4539877894910181E-3</v>
      </c>
      <c r="F1880">
        <f>D1880*GETPIVOTDATA("Gender",NB_2!$A$3,"Gender","Female","LastLetter","a")</f>
        <v>2.250122925282985E-3</v>
      </c>
      <c r="G1880" t="str">
        <f t="shared" si="29"/>
        <v>Male</v>
      </c>
    </row>
    <row r="1881" spans="1:7">
      <c r="A1881" t="s">
        <v>6</v>
      </c>
      <c r="B1881" t="s">
        <v>2976</v>
      </c>
      <c r="C1881">
        <f>VLOOKUP(B1881,NB_2!A:C,3,0)</f>
        <v>0.17520215633423181</v>
      </c>
      <c r="D1881">
        <f>VLOOKUP(B1881,NB_2!A:C,2,0)</f>
        <v>0.55521783181357653</v>
      </c>
      <c r="E1881">
        <f>C1881*GETPIVOTDATA("Gender",NB_2!$A$3,"Gender","Male","LastLetter","a")</f>
        <v>3.0695795584164604E-2</v>
      </c>
      <c r="F1881">
        <f>D1881*GETPIVOTDATA("Gender",NB_2!$A$3,"Gender","Female","LastLetter","a")</f>
        <v>0.30826684076376898</v>
      </c>
      <c r="G1881" t="str">
        <f t="shared" si="29"/>
        <v>Female</v>
      </c>
    </row>
    <row r="1882" spans="1:7">
      <c r="A1882" t="s">
        <v>6</v>
      </c>
      <c r="B1882" t="s">
        <v>2983</v>
      </c>
      <c r="C1882">
        <f>VLOOKUP(B1882,NB_2!A:C,3,0)</f>
        <v>6.5588499550763707E-2</v>
      </c>
      <c r="D1882">
        <f>VLOOKUP(B1882,NB_2!A:C,2,0)</f>
        <v>0.33839918946301922</v>
      </c>
      <c r="E1882">
        <f>C1882*GETPIVOTDATA("Gender",NB_2!$A$3,"Gender","Male","LastLetter","a")</f>
        <v>1.1491246552020596E-2</v>
      </c>
      <c r="F1882">
        <f>D1882*GETPIVOTDATA("Gender",NB_2!$A$3,"Gender","Female","LastLetter","a")</f>
        <v>0.18788526426112923</v>
      </c>
      <c r="G1882" t="str">
        <f t="shared" si="29"/>
        <v>Female</v>
      </c>
    </row>
    <row r="1883" spans="1:7">
      <c r="A1883" t="s">
        <v>4</v>
      </c>
      <c r="B1883" t="s">
        <v>2978</v>
      </c>
      <c r="C1883">
        <f>VLOOKUP(B1883,NB_2!A:C,3,0)</f>
        <v>3.0548068283917342E-2</v>
      </c>
      <c r="D1883">
        <f>VLOOKUP(B1883,NB_2!A:C,2,0)</f>
        <v>1.0131712259371835E-3</v>
      </c>
      <c r="E1883">
        <f>C1883*GETPIVOTDATA("Gender",NB_2!$A$3,"Gender","Male","LastLetter","a")</f>
        <v>5.3520874351876743E-3</v>
      </c>
      <c r="F1883">
        <f>D1883*GETPIVOTDATA("Gender",NB_2!$A$3,"Gender","Female","LastLetter","a")</f>
        <v>5.6253073132074625E-4</v>
      </c>
      <c r="G1883" t="str">
        <f t="shared" si="29"/>
        <v>Male</v>
      </c>
    </row>
    <row r="1884" spans="1:7">
      <c r="A1884" t="s">
        <v>6</v>
      </c>
      <c r="B1884" t="s">
        <v>2983</v>
      </c>
      <c r="C1884">
        <f>VLOOKUP(B1884,NB_2!A:C,3,0)</f>
        <v>6.5588499550763707E-2</v>
      </c>
      <c r="D1884">
        <f>VLOOKUP(B1884,NB_2!A:C,2,0)</f>
        <v>0.33839918946301922</v>
      </c>
      <c r="E1884">
        <f>C1884*GETPIVOTDATA("Gender",NB_2!$A$3,"Gender","Male","LastLetter","a")</f>
        <v>1.1491246552020596E-2</v>
      </c>
      <c r="F1884">
        <f>D1884*GETPIVOTDATA("Gender",NB_2!$A$3,"Gender","Female","LastLetter","a")</f>
        <v>0.18788526426112923</v>
      </c>
      <c r="G1884" t="str">
        <f t="shared" si="29"/>
        <v>Female</v>
      </c>
    </row>
    <row r="1885" spans="1:7">
      <c r="A1885" t="s">
        <v>6</v>
      </c>
      <c r="B1885" t="s">
        <v>2976</v>
      </c>
      <c r="C1885">
        <f>VLOOKUP(B1885,NB_2!A:C,3,0)</f>
        <v>0.17520215633423181</v>
      </c>
      <c r="D1885">
        <f>VLOOKUP(B1885,NB_2!A:C,2,0)</f>
        <v>0.55521783181357653</v>
      </c>
      <c r="E1885">
        <f>C1885*GETPIVOTDATA("Gender",NB_2!$A$3,"Gender","Male","LastLetter","a")</f>
        <v>3.0695795584164604E-2</v>
      </c>
      <c r="F1885">
        <f>D1885*GETPIVOTDATA("Gender",NB_2!$A$3,"Gender","Female","LastLetter","a")</f>
        <v>0.30826684076376898</v>
      </c>
      <c r="G1885" t="str">
        <f t="shared" si="29"/>
        <v>Female</v>
      </c>
    </row>
    <row r="1886" spans="1:7">
      <c r="A1886" t="s">
        <v>4</v>
      </c>
      <c r="B1886" t="s">
        <v>2985</v>
      </c>
      <c r="C1886">
        <f>VLOOKUP(B1886,NB_2!A:C,3,0)</f>
        <v>3.6837376460017966E-2</v>
      </c>
      <c r="D1886">
        <f>VLOOKUP(B1886,NB_2!A:C,2,0)</f>
        <v>4.0526849037487338E-3</v>
      </c>
      <c r="E1886">
        <f>C1886*GETPIVOTDATA("Gender",NB_2!$A$3,"Gender","Male","LastLetter","a")</f>
        <v>6.4539877894910181E-3</v>
      </c>
      <c r="F1886">
        <f>D1886*GETPIVOTDATA("Gender",NB_2!$A$3,"Gender","Female","LastLetter","a")</f>
        <v>2.250122925282985E-3</v>
      </c>
      <c r="G1886" t="str">
        <f t="shared" si="29"/>
        <v>Male</v>
      </c>
    </row>
    <row r="1887" spans="1:7">
      <c r="A1887" t="s">
        <v>4</v>
      </c>
      <c r="B1887" t="s">
        <v>2992</v>
      </c>
      <c r="C1887">
        <f>VLOOKUP(B1887,NB_2!A:C,3,0)</f>
        <v>8.9847259658580411E-2</v>
      </c>
      <c r="D1887">
        <f>VLOOKUP(B1887,NB_2!A:C,2,0)</f>
        <v>8.1053698074974676E-3</v>
      </c>
      <c r="E1887">
        <f>C1887*GETPIVOTDATA("Gender",NB_2!$A$3,"Gender","Male","LastLetter","a")</f>
        <v>1.5741433632904926E-2</v>
      </c>
      <c r="F1887">
        <f>D1887*GETPIVOTDATA("Gender",NB_2!$A$3,"Gender","Female","LastLetter","a")</f>
        <v>4.50024585056597E-3</v>
      </c>
      <c r="G1887" t="str">
        <f t="shared" si="29"/>
        <v>Male</v>
      </c>
    </row>
    <row r="1888" spans="1:7">
      <c r="A1888" t="s">
        <v>4</v>
      </c>
      <c r="B1888" t="s">
        <v>2976</v>
      </c>
      <c r="C1888">
        <f>VLOOKUP(B1888,NB_2!A:C,3,0)</f>
        <v>0.17520215633423181</v>
      </c>
      <c r="D1888">
        <f>VLOOKUP(B1888,NB_2!A:C,2,0)</f>
        <v>0.55521783181357653</v>
      </c>
      <c r="E1888">
        <f>C1888*GETPIVOTDATA("Gender",NB_2!$A$3,"Gender","Male","LastLetter","a")</f>
        <v>3.0695795584164604E-2</v>
      </c>
      <c r="F1888">
        <f>D1888*GETPIVOTDATA("Gender",NB_2!$A$3,"Gender","Female","LastLetter","a")</f>
        <v>0.30826684076376898</v>
      </c>
      <c r="G1888" t="str">
        <f t="shared" si="29"/>
        <v>Female</v>
      </c>
    </row>
    <row r="1889" spans="1:7">
      <c r="A1889" t="s">
        <v>4</v>
      </c>
      <c r="B1889" t="s">
        <v>2978</v>
      </c>
      <c r="C1889">
        <f>VLOOKUP(B1889,NB_2!A:C,3,0)</f>
        <v>3.0548068283917342E-2</v>
      </c>
      <c r="D1889">
        <f>VLOOKUP(B1889,NB_2!A:C,2,0)</f>
        <v>1.0131712259371835E-3</v>
      </c>
      <c r="E1889">
        <f>C1889*GETPIVOTDATA("Gender",NB_2!$A$3,"Gender","Male","LastLetter","a")</f>
        <v>5.3520874351876743E-3</v>
      </c>
      <c r="F1889">
        <f>D1889*GETPIVOTDATA("Gender",NB_2!$A$3,"Gender","Female","LastLetter","a")</f>
        <v>5.6253073132074625E-4</v>
      </c>
      <c r="G1889" t="str">
        <f t="shared" si="29"/>
        <v>Male</v>
      </c>
    </row>
    <row r="1890" spans="1:7">
      <c r="A1890" t="s">
        <v>6</v>
      </c>
      <c r="B1890" t="s">
        <v>2983</v>
      </c>
      <c r="C1890">
        <f>VLOOKUP(B1890,NB_2!A:C,3,0)</f>
        <v>6.5588499550763707E-2</v>
      </c>
      <c r="D1890">
        <f>VLOOKUP(B1890,NB_2!A:C,2,0)</f>
        <v>0.33839918946301922</v>
      </c>
      <c r="E1890">
        <f>C1890*GETPIVOTDATA("Gender",NB_2!$A$3,"Gender","Male","LastLetter","a")</f>
        <v>1.1491246552020596E-2</v>
      </c>
      <c r="F1890">
        <f>D1890*GETPIVOTDATA("Gender",NB_2!$A$3,"Gender","Female","LastLetter","a")</f>
        <v>0.18788526426112923</v>
      </c>
      <c r="G1890" t="str">
        <f t="shared" si="29"/>
        <v>Female</v>
      </c>
    </row>
    <row r="1891" spans="1:7">
      <c r="A1891" t="s">
        <v>6</v>
      </c>
      <c r="B1891" t="s">
        <v>2976</v>
      </c>
      <c r="C1891">
        <f>VLOOKUP(B1891,NB_2!A:C,3,0)</f>
        <v>0.17520215633423181</v>
      </c>
      <c r="D1891">
        <f>VLOOKUP(B1891,NB_2!A:C,2,0)</f>
        <v>0.55521783181357653</v>
      </c>
      <c r="E1891">
        <f>C1891*GETPIVOTDATA("Gender",NB_2!$A$3,"Gender","Male","LastLetter","a")</f>
        <v>3.0695795584164604E-2</v>
      </c>
      <c r="F1891">
        <f>D1891*GETPIVOTDATA("Gender",NB_2!$A$3,"Gender","Female","LastLetter","a")</f>
        <v>0.30826684076376898</v>
      </c>
      <c r="G1891" t="str">
        <f t="shared" si="29"/>
        <v>Female</v>
      </c>
    </row>
    <row r="1892" spans="1:7">
      <c r="A1892" t="s">
        <v>4</v>
      </c>
      <c r="B1892" t="s">
        <v>2978</v>
      </c>
      <c r="C1892">
        <f>VLOOKUP(B1892,NB_2!A:C,3,0)</f>
        <v>3.0548068283917342E-2</v>
      </c>
      <c r="D1892">
        <f>VLOOKUP(B1892,NB_2!A:C,2,0)</f>
        <v>1.0131712259371835E-3</v>
      </c>
      <c r="E1892">
        <f>C1892*GETPIVOTDATA("Gender",NB_2!$A$3,"Gender","Male","LastLetter","a")</f>
        <v>5.3520874351876743E-3</v>
      </c>
      <c r="F1892">
        <f>D1892*GETPIVOTDATA("Gender",NB_2!$A$3,"Gender","Female","LastLetter","a")</f>
        <v>5.6253073132074625E-4</v>
      </c>
      <c r="G1892" t="str">
        <f t="shared" si="29"/>
        <v>Male</v>
      </c>
    </row>
    <row r="1893" spans="1:7">
      <c r="A1893" t="s">
        <v>4</v>
      </c>
      <c r="B1893" t="s">
        <v>2992</v>
      </c>
      <c r="C1893">
        <f>VLOOKUP(B1893,NB_2!A:C,3,0)</f>
        <v>8.9847259658580411E-2</v>
      </c>
      <c r="D1893">
        <f>VLOOKUP(B1893,NB_2!A:C,2,0)</f>
        <v>8.1053698074974676E-3</v>
      </c>
      <c r="E1893">
        <f>C1893*GETPIVOTDATA("Gender",NB_2!$A$3,"Gender","Male","LastLetter","a")</f>
        <v>1.5741433632904926E-2</v>
      </c>
      <c r="F1893">
        <f>D1893*GETPIVOTDATA("Gender",NB_2!$A$3,"Gender","Female","LastLetter","a")</f>
        <v>4.50024585056597E-3</v>
      </c>
      <c r="G1893" t="str">
        <f t="shared" si="29"/>
        <v>Male</v>
      </c>
    </row>
    <row r="1894" spans="1:7">
      <c r="A1894" t="s">
        <v>6</v>
      </c>
      <c r="B1894" t="s">
        <v>2983</v>
      </c>
      <c r="C1894">
        <f>VLOOKUP(B1894,NB_2!A:C,3,0)</f>
        <v>6.5588499550763707E-2</v>
      </c>
      <c r="D1894">
        <f>VLOOKUP(B1894,NB_2!A:C,2,0)</f>
        <v>0.33839918946301922</v>
      </c>
      <c r="E1894">
        <f>C1894*GETPIVOTDATA("Gender",NB_2!$A$3,"Gender","Male","LastLetter","a")</f>
        <v>1.1491246552020596E-2</v>
      </c>
      <c r="F1894">
        <f>D1894*GETPIVOTDATA("Gender",NB_2!$A$3,"Gender","Female","LastLetter","a")</f>
        <v>0.18788526426112923</v>
      </c>
      <c r="G1894" t="str">
        <f t="shared" si="29"/>
        <v>Female</v>
      </c>
    </row>
    <row r="1895" spans="1:7">
      <c r="A1895" t="s">
        <v>4</v>
      </c>
      <c r="B1895" t="s">
        <v>2987</v>
      </c>
      <c r="C1895">
        <f>VLOOKUP(B1895,NB_2!A:C,3,0)</f>
        <v>3.7735849056603772E-2</v>
      </c>
      <c r="D1895">
        <f>VLOOKUP(B1895,NB_2!A:C,2,0)</f>
        <v>7.0921985815602835E-3</v>
      </c>
      <c r="E1895">
        <f>C1895*GETPIVOTDATA("Gender",NB_2!$A$3,"Gender","Male","LastLetter","a")</f>
        <v>6.6114021258200676E-3</v>
      </c>
      <c r="F1895">
        <f>D1895*GETPIVOTDATA("Gender",NB_2!$A$3,"Gender","Female","LastLetter","a")</f>
        <v>3.9377151192452236E-3</v>
      </c>
      <c r="G1895" t="str">
        <f t="shared" si="29"/>
        <v>Male</v>
      </c>
    </row>
    <row r="1896" spans="1:7">
      <c r="A1896" t="s">
        <v>6</v>
      </c>
      <c r="B1896" t="s">
        <v>2983</v>
      </c>
      <c r="C1896">
        <f>VLOOKUP(B1896,NB_2!A:C,3,0)</f>
        <v>6.5588499550763707E-2</v>
      </c>
      <c r="D1896">
        <f>VLOOKUP(B1896,NB_2!A:C,2,0)</f>
        <v>0.33839918946301922</v>
      </c>
      <c r="E1896">
        <f>C1896*GETPIVOTDATA("Gender",NB_2!$A$3,"Gender","Male","LastLetter","a")</f>
        <v>1.1491246552020596E-2</v>
      </c>
      <c r="F1896">
        <f>D1896*GETPIVOTDATA("Gender",NB_2!$A$3,"Gender","Female","LastLetter","a")</f>
        <v>0.18788526426112923</v>
      </c>
      <c r="G1896" t="str">
        <f t="shared" si="29"/>
        <v>Female</v>
      </c>
    </row>
    <row r="1897" spans="1:7">
      <c r="A1897" t="s">
        <v>4</v>
      </c>
      <c r="B1897" t="s">
        <v>2992</v>
      </c>
      <c r="C1897">
        <f>VLOOKUP(B1897,NB_2!A:C,3,0)</f>
        <v>8.9847259658580411E-2</v>
      </c>
      <c r="D1897">
        <f>VLOOKUP(B1897,NB_2!A:C,2,0)</f>
        <v>8.1053698074974676E-3</v>
      </c>
      <c r="E1897">
        <f>C1897*GETPIVOTDATA("Gender",NB_2!$A$3,"Gender","Male","LastLetter","a")</f>
        <v>1.5741433632904926E-2</v>
      </c>
      <c r="F1897">
        <f>D1897*GETPIVOTDATA("Gender",NB_2!$A$3,"Gender","Female","LastLetter","a")</f>
        <v>4.50024585056597E-3</v>
      </c>
      <c r="G1897" t="str">
        <f t="shared" si="29"/>
        <v>Male</v>
      </c>
    </row>
    <row r="1898" spans="1:7">
      <c r="A1898" t="s">
        <v>6</v>
      </c>
      <c r="B1898" t="s">
        <v>2976</v>
      </c>
      <c r="C1898">
        <f>VLOOKUP(B1898,NB_2!A:C,3,0)</f>
        <v>0.17520215633423181</v>
      </c>
      <c r="D1898">
        <f>VLOOKUP(B1898,NB_2!A:C,2,0)</f>
        <v>0.55521783181357653</v>
      </c>
      <c r="E1898">
        <f>C1898*GETPIVOTDATA("Gender",NB_2!$A$3,"Gender","Male","LastLetter","a")</f>
        <v>3.0695795584164604E-2</v>
      </c>
      <c r="F1898">
        <f>D1898*GETPIVOTDATA("Gender",NB_2!$A$3,"Gender","Female","LastLetter","a")</f>
        <v>0.30826684076376898</v>
      </c>
      <c r="G1898" t="str">
        <f t="shared" si="29"/>
        <v>Female</v>
      </c>
    </row>
    <row r="1899" spans="1:7">
      <c r="A1899" t="s">
        <v>4</v>
      </c>
      <c r="B1899" t="s">
        <v>2976</v>
      </c>
      <c r="C1899">
        <f>VLOOKUP(B1899,NB_2!A:C,3,0)</f>
        <v>0.17520215633423181</v>
      </c>
      <c r="D1899">
        <f>VLOOKUP(B1899,NB_2!A:C,2,0)</f>
        <v>0.55521783181357653</v>
      </c>
      <c r="E1899">
        <f>C1899*GETPIVOTDATA("Gender",NB_2!$A$3,"Gender","Male","LastLetter","a")</f>
        <v>3.0695795584164604E-2</v>
      </c>
      <c r="F1899">
        <f>D1899*GETPIVOTDATA("Gender",NB_2!$A$3,"Gender","Female","LastLetter","a")</f>
        <v>0.30826684076376898</v>
      </c>
      <c r="G1899" t="str">
        <f t="shared" si="29"/>
        <v>Female</v>
      </c>
    </row>
    <row r="1900" spans="1:7">
      <c r="A1900" t="s">
        <v>6</v>
      </c>
      <c r="B1900" t="s">
        <v>2976</v>
      </c>
      <c r="C1900">
        <f>VLOOKUP(B1900,NB_2!A:C,3,0)</f>
        <v>0.17520215633423181</v>
      </c>
      <c r="D1900">
        <f>VLOOKUP(B1900,NB_2!A:C,2,0)</f>
        <v>0.55521783181357653</v>
      </c>
      <c r="E1900">
        <f>C1900*GETPIVOTDATA("Gender",NB_2!$A$3,"Gender","Male","LastLetter","a")</f>
        <v>3.0695795584164604E-2</v>
      </c>
      <c r="F1900">
        <f>D1900*GETPIVOTDATA("Gender",NB_2!$A$3,"Gender","Female","LastLetter","a")</f>
        <v>0.30826684076376898</v>
      </c>
      <c r="G1900" t="str">
        <f t="shared" si="29"/>
        <v>Female</v>
      </c>
    </row>
    <row r="1901" spans="1:7">
      <c r="A1901" t="s">
        <v>4</v>
      </c>
      <c r="B1901" t="s">
        <v>2997</v>
      </c>
      <c r="C1901">
        <f>VLOOKUP(B1901,NB_2!A:C,3,0)</f>
        <v>1.7070979335130278E-2</v>
      </c>
      <c r="D1901">
        <f>VLOOKUP(B1901,NB_2!A:C,2,0)</f>
        <v>2.0263424518743669E-3</v>
      </c>
      <c r="E1901">
        <f>C1901*GETPIVOTDATA("Gender",NB_2!$A$3,"Gender","Male","LastLetter","a")</f>
        <v>2.9908723902519353E-3</v>
      </c>
      <c r="F1901">
        <f>D1901*GETPIVOTDATA("Gender",NB_2!$A$3,"Gender","Female","LastLetter","a")</f>
        <v>1.1250614626414925E-3</v>
      </c>
      <c r="G1901" t="str">
        <f t="shared" si="29"/>
        <v>Male</v>
      </c>
    </row>
    <row r="1902" spans="1:7">
      <c r="A1902" t="s">
        <v>4</v>
      </c>
      <c r="B1902" t="s">
        <v>2988</v>
      </c>
      <c r="C1902">
        <f>VLOOKUP(B1902,NB_2!A:C,3,0)</f>
        <v>0.16172506738544473</v>
      </c>
      <c r="D1902">
        <f>VLOOKUP(B1902,NB_2!A:C,2,0)</f>
        <v>1.4184397163120567E-2</v>
      </c>
      <c r="E1902">
        <f>C1902*GETPIVOTDATA("Gender",NB_2!$A$3,"Gender","Male","LastLetter","a")</f>
        <v>2.8334580539228861E-2</v>
      </c>
      <c r="F1902">
        <f>D1902*GETPIVOTDATA("Gender",NB_2!$A$3,"Gender","Female","LastLetter","a")</f>
        <v>7.8754302384904471E-3</v>
      </c>
      <c r="G1902" t="str">
        <f t="shared" si="29"/>
        <v>Male</v>
      </c>
    </row>
    <row r="1903" spans="1:7">
      <c r="A1903" t="s">
        <v>6</v>
      </c>
      <c r="B1903" t="s">
        <v>2983</v>
      </c>
      <c r="C1903">
        <f>VLOOKUP(B1903,NB_2!A:C,3,0)</f>
        <v>6.5588499550763707E-2</v>
      </c>
      <c r="D1903">
        <f>VLOOKUP(B1903,NB_2!A:C,2,0)</f>
        <v>0.33839918946301922</v>
      </c>
      <c r="E1903">
        <f>C1903*GETPIVOTDATA("Gender",NB_2!$A$3,"Gender","Male","LastLetter","a")</f>
        <v>1.1491246552020596E-2</v>
      </c>
      <c r="F1903">
        <f>D1903*GETPIVOTDATA("Gender",NB_2!$A$3,"Gender","Female","LastLetter","a")</f>
        <v>0.18788526426112923</v>
      </c>
      <c r="G1903" t="str">
        <f t="shared" si="29"/>
        <v>Female</v>
      </c>
    </row>
    <row r="1904" spans="1:7">
      <c r="A1904" t="s">
        <v>4</v>
      </c>
      <c r="B1904" t="s">
        <v>2983</v>
      </c>
      <c r="C1904">
        <f>VLOOKUP(B1904,NB_2!A:C,3,0)</f>
        <v>6.5588499550763707E-2</v>
      </c>
      <c r="D1904">
        <f>VLOOKUP(B1904,NB_2!A:C,2,0)</f>
        <v>0.33839918946301922</v>
      </c>
      <c r="E1904">
        <f>C1904*GETPIVOTDATA("Gender",NB_2!$A$3,"Gender","Male","LastLetter","a")</f>
        <v>1.1491246552020596E-2</v>
      </c>
      <c r="F1904">
        <f>D1904*GETPIVOTDATA("Gender",NB_2!$A$3,"Gender","Female","LastLetter","a")</f>
        <v>0.18788526426112923</v>
      </c>
      <c r="G1904" t="str">
        <f t="shared" si="29"/>
        <v>Female</v>
      </c>
    </row>
    <row r="1905" spans="1:7">
      <c r="A1905" t="s">
        <v>4</v>
      </c>
      <c r="B1905" t="s">
        <v>2982</v>
      </c>
      <c r="C1905">
        <f>VLOOKUP(B1905,NB_2!A:C,3,0)</f>
        <v>0.1096136567834681</v>
      </c>
      <c r="D1905">
        <f>VLOOKUP(B1905,NB_2!A:C,2,0)</f>
        <v>5.065856129685917E-3</v>
      </c>
      <c r="E1905">
        <f>C1905*GETPIVOTDATA("Gender",NB_2!$A$3,"Gender","Male","LastLetter","a")</f>
        <v>1.9204549032144008E-2</v>
      </c>
      <c r="F1905">
        <f>D1905*GETPIVOTDATA("Gender",NB_2!$A$3,"Gender","Female","LastLetter","a")</f>
        <v>2.812653656603731E-3</v>
      </c>
      <c r="G1905" t="str">
        <f t="shared" si="29"/>
        <v>Male</v>
      </c>
    </row>
    <row r="1906" spans="1:7">
      <c r="A1906" t="s">
        <v>4</v>
      </c>
      <c r="B1906" t="s">
        <v>2983</v>
      </c>
      <c r="C1906">
        <f>VLOOKUP(B1906,NB_2!A:C,3,0)</f>
        <v>6.5588499550763707E-2</v>
      </c>
      <c r="D1906">
        <f>VLOOKUP(B1906,NB_2!A:C,2,0)</f>
        <v>0.33839918946301922</v>
      </c>
      <c r="E1906">
        <f>C1906*GETPIVOTDATA("Gender",NB_2!$A$3,"Gender","Male","LastLetter","a")</f>
        <v>1.1491246552020596E-2</v>
      </c>
      <c r="F1906">
        <f>D1906*GETPIVOTDATA("Gender",NB_2!$A$3,"Gender","Female","LastLetter","a")</f>
        <v>0.18788526426112923</v>
      </c>
      <c r="G1906" t="str">
        <f t="shared" si="29"/>
        <v>Female</v>
      </c>
    </row>
    <row r="1907" spans="1:7">
      <c r="A1907" t="s">
        <v>4</v>
      </c>
      <c r="B1907" t="s">
        <v>2987</v>
      </c>
      <c r="C1907">
        <f>VLOOKUP(B1907,NB_2!A:C,3,0)</f>
        <v>3.7735849056603772E-2</v>
      </c>
      <c r="D1907">
        <f>VLOOKUP(B1907,NB_2!A:C,2,0)</f>
        <v>7.0921985815602835E-3</v>
      </c>
      <c r="E1907">
        <f>C1907*GETPIVOTDATA("Gender",NB_2!$A$3,"Gender","Male","LastLetter","a")</f>
        <v>6.6114021258200676E-3</v>
      </c>
      <c r="F1907">
        <f>D1907*GETPIVOTDATA("Gender",NB_2!$A$3,"Gender","Female","LastLetter","a")</f>
        <v>3.9377151192452236E-3</v>
      </c>
      <c r="G1907" t="str">
        <f t="shared" si="29"/>
        <v>Male</v>
      </c>
    </row>
    <row r="1908" spans="1:7">
      <c r="A1908" t="s">
        <v>6</v>
      </c>
      <c r="B1908" t="s">
        <v>2983</v>
      </c>
      <c r="C1908">
        <f>VLOOKUP(B1908,NB_2!A:C,3,0)</f>
        <v>6.5588499550763707E-2</v>
      </c>
      <c r="D1908">
        <f>VLOOKUP(B1908,NB_2!A:C,2,0)</f>
        <v>0.33839918946301922</v>
      </c>
      <c r="E1908">
        <f>C1908*GETPIVOTDATA("Gender",NB_2!$A$3,"Gender","Male","LastLetter","a")</f>
        <v>1.1491246552020596E-2</v>
      </c>
      <c r="F1908">
        <f>D1908*GETPIVOTDATA("Gender",NB_2!$A$3,"Gender","Female","LastLetter","a")</f>
        <v>0.18788526426112923</v>
      </c>
      <c r="G1908" t="str">
        <f t="shared" si="29"/>
        <v>Female</v>
      </c>
    </row>
    <row r="1909" spans="1:7">
      <c r="A1909" t="s">
        <v>6</v>
      </c>
      <c r="B1909" t="s">
        <v>2976</v>
      </c>
      <c r="C1909">
        <f>VLOOKUP(B1909,NB_2!A:C,3,0)</f>
        <v>0.17520215633423181</v>
      </c>
      <c r="D1909">
        <f>VLOOKUP(B1909,NB_2!A:C,2,0)</f>
        <v>0.55521783181357653</v>
      </c>
      <c r="E1909">
        <f>C1909*GETPIVOTDATA("Gender",NB_2!$A$3,"Gender","Male","LastLetter","a")</f>
        <v>3.0695795584164604E-2</v>
      </c>
      <c r="F1909">
        <f>D1909*GETPIVOTDATA("Gender",NB_2!$A$3,"Gender","Female","LastLetter","a")</f>
        <v>0.30826684076376898</v>
      </c>
      <c r="G1909" t="str">
        <f t="shared" si="29"/>
        <v>Female</v>
      </c>
    </row>
    <row r="1910" spans="1:7">
      <c r="A1910" t="s">
        <v>6</v>
      </c>
      <c r="B1910" t="s">
        <v>2980</v>
      </c>
      <c r="C1910">
        <f>VLOOKUP(B1910,NB_2!A:C,3,0)</f>
        <v>1.7969451931716084E-3</v>
      </c>
      <c r="D1910">
        <f>VLOOKUP(B1910,NB_2!A:C,2,0)</f>
        <v>1.0131712259371835E-3</v>
      </c>
      <c r="E1910">
        <f>C1910*GETPIVOTDATA("Gender",NB_2!$A$3,"Gender","Male","LastLetter","a")</f>
        <v>3.1482867265809851E-4</v>
      </c>
      <c r="F1910">
        <f>D1910*GETPIVOTDATA("Gender",NB_2!$A$3,"Gender","Female","LastLetter","a")</f>
        <v>5.6253073132074625E-4</v>
      </c>
      <c r="G1910" t="str">
        <f t="shared" si="29"/>
        <v>Female</v>
      </c>
    </row>
    <row r="1911" spans="1:7">
      <c r="A1911" t="s">
        <v>4</v>
      </c>
      <c r="B1911" t="s">
        <v>2995</v>
      </c>
      <c r="C1911">
        <f>VLOOKUP(B1911,NB_2!A:C,3,0)</f>
        <v>3.2345013477088951E-2</v>
      </c>
      <c r="D1911">
        <f>VLOOKUP(B1911,NB_2!A:C,2,0)</f>
        <v>1.0131712259371834E-2</v>
      </c>
      <c r="E1911">
        <f>C1911*GETPIVOTDATA("Gender",NB_2!$A$3,"Gender","Male","LastLetter","a")</f>
        <v>5.6669161078457733E-3</v>
      </c>
      <c r="F1911">
        <f>D1911*GETPIVOTDATA("Gender",NB_2!$A$3,"Gender","Female","LastLetter","a")</f>
        <v>5.6253073132074621E-3</v>
      </c>
      <c r="G1911" t="str">
        <f t="shared" si="29"/>
        <v>Male</v>
      </c>
    </row>
    <row r="1912" spans="1:7">
      <c r="A1912" t="s">
        <v>6</v>
      </c>
      <c r="B1912" t="s">
        <v>2976</v>
      </c>
      <c r="C1912">
        <f>VLOOKUP(B1912,NB_2!A:C,3,0)</f>
        <v>0.17520215633423181</v>
      </c>
      <c r="D1912">
        <f>VLOOKUP(B1912,NB_2!A:C,2,0)</f>
        <v>0.55521783181357653</v>
      </c>
      <c r="E1912">
        <f>C1912*GETPIVOTDATA("Gender",NB_2!$A$3,"Gender","Male","LastLetter","a")</f>
        <v>3.0695795584164604E-2</v>
      </c>
      <c r="F1912">
        <f>D1912*GETPIVOTDATA("Gender",NB_2!$A$3,"Gender","Female","LastLetter","a")</f>
        <v>0.30826684076376898</v>
      </c>
      <c r="G1912" t="str">
        <f t="shared" si="29"/>
        <v>Female</v>
      </c>
    </row>
    <row r="1913" spans="1:7">
      <c r="A1913" t="s">
        <v>6</v>
      </c>
      <c r="B1913" t="s">
        <v>2976</v>
      </c>
      <c r="C1913">
        <f>VLOOKUP(B1913,NB_2!A:C,3,0)</f>
        <v>0.17520215633423181</v>
      </c>
      <c r="D1913">
        <f>VLOOKUP(B1913,NB_2!A:C,2,0)</f>
        <v>0.55521783181357653</v>
      </c>
      <c r="E1913">
        <f>C1913*GETPIVOTDATA("Gender",NB_2!$A$3,"Gender","Male","LastLetter","a")</f>
        <v>3.0695795584164604E-2</v>
      </c>
      <c r="F1913">
        <f>D1913*GETPIVOTDATA("Gender",NB_2!$A$3,"Gender","Female","LastLetter","a")</f>
        <v>0.30826684076376898</v>
      </c>
      <c r="G1913" t="str">
        <f t="shared" si="29"/>
        <v>Female</v>
      </c>
    </row>
    <row r="1914" spans="1:7">
      <c r="A1914" t="s">
        <v>4</v>
      </c>
      <c r="B1914" t="s">
        <v>2996</v>
      </c>
      <c r="C1914">
        <f>VLOOKUP(B1914,NB_2!A:C,3,0)</f>
        <v>2.4258760107816711E-2</v>
      </c>
      <c r="D1914">
        <f>VLOOKUP(B1914,NB_2!A:C,2,0)</f>
        <v>0</v>
      </c>
      <c r="E1914">
        <f>C1914*GETPIVOTDATA("Gender",NB_2!$A$3,"Gender","Male","LastLetter","a")</f>
        <v>4.2501870808843295E-3</v>
      </c>
      <c r="F1914">
        <f>D1914*GETPIVOTDATA("Gender",NB_2!$A$3,"Gender","Female","LastLetter","a")</f>
        <v>0</v>
      </c>
      <c r="G1914" t="str">
        <f t="shared" si="29"/>
        <v>Male</v>
      </c>
    </row>
    <row r="1915" spans="1:7">
      <c r="A1915" t="s">
        <v>4</v>
      </c>
      <c r="B1915" t="s">
        <v>2983</v>
      </c>
      <c r="C1915">
        <f>VLOOKUP(B1915,NB_2!A:C,3,0)</f>
        <v>6.5588499550763707E-2</v>
      </c>
      <c r="D1915">
        <f>VLOOKUP(B1915,NB_2!A:C,2,0)</f>
        <v>0.33839918946301922</v>
      </c>
      <c r="E1915">
        <f>C1915*GETPIVOTDATA("Gender",NB_2!$A$3,"Gender","Male","LastLetter","a")</f>
        <v>1.1491246552020596E-2</v>
      </c>
      <c r="F1915">
        <f>D1915*GETPIVOTDATA("Gender",NB_2!$A$3,"Gender","Female","LastLetter","a")</f>
        <v>0.18788526426112923</v>
      </c>
      <c r="G1915" t="str">
        <f t="shared" si="29"/>
        <v>Female</v>
      </c>
    </row>
    <row r="1916" spans="1:7">
      <c r="A1916" t="s">
        <v>6</v>
      </c>
      <c r="B1916" t="s">
        <v>2976</v>
      </c>
      <c r="C1916">
        <f>VLOOKUP(B1916,NB_2!A:C,3,0)</f>
        <v>0.17520215633423181</v>
      </c>
      <c r="D1916">
        <f>VLOOKUP(B1916,NB_2!A:C,2,0)</f>
        <v>0.55521783181357653</v>
      </c>
      <c r="E1916">
        <f>C1916*GETPIVOTDATA("Gender",NB_2!$A$3,"Gender","Male","LastLetter","a")</f>
        <v>3.0695795584164604E-2</v>
      </c>
      <c r="F1916">
        <f>D1916*GETPIVOTDATA("Gender",NB_2!$A$3,"Gender","Female","LastLetter","a")</f>
        <v>0.30826684076376898</v>
      </c>
      <c r="G1916" t="str">
        <f t="shared" si="29"/>
        <v>Female</v>
      </c>
    </row>
    <row r="1917" spans="1:7">
      <c r="A1917" t="s">
        <v>4</v>
      </c>
      <c r="B1917" t="s">
        <v>2976</v>
      </c>
      <c r="C1917">
        <f>VLOOKUP(B1917,NB_2!A:C,3,0)</f>
        <v>0.17520215633423181</v>
      </c>
      <c r="D1917">
        <f>VLOOKUP(B1917,NB_2!A:C,2,0)</f>
        <v>0.55521783181357653</v>
      </c>
      <c r="E1917">
        <f>C1917*GETPIVOTDATA("Gender",NB_2!$A$3,"Gender","Male","LastLetter","a")</f>
        <v>3.0695795584164604E-2</v>
      </c>
      <c r="F1917">
        <f>D1917*GETPIVOTDATA("Gender",NB_2!$A$3,"Gender","Female","LastLetter","a")</f>
        <v>0.30826684076376898</v>
      </c>
      <c r="G1917" t="str">
        <f t="shared" si="29"/>
        <v>Female</v>
      </c>
    </row>
    <row r="1918" spans="1:7">
      <c r="A1918" t="s">
        <v>4</v>
      </c>
      <c r="B1918" t="s">
        <v>2988</v>
      </c>
      <c r="C1918">
        <f>VLOOKUP(B1918,NB_2!A:C,3,0)</f>
        <v>0.16172506738544473</v>
      </c>
      <c r="D1918">
        <f>VLOOKUP(B1918,NB_2!A:C,2,0)</f>
        <v>1.4184397163120567E-2</v>
      </c>
      <c r="E1918">
        <f>C1918*GETPIVOTDATA("Gender",NB_2!$A$3,"Gender","Male","LastLetter","a")</f>
        <v>2.8334580539228861E-2</v>
      </c>
      <c r="F1918">
        <f>D1918*GETPIVOTDATA("Gender",NB_2!$A$3,"Gender","Female","LastLetter","a")</f>
        <v>7.8754302384904471E-3</v>
      </c>
      <c r="G1918" t="str">
        <f t="shared" si="29"/>
        <v>Male</v>
      </c>
    </row>
    <row r="1919" spans="1:7">
      <c r="A1919" t="s">
        <v>4</v>
      </c>
      <c r="B1919" t="s">
        <v>2993</v>
      </c>
      <c r="C1919">
        <f>VLOOKUP(B1919,NB_2!A:C,3,0)</f>
        <v>2.2461814914645103E-2</v>
      </c>
      <c r="D1919">
        <f>VLOOKUP(B1919,NB_2!A:C,2,0)</f>
        <v>3.0395136778115501E-3</v>
      </c>
      <c r="E1919">
        <f>C1919*GETPIVOTDATA("Gender",NB_2!$A$3,"Gender","Male","LastLetter","a")</f>
        <v>3.9353584082262314E-3</v>
      </c>
      <c r="F1919">
        <f>D1919*GETPIVOTDATA("Gender",NB_2!$A$3,"Gender","Female","LastLetter","a")</f>
        <v>1.6875921939622388E-3</v>
      </c>
      <c r="G1919" t="str">
        <f t="shared" si="29"/>
        <v>Male</v>
      </c>
    </row>
    <row r="1920" spans="1:7">
      <c r="A1920" t="s">
        <v>6</v>
      </c>
      <c r="B1920" t="s">
        <v>2976</v>
      </c>
      <c r="C1920">
        <f>VLOOKUP(B1920,NB_2!A:C,3,0)</f>
        <v>0.17520215633423181</v>
      </c>
      <c r="D1920">
        <f>VLOOKUP(B1920,NB_2!A:C,2,0)</f>
        <v>0.55521783181357653</v>
      </c>
      <c r="E1920">
        <f>C1920*GETPIVOTDATA("Gender",NB_2!$A$3,"Gender","Male","LastLetter","a")</f>
        <v>3.0695795584164604E-2</v>
      </c>
      <c r="F1920">
        <f>D1920*GETPIVOTDATA("Gender",NB_2!$A$3,"Gender","Female","LastLetter","a")</f>
        <v>0.30826684076376898</v>
      </c>
      <c r="G1920" t="str">
        <f t="shared" si="29"/>
        <v>Female</v>
      </c>
    </row>
    <row r="1921" spans="1:7">
      <c r="A1921" t="s">
        <v>6</v>
      </c>
      <c r="B1921" t="s">
        <v>2976</v>
      </c>
      <c r="C1921">
        <f>VLOOKUP(B1921,NB_2!A:C,3,0)</f>
        <v>0.17520215633423181</v>
      </c>
      <c r="D1921">
        <f>VLOOKUP(B1921,NB_2!A:C,2,0)</f>
        <v>0.55521783181357653</v>
      </c>
      <c r="E1921">
        <f>C1921*GETPIVOTDATA("Gender",NB_2!$A$3,"Gender","Male","LastLetter","a")</f>
        <v>3.0695795584164604E-2</v>
      </c>
      <c r="F1921">
        <f>D1921*GETPIVOTDATA("Gender",NB_2!$A$3,"Gender","Female","LastLetter","a")</f>
        <v>0.30826684076376898</v>
      </c>
      <c r="G1921" t="str">
        <f t="shared" si="29"/>
        <v>Female</v>
      </c>
    </row>
    <row r="1922" spans="1:7">
      <c r="A1922" t="s">
        <v>6</v>
      </c>
      <c r="B1922" t="s">
        <v>2976</v>
      </c>
      <c r="C1922">
        <f>VLOOKUP(B1922,NB_2!A:C,3,0)</f>
        <v>0.17520215633423181</v>
      </c>
      <c r="D1922">
        <f>VLOOKUP(B1922,NB_2!A:C,2,0)</f>
        <v>0.55521783181357653</v>
      </c>
      <c r="E1922">
        <f>C1922*GETPIVOTDATA("Gender",NB_2!$A$3,"Gender","Male","LastLetter","a")</f>
        <v>3.0695795584164604E-2</v>
      </c>
      <c r="F1922">
        <f>D1922*GETPIVOTDATA("Gender",NB_2!$A$3,"Gender","Female","LastLetter","a")</f>
        <v>0.30826684076376898</v>
      </c>
      <c r="G1922" t="str">
        <f t="shared" si="29"/>
        <v>Female</v>
      </c>
    </row>
    <row r="1923" spans="1:7">
      <c r="A1923" t="s">
        <v>4</v>
      </c>
      <c r="B1923" t="s">
        <v>2994</v>
      </c>
      <c r="C1923">
        <f>VLOOKUP(B1923,NB_2!A:C,3,0)</f>
        <v>6.2893081761006289E-2</v>
      </c>
      <c r="D1923">
        <f>VLOOKUP(B1923,NB_2!A:C,2,0)</f>
        <v>5.065856129685917E-3</v>
      </c>
      <c r="E1923">
        <f>C1923*GETPIVOTDATA("Gender",NB_2!$A$3,"Gender","Male","LastLetter","a")</f>
        <v>1.1019003543033448E-2</v>
      </c>
      <c r="F1923">
        <f>D1923*GETPIVOTDATA("Gender",NB_2!$A$3,"Gender","Female","LastLetter","a")</f>
        <v>2.812653656603731E-3</v>
      </c>
      <c r="G1923" t="str">
        <f t="shared" ref="G1923:G1986" si="30">IF(E1923&gt;F1923,"Male","Female")</f>
        <v>Male</v>
      </c>
    </row>
    <row r="1924" spans="1:7">
      <c r="A1924" t="s">
        <v>6</v>
      </c>
      <c r="B1924" t="s">
        <v>2976</v>
      </c>
      <c r="C1924">
        <f>VLOOKUP(B1924,NB_2!A:C,3,0)</f>
        <v>0.17520215633423181</v>
      </c>
      <c r="D1924">
        <f>VLOOKUP(B1924,NB_2!A:C,2,0)</f>
        <v>0.55521783181357653</v>
      </c>
      <c r="E1924">
        <f>C1924*GETPIVOTDATA("Gender",NB_2!$A$3,"Gender","Male","LastLetter","a")</f>
        <v>3.0695795584164604E-2</v>
      </c>
      <c r="F1924">
        <f>D1924*GETPIVOTDATA("Gender",NB_2!$A$3,"Gender","Female","LastLetter","a")</f>
        <v>0.30826684076376898</v>
      </c>
      <c r="G1924" t="str">
        <f t="shared" si="30"/>
        <v>Female</v>
      </c>
    </row>
    <row r="1925" spans="1:7">
      <c r="A1925" t="s">
        <v>4</v>
      </c>
      <c r="B1925" t="s">
        <v>2987</v>
      </c>
      <c r="C1925">
        <f>VLOOKUP(B1925,NB_2!A:C,3,0)</f>
        <v>3.7735849056603772E-2</v>
      </c>
      <c r="D1925">
        <f>VLOOKUP(B1925,NB_2!A:C,2,0)</f>
        <v>7.0921985815602835E-3</v>
      </c>
      <c r="E1925">
        <f>C1925*GETPIVOTDATA("Gender",NB_2!$A$3,"Gender","Male","LastLetter","a")</f>
        <v>6.6114021258200676E-3</v>
      </c>
      <c r="F1925">
        <f>D1925*GETPIVOTDATA("Gender",NB_2!$A$3,"Gender","Female","LastLetter","a")</f>
        <v>3.9377151192452236E-3</v>
      </c>
      <c r="G1925" t="str">
        <f t="shared" si="30"/>
        <v>Male</v>
      </c>
    </row>
    <row r="1926" spans="1:7">
      <c r="A1926" t="s">
        <v>6</v>
      </c>
      <c r="B1926" t="s">
        <v>2976</v>
      </c>
      <c r="C1926">
        <f>VLOOKUP(B1926,NB_2!A:C,3,0)</f>
        <v>0.17520215633423181</v>
      </c>
      <c r="D1926">
        <f>VLOOKUP(B1926,NB_2!A:C,2,0)</f>
        <v>0.55521783181357653</v>
      </c>
      <c r="E1926">
        <f>C1926*GETPIVOTDATA("Gender",NB_2!$A$3,"Gender","Male","LastLetter","a")</f>
        <v>3.0695795584164604E-2</v>
      </c>
      <c r="F1926">
        <f>D1926*GETPIVOTDATA("Gender",NB_2!$A$3,"Gender","Female","LastLetter","a")</f>
        <v>0.30826684076376898</v>
      </c>
      <c r="G1926" t="str">
        <f t="shared" si="30"/>
        <v>Female</v>
      </c>
    </row>
    <row r="1927" spans="1:7">
      <c r="A1927" t="s">
        <v>6</v>
      </c>
      <c r="B1927" t="s">
        <v>2983</v>
      </c>
      <c r="C1927">
        <f>VLOOKUP(B1927,NB_2!A:C,3,0)</f>
        <v>6.5588499550763707E-2</v>
      </c>
      <c r="D1927">
        <f>VLOOKUP(B1927,NB_2!A:C,2,0)</f>
        <v>0.33839918946301922</v>
      </c>
      <c r="E1927">
        <f>C1927*GETPIVOTDATA("Gender",NB_2!$A$3,"Gender","Male","LastLetter","a")</f>
        <v>1.1491246552020596E-2</v>
      </c>
      <c r="F1927">
        <f>D1927*GETPIVOTDATA("Gender",NB_2!$A$3,"Gender","Female","LastLetter","a")</f>
        <v>0.18788526426112923</v>
      </c>
      <c r="G1927" t="str">
        <f t="shared" si="30"/>
        <v>Female</v>
      </c>
    </row>
    <row r="1928" spans="1:7">
      <c r="A1928" t="s">
        <v>6</v>
      </c>
      <c r="B1928" t="s">
        <v>2976</v>
      </c>
      <c r="C1928">
        <f>VLOOKUP(B1928,NB_2!A:C,3,0)</f>
        <v>0.17520215633423181</v>
      </c>
      <c r="D1928">
        <f>VLOOKUP(B1928,NB_2!A:C,2,0)</f>
        <v>0.55521783181357653</v>
      </c>
      <c r="E1928">
        <f>C1928*GETPIVOTDATA("Gender",NB_2!$A$3,"Gender","Male","LastLetter","a")</f>
        <v>3.0695795584164604E-2</v>
      </c>
      <c r="F1928">
        <f>D1928*GETPIVOTDATA("Gender",NB_2!$A$3,"Gender","Female","LastLetter","a")</f>
        <v>0.30826684076376898</v>
      </c>
      <c r="G1928" t="str">
        <f t="shared" si="30"/>
        <v>Female</v>
      </c>
    </row>
    <row r="1929" spans="1:7">
      <c r="A1929" t="s">
        <v>4</v>
      </c>
      <c r="B1929" t="s">
        <v>2992</v>
      </c>
      <c r="C1929">
        <f>VLOOKUP(B1929,NB_2!A:C,3,0)</f>
        <v>8.9847259658580411E-2</v>
      </c>
      <c r="D1929">
        <f>VLOOKUP(B1929,NB_2!A:C,2,0)</f>
        <v>8.1053698074974676E-3</v>
      </c>
      <c r="E1929">
        <f>C1929*GETPIVOTDATA("Gender",NB_2!$A$3,"Gender","Male","LastLetter","a")</f>
        <v>1.5741433632904926E-2</v>
      </c>
      <c r="F1929">
        <f>D1929*GETPIVOTDATA("Gender",NB_2!$A$3,"Gender","Female","LastLetter","a")</f>
        <v>4.50024585056597E-3</v>
      </c>
      <c r="G1929" t="str">
        <f t="shared" si="30"/>
        <v>Male</v>
      </c>
    </row>
    <row r="1930" spans="1:7">
      <c r="A1930" t="s">
        <v>6</v>
      </c>
      <c r="B1930" t="s">
        <v>2976</v>
      </c>
      <c r="C1930">
        <f>VLOOKUP(B1930,NB_2!A:C,3,0)</f>
        <v>0.17520215633423181</v>
      </c>
      <c r="D1930">
        <f>VLOOKUP(B1930,NB_2!A:C,2,0)</f>
        <v>0.55521783181357653</v>
      </c>
      <c r="E1930">
        <f>C1930*GETPIVOTDATA("Gender",NB_2!$A$3,"Gender","Male","LastLetter","a")</f>
        <v>3.0695795584164604E-2</v>
      </c>
      <c r="F1930">
        <f>D1930*GETPIVOTDATA("Gender",NB_2!$A$3,"Gender","Female","LastLetter","a")</f>
        <v>0.30826684076376898</v>
      </c>
      <c r="G1930" t="str">
        <f t="shared" si="30"/>
        <v>Female</v>
      </c>
    </row>
    <row r="1931" spans="1:7">
      <c r="A1931" t="s">
        <v>4</v>
      </c>
      <c r="B1931" t="s">
        <v>2976</v>
      </c>
      <c r="C1931">
        <f>VLOOKUP(B1931,NB_2!A:C,3,0)</f>
        <v>0.17520215633423181</v>
      </c>
      <c r="D1931">
        <f>VLOOKUP(B1931,NB_2!A:C,2,0)</f>
        <v>0.55521783181357653</v>
      </c>
      <c r="E1931">
        <f>C1931*GETPIVOTDATA("Gender",NB_2!$A$3,"Gender","Male","LastLetter","a")</f>
        <v>3.0695795584164604E-2</v>
      </c>
      <c r="F1931">
        <f>D1931*GETPIVOTDATA("Gender",NB_2!$A$3,"Gender","Female","LastLetter","a")</f>
        <v>0.30826684076376898</v>
      </c>
      <c r="G1931" t="str">
        <f t="shared" si="30"/>
        <v>Female</v>
      </c>
    </row>
    <row r="1932" spans="1:7">
      <c r="A1932" t="s">
        <v>4</v>
      </c>
      <c r="B1932" t="s">
        <v>2976</v>
      </c>
      <c r="C1932">
        <f>VLOOKUP(B1932,NB_2!A:C,3,0)</f>
        <v>0.17520215633423181</v>
      </c>
      <c r="D1932">
        <f>VLOOKUP(B1932,NB_2!A:C,2,0)</f>
        <v>0.55521783181357653</v>
      </c>
      <c r="E1932">
        <f>C1932*GETPIVOTDATA("Gender",NB_2!$A$3,"Gender","Male","LastLetter","a")</f>
        <v>3.0695795584164604E-2</v>
      </c>
      <c r="F1932">
        <f>D1932*GETPIVOTDATA("Gender",NB_2!$A$3,"Gender","Female","LastLetter","a")</f>
        <v>0.30826684076376898</v>
      </c>
      <c r="G1932" t="str">
        <f t="shared" si="30"/>
        <v>Female</v>
      </c>
    </row>
    <row r="1933" spans="1:7">
      <c r="A1933" t="s">
        <v>4</v>
      </c>
      <c r="B1933" t="s">
        <v>2996</v>
      </c>
      <c r="C1933">
        <f>VLOOKUP(B1933,NB_2!A:C,3,0)</f>
        <v>2.4258760107816711E-2</v>
      </c>
      <c r="D1933">
        <f>VLOOKUP(B1933,NB_2!A:C,2,0)</f>
        <v>0</v>
      </c>
      <c r="E1933">
        <f>C1933*GETPIVOTDATA("Gender",NB_2!$A$3,"Gender","Male","LastLetter","a")</f>
        <v>4.2501870808843295E-3</v>
      </c>
      <c r="F1933">
        <f>D1933*GETPIVOTDATA("Gender",NB_2!$A$3,"Gender","Female","LastLetter","a")</f>
        <v>0</v>
      </c>
      <c r="G1933" t="str">
        <f t="shared" si="30"/>
        <v>Male</v>
      </c>
    </row>
    <row r="1934" spans="1:7">
      <c r="A1934" t="s">
        <v>4</v>
      </c>
      <c r="B1934" t="s">
        <v>2988</v>
      </c>
      <c r="C1934">
        <f>VLOOKUP(B1934,NB_2!A:C,3,0)</f>
        <v>0.16172506738544473</v>
      </c>
      <c r="D1934">
        <f>VLOOKUP(B1934,NB_2!A:C,2,0)</f>
        <v>1.4184397163120567E-2</v>
      </c>
      <c r="E1934">
        <f>C1934*GETPIVOTDATA("Gender",NB_2!$A$3,"Gender","Male","LastLetter","a")</f>
        <v>2.8334580539228861E-2</v>
      </c>
      <c r="F1934">
        <f>D1934*GETPIVOTDATA("Gender",NB_2!$A$3,"Gender","Female","LastLetter","a")</f>
        <v>7.8754302384904471E-3</v>
      </c>
      <c r="G1934" t="str">
        <f t="shared" si="30"/>
        <v>Male</v>
      </c>
    </row>
    <row r="1935" spans="1:7">
      <c r="A1935" t="s">
        <v>6</v>
      </c>
      <c r="B1935" t="s">
        <v>2983</v>
      </c>
      <c r="C1935">
        <f>VLOOKUP(B1935,NB_2!A:C,3,0)</f>
        <v>6.5588499550763707E-2</v>
      </c>
      <c r="D1935">
        <f>VLOOKUP(B1935,NB_2!A:C,2,0)</f>
        <v>0.33839918946301922</v>
      </c>
      <c r="E1935">
        <f>C1935*GETPIVOTDATA("Gender",NB_2!$A$3,"Gender","Male","LastLetter","a")</f>
        <v>1.1491246552020596E-2</v>
      </c>
      <c r="F1935">
        <f>D1935*GETPIVOTDATA("Gender",NB_2!$A$3,"Gender","Female","LastLetter","a")</f>
        <v>0.18788526426112923</v>
      </c>
      <c r="G1935" t="str">
        <f t="shared" si="30"/>
        <v>Female</v>
      </c>
    </row>
    <row r="1936" spans="1:7">
      <c r="A1936" t="s">
        <v>6</v>
      </c>
      <c r="B1936" t="s">
        <v>2983</v>
      </c>
      <c r="C1936">
        <f>VLOOKUP(B1936,NB_2!A:C,3,0)</f>
        <v>6.5588499550763707E-2</v>
      </c>
      <c r="D1936">
        <f>VLOOKUP(B1936,NB_2!A:C,2,0)</f>
        <v>0.33839918946301922</v>
      </c>
      <c r="E1936">
        <f>C1936*GETPIVOTDATA("Gender",NB_2!$A$3,"Gender","Male","LastLetter","a")</f>
        <v>1.1491246552020596E-2</v>
      </c>
      <c r="F1936">
        <f>D1936*GETPIVOTDATA("Gender",NB_2!$A$3,"Gender","Female","LastLetter","a")</f>
        <v>0.18788526426112923</v>
      </c>
      <c r="G1936" t="str">
        <f t="shared" si="30"/>
        <v>Female</v>
      </c>
    </row>
    <row r="1937" spans="1:7">
      <c r="A1937" t="s">
        <v>6</v>
      </c>
      <c r="B1937" t="s">
        <v>2976</v>
      </c>
      <c r="C1937">
        <f>VLOOKUP(B1937,NB_2!A:C,3,0)</f>
        <v>0.17520215633423181</v>
      </c>
      <c r="D1937">
        <f>VLOOKUP(B1937,NB_2!A:C,2,0)</f>
        <v>0.55521783181357653</v>
      </c>
      <c r="E1937">
        <f>C1937*GETPIVOTDATA("Gender",NB_2!$A$3,"Gender","Male","LastLetter","a")</f>
        <v>3.0695795584164604E-2</v>
      </c>
      <c r="F1937">
        <f>D1937*GETPIVOTDATA("Gender",NB_2!$A$3,"Gender","Female","LastLetter","a")</f>
        <v>0.30826684076376898</v>
      </c>
      <c r="G1937" t="str">
        <f t="shared" si="30"/>
        <v>Female</v>
      </c>
    </row>
    <row r="1938" spans="1:7">
      <c r="A1938" t="s">
        <v>6</v>
      </c>
      <c r="B1938" t="s">
        <v>2983</v>
      </c>
      <c r="C1938">
        <f>VLOOKUP(B1938,NB_2!A:C,3,0)</f>
        <v>6.5588499550763707E-2</v>
      </c>
      <c r="D1938">
        <f>VLOOKUP(B1938,NB_2!A:C,2,0)</f>
        <v>0.33839918946301922</v>
      </c>
      <c r="E1938">
        <f>C1938*GETPIVOTDATA("Gender",NB_2!$A$3,"Gender","Male","LastLetter","a")</f>
        <v>1.1491246552020596E-2</v>
      </c>
      <c r="F1938">
        <f>D1938*GETPIVOTDATA("Gender",NB_2!$A$3,"Gender","Female","LastLetter","a")</f>
        <v>0.18788526426112923</v>
      </c>
      <c r="G1938" t="str">
        <f t="shared" si="30"/>
        <v>Female</v>
      </c>
    </row>
    <row r="1939" spans="1:7">
      <c r="A1939" t="s">
        <v>6</v>
      </c>
      <c r="B1939" t="s">
        <v>2976</v>
      </c>
      <c r="C1939">
        <f>VLOOKUP(B1939,NB_2!A:C,3,0)</f>
        <v>0.17520215633423181</v>
      </c>
      <c r="D1939">
        <f>VLOOKUP(B1939,NB_2!A:C,2,0)</f>
        <v>0.55521783181357653</v>
      </c>
      <c r="E1939">
        <f>C1939*GETPIVOTDATA("Gender",NB_2!$A$3,"Gender","Male","LastLetter","a")</f>
        <v>3.0695795584164604E-2</v>
      </c>
      <c r="F1939">
        <f>D1939*GETPIVOTDATA("Gender",NB_2!$A$3,"Gender","Female","LastLetter","a")</f>
        <v>0.30826684076376898</v>
      </c>
      <c r="G1939" t="str">
        <f t="shared" si="30"/>
        <v>Female</v>
      </c>
    </row>
    <row r="1940" spans="1:7">
      <c r="A1940" t="s">
        <v>6</v>
      </c>
      <c r="B1940" t="s">
        <v>2976</v>
      </c>
      <c r="C1940">
        <f>VLOOKUP(B1940,NB_2!A:C,3,0)</f>
        <v>0.17520215633423181</v>
      </c>
      <c r="D1940">
        <f>VLOOKUP(B1940,NB_2!A:C,2,0)</f>
        <v>0.55521783181357653</v>
      </c>
      <c r="E1940">
        <f>C1940*GETPIVOTDATA("Gender",NB_2!$A$3,"Gender","Male","LastLetter","a")</f>
        <v>3.0695795584164604E-2</v>
      </c>
      <c r="F1940">
        <f>D1940*GETPIVOTDATA("Gender",NB_2!$A$3,"Gender","Female","LastLetter","a")</f>
        <v>0.30826684076376898</v>
      </c>
      <c r="G1940" t="str">
        <f t="shared" si="30"/>
        <v>Female</v>
      </c>
    </row>
    <row r="1941" spans="1:7">
      <c r="A1941" t="s">
        <v>4</v>
      </c>
      <c r="B1941" t="s">
        <v>2988</v>
      </c>
      <c r="C1941">
        <f>VLOOKUP(B1941,NB_2!A:C,3,0)</f>
        <v>0.16172506738544473</v>
      </c>
      <c r="D1941">
        <f>VLOOKUP(B1941,NB_2!A:C,2,0)</f>
        <v>1.4184397163120567E-2</v>
      </c>
      <c r="E1941">
        <f>C1941*GETPIVOTDATA("Gender",NB_2!$A$3,"Gender","Male","LastLetter","a")</f>
        <v>2.8334580539228861E-2</v>
      </c>
      <c r="F1941">
        <f>D1941*GETPIVOTDATA("Gender",NB_2!$A$3,"Gender","Female","LastLetter","a")</f>
        <v>7.8754302384904471E-3</v>
      </c>
      <c r="G1941" t="str">
        <f t="shared" si="30"/>
        <v>Male</v>
      </c>
    </row>
    <row r="1942" spans="1:7">
      <c r="A1942" t="s">
        <v>6</v>
      </c>
      <c r="B1942" t="s">
        <v>2976</v>
      </c>
      <c r="C1942">
        <f>VLOOKUP(B1942,NB_2!A:C,3,0)</f>
        <v>0.17520215633423181</v>
      </c>
      <c r="D1942">
        <f>VLOOKUP(B1942,NB_2!A:C,2,0)</f>
        <v>0.55521783181357653</v>
      </c>
      <c r="E1942">
        <f>C1942*GETPIVOTDATA("Gender",NB_2!$A$3,"Gender","Male","LastLetter","a")</f>
        <v>3.0695795584164604E-2</v>
      </c>
      <c r="F1942">
        <f>D1942*GETPIVOTDATA("Gender",NB_2!$A$3,"Gender","Female","LastLetter","a")</f>
        <v>0.30826684076376898</v>
      </c>
      <c r="G1942" t="str">
        <f t="shared" si="30"/>
        <v>Female</v>
      </c>
    </row>
    <row r="1943" spans="1:7">
      <c r="A1943" t="s">
        <v>6</v>
      </c>
      <c r="B1943" t="s">
        <v>2983</v>
      </c>
      <c r="C1943">
        <f>VLOOKUP(B1943,NB_2!A:C,3,0)</f>
        <v>6.5588499550763707E-2</v>
      </c>
      <c r="D1943">
        <f>VLOOKUP(B1943,NB_2!A:C,2,0)</f>
        <v>0.33839918946301922</v>
      </c>
      <c r="E1943">
        <f>C1943*GETPIVOTDATA("Gender",NB_2!$A$3,"Gender","Male","LastLetter","a")</f>
        <v>1.1491246552020596E-2</v>
      </c>
      <c r="F1943">
        <f>D1943*GETPIVOTDATA("Gender",NB_2!$A$3,"Gender","Female","LastLetter","a")</f>
        <v>0.18788526426112923</v>
      </c>
      <c r="G1943" t="str">
        <f t="shared" si="30"/>
        <v>Female</v>
      </c>
    </row>
    <row r="1944" spans="1:7">
      <c r="A1944" t="s">
        <v>6</v>
      </c>
      <c r="B1944" t="s">
        <v>2976</v>
      </c>
      <c r="C1944">
        <f>VLOOKUP(B1944,NB_2!A:C,3,0)</f>
        <v>0.17520215633423181</v>
      </c>
      <c r="D1944">
        <f>VLOOKUP(B1944,NB_2!A:C,2,0)</f>
        <v>0.55521783181357653</v>
      </c>
      <c r="E1944">
        <f>C1944*GETPIVOTDATA("Gender",NB_2!$A$3,"Gender","Male","LastLetter","a")</f>
        <v>3.0695795584164604E-2</v>
      </c>
      <c r="F1944">
        <f>D1944*GETPIVOTDATA("Gender",NB_2!$A$3,"Gender","Female","LastLetter","a")</f>
        <v>0.30826684076376898</v>
      </c>
      <c r="G1944" t="str">
        <f t="shared" si="30"/>
        <v>Female</v>
      </c>
    </row>
    <row r="1945" spans="1:7">
      <c r="A1945" t="s">
        <v>6</v>
      </c>
      <c r="B1945" t="s">
        <v>2976</v>
      </c>
      <c r="C1945">
        <f>VLOOKUP(B1945,NB_2!A:C,3,0)</f>
        <v>0.17520215633423181</v>
      </c>
      <c r="D1945">
        <f>VLOOKUP(B1945,NB_2!A:C,2,0)</f>
        <v>0.55521783181357653</v>
      </c>
      <c r="E1945">
        <f>C1945*GETPIVOTDATA("Gender",NB_2!$A$3,"Gender","Male","LastLetter","a")</f>
        <v>3.0695795584164604E-2</v>
      </c>
      <c r="F1945">
        <f>D1945*GETPIVOTDATA("Gender",NB_2!$A$3,"Gender","Female","LastLetter","a")</f>
        <v>0.30826684076376898</v>
      </c>
      <c r="G1945" t="str">
        <f t="shared" si="30"/>
        <v>Female</v>
      </c>
    </row>
    <row r="1946" spans="1:7">
      <c r="A1946" t="s">
        <v>6</v>
      </c>
      <c r="B1946" t="s">
        <v>2983</v>
      </c>
      <c r="C1946">
        <f>VLOOKUP(B1946,NB_2!A:C,3,0)</f>
        <v>6.5588499550763707E-2</v>
      </c>
      <c r="D1946">
        <f>VLOOKUP(B1946,NB_2!A:C,2,0)</f>
        <v>0.33839918946301922</v>
      </c>
      <c r="E1946">
        <f>C1946*GETPIVOTDATA("Gender",NB_2!$A$3,"Gender","Male","LastLetter","a")</f>
        <v>1.1491246552020596E-2</v>
      </c>
      <c r="F1946">
        <f>D1946*GETPIVOTDATA("Gender",NB_2!$A$3,"Gender","Female","LastLetter","a")</f>
        <v>0.18788526426112923</v>
      </c>
      <c r="G1946" t="str">
        <f t="shared" si="30"/>
        <v>Female</v>
      </c>
    </row>
    <row r="1947" spans="1:7">
      <c r="A1947" t="s">
        <v>4</v>
      </c>
      <c r="B1947" t="s">
        <v>2992</v>
      </c>
      <c r="C1947">
        <f>VLOOKUP(B1947,NB_2!A:C,3,0)</f>
        <v>8.9847259658580411E-2</v>
      </c>
      <c r="D1947">
        <f>VLOOKUP(B1947,NB_2!A:C,2,0)</f>
        <v>8.1053698074974676E-3</v>
      </c>
      <c r="E1947">
        <f>C1947*GETPIVOTDATA("Gender",NB_2!$A$3,"Gender","Male","LastLetter","a")</f>
        <v>1.5741433632904926E-2</v>
      </c>
      <c r="F1947">
        <f>D1947*GETPIVOTDATA("Gender",NB_2!$A$3,"Gender","Female","LastLetter","a")</f>
        <v>4.50024585056597E-3</v>
      </c>
      <c r="G1947" t="str">
        <f t="shared" si="30"/>
        <v>Male</v>
      </c>
    </row>
    <row r="1948" spans="1:7">
      <c r="A1948" t="s">
        <v>4</v>
      </c>
      <c r="B1948" t="s">
        <v>2986</v>
      </c>
      <c r="C1948">
        <f>VLOOKUP(B1948,NB_2!A:C,3,0)</f>
        <v>5.6603773584905662E-2</v>
      </c>
      <c r="D1948">
        <f>VLOOKUP(B1948,NB_2!A:C,2,0)</f>
        <v>3.0395136778115502E-2</v>
      </c>
      <c r="E1948">
        <f>C1948*GETPIVOTDATA("Gender",NB_2!$A$3,"Gender","Male","LastLetter","a")</f>
        <v>9.9171031887301028E-3</v>
      </c>
      <c r="F1948">
        <f>D1948*GETPIVOTDATA("Gender",NB_2!$A$3,"Gender","Female","LastLetter","a")</f>
        <v>1.6875921939622389E-2</v>
      </c>
      <c r="G1948" t="str">
        <f t="shared" si="30"/>
        <v>Female</v>
      </c>
    </row>
    <row r="1949" spans="1:7">
      <c r="A1949" t="s">
        <v>4</v>
      </c>
      <c r="B1949" t="s">
        <v>2994</v>
      </c>
      <c r="C1949">
        <f>VLOOKUP(B1949,NB_2!A:C,3,0)</f>
        <v>6.2893081761006289E-2</v>
      </c>
      <c r="D1949">
        <f>VLOOKUP(B1949,NB_2!A:C,2,0)</f>
        <v>5.065856129685917E-3</v>
      </c>
      <c r="E1949">
        <f>C1949*GETPIVOTDATA("Gender",NB_2!$A$3,"Gender","Male","LastLetter","a")</f>
        <v>1.1019003543033448E-2</v>
      </c>
      <c r="F1949">
        <f>D1949*GETPIVOTDATA("Gender",NB_2!$A$3,"Gender","Female","LastLetter","a")</f>
        <v>2.812653656603731E-3</v>
      </c>
      <c r="G1949" t="str">
        <f t="shared" si="30"/>
        <v>Male</v>
      </c>
    </row>
    <row r="1950" spans="1:7">
      <c r="A1950" t="s">
        <v>6</v>
      </c>
      <c r="B1950" t="s">
        <v>2988</v>
      </c>
      <c r="C1950">
        <f>VLOOKUP(B1950,NB_2!A:C,3,0)</f>
        <v>0.16172506738544473</v>
      </c>
      <c r="D1950">
        <f>VLOOKUP(B1950,NB_2!A:C,2,0)</f>
        <v>1.4184397163120567E-2</v>
      </c>
      <c r="E1950">
        <f>C1950*GETPIVOTDATA("Gender",NB_2!$A$3,"Gender","Male","LastLetter","a")</f>
        <v>2.8334580539228861E-2</v>
      </c>
      <c r="F1950">
        <f>D1950*GETPIVOTDATA("Gender",NB_2!$A$3,"Gender","Female","LastLetter","a")</f>
        <v>7.8754302384904471E-3</v>
      </c>
      <c r="G1950" t="str">
        <f t="shared" si="30"/>
        <v>Male</v>
      </c>
    </row>
    <row r="1951" spans="1:7">
      <c r="A1951" t="s">
        <v>6</v>
      </c>
      <c r="B1951" t="s">
        <v>2983</v>
      </c>
      <c r="C1951">
        <f>VLOOKUP(B1951,NB_2!A:C,3,0)</f>
        <v>6.5588499550763707E-2</v>
      </c>
      <c r="D1951">
        <f>VLOOKUP(B1951,NB_2!A:C,2,0)</f>
        <v>0.33839918946301922</v>
      </c>
      <c r="E1951">
        <f>C1951*GETPIVOTDATA("Gender",NB_2!$A$3,"Gender","Male","LastLetter","a")</f>
        <v>1.1491246552020596E-2</v>
      </c>
      <c r="F1951">
        <f>D1951*GETPIVOTDATA("Gender",NB_2!$A$3,"Gender","Female","LastLetter","a")</f>
        <v>0.18788526426112923</v>
      </c>
      <c r="G1951" t="str">
        <f t="shared" si="30"/>
        <v>Female</v>
      </c>
    </row>
    <row r="1952" spans="1:7">
      <c r="A1952" t="s">
        <v>6</v>
      </c>
      <c r="B1952" t="s">
        <v>2983</v>
      </c>
      <c r="C1952">
        <f>VLOOKUP(B1952,NB_2!A:C,3,0)</f>
        <v>6.5588499550763707E-2</v>
      </c>
      <c r="D1952">
        <f>VLOOKUP(B1952,NB_2!A:C,2,0)</f>
        <v>0.33839918946301922</v>
      </c>
      <c r="E1952">
        <f>C1952*GETPIVOTDATA("Gender",NB_2!$A$3,"Gender","Male","LastLetter","a")</f>
        <v>1.1491246552020596E-2</v>
      </c>
      <c r="F1952">
        <f>D1952*GETPIVOTDATA("Gender",NB_2!$A$3,"Gender","Female","LastLetter","a")</f>
        <v>0.18788526426112923</v>
      </c>
      <c r="G1952" t="str">
        <f t="shared" si="30"/>
        <v>Female</v>
      </c>
    </row>
    <row r="1953" spans="1:7">
      <c r="A1953" t="s">
        <v>4</v>
      </c>
      <c r="B1953" t="s">
        <v>2988</v>
      </c>
      <c r="C1953">
        <f>VLOOKUP(B1953,NB_2!A:C,3,0)</f>
        <v>0.16172506738544473</v>
      </c>
      <c r="D1953">
        <f>VLOOKUP(B1953,NB_2!A:C,2,0)</f>
        <v>1.4184397163120567E-2</v>
      </c>
      <c r="E1953">
        <f>C1953*GETPIVOTDATA("Gender",NB_2!$A$3,"Gender","Male","LastLetter","a")</f>
        <v>2.8334580539228861E-2</v>
      </c>
      <c r="F1953">
        <f>D1953*GETPIVOTDATA("Gender",NB_2!$A$3,"Gender","Female","LastLetter","a")</f>
        <v>7.8754302384904471E-3</v>
      </c>
      <c r="G1953" t="str">
        <f t="shared" si="30"/>
        <v>Male</v>
      </c>
    </row>
    <row r="1954" spans="1:7">
      <c r="A1954" t="s">
        <v>4</v>
      </c>
      <c r="B1954" t="s">
        <v>2994</v>
      </c>
      <c r="C1954">
        <f>VLOOKUP(B1954,NB_2!A:C,3,0)</f>
        <v>6.2893081761006289E-2</v>
      </c>
      <c r="D1954">
        <f>VLOOKUP(B1954,NB_2!A:C,2,0)</f>
        <v>5.065856129685917E-3</v>
      </c>
      <c r="E1954">
        <f>C1954*GETPIVOTDATA("Gender",NB_2!$A$3,"Gender","Male","LastLetter","a")</f>
        <v>1.1019003543033448E-2</v>
      </c>
      <c r="F1954">
        <f>D1954*GETPIVOTDATA("Gender",NB_2!$A$3,"Gender","Female","LastLetter","a")</f>
        <v>2.812653656603731E-3</v>
      </c>
      <c r="G1954" t="str">
        <f t="shared" si="30"/>
        <v>Male</v>
      </c>
    </row>
    <row r="1955" spans="1:7">
      <c r="A1955" t="s">
        <v>6</v>
      </c>
      <c r="B1955" t="s">
        <v>2976</v>
      </c>
      <c r="C1955">
        <f>VLOOKUP(B1955,NB_2!A:C,3,0)</f>
        <v>0.17520215633423181</v>
      </c>
      <c r="D1955">
        <f>VLOOKUP(B1955,NB_2!A:C,2,0)</f>
        <v>0.55521783181357653</v>
      </c>
      <c r="E1955">
        <f>C1955*GETPIVOTDATA("Gender",NB_2!$A$3,"Gender","Male","LastLetter","a")</f>
        <v>3.0695795584164604E-2</v>
      </c>
      <c r="F1955">
        <f>D1955*GETPIVOTDATA("Gender",NB_2!$A$3,"Gender","Female","LastLetter","a")</f>
        <v>0.30826684076376898</v>
      </c>
      <c r="G1955" t="str">
        <f t="shared" si="30"/>
        <v>Female</v>
      </c>
    </row>
    <row r="1956" spans="1:7">
      <c r="A1956" t="s">
        <v>4</v>
      </c>
      <c r="B1956" t="s">
        <v>2994</v>
      </c>
      <c r="C1956">
        <f>VLOOKUP(B1956,NB_2!A:C,3,0)</f>
        <v>6.2893081761006289E-2</v>
      </c>
      <c r="D1956">
        <f>VLOOKUP(B1956,NB_2!A:C,2,0)</f>
        <v>5.065856129685917E-3</v>
      </c>
      <c r="E1956">
        <f>C1956*GETPIVOTDATA("Gender",NB_2!$A$3,"Gender","Male","LastLetter","a")</f>
        <v>1.1019003543033448E-2</v>
      </c>
      <c r="F1956">
        <f>D1956*GETPIVOTDATA("Gender",NB_2!$A$3,"Gender","Female","LastLetter","a")</f>
        <v>2.812653656603731E-3</v>
      </c>
      <c r="G1956" t="str">
        <f t="shared" si="30"/>
        <v>Male</v>
      </c>
    </row>
    <row r="1957" spans="1:7">
      <c r="A1957" t="s">
        <v>4</v>
      </c>
      <c r="B1957" t="s">
        <v>2976</v>
      </c>
      <c r="C1957">
        <f>VLOOKUP(B1957,NB_2!A:C,3,0)</f>
        <v>0.17520215633423181</v>
      </c>
      <c r="D1957">
        <f>VLOOKUP(B1957,NB_2!A:C,2,0)</f>
        <v>0.55521783181357653</v>
      </c>
      <c r="E1957">
        <f>C1957*GETPIVOTDATA("Gender",NB_2!$A$3,"Gender","Male","LastLetter","a")</f>
        <v>3.0695795584164604E-2</v>
      </c>
      <c r="F1957">
        <f>D1957*GETPIVOTDATA("Gender",NB_2!$A$3,"Gender","Female","LastLetter","a")</f>
        <v>0.30826684076376898</v>
      </c>
      <c r="G1957" t="str">
        <f t="shared" si="30"/>
        <v>Female</v>
      </c>
    </row>
    <row r="1958" spans="1:7">
      <c r="A1958" t="s">
        <v>6</v>
      </c>
      <c r="B1958" t="s">
        <v>2976</v>
      </c>
      <c r="C1958">
        <f>VLOOKUP(B1958,NB_2!A:C,3,0)</f>
        <v>0.17520215633423181</v>
      </c>
      <c r="D1958">
        <f>VLOOKUP(B1958,NB_2!A:C,2,0)</f>
        <v>0.55521783181357653</v>
      </c>
      <c r="E1958">
        <f>C1958*GETPIVOTDATA("Gender",NB_2!$A$3,"Gender","Male","LastLetter","a")</f>
        <v>3.0695795584164604E-2</v>
      </c>
      <c r="F1958">
        <f>D1958*GETPIVOTDATA("Gender",NB_2!$A$3,"Gender","Female","LastLetter","a")</f>
        <v>0.30826684076376898</v>
      </c>
      <c r="G1958" t="str">
        <f t="shared" si="30"/>
        <v>Female</v>
      </c>
    </row>
    <row r="1959" spans="1:7">
      <c r="A1959" t="s">
        <v>4</v>
      </c>
      <c r="B1959" t="s">
        <v>2988</v>
      </c>
      <c r="C1959">
        <f>VLOOKUP(B1959,NB_2!A:C,3,0)</f>
        <v>0.16172506738544473</v>
      </c>
      <c r="D1959">
        <f>VLOOKUP(B1959,NB_2!A:C,2,0)</f>
        <v>1.4184397163120567E-2</v>
      </c>
      <c r="E1959">
        <f>C1959*GETPIVOTDATA("Gender",NB_2!$A$3,"Gender","Male","LastLetter","a")</f>
        <v>2.8334580539228861E-2</v>
      </c>
      <c r="F1959">
        <f>D1959*GETPIVOTDATA("Gender",NB_2!$A$3,"Gender","Female","LastLetter","a")</f>
        <v>7.8754302384904471E-3</v>
      </c>
      <c r="G1959" t="str">
        <f t="shared" si="30"/>
        <v>Male</v>
      </c>
    </row>
    <row r="1960" spans="1:7">
      <c r="A1960" t="s">
        <v>4</v>
      </c>
      <c r="B1960" t="s">
        <v>2992</v>
      </c>
      <c r="C1960">
        <f>VLOOKUP(B1960,NB_2!A:C,3,0)</f>
        <v>8.9847259658580411E-2</v>
      </c>
      <c r="D1960">
        <f>VLOOKUP(B1960,NB_2!A:C,2,0)</f>
        <v>8.1053698074974676E-3</v>
      </c>
      <c r="E1960">
        <f>C1960*GETPIVOTDATA("Gender",NB_2!$A$3,"Gender","Male","LastLetter","a")</f>
        <v>1.5741433632904926E-2</v>
      </c>
      <c r="F1960">
        <f>D1960*GETPIVOTDATA("Gender",NB_2!$A$3,"Gender","Female","LastLetter","a")</f>
        <v>4.50024585056597E-3</v>
      </c>
      <c r="G1960" t="str">
        <f t="shared" si="30"/>
        <v>Male</v>
      </c>
    </row>
    <row r="1961" spans="1:7">
      <c r="A1961" t="s">
        <v>4</v>
      </c>
      <c r="B1961" t="s">
        <v>2988</v>
      </c>
      <c r="C1961">
        <f>VLOOKUP(B1961,NB_2!A:C,3,0)</f>
        <v>0.16172506738544473</v>
      </c>
      <c r="D1961">
        <f>VLOOKUP(B1961,NB_2!A:C,2,0)</f>
        <v>1.4184397163120567E-2</v>
      </c>
      <c r="E1961">
        <f>C1961*GETPIVOTDATA("Gender",NB_2!$A$3,"Gender","Male","LastLetter","a")</f>
        <v>2.8334580539228861E-2</v>
      </c>
      <c r="F1961">
        <f>D1961*GETPIVOTDATA("Gender",NB_2!$A$3,"Gender","Female","LastLetter","a")</f>
        <v>7.8754302384904471E-3</v>
      </c>
      <c r="G1961" t="str">
        <f t="shared" si="30"/>
        <v>Male</v>
      </c>
    </row>
    <row r="1962" spans="1:7">
      <c r="A1962" t="s">
        <v>6</v>
      </c>
      <c r="B1962" t="s">
        <v>2976</v>
      </c>
      <c r="C1962">
        <f>VLOOKUP(B1962,NB_2!A:C,3,0)</f>
        <v>0.17520215633423181</v>
      </c>
      <c r="D1962">
        <f>VLOOKUP(B1962,NB_2!A:C,2,0)</f>
        <v>0.55521783181357653</v>
      </c>
      <c r="E1962">
        <f>C1962*GETPIVOTDATA("Gender",NB_2!$A$3,"Gender","Male","LastLetter","a")</f>
        <v>3.0695795584164604E-2</v>
      </c>
      <c r="F1962">
        <f>D1962*GETPIVOTDATA("Gender",NB_2!$A$3,"Gender","Female","LastLetter","a")</f>
        <v>0.30826684076376898</v>
      </c>
      <c r="G1962" t="str">
        <f t="shared" si="30"/>
        <v>Female</v>
      </c>
    </row>
    <row r="1963" spans="1:7">
      <c r="A1963" t="s">
        <v>4</v>
      </c>
      <c r="B1963" t="s">
        <v>2982</v>
      </c>
      <c r="C1963">
        <f>VLOOKUP(B1963,NB_2!A:C,3,0)</f>
        <v>0.1096136567834681</v>
      </c>
      <c r="D1963">
        <f>VLOOKUP(B1963,NB_2!A:C,2,0)</f>
        <v>5.065856129685917E-3</v>
      </c>
      <c r="E1963">
        <f>C1963*GETPIVOTDATA("Gender",NB_2!$A$3,"Gender","Male","LastLetter","a")</f>
        <v>1.9204549032144008E-2</v>
      </c>
      <c r="F1963">
        <f>D1963*GETPIVOTDATA("Gender",NB_2!$A$3,"Gender","Female","LastLetter","a")</f>
        <v>2.812653656603731E-3</v>
      </c>
      <c r="G1963" t="str">
        <f t="shared" si="30"/>
        <v>Male</v>
      </c>
    </row>
    <row r="1964" spans="1:7">
      <c r="A1964" t="s">
        <v>4</v>
      </c>
      <c r="B1964" t="s">
        <v>2988</v>
      </c>
      <c r="C1964">
        <f>VLOOKUP(B1964,NB_2!A:C,3,0)</f>
        <v>0.16172506738544473</v>
      </c>
      <c r="D1964">
        <f>VLOOKUP(B1964,NB_2!A:C,2,0)</f>
        <v>1.4184397163120567E-2</v>
      </c>
      <c r="E1964">
        <f>C1964*GETPIVOTDATA("Gender",NB_2!$A$3,"Gender","Male","LastLetter","a")</f>
        <v>2.8334580539228861E-2</v>
      </c>
      <c r="F1964">
        <f>D1964*GETPIVOTDATA("Gender",NB_2!$A$3,"Gender","Female","LastLetter","a")</f>
        <v>7.8754302384904471E-3</v>
      </c>
      <c r="G1964" t="str">
        <f t="shared" si="30"/>
        <v>Male</v>
      </c>
    </row>
    <row r="1965" spans="1:7">
      <c r="A1965" t="s">
        <v>6</v>
      </c>
      <c r="B1965" t="s">
        <v>2976</v>
      </c>
      <c r="C1965">
        <f>VLOOKUP(B1965,NB_2!A:C,3,0)</f>
        <v>0.17520215633423181</v>
      </c>
      <c r="D1965">
        <f>VLOOKUP(B1965,NB_2!A:C,2,0)</f>
        <v>0.55521783181357653</v>
      </c>
      <c r="E1965">
        <f>C1965*GETPIVOTDATA("Gender",NB_2!$A$3,"Gender","Male","LastLetter","a")</f>
        <v>3.0695795584164604E-2</v>
      </c>
      <c r="F1965">
        <f>D1965*GETPIVOTDATA("Gender",NB_2!$A$3,"Gender","Female","LastLetter","a")</f>
        <v>0.30826684076376898</v>
      </c>
      <c r="G1965" t="str">
        <f t="shared" si="30"/>
        <v>Female</v>
      </c>
    </row>
    <row r="1966" spans="1:7">
      <c r="A1966" t="s">
        <v>6</v>
      </c>
      <c r="B1966" t="s">
        <v>2976</v>
      </c>
      <c r="C1966">
        <f>VLOOKUP(B1966,NB_2!A:C,3,0)</f>
        <v>0.17520215633423181</v>
      </c>
      <c r="D1966">
        <f>VLOOKUP(B1966,NB_2!A:C,2,0)</f>
        <v>0.55521783181357653</v>
      </c>
      <c r="E1966">
        <f>C1966*GETPIVOTDATA("Gender",NB_2!$A$3,"Gender","Male","LastLetter","a")</f>
        <v>3.0695795584164604E-2</v>
      </c>
      <c r="F1966">
        <f>D1966*GETPIVOTDATA("Gender",NB_2!$A$3,"Gender","Female","LastLetter","a")</f>
        <v>0.30826684076376898</v>
      </c>
      <c r="G1966" t="str">
        <f t="shared" si="30"/>
        <v>Female</v>
      </c>
    </row>
    <row r="1967" spans="1:7">
      <c r="A1967" t="s">
        <v>6</v>
      </c>
      <c r="B1967" t="s">
        <v>2976</v>
      </c>
      <c r="C1967">
        <f>VLOOKUP(B1967,NB_2!A:C,3,0)</f>
        <v>0.17520215633423181</v>
      </c>
      <c r="D1967">
        <f>VLOOKUP(B1967,NB_2!A:C,2,0)</f>
        <v>0.55521783181357653</v>
      </c>
      <c r="E1967">
        <f>C1967*GETPIVOTDATA("Gender",NB_2!$A$3,"Gender","Male","LastLetter","a")</f>
        <v>3.0695795584164604E-2</v>
      </c>
      <c r="F1967">
        <f>D1967*GETPIVOTDATA("Gender",NB_2!$A$3,"Gender","Female","LastLetter","a")</f>
        <v>0.30826684076376898</v>
      </c>
      <c r="G1967" t="str">
        <f t="shared" si="30"/>
        <v>Female</v>
      </c>
    </row>
    <row r="1968" spans="1:7">
      <c r="A1968" t="s">
        <v>6</v>
      </c>
      <c r="B1968" t="s">
        <v>2976</v>
      </c>
      <c r="C1968">
        <f>VLOOKUP(B1968,NB_2!A:C,3,0)</f>
        <v>0.17520215633423181</v>
      </c>
      <c r="D1968">
        <f>VLOOKUP(B1968,NB_2!A:C,2,0)</f>
        <v>0.55521783181357653</v>
      </c>
      <c r="E1968">
        <f>C1968*GETPIVOTDATA("Gender",NB_2!$A$3,"Gender","Male","LastLetter","a")</f>
        <v>3.0695795584164604E-2</v>
      </c>
      <c r="F1968">
        <f>D1968*GETPIVOTDATA("Gender",NB_2!$A$3,"Gender","Female","LastLetter","a")</f>
        <v>0.30826684076376898</v>
      </c>
      <c r="G1968" t="str">
        <f t="shared" si="30"/>
        <v>Female</v>
      </c>
    </row>
    <row r="1969" spans="1:7">
      <c r="A1969" t="s">
        <v>6</v>
      </c>
      <c r="B1969" t="s">
        <v>2976</v>
      </c>
      <c r="C1969">
        <f>VLOOKUP(B1969,NB_2!A:C,3,0)</f>
        <v>0.17520215633423181</v>
      </c>
      <c r="D1969">
        <f>VLOOKUP(B1969,NB_2!A:C,2,0)</f>
        <v>0.55521783181357653</v>
      </c>
      <c r="E1969">
        <f>C1969*GETPIVOTDATA("Gender",NB_2!$A$3,"Gender","Male","LastLetter","a")</f>
        <v>3.0695795584164604E-2</v>
      </c>
      <c r="F1969">
        <f>D1969*GETPIVOTDATA("Gender",NB_2!$A$3,"Gender","Female","LastLetter","a")</f>
        <v>0.30826684076376898</v>
      </c>
      <c r="G1969" t="str">
        <f t="shared" si="30"/>
        <v>Female</v>
      </c>
    </row>
    <row r="1970" spans="1:7">
      <c r="A1970" t="s">
        <v>6</v>
      </c>
      <c r="B1970" t="s">
        <v>2976</v>
      </c>
      <c r="C1970">
        <f>VLOOKUP(B1970,NB_2!A:C,3,0)</f>
        <v>0.17520215633423181</v>
      </c>
      <c r="D1970">
        <f>VLOOKUP(B1970,NB_2!A:C,2,0)</f>
        <v>0.55521783181357653</v>
      </c>
      <c r="E1970">
        <f>C1970*GETPIVOTDATA("Gender",NB_2!$A$3,"Gender","Male","LastLetter","a")</f>
        <v>3.0695795584164604E-2</v>
      </c>
      <c r="F1970">
        <f>D1970*GETPIVOTDATA("Gender",NB_2!$A$3,"Gender","Female","LastLetter","a")</f>
        <v>0.30826684076376898</v>
      </c>
      <c r="G1970" t="str">
        <f t="shared" si="30"/>
        <v>Female</v>
      </c>
    </row>
    <row r="1971" spans="1:7">
      <c r="A1971" t="s">
        <v>6</v>
      </c>
      <c r="B1971" t="s">
        <v>2983</v>
      </c>
      <c r="C1971">
        <f>VLOOKUP(B1971,NB_2!A:C,3,0)</f>
        <v>6.5588499550763707E-2</v>
      </c>
      <c r="D1971">
        <f>VLOOKUP(B1971,NB_2!A:C,2,0)</f>
        <v>0.33839918946301922</v>
      </c>
      <c r="E1971">
        <f>C1971*GETPIVOTDATA("Gender",NB_2!$A$3,"Gender","Male","LastLetter","a")</f>
        <v>1.1491246552020596E-2</v>
      </c>
      <c r="F1971">
        <f>D1971*GETPIVOTDATA("Gender",NB_2!$A$3,"Gender","Female","LastLetter","a")</f>
        <v>0.18788526426112923</v>
      </c>
      <c r="G1971" t="str">
        <f t="shared" si="30"/>
        <v>Female</v>
      </c>
    </row>
    <row r="1972" spans="1:7">
      <c r="A1972" t="s">
        <v>4</v>
      </c>
      <c r="B1972" t="s">
        <v>2976</v>
      </c>
      <c r="C1972">
        <f>VLOOKUP(B1972,NB_2!A:C,3,0)</f>
        <v>0.17520215633423181</v>
      </c>
      <c r="D1972">
        <f>VLOOKUP(B1972,NB_2!A:C,2,0)</f>
        <v>0.55521783181357653</v>
      </c>
      <c r="E1972">
        <f>C1972*GETPIVOTDATA("Gender",NB_2!$A$3,"Gender","Male","LastLetter","a")</f>
        <v>3.0695795584164604E-2</v>
      </c>
      <c r="F1972">
        <f>D1972*GETPIVOTDATA("Gender",NB_2!$A$3,"Gender","Female","LastLetter","a")</f>
        <v>0.30826684076376898</v>
      </c>
      <c r="G1972" t="str">
        <f t="shared" si="30"/>
        <v>Female</v>
      </c>
    </row>
    <row r="1973" spans="1:7">
      <c r="A1973" t="s">
        <v>6</v>
      </c>
      <c r="B1973" t="s">
        <v>2988</v>
      </c>
      <c r="C1973">
        <f>VLOOKUP(B1973,NB_2!A:C,3,0)</f>
        <v>0.16172506738544473</v>
      </c>
      <c r="D1973">
        <f>VLOOKUP(B1973,NB_2!A:C,2,0)</f>
        <v>1.4184397163120567E-2</v>
      </c>
      <c r="E1973">
        <f>C1973*GETPIVOTDATA("Gender",NB_2!$A$3,"Gender","Male","LastLetter","a")</f>
        <v>2.8334580539228861E-2</v>
      </c>
      <c r="F1973">
        <f>D1973*GETPIVOTDATA("Gender",NB_2!$A$3,"Gender","Female","LastLetter","a")</f>
        <v>7.8754302384904471E-3</v>
      </c>
      <c r="G1973" t="str">
        <f t="shared" si="30"/>
        <v>Male</v>
      </c>
    </row>
    <row r="1974" spans="1:7">
      <c r="A1974" t="s">
        <v>6</v>
      </c>
      <c r="B1974" t="s">
        <v>2983</v>
      </c>
      <c r="C1974">
        <f>VLOOKUP(B1974,NB_2!A:C,3,0)</f>
        <v>6.5588499550763707E-2</v>
      </c>
      <c r="D1974">
        <f>VLOOKUP(B1974,NB_2!A:C,2,0)</f>
        <v>0.33839918946301922</v>
      </c>
      <c r="E1974">
        <f>C1974*GETPIVOTDATA("Gender",NB_2!$A$3,"Gender","Male","LastLetter","a")</f>
        <v>1.1491246552020596E-2</v>
      </c>
      <c r="F1974">
        <f>D1974*GETPIVOTDATA("Gender",NB_2!$A$3,"Gender","Female","LastLetter","a")</f>
        <v>0.18788526426112923</v>
      </c>
      <c r="G1974" t="str">
        <f t="shared" si="30"/>
        <v>Female</v>
      </c>
    </row>
    <row r="1975" spans="1:7">
      <c r="A1975" t="s">
        <v>4</v>
      </c>
      <c r="B1975" t="s">
        <v>2976</v>
      </c>
      <c r="C1975">
        <f>VLOOKUP(B1975,NB_2!A:C,3,0)</f>
        <v>0.17520215633423181</v>
      </c>
      <c r="D1975">
        <f>VLOOKUP(B1975,NB_2!A:C,2,0)</f>
        <v>0.55521783181357653</v>
      </c>
      <c r="E1975">
        <f>C1975*GETPIVOTDATA("Gender",NB_2!$A$3,"Gender","Male","LastLetter","a")</f>
        <v>3.0695795584164604E-2</v>
      </c>
      <c r="F1975">
        <f>D1975*GETPIVOTDATA("Gender",NB_2!$A$3,"Gender","Female","LastLetter","a")</f>
        <v>0.30826684076376898</v>
      </c>
      <c r="G1975" t="str">
        <f t="shared" si="30"/>
        <v>Female</v>
      </c>
    </row>
    <row r="1976" spans="1:7">
      <c r="A1976" t="s">
        <v>6</v>
      </c>
      <c r="B1976" t="s">
        <v>2983</v>
      </c>
      <c r="C1976">
        <f>VLOOKUP(B1976,NB_2!A:C,3,0)</f>
        <v>6.5588499550763707E-2</v>
      </c>
      <c r="D1976">
        <f>VLOOKUP(B1976,NB_2!A:C,2,0)</f>
        <v>0.33839918946301922</v>
      </c>
      <c r="E1976">
        <f>C1976*GETPIVOTDATA("Gender",NB_2!$A$3,"Gender","Male","LastLetter","a")</f>
        <v>1.1491246552020596E-2</v>
      </c>
      <c r="F1976">
        <f>D1976*GETPIVOTDATA("Gender",NB_2!$A$3,"Gender","Female","LastLetter","a")</f>
        <v>0.18788526426112923</v>
      </c>
      <c r="G1976" t="str">
        <f t="shared" si="30"/>
        <v>Female</v>
      </c>
    </row>
    <row r="1977" spans="1:7">
      <c r="A1977" t="s">
        <v>4</v>
      </c>
      <c r="B1977" t="s">
        <v>2995</v>
      </c>
      <c r="C1977">
        <f>VLOOKUP(B1977,NB_2!A:C,3,0)</f>
        <v>3.2345013477088951E-2</v>
      </c>
      <c r="D1977">
        <f>VLOOKUP(B1977,NB_2!A:C,2,0)</f>
        <v>1.0131712259371834E-2</v>
      </c>
      <c r="E1977">
        <f>C1977*GETPIVOTDATA("Gender",NB_2!$A$3,"Gender","Male","LastLetter","a")</f>
        <v>5.6669161078457733E-3</v>
      </c>
      <c r="F1977">
        <f>D1977*GETPIVOTDATA("Gender",NB_2!$A$3,"Gender","Female","LastLetter","a")</f>
        <v>5.6253073132074621E-3</v>
      </c>
      <c r="G1977" t="str">
        <f t="shared" si="30"/>
        <v>Male</v>
      </c>
    </row>
    <row r="1978" spans="1:7">
      <c r="A1978" t="s">
        <v>6</v>
      </c>
      <c r="B1978" t="s">
        <v>2987</v>
      </c>
      <c r="C1978">
        <f>VLOOKUP(B1978,NB_2!A:C,3,0)</f>
        <v>3.7735849056603772E-2</v>
      </c>
      <c r="D1978">
        <f>VLOOKUP(B1978,NB_2!A:C,2,0)</f>
        <v>7.0921985815602835E-3</v>
      </c>
      <c r="E1978">
        <f>C1978*GETPIVOTDATA("Gender",NB_2!$A$3,"Gender","Male","LastLetter","a")</f>
        <v>6.6114021258200676E-3</v>
      </c>
      <c r="F1978">
        <f>D1978*GETPIVOTDATA("Gender",NB_2!$A$3,"Gender","Female","LastLetter","a")</f>
        <v>3.9377151192452236E-3</v>
      </c>
      <c r="G1978" t="str">
        <f t="shared" si="30"/>
        <v>Male</v>
      </c>
    </row>
    <row r="1979" spans="1:7">
      <c r="A1979" t="s">
        <v>6</v>
      </c>
      <c r="B1979" t="s">
        <v>2997</v>
      </c>
      <c r="C1979">
        <f>VLOOKUP(B1979,NB_2!A:C,3,0)</f>
        <v>1.7070979335130278E-2</v>
      </c>
      <c r="D1979">
        <f>VLOOKUP(B1979,NB_2!A:C,2,0)</f>
        <v>2.0263424518743669E-3</v>
      </c>
      <c r="E1979">
        <f>C1979*GETPIVOTDATA("Gender",NB_2!$A$3,"Gender","Male","LastLetter","a")</f>
        <v>2.9908723902519353E-3</v>
      </c>
      <c r="F1979">
        <f>D1979*GETPIVOTDATA("Gender",NB_2!$A$3,"Gender","Female","LastLetter","a")</f>
        <v>1.1250614626414925E-3</v>
      </c>
      <c r="G1979" t="str">
        <f t="shared" si="30"/>
        <v>Male</v>
      </c>
    </row>
    <row r="1980" spans="1:7">
      <c r="A1980" t="s">
        <v>6</v>
      </c>
      <c r="B1980" t="s">
        <v>2976</v>
      </c>
      <c r="C1980">
        <f>VLOOKUP(B1980,NB_2!A:C,3,0)</f>
        <v>0.17520215633423181</v>
      </c>
      <c r="D1980">
        <f>VLOOKUP(B1980,NB_2!A:C,2,0)</f>
        <v>0.55521783181357653</v>
      </c>
      <c r="E1980">
        <f>C1980*GETPIVOTDATA("Gender",NB_2!$A$3,"Gender","Male","LastLetter","a")</f>
        <v>3.0695795584164604E-2</v>
      </c>
      <c r="F1980">
        <f>D1980*GETPIVOTDATA("Gender",NB_2!$A$3,"Gender","Female","LastLetter","a")</f>
        <v>0.30826684076376898</v>
      </c>
      <c r="G1980" t="str">
        <f t="shared" si="30"/>
        <v>Female</v>
      </c>
    </row>
    <row r="1981" spans="1:7">
      <c r="A1981" t="s">
        <v>4</v>
      </c>
      <c r="B1981" t="s">
        <v>2988</v>
      </c>
      <c r="C1981">
        <f>VLOOKUP(B1981,NB_2!A:C,3,0)</f>
        <v>0.16172506738544473</v>
      </c>
      <c r="D1981">
        <f>VLOOKUP(B1981,NB_2!A:C,2,0)</f>
        <v>1.4184397163120567E-2</v>
      </c>
      <c r="E1981">
        <f>C1981*GETPIVOTDATA("Gender",NB_2!$A$3,"Gender","Male","LastLetter","a")</f>
        <v>2.8334580539228861E-2</v>
      </c>
      <c r="F1981">
        <f>D1981*GETPIVOTDATA("Gender",NB_2!$A$3,"Gender","Female","LastLetter","a")</f>
        <v>7.8754302384904471E-3</v>
      </c>
      <c r="G1981" t="str">
        <f t="shared" si="30"/>
        <v>Male</v>
      </c>
    </row>
    <row r="1982" spans="1:7">
      <c r="A1982" t="s">
        <v>6</v>
      </c>
      <c r="B1982" t="s">
        <v>2976</v>
      </c>
      <c r="C1982">
        <f>VLOOKUP(B1982,NB_2!A:C,3,0)</f>
        <v>0.17520215633423181</v>
      </c>
      <c r="D1982">
        <f>VLOOKUP(B1982,NB_2!A:C,2,0)</f>
        <v>0.55521783181357653</v>
      </c>
      <c r="E1982">
        <f>C1982*GETPIVOTDATA("Gender",NB_2!$A$3,"Gender","Male","LastLetter","a")</f>
        <v>3.0695795584164604E-2</v>
      </c>
      <c r="F1982">
        <f>D1982*GETPIVOTDATA("Gender",NB_2!$A$3,"Gender","Female","LastLetter","a")</f>
        <v>0.30826684076376898</v>
      </c>
      <c r="G1982" t="str">
        <f t="shared" si="30"/>
        <v>Female</v>
      </c>
    </row>
    <row r="1983" spans="1:7">
      <c r="A1983" t="s">
        <v>6</v>
      </c>
      <c r="B1983" t="s">
        <v>2976</v>
      </c>
      <c r="C1983">
        <f>VLOOKUP(B1983,NB_2!A:C,3,0)</f>
        <v>0.17520215633423181</v>
      </c>
      <c r="D1983">
        <f>VLOOKUP(B1983,NB_2!A:C,2,0)</f>
        <v>0.55521783181357653</v>
      </c>
      <c r="E1983">
        <f>C1983*GETPIVOTDATA("Gender",NB_2!$A$3,"Gender","Male","LastLetter","a")</f>
        <v>3.0695795584164604E-2</v>
      </c>
      <c r="F1983">
        <f>D1983*GETPIVOTDATA("Gender",NB_2!$A$3,"Gender","Female","LastLetter","a")</f>
        <v>0.30826684076376898</v>
      </c>
      <c r="G1983" t="str">
        <f t="shared" si="30"/>
        <v>Female</v>
      </c>
    </row>
    <row r="1984" spans="1:7">
      <c r="A1984" t="s">
        <v>4</v>
      </c>
      <c r="B1984" t="s">
        <v>2988</v>
      </c>
      <c r="C1984">
        <f>VLOOKUP(B1984,NB_2!A:C,3,0)</f>
        <v>0.16172506738544473</v>
      </c>
      <c r="D1984">
        <f>VLOOKUP(B1984,NB_2!A:C,2,0)</f>
        <v>1.4184397163120567E-2</v>
      </c>
      <c r="E1984">
        <f>C1984*GETPIVOTDATA("Gender",NB_2!$A$3,"Gender","Male","LastLetter","a")</f>
        <v>2.8334580539228861E-2</v>
      </c>
      <c r="F1984">
        <f>D1984*GETPIVOTDATA("Gender",NB_2!$A$3,"Gender","Female","LastLetter","a")</f>
        <v>7.8754302384904471E-3</v>
      </c>
      <c r="G1984" t="str">
        <f t="shared" si="30"/>
        <v>Male</v>
      </c>
    </row>
    <row r="1985" spans="1:7">
      <c r="A1985" t="s">
        <v>4</v>
      </c>
      <c r="B1985" t="s">
        <v>2984</v>
      </c>
      <c r="C1985">
        <f>VLOOKUP(B1985,NB_2!A:C,3,0)</f>
        <v>2.3360287511230909E-2</v>
      </c>
      <c r="D1985">
        <f>VLOOKUP(B1985,NB_2!A:C,2,0)</f>
        <v>1.0131712259371835E-3</v>
      </c>
      <c r="E1985">
        <f>C1985*GETPIVOTDATA("Gender",NB_2!$A$3,"Gender","Male","LastLetter","a")</f>
        <v>4.0927727445552809E-3</v>
      </c>
      <c r="F1985">
        <f>D1985*GETPIVOTDATA("Gender",NB_2!$A$3,"Gender","Female","LastLetter","a")</f>
        <v>5.6253073132074625E-4</v>
      </c>
      <c r="G1985" t="str">
        <f t="shared" si="30"/>
        <v>Male</v>
      </c>
    </row>
    <row r="1986" spans="1:7">
      <c r="A1986" t="s">
        <v>4</v>
      </c>
      <c r="B1986" t="s">
        <v>2988</v>
      </c>
      <c r="C1986">
        <f>VLOOKUP(B1986,NB_2!A:C,3,0)</f>
        <v>0.16172506738544473</v>
      </c>
      <c r="D1986">
        <f>VLOOKUP(B1986,NB_2!A:C,2,0)</f>
        <v>1.4184397163120567E-2</v>
      </c>
      <c r="E1986">
        <f>C1986*GETPIVOTDATA("Gender",NB_2!$A$3,"Gender","Male","LastLetter","a")</f>
        <v>2.8334580539228861E-2</v>
      </c>
      <c r="F1986">
        <f>D1986*GETPIVOTDATA("Gender",NB_2!$A$3,"Gender","Female","LastLetter","a")</f>
        <v>7.8754302384904471E-3</v>
      </c>
      <c r="G1986" t="str">
        <f t="shared" si="30"/>
        <v>Male</v>
      </c>
    </row>
    <row r="1987" spans="1:7">
      <c r="A1987" t="s">
        <v>6</v>
      </c>
      <c r="B1987" t="s">
        <v>2976</v>
      </c>
      <c r="C1987">
        <f>VLOOKUP(B1987,NB_2!A:C,3,0)</f>
        <v>0.17520215633423181</v>
      </c>
      <c r="D1987">
        <f>VLOOKUP(B1987,NB_2!A:C,2,0)</f>
        <v>0.55521783181357653</v>
      </c>
      <c r="E1987">
        <f>C1987*GETPIVOTDATA("Gender",NB_2!$A$3,"Gender","Male","LastLetter","a")</f>
        <v>3.0695795584164604E-2</v>
      </c>
      <c r="F1987">
        <f>D1987*GETPIVOTDATA("Gender",NB_2!$A$3,"Gender","Female","LastLetter","a")</f>
        <v>0.30826684076376898</v>
      </c>
      <c r="G1987" t="str">
        <f t="shared" ref="G1987:G2050" si="31">IF(E1987&gt;F1987,"Male","Female")</f>
        <v>Female</v>
      </c>
    </row>
    <row r="1988" spans="1:7">
      <c r="A1988" t="s">
        <v>4</v>
      </c>
      <c r="B1988" t="s">
        <v>2982</v>
      </c>
      <c r="C1988">
        <f>VLOOKUP(B1988,NB_2!A:C,3,0)</f>
        <v>0.1096136567834681</v>
      </c>
      <c r="D1988">
        <f>VLOOKUP(B1988,NB_2!A:C,2,0)</f>
        <v>5.065856129685917E-3</v>
      </c>
      <c r="E1988">
        <f>C1988*GETPIVOTDATA("Gender",NB_2!$A$3,"Gender","Male","LastLetter","a")</f>
        <v>1.9204549032144008E-2</v>
      </c>
      <c r="F1988">
        <f>D1988*GETPIVOTDATA("Gender",NB_2!$A$3,"Gender","Female","LastLetter","a")</f>
        <v>2.812653656603731E-3</v>
      </c>
      <c r="G1988" t="str">
        <f t="shared" si="31"/>
        <v>Male</v>
      </c>
    </row>
    <row r="1989" spans="1:7">
      <c r="A1989" t="s">
        <v>4</v>
      </c>
      <c r="B1989" t="s">
        <v>2996</v>
      </c>
      <c r="C1989">
        <f>VLOOKUP(B1989,NB_2!A:C,3,0)</f>
        <v>2.4258760107816711E-2</v>
      </c>
      <c r="D1989">
        <f>VLOOKUP(B1989,NB_2!A:C,2,0)</f>
        <v>0</v>
      </c>
      <c r="E1989">
        <f>C1989*GETPIVOTDATA("Gender",NB_2!$A$3,"Gender","Male","LastLetter","a")</f>
        <v>4.2501870808843295E-3</v>
      </c>
      <c r="F1989">
        <f>D1989*GETPIVOTDATA("Gender",NB_2!$A$3,"Gender","Female","LastLetter","a")</f>
        <v>0</v>
      </c>
      <c r="G1989" t="str">
        <f t="shared" si="31"/>
        <v>Male</v>
      </c>
    </row>
    <row r="1990" spans="1:7">
      <c r="A1990" t="s">
        <v>4</v>
      </c>
      <c r="B1990" t="s">
        <v>2992</v>
      </c>
      <c r="C1990">
        <f>VLOOKUP(B1990,NB_2!A:C,3,0)</f>
        <v>8.9847259658580411E-2</v>
      </c>
      <c r="D1990">
        <f>VLOOKUP(B1990,NB_2!A:C,2,0)</f>
        <v>8.1053698074974676E-3</v>
      </c>
      <c r="E1990">
        <f>C1990*GETPIVOTDATA("Gender",NB_2!$A$3,"Gender","Male","LastLetter","a")</f>
        <v>1.5741433632904926E-2</v>
      </c>
      <c r="F1990">
        <f>D1990*GETPIVOTDATA("Gender",NB_2!$A$3,"Gender","Female","LastLetter","a")</f>
        <v>4.50024585056597E-3</v>
      </c>
      <c r="G1990" t="str">
        <f t="shared" si="31"/>
        <v>Male</v>
      </c>
    </row>
    <row r="1991" spans="1:7">
      <c r="A1991" t="s">
        <v>4</v>
      </c>
      <c r="B1991" t="s">
        <v>2988</v>
      </c>
      <c r="C1991">
        <f>VLOOKUP(B1991,NB_2!A:C,3,0)</f>
        <v>0.16172506738544473</v>
      </c>
      <c r="D1991">
        <f>VLOOKUP(B1991,NB_2!A:C,2,0)</f>
        <v>1.4184397163120567E-2</v>
      </c>
      <c r="E1991">
        <f>C1991*GETPIVOTDATA("Gender",NB_2!$A$3,"Gender","Male","LastLetter","a")</f>
        <v>2.8334580539228861E-2</v>
      </c>
      <c r="F1991">
        <f>D1991*GETPIVOTDATA("Gender",NB_2!$A$3,"Gender","Female","LastLetter","a")</f>
        <v>7.8754302384904471E-3</v>
      </c>
      <c r="G1991" t="str">
        <f t="shared" si="31"/>
        <v>Male</v>
      </c>
    </row>
    <row r="1992" spans="1:7">
      <c r="A1992" t="s">
        <v>6</v>
      </c>
      <c r="B1992" t="s">
        <v>2983</v>
      </c>
      <c r="C1992">
        <f>VLOOKUP(B1992,NB_2!A:C,3,0)</f>
        <v>6.5588499550763707E-2</v>
      </c>
      <c r="D1992">
        <f>VLOOKUP(B1992,NB_2!A:C,2,0)</f>
        <v>0.33839918946301922</v>
      </c>
      <c r="E1992">
        <f>C1992*GETPIVOTDATA("Gender",NB_2!$A$3,"Gender","Male","LastLetter","a")</f>
        <v>1.1491246552020596E-2</v>
      </c>
      <c r="F1992">
        <f>D1992*GETPIVOTDATA("Gender",NB_2!$A$3,"Gender","Female","LastLetter","a")</f>
        <v>0.18788526426112923</v>
      </c>
      <c r="G1992" t="str">
        <f t="shared" si="31"/>
        <v>Female</v>
      </c>
    </row>
    <row r="1993" spans="1:7">
      <c r="A1993" t="s">
        <v>6</v>
      </c>
      <c r="B1993" t="s">
        <v>2983</v>
      </c>
      <c r="C1993">
        <f>VLOOKUP(B1993,NB_2!A:C,3,0)</f>
        <v>6.5588499550763707E-2</v>
      </c>
      <c r="D1993">
        <f>VLOOKUP(B1993,NB_2!A:C,2,0)</f>
        <v>0.33839918946301922</v>
      </c>
      <c r="E1993">
        <f>C1993*GETPIVOTDATA("Gender",NB_2!$A$3,"Gender","Male","LastLetter","a")</f>
        <v>1.1491246552020596E-2</v>
      </c>
      <c r="F1993">
        <f>D1993*GETPIVOTDATA("Gender",NB_2!$A$3,"Gender","Female","LastLetter","a")</f>
        <v>0.18788526426112923</v>
      </c>
      <c r="G1993" t="str">
        <f t="shared" si="31"/>
        <v>Female</v>
      </c>
    </row>
    <row r="1994" spans="1:7">
      <c r="A1994" t="s">
        <v>6</v>
      </c>
      <c r="B1994" t="s">
        <v>2976</v>
      </c>
      <c r="C1994">
        <f>VLOOKUP(B1994,NB_2!A:C,3,0)</f>
        <v>0.17520215633423181</v>
      </c>
      <c r="D1994">
        <f>VLOOKUP(B1994,NB_2!A:C,2,0)</f>
        <v>0.55521783181357653</v>
      </c>
      <c r="E1994">
        <f>C1994*GETPIVOTDATA("Gender",NB_2!$A$3,"Gender","Male","LastLetter","a")</f>
        <v>3.0695795584164604E-2</v>
      </c>
      <c r="F1994">
        <f>D1994*GETPIVOTDATA("Gender",NB_2!$A$3,"Gender","Female","LastLetter","a")</f>
        <v>0.30826684076376898</v>
      </c>
      <c r="G1994" t="str">
        <f t="shared" si="31"/>
        <v>Female</v>
      </c>
    </row>
    <row r="1995" spans="1:7">
      <c r="A1995" t="s">
        <v>6</v>
      </c>
      <c r="B1995" t="s">
        <v>2976</v>
      </c>
      <c r="C1995">
        <f>VLOOKUP(B1995,NB_2!A:C,3,0)</f>
        <v>0.17520215633423181</v>
      </c>
      <c r="D1995">
        <f>VLOOKUP(B1995,NB_2!A:C,2,0)</f>
        <v>0.55521783181357653</v>
      </c>
      <c r="E1995">
        <f>C1995*GETPIVOTDATA("Gender",NB_2!$A$3,"Gender","Male","LastLetter","a")</f>
        <v>3.0695795584164604E-2</v>
      </c>
      <c r="F1995">
        <f>D1995*GETPIVOTDATA("Gender",NB_2!$A$3,"Gender","Female","LastLetter","a")</f>
        <v>0.30826684076376898</v>
      </c>
      <c r="G1995" t="str">
        <f t="shared" si="31"/>
        <v>Female</v>
      </c>
    </row>
    <row r="1996" spans="1:7">
      <c r="A1996" t="s">
        <v>6</v>
      </c>
      <c r="B1996" t="s">
        <v>2976</v>
      </c>
      <c r="C1996">
        <f>VLOOKUP(B1996,NB_2!A:C,3,0)</f>
        <v>0.17520215633423181</v>
      </c>
      <c r="D1996">
        <f>VLOOKUP(B1996,NB_2!A:C,2,0)</f>
        <v>0.55521783181357653</v>
      </c>
      <c r="E1996">
        <f>C1996*GETPIVOTDATA("Gender",NB_2!$A$3,"Gender","Male","LastLetter","a")</f>
        <v>3.0695795584164604E-2</v>
      </c>
      <c r="F1996">
        <f>D1996*GETPIVOTDATA("Gender",NB_2!$A$3,"Gender","Female","LastLetter","a")</f>
        <v>0.30826684076376898</v>
      </c>
      <c r="G1996" t="str">
        <f t="shared" si="31"/>
        <v>Female</v>
      </c>
    </row>
    <row r="1997" spans="1:7">
      <c r="A1997" t="s">
        <v>4</v>
      </c>
      <c r="B1997" t="s">
        <v>2976</v>
      </c>
      <c r="C1997">
        <f>VLOOKUP(B1997,NB_2!A:C,3,0)</f>
        <v>0.17520215633423181</v>
      </c>
      <c r="D1997">
        <f>VLOOKUP(B1997,NB_2!A:C,2,0)</f>
        <v>0.55521783181357653</v>
      </c>
      <c r="E1997">
        <f>C1997*GETPIVOTDATA("Gender",NB_2!$A$3,"Gender","Male","LastLetter","a")</f>
        <v>3.0695795584164604E-2</v>
      </c>
      <c r="F1997">
        <f>D1997*GETPIVOTDATA("Gender",NB_2!$A$3,"Gender","Female","LastLetter","a")</f>
        <v>0.30826684076376898</v>
      </c>
      <c r="G1997" t="str">
        <f t="shared" si="31"/>
        <v>Female</v>
      </c>
    </row>
    <row r="1998" spans="1:7">
      <c r="A1998" t="s">
        <v>6</v>
      </c>
      <c r="B1998" t="s">
        <v>2983</v>
      </c>
      <c r="C1998">
        <f>VLOOKUP(B1998,NB_2!A:C,3,0)</f>
        <v>6.5588499550763707E-2</v>
      </c>
      <c r="D1998">
        <f>VLOOKUP(B1998,NB_2!A:C,2,0)</f>
        <v>0.33839918946301922</v>
      </c>
      <c r="E1998">
        <f>C1998*GETPIVOTDATA("Gender",NB_2!$A$3,"Gender","Male","LastLetter","a")</f>
        <v>1.1491246552020596E-2</v>
      </c>
      <c r="F1998">
        <f>D1998*GETPIVOTDATA("Gender",NB_2!$A$3,"Gender","Female","LastLetter","a")</f>
        <v>0.18788526426112923</v>
      </c>
      <c r="G1998" t="str">
        <f t="shared" si="31"/>
        <v>Female</v>
      </c>
    </row>
    <row r="1999" spans="1:7">
      <c r="A1999" t="s">
        <v>4</v>
      </c>
      <c r="B1999" t="s">
        <v>2997</v>
      </c>
      <c r="C1999">
        <f>VLOOKUP(B1999,NB_2!A:C,3,0)</f>
        <v>1.7070979335130278E-2</v>
      </c>
      <c r="D1999">
        <f>VLOOKUP(B1999,NB_2!A:C,2,0)</f>
        <v>2.0263424518743669E-3</v>
      </c>
      <c r="E1999">
        <f>C1999*GETPIVOTDATA("Gender",NB_2!$A$3,"Gender","Male","LastLetter","a")</f>
        <v>2.9908723902519353E-3</v>
      </c>
      <c r="F1999">
        <f>D1999*GETPIVOTDATA("Gender",NB_2!$A$3,"Gender","Female","LastLetter","a")</f>
        <v>1.1250614626414925E-3</v>
      </c>
      <c r="G1999" t="str">
        <f t="shared" si="31"/>
        <v>Male</v>
      </c>
    </row>
    <row r="2000" spans="1:7">
      <c r="A2000" t="s">
        <v>4</v>
      </c>
      <c r="B2000" t="s">
        <v>2992</v>
      </c>
      <c r="C2000">
        <f>VLOOKUP(B2000,NB_2!A:C,3,0)</f>
        <v>8.9847259658580411E-2</v>
      </c>
      <c r="D2000">
        <f>VLOOKUP(B2000,NB_2!A:C,2,0)</f>
        <v>8.1053698074974676E-3</v>
      </c>
      <c r="E2000">
        <f>C2000*GETPIVOTDATA("Gender",NB_2!$A$3,"Gender","Male","LastLetter","a")</f>
        <v>1.5741433632904926E-2</v>
      </c>
      <c r="F2000">
        <f>D2000*GETPIVOTDATA("Gender",NB_2!$A$3,"Gender","Female","LastLetter","a")</f>
        <v>4.50024585056597E-3</v>
      </c>
      <c r="G2000" t="str">
        <f t="shared" si="31"/>
        <v>Male</v>
      </c>
    </row>
    <row r="2001" spans="1:7">
      <c r="A2001" t="s">
        <v>4</v>
      </c>
      <c r="B2001" t="s">
        <v>2988</v>
      </c>
      <c r="C2001">
        <f>VLOOKUP(B2001,NB_2!A:C,3,0)</f>
        <v>0.16172506738544473</v>
      </c>
      <c r="D2001">
        <f>VLOOKUP(B2001,NB_2!A:C,2,0)</f>
        <v>1.4184397163120567E-2</v>
      </c>
      <c r="E2001">
        <f>C2001*GETPIVOTDATA("Gender",NB_2!$A$3,"Gender","Male","LastLetter","a")</f>
        <v>2.8334580539228861E-2</v>
      </c>
      <c r="F2001">
        <f>D2001*GETPIVOTDATA("Gender",NB_2!$A$3,"Gender","Female","LastLetter","a")</f>
        <v>7.8754302384904471E-3</v>
      </c>
      <c r="G2001" t="str">
        <f t="shared" si="31"/>
        <v>Male</v>
      </c>
    </row>
    <row r="2002" spans="1:7">
      <c r="A2002" t="s">
        <v>6</v>
      </c>
      <c r="B2002" t="s">
        <v>2976</v>
      </c>
      <c r="C2002">
        <f>VLOOKUP(B2002,NB_2!A:C,3,0)</f>
        <v>0.17520215633423181</v>
      </c>
      <c r="D2002">
        <f>VLOOKUP(B2002,NB_2!A:C,2,0)</f>
        <v>0.55521783181357653</v>
      </c>
      <c r="E2002">
        <f>C2002*GETPIVOTDATA("Gender",NB_2!$A$3,"Gender","Male","LastLetter","a")</f>
        <v>3.0695795584164604E-2</v>
      </c>
      <c r="F2002">
        <f>D2002*GETPIVOTDATA("Gender",NB_2!$A$3,"Gender","Female","LastLetter","a")</f>
        <v>0.30826684076376898</v>
      </c>
      <c r="G2002" t="str">
        <f t="shared" si="31"/>
        <v>Female</v>
      </c>
    </row>
    <row r="2003" spans="1:7">
      <c r="A2003" t="s">
        <v>4</v>
      </c>
      <c r="B2003" t="s">
        <v>2982</v>
      </c>
      <c r="C2003">
        <f>VLOOKUP(B2003,NB_2!A:C,3,0)</f>
        <v>0.1096136567834681</v>
      </c>
      <c r="D2003">
        <f>VLOOKUP(B2003,NB_2!A:C,2,0)</f>
        <v>5.065856129685917E-3</v>
      </c>
      <c r="E2003">
        <f>C2003*GETPIVOTDATA("Gender",NB_2!$A$3,"Gender","Male","LastLetter","a")</f>
        <v>1.9204549032144008E-2</v>
      </c>
      <c r="F2003">
        <f>D2003*GETPIVOTDATA("Gender",NB_2!$A$3,"Gender","Female","LastLetter","a")</f>
        <v>2.812653656603731E-3</v>
      </c>
      <c r="G2003" t="str">
        <f t="shared" si="31"/>
        <v>Male</v>
      </c>
    </row>
    <row r="2004" spans="1:7">
      <c r="A2004" t="s">
        <v>4</v>
      </c>
      <c r="B2004" t="s">
        <v>2988</v>
      </c>
      <c r="C2004">
        <f>VLOOKUP(B2004,NB_2!A:C,3,0)</f>
        <v>0.16172506738544473</v>
      </c>
      <c r="D2004">
        <f>VLOOKUP(B2004,NB_2!A:C,2,0)</f>
        <v>1.4184397163120567E-2</v>
      </c>
      <c r="E2004">
        <f>C2004*GETPIVOTDATA("Gender",NB_2!$A$3,"Gender","Male","LastLetter","a")</f>
        <v>2.8334580539228861E-2</v>
      </c>
      <c r="F2004">
        <f>D2004*GETPIVOTDATA("Gender",NB_2!$A$3,"Gender","Female","LastLetter","a")</f>
        <v>7.8754302384904471E-3</v>
      </c>
      <c r="G2004" t="str">
        <f t="shared" si="31"/>
        <v>Male</v>
      </c>
    </row>
    <row r="2005" spans="1:7">
      <c r="A2005" t="s">
        <v>4</v>
      </c>
      <c r="B2005" t="s">
        <v>2995</v>
      </c>
      <c r="C2005">
        <f>VLOOKUP(B2005,NB_2!A:C,3,0)</f>
        <v>3.2345013477088951E-2</v>
      </c>
      <c r="D2005">
        <f>VLOOKUP(B2005,NB_2!A:C,2,0)</f>
        <v>1.0131712259371834E-2</v>
      </c>
      <c r="E2005">
        <f>C2005*GETPIVOTDATA("Gender",NB_2!$A$3,"Gender","Male","LastLetter","a")</f>
        <v>5.6669161078457733E-3</v>
      </c>
      <c r="F2005">
        <f>D2005*GETPIVOTDATA("Gender",NB_2!$A$3,"Gender","Female","LastLetter","a")</f>
        <v>5.6253073132074621E-3</v>
      </c>
      <c r="G2005" t="str">
        <f t="shared" si="31"/>
        <v>Male</v>
      </c>
    </row>
    <row r="2006" spans="1:7">
      <c r="A2006" t="s">
        <v>4</v>
      </c>
      <c r="B2006" t="s">
        <v>2985</v>
      </c>
      <c r="C2006">
        <f>VLOOKUP(B2006,NB_2!A:C,3,0)</f>
        <v>3.6837376460017966E-2</v>
      </c>
      <c r="D2006">
        <f>VLOOKUP(B2006,NB_2!A:C,2,0)</f>
        <v>4.0526849037487338E-3</v>
      </c>
      <c r="E2006">
        <f>C2006*GETPIVOTDATA("Gender",NB_2!$A$3,"Gender","Male","LastLetter","a")</f>
        <v>6.4539877894910181E-3</v>
      </c>
      <c r="F2006">
        <f>D2006*GETPIVOTDATA("Gender",NB_2!$A$3,"Gender","Female","LastLetter","a")</f>
        <v>2.250122925282985E-3</v>
      </c>
      <c r="G2006" t="str">
        <f t="shared" si="31"/>
        <v>Male</v>
      </c>
    </row>
    <row r="2007" spans="1:7">
      <c r="A2007" t="s">
        <v>6</v>
      </c>
      <c r="B2007" t="s">
        <v>2988</v>
      </c>
      <c r="C2007">
        <f>VLOOKUP(B2007,NB_2!A:C,3,0)</f>
        <v>0.16172506738544473</v>
      </c>
      <c r="D2007">
        <f>VLOOKUP(B2007,NB_2!A:C,2,0)</f>
        <v>1.4184397163120567E-2</v>
      </c>
      <c r="E2007">
        <f>C2007*GETPIVOTDATA("Gender",NB_2!$A$3,"Gender","Male","LastLetter","a")</f>
        <v>2.8334580539228861E-2</v>
      </c>
      <c r="F2007">
        <f>D2007*GETPIVOTDATA("Gender",NB_2!$A$3,"Gender","Female","LastLetter","a")</f>
        <v>7.8754302384904471E-3</v>
      </c>
      <c r="G2007" t="str">
        <f t="shared" si="31"/>
        <v>Male</v>
      </c>
    </row>
    <row r="2008" spans="1:7">
      <c r="A2008" t="s">
        <v>4</v>
      </c>
      <c r="B2008" t="s">
        <v>2982</v>
      </c>
      <c r="C2008">
        <f>VLOOKUP(B2008,NB_2!A:C,3,0)</f>
        <v>0.1096136567834681</v>
      </c>
      <c r="D2008">
        <f>VLOOKUP(B2008,NB_2!A:C,2,0)</f>
        <v>5.065856129685917E-3</v>
      </c>
      <c r="E2008">
        <f>C2008*GETPIVOTDATA("Gender",NB_2!$A$3,"Gender","Male","LastLetter","a")</f>
        <v>1.9204549032144008E-2</v>
      </c>
      <c r="F2008">
        <f>D2008*GETPIVOTDATA("Gender",NB_2!$A$3,"Gender","Female","LastLetter","a")</f>
        <v>2.812653656603731E-3</v>
      </c>
      <c r="G2008" t="str">
        <f t="shared" si="31"/>
        <v>Male</v>
      </c>
    </row>
    <row r="2009" spans="1:7">
      <c r="A2009" t="s">
        <v>4</v>
      </c>
      <c r="B2009" t="s">
        <v>2992</v>
      </c>
      <c r="C2009">
        <f>VLOOKUP(B2009,NB_2!A:C,3,0)</f>
        <v>8.9847259658580411E-2</v>
      </c>
      <c r="D2009">
        <f>VLOOKUP(B2009,NB_2!A:C,2,0)</f>
        <v>8.1053698074974676E-3</v>
      </c>
      <c r="E2009">
        <f>C2009*GETPIVOTDATA("Gender",NB_2!$A$3,"Gender","Male","LastLetter","a")</f>
        <v>1.5741433632904926E-2</v>
      </c>
      <c r="F2009">
        <f>D2009*GETPIVOTDATA("Gender",NB_2!$A$3,"Gender","Female","LastLetter","a")</f>
        <v>4.50024585056597E-3</v>
      </c>
      <c r="G2009" t="str">
        <f t="shared" si="31"/>
        <v>Male</v>
      </c>
    </row>
    <row r="2010" spans="1:7">
      <c r="A2010" t="s">
        <v>6</v>
      </c>
      <c r="B2010" t="s">
        <v>2976</v>
      </c>
      <c r="C2010">
        <f>VLOOKUP(B2010,NB_2!A:C,3,0)</f>
        <v>0.17520215633423181</v>
      </c>
      <c r="D2010">
        <f>VLOOKUP(B2010,NB_2!A:C,2,0)</f>
        <v>0.55521783181357653</v>
      </c>
      <c r="E2010">
        <f>C2010*GETPIVOTDATA("Gender",NB_2!$A$3,"Gender","Male","LastLetter","a")</f>
        <v>3.0695795584164604E-2</v>
      </c>
      <c r="F2010">
        <f>D2010*GETPIVOTDATA("Gender",NB_2!$A$3,"Gender","Female","LastLetter","a")</f>
        <v>0.30826684076376898</v>
      </c>
      <c r="G2010" t="str">
        <f t="shared" si="31"/>
        <v>Female</v>
      </c>
    </row>
    <row r="2011" spans="1:7">
      <c r="A2011" t="s">
        <v>6</v>
      </c>
      <c r="B2011" t="s">
        <v>2976</v>
      </c>
      <c r="C2011">
        <f>VLOOKUP(B2011,NB_2!A:C,3,0)</f>
        <v>0.17520215633423181</v>
      </c>
      <c r="D2011">
        <f>VLOOKUP(B2011,NB_2!A:C,2,0)</f>
        <v>0.55521783181357653</v>
      </c>
      <c r="E2011">
        <f>C2011*GETPIVOTDATA("Gender",NB_2!$A$3,"Gender","Male","LastLetter","a")</f>
        <v>3.0695795584164604E-2</v>
      </c>
      <c r="F2011">
        <f>D2011*GETPIVOTDATA("Gender",NB_2!$A$3,"Gender","Female","LastLetter","a")</f>
        <v>0.30826684076376898</v>
      </c>
      <c r="G2011" t="str">
        <f t="shared" si="31"/>
        <v>Female</v>
      </c>
    </row>
    <row r="2012" spans="1:7">
      <c r="A2012" t="s">
        <v>4</v>
      </c>
      <c r="B2012" t="s">
        <v>2983</v>
      </c>
      <c r="C2012">
        <f>VLOOKUP(B2012,NB_2!A:C,3,0)</f>
        <v>6.5588499550763707E-2</v>
      </c>
      <c r="D2012">
        <f>VLOOKUP(B2012,NB_2!A:C,2,0)</f>
        <v>0.33839918946301922</v>
      </c>
      <c r="E2012">
        <f>C2012*GETPIVOTDATA("Gender",NB_2!$A$3,"Gender","Male","LastLetter","a")</f>
        <v>1.1491246552020596E-2</v>
      </c>
      <c r="F2012">
        <f>D2012*GETPIVOTDATA("Gender",NB_2!$A$3,"Gender","Female","LastLetter","a")</f>
        <v>0.18788526426112923</v>
      </c>
      <c r="G2012" t="str">
        <f t="shared" si="31"/>
        <v>Female</v>
      </c>
    </row>
    <row r="2013" spans="1:7">
      <c r="A2013" t="s">
        <v>6</v>
      </c>
      <c r="B2013" t="s">
        <v>2976</v>
      </c>
      <c r="C2013">
        <f>VLOOKUP(B2013,NB_2!A:C,3,0)</f>
        <v>0.17520215633423181</v>
      </c>
      <c r="D2013">
        <f>VLOOKUP(B2013,NB_2!A:C,2,0)</f>
        <v>0.55521783181357653</v>
      </c>
      <c r="E2013">
        <f>C2013*GETPIVOTDATA("Gender",NB_2!$A$3,"Gender","Male","LastLetter","a")</f>
        <v>3.0695795584164604E-2</v>
      </c>
      <c r="F2013">
        <f>D2013*GETPIVOTDATA("Gender",NB_2!$A$3,"Gender","Female","LastLetter","a")</f>
        <v>0.30826684076376898</v>
      </c>
      <c r="G2013" t="str">
        <f t="shared" si="31"/>
        <v>Female</v>
      </c>
    </row>
    <row r="2014" spans="1:7">
      <c r="A2014" t="s">
        <v>6</v>
      </c>
      <c r="B2014" t="s">
        <v>2976</v>
      </c>
      <c r="C2014">
        <f>VLOOKUP(B2014,NB_2!A:C,3,0)</f>
        <v>0.17520215633423181</v>
      </c>
      <c r="D2014">
        <f>VLOOKUP(B2014,NB_2!A:C,2,0)</f>
        <v>0.55521783181357653</v>
      </c>
      <c r="E2014">
        <f>C2014*GETPIVOTDATA("Gender",NB_2!$A$3,"Gender","Male","LastLetter","a")</f>
        <v>3.0695795584164604E-2</v>
      </c>
      <c r="F2014">
        <f>D2014*GETPIVOTDATA("Gender",NB_2!$A$3,"Gender","Female","LastLetter","a")</f>
        <v>0.30826684076376898</v>
      </c>
      <c r="G2014" t="str">
        <f t="shared" si="31"/>
        <v>Female</v>
      </c>
    </row>
    <row r="2015" spans="1:7">
      <c r="A2015" t="s">
        <v>4</v>
      </c>
      <c r="B2015" t="s">
        <v>2988</v>
      </c>
      <c r="C2015">
        <f>VLOOKUP(B2015,NB_2!A:C,3,0)</f>
        <v>0.16172506738544473</v>
      </c>
      <c r="D2015">
        <f>VLOOKUP(B2015,NB_2!A:C,2,0)</f>
        <v>1.4184397163120567E-2</v>
      </c>
      <c r="E2015">
        <f>C2015*GETPIVOTDATA("Gender",NB_2!$A$3,"Gender","Male","LastLetter","a")</f>
        <v>2.8334580539228861E-2</v>
      </c>
      <c r="F2015">
        <f>D2015*GETPIVOTDATA("Gender",NB_2!$A$3,"Gender","Female","LastLetter","a")</f>
        <v>7.8754302384904471E-3</v>
      </c>
      <c r="G2015" t="str">
        <f t="shared" si="31"/>
        <v>Male</v>
      </c>
    </row>
    <row r="2016" spans="1:7">
      <c r="A2016" t="s">
        <v>6</v>
      </c>
      <c r="B2016" t="s">
        <v>2976</v>
      </c>
      <c r="C2016">
        <f>VLOOKUP(B2016,NB_2!A:C,3,0)</f>
        <v>0.17520215633423181</v>
      </c>
      <c r="D2016">
        <f>VLOOKUP(B2016,NB_2!A:C,2,0)</f>
        <v>0.55521783181357653</v>
      </c>
      <c r="E2016">
        <f>C2016*GETPIVOTDATA("Gender",NB_2!$A$3,"Gender","Male","LastLetter","a")</f>
        <v>3.0695795584164604E-2</v>
      </c>
      <c r="F2016">
        <f>D2016*GETPIVOTDATA("Gender",NB_2!$A$3,"Gender","Female","LastLetter","a")</f>
        <v>0.30826684076376898</v>
      </c>
      <c r="G2016" t="str">
        <f t="shared" si="31"/>
        <v>Female</v>
      </c>
    </row>
    <row r="2017" spans="1:7">
      <c r="A2017" t="s">
        <v>4</v>
      </c>
      <c r="B2017" t="s">
        <v>2984</v>
      </c>
      <c r="C2017">
        <f>VLOOKUP(B2017,NB_2!A:C,3,0)</f>
        <v>2.3360287511230909E-2</v>
      </c>
      <c r="D2017">
        <f>VLOOKUP(B2017,NB_2!A:C,2,0)</f>
        <v>1.0131712259371835E-3</v>
      </c>
      <c r="E2017">
        <f>C2017*GETPIVOTDATA("Gender",NB_2!$A$3,"Gender","Male","LastLetter","a")</f>
        <v>4.0927727445552809E-3</v>
      </c>
      <c r="F2017">
        <f>D2017*GETPIVOTDATA("Gender",NB_2!$A$3,"Gender","Female","LastLetter","a")</f>
        <v>5.6253073132074625E-4</v>
      </c>
      <c r="G2017" t="str">
        <f t="shared" si="31"/>
        <v>Male</v>
      </c>
    </row>
    <row r="2018" spans="1:7">
      <c r="A2018" t="s">
        <v>6</v>
      </c>
      <c r="B2018" t="s">
        <v>2983</v>
      </c>
      <c r="C2018">
        <f>VLOOKUP(B2018,NB_2!A:C,3,0)</f>
        <v>6.5588499550763707E-2</v>
      </c>
      <c r="D2018">
        <f>VLOOKUP(B2018,NB_2!A:C,2,0)</f>
        <v>0.33839918946301922</v>
      </c>
      <c r="E2018">
        <f>C2018*GETPIVOTDATA("Gender",NB_2!$A$3,"Gender","Male","LastLetter","a")</f>
        <v>1.1491246552020596E-2</v>
      </c>
      <c r="F2018">
        <f>D2018*GETPIVOTDATA("Gender",NB_2!$A$3,"Gender","Female","LastLetter","a")</f>
        <v>0.18788526426112923</v>
      </c>
      <c r="G2018" t="str">
        <f t="shared" si="31"/>
        <v>Female</v>
      </c>
    </row>
    <row r="2019" spans="1:7">
      <c r="A2019" t="s">
        <v>4</v>
      </c>
      <c r="B2019" t="s">
        <v>2976</v>
      </c>
      <c r="C2019">
        <f>VLOOKUP(B2019,NB_2!A:C,3,0)</f>
        <v>0.17520215633423181</v>
      </c>
      <c r="D2019">
        <f>VLOOKUP(B2019,NB_2!A:C,2,0)</f>
        <v>0.55521783181357653</v>
      </c>
      <c r="E2019">
        <f>C2019*GETPIVOTDATA("Gender",NB_2!$A$3,"Gender","Male","LastLetter","a")</f>
        <v>3.0695795584164604E-2</v>
      </c>
      <c r="F2019">
        <f>D2019*GETPIVOTDATA("Gender",NB_2!$A$3,"Gender","Female","LastLetter","a")</f>
        <v>0.30826684076376898</v>
      </c>
      <c r="G2019" t="str">
        <f t="shared" si="31"/>
        <v>Female</v>
      </c>
    </row>
    <row r="2020" spans="1:7">
      <c r="A2020" t="s">
        <v>6</v>
      </c>
      <c r="B2020" t="s">
        <v>2976</v>
      </c>
      <c r="C2020">
        <f>VLOOKUP(B2020,NB_2!A:C,3,0)</f>
        <v>0.17520215633423181</v>
      </c>
      <c r="D2020">
        <f>VLOOKUP(B2020,NB_2!A:C,2,0)</f>
        <v>0.55521783181357653</v>
      </c>
      <c r="E2020">
        <f>C2020*GETPIVOTDATA("Gender",NB_2!$A$3,"Gender","Male","LastLetter","a")</f>
        <v>3.0695795584164604E-2</v>
      </c>
      <c r="F2020">
        <f>D2020*GETPIVOTDATA("Gender",NB_2!$A$3,"Gender","Female","LastLetter","a")</f>
        <v>0.30826684076376898</v>
      </c>
      <c r="G2020" t="str">
        <f t="shared" si="31"/>
        <v>Female</v>
      </c>
    </row>
    <row r="2021" spans="1:7">
      <c r="A2021" t="s">
        <v>6</v>
      </c>
      <c r="B2021" t="s">
        <v>2988</v>
      </c>
      <c r="C2021">
        <f>VLOOKUP(B2021,NB_2!A:C,3,0)</f>
        <v>0.16172506738544473</v>
      </c>
      <c r="D2021">
        <f>VLOOKUP(B2021,NB_2!A:C,2,0)</f>
        <v>1.4184397163120567E-2</v>
      </c>
      <c r="E2021">
        <f>C2021*GETPIVOTDATA("Gender",NB_2!$A$3,"Gender","Male","LastLetter","a")</f>
        <v>2.8334580539228861E-2</v>
      </c>
      <c r="F2021">
        <f>D2021*GETPIVOTDATA("Gender",NB_2!$A$3,"Gender","Female","LastLetter","a")</f>
        <v>7.8754302384904471E-3</v>
      </c>
      <c r="G2021" t="str">
        <f t="shared" si="31"/>
        <v>Male</v>
      </c>
    </row>
    <row r="2022" spans="1:7">
      <c r="A2022" t="s">
        <v>6</v>
      </c>
      <c r="B2022" t="s">
        <v>2983</v>
      </c>
      <c r="C2022">
        <f>VLOOKUP(B2022,NB_2!A:C,3,0)</f>
        <v>6.5588499550763707E-2</v>
      </c>
      <c r="D2022">
        <f>VLOOKUP(B2022,NB_2!A:C,2,0)</f>
        <v>0.33839918946301922</v>
      </c>
      <c r="E2022">
        <f>C2022*GETPIVOTDATA("Gender",NB_2!$A$3,"Gender","Male","LastLetter","a")</f>
        <v>1.1491246552020596E-2</v>
      </c>
      <c r="F2022">
        <f>D2022*GETPIVOTDATA("Gender",NB_2!$A$3,"Gender","Female","LastLetter","a")</f>
        <v>0.18788526426112923</v>
      </c>
      <c r="G2022" t="str">
        <f t="shared" si="31"/>
        <v>Female</v>
      </c>
    </row>
    <row r="2023" spans="1:7">
      <c r="A2023" t="s">
        <v>4</v>
      </c>
      <c r="B2023" t="s">
        <v>2978</v>
      </c>
      <c r="C2023">
        <f>VLOOKUP(B2023,NB_2!A:C,3,0)</f>
        <v>3.0548068283917342E-2</v>
      </c>
      <c r="D2023">
        <f>VLOOKUP(B2023,NB_2!A:C,2,0)</f>
        <v>1.0131712259371835E-3</v>
      </c>
      <c r="E2023">
        <f>C2023*GETPIVOTDATA("Gender",NB_2!$A$3,"Gender","Male","LastLetter","a")</f>
        <v>5.3520874351876743E-3</v>
      </c>
      <c r="F2023">
        <f>D2023*GETPIVOTDATA("Gender",NB_2!$A$3,"Gender","Female","LastLetter","a")</f>
        <v>5.6253073132074625E-4</v>
      </c>
      <c r="G2023" t="str">
        <f t="shared" si="31"/>
        <v>Male</v>
      </c>
    </row>
    <row r="2024" spans="1:7">
      <c r="A2024" t="s">
        <v>4</v>
      </c>
      <c r="B2024" t="s">
        <v>2993</v>
      </c>
      <c r="C2024">
        <f>VLOOKUP(B2024,NB_2!A:C,3,0)</f>
        <v>2.2461814914645103E-2</v>
      </c>
      <c r="D2024">
        <f>VLOOKUP(B2024,NB_2!A:C,2,0)</f>
        <v>3.0395136778115501E-3</v>
      </c>
      <c r="E2024">
        <f>C2024*GETPIVOTDATA("Gender",NB_2!$A$3,"Gender","Male","LastLetter","a")</f>
        <v>3.9353584082262314E-3</v>
      </c>
      <c r="F2024">
        <f>D2024*GETPIVOTDATA("Gender",NB_2!$A$3,"Gender","Female","LastLetter","a")</f>
        <v>1.6875921939622388E-3</v>
      </c>
      <c r="G2024" t="str">
        <f t="shared" si="31"/>
        <v>Male</v>
      </c>
    </row>
    <row r="2025" spans="1:7">
      <c r="A2025" t="s">
        <v>6</v>
      </c>
      <c r="B2025" t="s">
        <v>2983</v>
      </c>
      <c r="C2025">
        <f>VLOOKUP(B2025,NB_2!A:C,3,0)</f>
        <v>6.5588499550763707E-2</v>
      </c>
      <c r="D2025">
        <f>VLOOKUP(B2025,NB_2!A:C,2,0)</f>
        <v>0.33839918946301922</v>
      </c>
      <c r="E2025">
        <f>C2025*GETPIVOTDATA("Gender",NB_2!$A$3,"Gender","Male","LastLetter","a")</f>
        <v>1.1491246552020596E-2</v>
      </c>
      <c r="F2025">
        <f>D2025*GETPIVOTDATA("Gender",NB_2!$A$3,"Gender","Female","LastLetter","a")</f>
        <v>0.18788526426112923</v>
      </c>
      <c r="G2025" t="str">
        <f t="shared" si="31"/>
        <v>Female</v>
      </c>
    </row>
    <row r="2026" spans="1:7">
      <c r="A2026" t="s">
        <v>6</v>
      </c>
      <c r="B2026" t="s">
        <v>2976</v>
      </c>
      <c r="C2026">
        <f>VLOOKUP(B2026,NB_2!A:C,3,0)</f>
        <v>0.17520215633423181</v>
      </c>
      <c r="D2026">
        <f>VLOOKUP(B2026,NB_2!A:C,2,0)</f>
        <v>0.55521783181357653</v>
      </c>
      <c r="E2026">
        <f>C2026*GETPIVOTDATA("Gender",NB_2!$A$3,"Gender","Male","LastLetter","a")</f>
        <v>3.0695795584164604E-2</v>
      </c>
      <c r="F2026">
        <f>D2026*GETPIVOTDATA("Gender",NB_2!$A$3,"Gender","Female","LastLetter","a")</f>
        <v>0.30826684076376898</v>
      </c>
      <c r="G2026" t="str">
        <f t="shared" si="31"/>
        <v>Female</v>
      </c>
    </row>
    <row r="2027" spans="1:7">
      <c r="A2027" t="s">
        <v>4</v>
      </c>
      <c r="B2027" t="s">
        <v>2992</v>
      </c>
      <c r="C2027">
        <f>VLOOKUP(B2027,NB_2!A:C,3,0)</f>
        <v>8.9847259658580411E-2</v>
      </c>
      <c r="D2027">
        <f>VLOOKUP(B2027,NB_2!A:C,2,0)</f>
        <v>8.1053698074974676E-3</v>
      </c>
      <c r="E2027">
        <f>C2027*GETPIVOTDATA("Gender",NB_2!$A$3,"Gender","Male","LastLetter","a")</f>
        <v>1.5741433632904926E-2</v>
      </c>
      <c r="F2027">
        <f>D2027*GETPIVOTDATA("Gender",NB_2!$A$3,"Gender","Female","LastLetter","a")</f>
        <v>4.50024585056597E-3</v>
      </c>
      <c r="G2027" t="str">
        <f t="shared" si="31"/>
        <v>Male</v>
      </c>
    </row>
    <row r="2028" spans="1:7">
      <c r="A2028" t="s">
        <v>4</v>
      </c>
      <c r="B2028" t="s">
        <v>2982</v>
      </c>
      <c r="C2028">
        <f>VLOOKUP(B2028,NB_2!A:C,3,0)</f>
        <v>0.1096136567834681</v>
      </c>
      <c r="D2028">
        <f>VLOOKUP(B2028,NB_2!A:C,2,0)</f>
        <v>5.065856129685917E-3</v>
      </c>
      <c r="E2028">
        <f>C2028*GETPIVOTDATA("Gender",NB_2!$A$3,"Gender","Male","LastLetter","a")</f>
        <v>1.9204549032144008E-2</v>
      </c>
      <c r="F2028">
        <f>D2028*GETPIVOTDATA("Gender",NB_2!$A$3,"Gender","Female","LastLetter","a")</f>
        <v>2.812653656603731E-3</v>
      </c>
      <c r="G2028" t="str">
        <f t="shared" si="31"/>
        <v>Male</v>
      </c>
    </row>
    <row r="2029" spans="1:7">
      <c r="A2029" t="s">
        <v>6</v>
      </c>
      <c r="B2029" t="s">
        <v>2976</v>
      </c>
      <c r="C2029">
        <f>VLOOKUP(B2029,NB_2!A:C,3,0)</f>
        <v>0.17520215633423181</v>
      </c>
      <c r="D2029">
        <f>VLOOKUP(B2029,NB_2!A:C,2,0)</f>
        <v>0.55521783181357653</v>
      </c>
      <c r="E2029">
        <f>C2029*GETPIVOTDATA("Gender",NB_2!$A$3,"Gender","Male","LastLetter","a")</f>
        <v>3.0695795584164604E-2</v>
      </c>
      <c r="F2029">
        <f>D2029*GETPIVOTDATA("Gender",NB_2!$A$3,"Gender","Female","LastLetter","a")</f>
        <v>0.30826684076376898</v>
      </c>
      <c r="G2029" t="str">
        <f t="shared" si="31"/>
        <v>Female</v>
      </c>
    </row>
    <row r="2030" spans="1:7">
      <c r="A2030" t="s">
        <v>4</v>
      </c>
      <c r="B2030" t="s">
        <v>2988</v>
      </c>
      <c r="C2030">
        <f>VLOOKUP(B2030,NB_2!A:C,3,0)</f>
        <v>0.16172506738544473</v>
      </c>
      <c r="D2030">
        <f>VLOOKUP(B2030,NB_2!A:C,2,0)</f>
        <v>1.4184397163120567E-2</v>
      </c>
      <c r="E2030">
        <f>C2030*GETPIVOTDATA("Gender",NB_2!$A$3,"Gender","Male","LastLetter","a")</f>
        <v>2.8334580539228861E-2</v>
      </c>
      <c r="F2030">
        <f>D2030*GETPIVOTDATA("Gender",NB_2!$A$3,"Gender","Female","LastLetter","a")</f>
        <v>7.8754302384904471E-3</v>
      </c>
      <c r="G2030" t="str">
        <f t="shared" si="31"/>
        <v>Male</v>
      </c>
    </row>
    <row r="2031" spans="1:7">
      <c r="A2031" t="s">
        <v>4</v>
      </c>
      <c r="B2031" t="s">
        <v>2994</v>
      </c>
      <c r="C2031">
        <f>VLOOKUP(B2031,NB_2!A:C,3,0)</f>
        <v>6.2893081761006289E-2</v>
      </c>
      <c r="D2031">
        <f>VLOOKUP(B2031,NB_2!A:C,2,0)</f>
        <v>5.065856129685917E-3</v>
      </c>
      <c r="E2031">
        <f>C2031*GETPIVOTDATA("Gender",NB_2!$A$3,"Gender","Male","LastLetter","a")</f>
        <v>1.1019003543033448E-2</v>
      </c>
      <c r="F2031">
        <f>D2031*GETPIVOTDATA("Gender",NB_2!$A$3,"Gender","Female","LastLetter","a")</f>
        <v>2.812653656603731E-3</v>
      </c>
      <c r="G2031" t="str">
        <f t="shared" si="31"/>
        <v>Male</v>
      </c>
    </row>
    <row r="2032" spans="1:7">
      <c r="A2032" t="s">
        <v>6</v>
      </c>
      <c r="B2032" t="s">
        <v>2983</v>
      </c>
      <c r="C2032">
        <f>VLOOKUP(B2032,NB_2!A:C,3,0)</f>
        <v>6.5588499550763707E-2</v>
      </c>
      <c r="D2032">
        <f>VLOOKUP(B2032,NB_2!A:C,2,0)</f>
        <v>0.33839918946301922</v>
      </c>
      <c r="E2032">
        <f>C2032*GETPIVOTDATA("Gender",NB_2!$A$3,"Gender","Male","LastLetter","a")</f>
        <v>1.1491246552020596E-2</v>
      </c>
      <c r="F2032">
        <f>D2032*GETPIVOTDATA("Gender",NB_2!$A$3,"Gender","Female","LastLetter","a")</f>
        <v>0.18788526426112923</v>
      </c>
      <c r="G2032" t="str">
        <f t="shared" si="31"/>
        <v>Female</v>
      </c>
    </row>
    <row r="2033" spans="1:7">
      <c r="A2033" t="s">
        <v>4</v>
      </c>
      <c r="B2033" t="s">
        <v>2986</v>
      </c>
      <c r="C2033">
        <f>VLOOKUP(B2033,NB_2!A:C,3,0)</f>
        <v>5.6603773584905662E-2</v>
      </c>
      <c r="D2033">
        <f>VLOOKUP(B2033,NB_2!A:C,2,0)</f>
        <v>3.0395136778115502E-2</v>
      </c>
      <c r="E2033">
        <f>C2033*GETPIVOTDATA("Gender",NB_2!$A$3,"Gender","Male","LastLetter","a")</f>
        <v>9.9171031887301028E-3</v>
      </c>
      <c r="F2033">
        <f>D2033*GETPIVOTDATA("Gender",NB_2!$A$3,"Gender","Female","LastLetter","a")</f>
        <v>1.6875921939622389E-2</v>
      </c>
      <c r="G2033" t="str">
        <f t="shared" si="31"/>
        <v>Female</v>
      </c>
    </row>
    <row r="2034" spans="1:7">
      <c r="A2034" t="s">
        <v>4</v>
      </c>
      <c r="B2034" t="s">
        <v>2986</v>
      </c>
      <c r="C2034">
        <f>VLOOKUP(B2034,NB_2!A:C,3,0)</f>
        <v>5.6603773584905662E-2</v>
      </c>
      <c r="D2034">
        <f>VLOOKUP(B2034,NB_2!A:C,2,0)</f>
        <v>3.0395136778115502E-2</v>
      </c>
      <c r="E2034">
        <f>C2034*GETPIVOTDATA("Gender",NB_2!$A$3,"Gender","Male","LastLetter","a")</f>
        <v>9.9171031887301028E-3</v>
      </c>
      <c r="F2034">
        <f>D2034*GETPIVOTDATA("Gender",NB_2!$A$3,"Gender","Female","LastLetter","a")</f>
        <v>1.6875921939622389E-2</v>
      </c>
      <c r="G2034" t="str">
        <f t="shared" si="31"/>
        <v>Female</v>
      </c>
    </row>
    <row r="2035" spans="1:7">
      <c r="A2035" t="s">
        <v>6</v>
      </c>
      <c r="B2035" t="s">
        <v>2983</v>
      </c>
      <c r="C2035">
        <f>VLOOKUP(B2035,NB_2!A:C,3,0)</f>
        <v>6.5588499550763707E-2</v>
      </c>
      <c r="D2035">
        <f>VLOOKUP(B2035,NB_2!A:C,2,0)</f>
        <v>0.33839918946301922</v>
      </c>
      <c r="E2035">
        <f>C2035*GETPIVOTDATA("Gender",NB_2!$A$3,"Gender","Male","LastLetter","a")</f>
        <v>1.1491246552020596E-2</v>
      </c>
      <c r="F2035">
        <f>D2035*GETPIVOTDATA("Gender",NB_2!$A$3,"Gender","Female","LastLetter","a")</f>
        <v>0.18788526426112923</v>
      </c>
      <c r="G2035" t="str">
        <f t="shared" si="31"/>
        <v>Female</v>
      </c>
    </row>
    <row r="2036" spans="1:7">
      <c r="A2036" t="s">
        <v>4</v>
      </c>
      <c r="B2036" t="s">
        <v>2985</v>
      </c>
      <c r="C2036">
        <f>VLOOKUP(B2036,NB_2!A:C,3,0)</f>
        <v>3.6837376460017966E-2</v>
      </c>
      <c r="D2036">
        <f>VLOOKUP(B2036,NB_2!A:C,2,0)</f>
        <v>4.0526849037487338E-3</v>
      </c>
      <c r="E2036">
        <f>C2036*GETPIVOTDATA("Gender",NB_2!$A$3,"Gender","Male","LastLetter","a")</f>
        <v>6.4539877894910181E-3</v>
      </c>
      <c r="F2036">
        <f>D2036*GETPIVOTDATA("Gender",NB_2!$A$3,"Gender","Female","LastLetter","a")</f>
        <v>2.250122925282985E-3</v>
      </c>
      <c r="G2036" t="str">
        <f t="shared" si="31"/>
        <v>Male</v>
      </c>
    </row>
    <row r="2037" spans="1:7">
      <c r="A2037" t="s">
        <v>6</v>
      </c>
      <c r="B2037" t="s">
        <v>2983</v>
      </c>
      <c r="C2037">
        <f>VLOOKUP(B2037,NB_2!A:C,3,0)</f>
        <v>6.5588499550763707E-2</v>
      </c>
      <c r="D2037">
        <f>VLOOKUP(B2037,NB_2!A:C,2,0)</f>
        <v>0.33839918946301922</v>
      </c>
      <c r="E2037">
        <f>C2037*GETPIVOTDATA("Gender",NB_2!$A$3,"Gender","Male","LastLetter","a")</f>
        <v>1.1491246552020596E-2</v>
      </c>
      <c r="F2037">
        <f>D2037*GETPIVOTDATA("Gender",NB_2!$A$3,"Gender","Female","LastLetter","a")</f>
        <v>0.18788526426112923</v>
      </c>
      <c r="G2037" t="str">
        <f t="shared" si="31"/>
        <v>Female</v>
      </c>
    </row>
    <row r="2038" spans="1:7">
      <c r="A2038" t="s">
        <v>6</v>
      </c>
      <c r="B2038" t="s">
        <v>2976</v>
      </c>
      <c r="C2038">
        <f>VLOOKUP(B2038,NB_2!A:C,3,0)</f>
        <v>0.17520215633423181</v>
      </c>
      <c r="D2038">
        <f>VLOOKUP(B2038,NB_2!A:C,2,0)</f>
        <v>0.55521783181357653</v>
      </c>
      <c r="E2038">
        <f>C2038*GETPIVOTDATA("Gender",NB_2!$A$3,"Gender","Male","LastLetter","a")</f>
        <v>3.0695795584164604E-2</v>
      </c>
      <c r="F2038">
        <f>D2038*GETPIVOTDATA("Gender",NB_2!$A$3,"Gender","Female","LastLetter","a")</f>
        <v>0.30826684076376898</v>
      </c>
      <c r="G2038" t="str">
        <f t="shared" si="31"/>
        <v>Female</v>
      </c>
    </row>
    <row r="2039" spans="1:7">
      <c r="A2039" t="s">
        <v>4</v>
      </c>
      <c r="B2039" t="s">
        <v>2984</v>
      </c>
      <c r="C2039">
        <f>VLOOKUP(B2039,NB_2!A:C,3,0)</f>
        <v>2.3360287511230909E-2</v>
      </c>
      <c r="D2039">
        <f>VLOOKUP(B2039,NB_2!A:C,2,0)</f>
        <v>1.0131712259371835E-3</v>
      </c>
      <c r="E2039">
        <f>C2039*GETPIVOTDATA("Gender",NB_2!$A$3,"Gender","Male","LastLetter","a")</f>
        <v>4.0927727445552809E-3</v>
      </c>
      <c r="F2039">
        <f>D2039*GETPIVOTDATA("Gender",NB_2!$A$3,"Gender","Female","LastLetter","a")</f>
        <v>5.6253073132074625E-4</v>
      </c>
      <c r="G2039" t="str">
        <f t="shared" si="31"/>
        <v>Male</v>
      </c>
    </row>
    <row r="2040" spans="1:7">
      <c r="A2040" t="s">
        <v>6</v>
      </c>
      <c r="B2040" t="s">
        <v>2976</v>
      </c>
      <c r="C2040">
        <f>VLOOKUP(B2040,NB_2!A:C,3,0)</f>
        <v>0.17520215633423181</v>
      </c>
      <c r="D2040">
        <f>VLOOKUP(B2040,NB_2!A:C,2,0)</f>
        <v>0.55521783181357653</v>
      </c>
      <c r="E2040">
        <f>C2040*GETPIVOTDATA("Gender",NB_2!$A$3,"Gender","Male","LastLetter","a")</f>
        <v>3.0695795584164604E-2</v>
      </c>
      <c r="F2040">
        <f>D2040*GETPIVOTDATA("Gender",NB_2!$A$3,"Gender","Female","LastLetter","a")</f>
        <v>0.30826684076376898</v>
      </c>
      <c r="G2040" t="str">
        <f t="shared" si="31"/>
        <v>Female</v>
      </c>
    </row>
    <row r="2041" spans="1:7">
      <c r="A2041" t="s">
        <v>6</v>
      </c>
      <c r="B2041" t="s">
        <v>2983</v>
      </c>
      <c r="C2041">
        <f>VLOOKUP(B2041,NB_2!A:C,3,0)</f>
        <v>6.5588499550763707E-2</v>
      </c>
      <c r="D2041">
        <f>VLOOKUP(B2041,NB_2!A:C,2,0)</f>
        <v>0.33839918946301922</v>
      </c>
      <c r="E2041">
        <f>C2041*GETPIVOTDATA("Gender",NB_2!$A$3,"Gender","Male","LastLetter","a")</f>
        <v>1.1491246552020596E-2</v>
      </c>
      <c r="F2041">
        <f>D2041*GETPIVOTDATA("Gender",NB_2!$A$3,"Gender","Female","LastLetter","a")</f>
        <v>0.18788526426112923</v>
      </c>
      <c r="G2041" t="str">
        <f t="shared" si="31"/>
        <v>Female</v>
      </c>
    </row>
    <row r="2042" spans="1:7">
      <c r="A2042" t="s">
        <v>4</v>
      </c>
      <c r="B2042" t="s">
        <v>2983</v>
      </c>
      <c r="C2042">
        <f>VLOOKUP(B2042,NB_2!A:C,3,0)</f>
        <v>6.5588499550763707E-2</v>
      </c>
      <c r="D2042">
        <f>VLOOKUP(B2042,NB_2!A:C,2,0)</f>
        <v>0.33839918946301922</v>
      </c>
      <c r="E2042">
        <f>C2042*GETPIVOTDATA("Gender",NB_2!$A$3,"Gender","Male","LastLetter","a")</f>
        <v>1.1491246552020596E-2</v>
      </c>
      <c r="F2042">
        <f>D2042*GETPIVOTDATA("Gender",NB_2!$A$3,"Gender","Female","LastLetter","a")</f>
        <v>0.18788526426112923</v>
      </c>
      <c r="G2042" t="str">
        <f t="shared" si="31"/>
        <v>Female</v>
      </c>
    </row>
    <row r="2043" spans="1:7">
      <c r="A2043" t="s">
        <v>4</v>
      </c>
      <c r="B2043" t="s">
        <v>2988</v>
      </c>
      <c r="C2043">
        <f>VLOOKUP(B2043,NB_2!A:C,3,0)</f>
        <v>0.16172506738544473</v>
      </c>
      <c r="D2043">
        <f>VLOOKUP(B2043,NB_2!A:C,2,0)</f>
        <v>1.4184397163120567E-2</v>
      </c>
      <c r="E2043">
        <f>C2043*GETPIVOTDATA("Gender",NB_2!$A$3,"Gender","Male","LastLetter","a")</f>
        <v>2.8334580539228861E-2</v>
      </c>
      <c r="F2043">
        <f>D2043*GETPIVOTDATA("Gender",NB_2!$A$3,"Gender","Female","LastLetter","a")</f>
        <v>7.8754302384904471E-3</v>
      </c>
      <c r="G2043" t="str">
        <f t="shared" si="31"/>
        <v>Male</v>
      </c>
    </row>
    <row r="2044" spans="1:7">
      <c r="A2044" t="s">
        <v>6</v>
      </c>
      <c r="B2044" t="s">
        <v>2976</v>
      </c>
      <c r="C2044">
        <f>VLOOKUP(B2044,NB_2!A:C,3,0)</f>
        <v>0.17520215633423181</v>
      </c>
      <c r="D2044">
        <f>VLOOKUP(B2044,NB_2!A:C,2,0)</f>
        <v>0.55521783181357653</v>
      </c>
      <c r="E2044">
        <f>C2044*GETPIVOTDATA("Gender",NB_2!$A$3,"Gender","Male","LastLetter","a")</f>
        <v>3.0695795584164604E-2</v>
      </c>
      <c r="F2044">
        <f>D2044*GETPIVOTDATA("Gender",NB_2!$A$3,"Gender","Female","LastLetter","a")</f>
        <v>0.30826684076376898</v>
      </c>
      <c r="G2044" t="str">
        <f t="shared" si="31"/>
        <v>Female</v>
      </c>
    </row>
    <row r="2045" spans="1:7">
      <c r="A2045" t="s">
        <v>4</v>
      </c>
      <c r="B2045" t="s">
        <v>2992</v>
      </c>
      <c r="C2045">
        <f>VLOOKUP(B2045,NB_2!A:C,3,0)</f>
        <v>8.9847259658580411E-2</v>
      </c>
      <c r="D2045">
        <f>VLOOKUP(B2045,NB_2!A:C,2,0)</f>
        <v>8.1053698074974676E-3</v>
      </c>
      <c r="E2045">
        <f>C2045*GETPIVOTDATA("Gender",NB_2!$A$3,"Gender","Male","LastLetter","a")</f>
        <v>1.5741433632904926E-2</v>
      </c>
      <c r="F2045">
        <f>D2045*GETPIVOTDATA("Gender",NB_2!$A$3,"Gender","Female","LastLetter","a")</f>
        <v>4.50024585056597E-3</v>
      </c>
      <c r="G2045" t="str">
        <f t="shared" si="31"/>
        <v>Male</v>
      </c>
    </row>
    <row r="2046" spans="1:7">
      <c r="A2046" t="s">
        <v>4</v>
      </c>
      <c r="B2046" t="s">
        <v>2976</v>
      </c>
      <c r="C2046">
        <f>VLOOKUP(B2046,NB_2!A:C,3,0)</f>
        <v>0.17520215633423181</v>
      </c>
      <c r="D2046">
        <f>VLOOKUP(B2046,NB_2!A:C,2,0)</f>
        <v>0.55521783181357653</v>
      </c>
      <c r="E2046">
        <f>C2046*GETPIVOTDATA("Gender",NB_2!$A$3,"Gender","Male","LastLetter","a")</f>
        <v>3.0695795584164604E-2</v>
      </c>
      <c r="F2046">
        <f>D2046*GETPIVOTDATA("Gender",NB_2!$A$3,"Gender","Female","LastLetter","a")</f>
        <v>0.30826684076376898</v>
      </c>
      <c r="G2046" t="str">
        <f t="shared" si="31"/>
        <v>Female</v>
      </c>
    </row>
    <row r="2047" spans="1:7">
      <c r="A2047" t="s">
        <v>6</v>
      </c>
      <c r="B2047" t="s">
        <v>2983</v>
      </c>
      <c r="C2047">
        <f>VLOOKUP(B2047,NB_2!A:C,3,0)</f>
        <v>6.5588499550763707E-2</v>
      </c>
      <c r="D2047">
        <f>VLOOKUP(B2047,NB_2!A:C,2,0)</f>
        <v>0.33839918946301922</v>
      </c>
      <c r="E2047">
        <f>C2047*GETPIVOTDATA("Gender",NB_2!$A$3,"Gender","Male","LastLetter","a")</f>
        <v>1.1491246552020596E-2</v>
      </c>
      <c r="F2047">
        <f>D2047*GETPIVOTDATA("Gender",NB_2!$A$3,"Gender","Female","LastLetter","a")</f>
        <v>0.18788526426112923</v>
      </c>
      <c r="G2047" t="str">
        <f t="shared" si="31"/>
        <v>Female</v>
      </c>
    </row>
    <row r="2048" spans="1:7">
      <c r="A2048" t="s">
        <v>4</v>
      </c>
      <c r="B2048" t="s">
        <v>2976</v>
      </c>
      <c r="C2048">
        <f>VLOOKUP(B2048,NB_2!A:C,3,0)</f>
        <v>0.17520215633423181</v>
      </c>
      <c r="D2048">
        <f>VLOOKUP(B2048,NB_2!A:C,2,0)</f>
        <v>0.55521783181357653</v>
      </c>
      <c r="E2048">
        <f>C2048*GETPIVOTDATA("Gender",NB_2!$A$3,"Gender","Male","LastLetter","a")</f>
        <v>3.0695795584164604E-2</v>
      </c>
      <c r="F2048">
        <f>D2048*GETPIVOTDATA("Gender",NB_2!$A$3,"Gender","Female","LastLetter","a")</f>
        <v>0.30826684076376898</v>
      </c>
      <c r="G2048" t="str">
        <f t="shared" si="31"/>
        <v>Female</v>
      </c>
    </row>
    <row r="2049" spans="1:7">
      <c r="A2049" t="s">
        <v>6</v>
      </c>
      <c r="B2049" t="s">
        <v>2982</v>
      </c>
      <c r="C2049">
        <f>VLOOKUP(B2049,NB_2!A:C,3,0)</f>
        <v>0.1096136567834681</v>
      </c>
      <c r="D2049">
        <f>VLOOKUP(B2049,NB_2!A:C,2,0)</f>
        <v>5.065856129685917E-3</v>
      </c>
      <c r="E2049">
        <f>C2049*GETPIVOTDATA("Gender",NB_2!$A$3,"Gender","Male","LastLetter","a")</f>
        <v>1.9204549032144008E-2</v>
      </c>
      <c r="F2049">
        <f>D2049*GETPIVOTDATA("Gender",NB_2!$A$3,"Gender","Female","LastLetter","a")</f>
        <v>2.812653656603731E-3</v>
      </c>
      <c r="G2049" t="str">
        <f t="shared" si="31"/>
        <v>Male</v>
      </c>
    </row>
    <row r="2050" spans="1:7">
      <c r="A2050" t="s">
        <v>4</v>
      </c>
      <c r="B2050" t="s">
        <v>2976</v>
      </c>
      <c r="C2050">
        <f>VLOOKUP(B2050,NB_2!A:C,3,0)</f>
        <v>0.17520215633423181</v>
      </c>
      <c r="D2050">
        <f>VLOOKUP(B2050,NB_2!A:C,2,0)</f>
        <v>0.55521783181357653</v>
      </c>
      <c r="E2050">
        <f>C2050*GETPIVOTDATA("Gender",NB_2!$A$3,"Gender","Male","LastLetter","a")</f>
        <v>3.0695795584164604E-2</v>
      </c>
      <c r="F2050">
        <f>D2050*GETPIVOTDATA("Gender",NB_2!$A$3,"Gender","Female","LastLetter","a")</f>
        <v>0.30826684076376898</v>
      </c>
      <c r="G2050" t="str">
        <f t="shared" si="31"/>
        <v>Female</v>
      </c>
    </row>
    <row r="2051" spans="1:7">
      <c r="A2051" t="s">
        <v>4</v>
      </c>
      <c r="B2051" t="s">
        <v>2988</v>
      </c>
      <c r="C2051">
        <f>VLOOKUP(B2051,NB_2!A:C,3,0)</f>
        <v>0.16172506738544473</v>
      </c>
      <c r="D2051">
        <f>VLOOKUP(B2051,NB_2!A:C,2,0)</f>
        <v>1.4184397163120567E-2</v>
      </c>
      <c r="E2051">
        <f>C2051*GETPIVOTDATA("Gender",NB_2!$A$3,"Gender","Male","LastLetter","a")</f>
        <v>2.8334580539228861E-2</v>
      </c>
      <c r="F2051">
        <f>D2051*GETPIVOTDATA("Gender",NB_2!$A$3,"Gender","Female","LastLetter","a")</f>
        <v>7.8754302384904471E-3</v>
      </c>
      <c r="G2051" t="str">
        <f t="shared" ref="G2051:G2114" si="32">IF(E2051&gt;F2051,"Male","Female")</f>
        <v>Male</v>
      </c>
    </row>
    <row r="2052" spans="1:7">
      <c r="A2052" t="s">
        <v>4</v>
      </c>
      <c r="B2052" t="s">
        <v>2978</v>
      </c>
      <c r="C2052">
        <f>VLOOKUP(B2052,NB_2!A:C,3,0)</f>
        <v>3.0548068283917342E-2</v>
      </c>
      <c r="D2052">
        <f>VLOOKUP(B2052,NB_2!A:C,2,0)</f>
        <v>1.0131712259371835E-3</v>
      </c>
      <c r="E2052">
        <f>C2052*GETPIVOTDATA("Gender",NB_2!$A$3,"Gender","Male","LastLetter","a")</f>
        <v>5.3520874351876743E-3</v>
      </c>
      <c r="F2052">
        <f>D2052*GETPIVOTDATA("Gender",NB_2!$A$3,"Gender","Female","LastLetter","a")</f>
        <v>5.6253073132074625E-4</v>
      </c>
      <c r="G2052" t="str">
        <f t="shared" si="32"/>
        <v>Male</v>
      </c>
    </row>
    <row r="2053" spans="1:7">
      <c r="A2053" t="s">
        <v>4</v>
      </c>
      <c r="B2053" t="s">
        <v>2988</v>
      </c>
      <c r="C2053">
        <f>VLOOKUP(B2053,NB_2!A:C,3,0)</f>
        <v>0.16172506738544473</v>
      </c>
      <c r="D2053">
        <f>VLOOKUP(B2053,NB_2!A:C,2,0)</f>
        <v>1.4184397163120567E-2</v>
      </c>
      <c r="E2053">
        <f>C2053*GETPIVOTDATA("Gender",NB_2!$A$3,"Gender","Male","LastLetter","a")</f>
        <v>2.8334580539228861E-2</v>
      </c>
      <c r="F2053">
        <f>D2053*GETPIVOTDATA("Gender",NB_2!$A$3,"Gender","Female","LastLetter","a")</f>
        <v>7.8754302384904471E-3</v>
      </c>
      <c r="G2053" t="str">
        <f t="shared" si="32"/>
        <v>Male</v>
      </c>
    </row>
    <row r="2054" spans="1:7">
      <c r="A2054" t="s">
        <v>4</v>
      </c>
      <c r="B2054" t="s">
        <v>2993</v>
      </c>
      <c r="C2054">
        <f>VLOOKUP(B2054,NB_2!A:C,3,0)</f>
        <v>2.2461814914645103E-2</v>
      </c>
      <c r="D2054">
        <f>VLOOKUP(B2054,NB_2!A:C,2,0)</f>
        <v>3.0395136778115501E-3</v>
      </c>
      <c r="E2054">
        <f>C2054*GETPIVOTDATA("Gender",NB_2!$A$3,"Gender","Male","LastLetter","a")</f>
        <v>3.9353584082262314E-3</v>
      </c>
      <c r="F2054">
        <f>D2054*GETPIVOTDATA("Gender",NB_2!$A$3,"Gender","Female","LastLetter","a")</f>
        <v>1.6875921939622388E-3</v>
      </c>
      <c r="G2054" t="str">
        <f t="shared" si="32"/>
        <v>Male</v>
      </c>
    </row>
    <row r="2055" spans="1:7">
      <c r="A2055" t="s">
        <v>6</v>
      </c>
      <c r="B2055" t="s">
        <v>2983</v>
      </c>
      <c r="C2055">
        <f>VLOOKUP(B2055,NB_2!A:C,3,0)</f>
        <v>6.5588499550763707E-2</v>
      </c>
      <c r="D2055">
        <f>VLOOKUP(B2055,NB_2!A:C,2,0)</f>
        <v>0.33839918946301922</v>
      </c>
      <c r="E2055">
        <f>C2055*GETPIVOTDATA("Gender",NB_2!$A$3,"Gender","Male","LastLetter","a")</f>
        <v>1.1491246552020596E-2</v>
      </c>
      <c r="F2055">
        <f>D2055*GETPIVOTDATA("Gender",NB_2!$A$3,"Gender","Female","LastLetter","a")</f>
        <v>0.18788526426112923</v>
      </c>
      <c r="G2055" t="str">
        <f t="shared" si="32"/>
        <v>Female</v>
      </c>
    </row>
    <row r="2056" spans="1:7">
      <c r="A2056" t="s">
        <v>4</v>
      </c>
      <c r="B2056" t="s">
        <v>2988</v>
      </c>
      <c r="C2056">
        <f>VLOOKUP(B2056,NB_2!A:C,3,0)</f>
        <v>0.16172506738544473</v>
      </c>
      <c r="D2056">
        <f>VLOOKUP(B2056,NB_2!A:C,2,0)</f>
        <v>1.4184397163120567E-2</v>
      </c>
      <c r="E2056">
        <f>C2056*GETPIVOTDATA("Gender",NB_2!$A$3,"Gender","Male","LastLetter","a")</f>
        <v>2.8334580539228861E-2</v>
      </c>
      <c r="F2056">
        <f>D2056*GETPIVOTDATA("Gender",NB_2!$A$3,"Gender","Female","LastLetter","a")</f>
        <v>7.8754302384904471E-3</v>
      </c>
      <c r="G2056" t="str">
        <f t="shared" si="32"/>
        <v>Male</v>
      </c>
    </row>
    <row r="2057" spans="1:7">
      <c r="A2057" t="s">
        <v>4</v>
      </c>
      <c r="B2057" t="s">
        <v>2988</v>
      </c>
      <c r="C2057">
        <f>VLOOKUP(B2057,NB_2!A:C,3,0)</f>
        <v>0.16172506738544473</v>
      </c>
      <c r="D2057">
        <f>VLOOKUP(B2057,NB_2!A:C,2,0)</f>
        <v>1.4184397163120567E-2</v>
      </c>
      <c r="E2057">
        <f>C2057*GETPIVOTDATA("Gender",NB_2!$A$3,"Gender","Male","LastLetter","a")</f>
        <v>2.8334580539228861E-2</v>
      </c>
      <c r="F2057">
        <f>D2057*GETPIVOTDATA("Gender",NB_2!$A$3,"Gender","Female","LastLetter","a")</f>
        <v>7.8754302384904471E-3</v>
      </c>
      <c r="G2057" t="str">
        <f t="shared" si="32"/>
        <v>Male</v>
      </c>
    </row>
    <row r="2058" spans="1:7">
      <c r="A2058" t="s">
        <v>4</v>
      </c>
      <c r="B2058" t="s">
        <v>2976</v>
      </c>
      <c r="C2058">
        <f>VLOOKUP(B2058,NB_2!A:C,3,0)</f>
        <v>0.17520215633423181</v>
      </c>
      <c r="D2058">
        <f>VLOOKUP(B2058,NB_2!A:C,2,0)</f>
        <v>0.55521783181357653</v>
      </c>
      <c r="E2058">
        <f>C2058*GETPIVOTDATA("Gender",NB_2!$A$3,"Gender","Male","LastLetter","a")</f>
        <v>3.0695795584164604E-2</v>
      </c>
      <c r="F2058">
        <f>D2058*GETPIVOTDATA("Gender",NB_2!$A$3,"Gender","Female","LastLetter","a")</f>
        <v>0.30826684076376898</v>
      </c>
      <c r="G2058" t="str">
        <f t="shared" si="32"/>
        <v>Female</v>
      </c>
    </row>
    <row r="2059" spans="1:7">
      <c r="A2059" t="s">
        <v>6</v>
      </c>
      <c r="B2059" t="s">
        <v>2986</v>
      </c>
      <c r="C2059">
        <f>VLOOKUP(B2059,NB_2!A:C,3,0)</f>
        <v>5.6603773584905662E-2</v>
      </c>
      <c r="D2059">
        <f>VLOOKUP(B2059,NB_2!A:C,2,0)</f>
        <v>3.0395136778115502E-2</v>
      </c>
      <c r="E2059">
        <f>C2059*GETPIVOTDATA("Gender",NB_2!$A$3,"Gender","Male","LastLetter","a")</f>
        <v>9.9171031887301028E-3</v>
      </c>
      <c r="F2059">
        <f>D2059*GETPIVOTDATA("Gender",NB_2!$A$3,"Gender","Female","LastLetter","a")</f>
        <v>1.6875921939622389E-2</v>
      </c>
      <c r="G2059" t="str">
        <f t="shared" si="32"/>
        <v>Female</v>
      </c>
    </row>
    <row r="2060" spans="1:7">
      <c r="A2060" t="s">
        <v>4</v>
      </c>
      <c r="B2060" t="s">
        <v>2987</v>
      </c>
      <c r="C2060">
        <f>VLOOKUP(B2060,NB_2!A:C,3,0)</f>
        <v>3.7735849056603772E-2</v>
      </c>
      <c r="D2060">
        <f>VLOOKUP(B2060,NB_2!A:C,2,0)</f>
        <v>7.0921985815602835E-3</v>
      </c>
      <c r="E2060">
        <f>C2060*GETPIVOTDATA("Gender",NB_2!$A$3,"Gender","Male","LastLetter","a")</f>
        <v>6.6114021258200676E-3</v>
      </c>
      <c r="F2060">
        <f>D2060*GETPIVOTDATA("Gender",NB_2!$A$3,"Gender","Female","LastLetter","a")</f>
        <v>3.9377151192452236E-3</v>
      </c>
      <c r="G2060" t="str">
        <f t="shared" si="32"/>
        <v>Male</v>
      </c>
    </row>
    <row r="2061" spans="1:7">
      <c r="A2061" t="s">
        <v>6</v>
      </c>
      <c r="B2061" t="s">
        <v>2976</v>
      </c>
      <c r="C2061">
        <f>VLOOKUP(B2061,NB_2!A:C,3,0)</f>
        <v>0.17520215633423181</v>
      </c>
      <c r="D2061">
        <f>VLOOKUP(B2061,NB_2!A:C,2,0)</f>
        <v>0.55521783181357653</v>
      </c>
      <c r="E2061">
        <f>C2061*GETPIVOTDATA("Gender",NB_2!$A$3,"Gender","Male","LastLetter","a")</f>
        <v>3.0695795584164604E-2</v>
      </c>
      <c r="F2061">
        <f>D2061*GETPIVOTDATA("Gender",NB_2!$A$3,"Gender","Female","LastLetter","a")</f>
        <v>0.30826684076376898</v>
      </c>
      <c r="G2061" t="str">
        <f t="shared" si="32"/>
        <v>Female</v>
      </c>
    </row>
    <row r="2062" spans="1:7">
      <c r="A2062" t="s">
        <v>6</v>
      </c>
      <c r="B2062" t="s">
        <v>2986</v>
      </c>
      <c r="C2062">
        <f>VLOOKUP(B2062,NB_2!A:C,3,0)</f>
        <v>5.6603773584905662E-2</v>
      </c>
      <c r="D2062">
        <f>VLOOKUP(B2062,NB_2!A:C,2,0)</f>
        <v>3.0395136778115502E-2</v>
      </c>
      <c r="E2062">
        <f>C2062*GETPIVOTDATA("Gender",NB_2!$A$3,"Gender","Male","LastLetter","a")</f>
        <v>9.9171031887301028E-3</v>
      </c>
      <c r="F2062">
        <f>D2062*GETPIVOTDATA("Gender",NB_2!$A$3,"Gender","Female","LastLetter","a")</f>
        <v>1.6875921939622389E-2</v>
      </c>
      <c r="G2062" t="str">
        <f t="shared" si="32"/>
        <v>Female</v>
      </c>
    </row>
    <row r="2063" spans="1:7">
      <c r="A2063" t="s">
        <v>6</v>
      </c>
      <c r="B2063" t="s">
        <v>2976</v>
      </c>
      <c r="C2063">
        <f>VLOOKUP(B2063,NB_2!A:C,3,0)</f>
        <v>0.17520215633423181</v>
      </c>
      <c r="D2063">
        <f>VLOOKUP(B2063,NB_2!A:C,2,0)</f>
        <v>0.55521783181357653</v>
      </c>
      <c r="E2063">
        <f>C2063*GETPIVOTDATA("Gender",NB_2!$A$3,"Gender","Male","LastLetter","a")</f>
        <v>3.0695795584164604E-2</v>
      </c>
      <c r="F2063">
        <f>D2063*GETPIVOTDATA("Gender",NB_2!$A$3,"Gender","Female","LastLetter","a")</f>
        <v>0.30826684076376898</v>
      </c>
      <c r="G2063" t="str">
        <f t="shared" si="32"/>
        <v>Female</v>
      </c>
    </row>
    <row r="2064" spans="1:7">
      <c r="A2064" t="s">
        <v>4</v>
      </c>
      <c r="B2064" t="s">
        <v>2976</v>
      </c>
      <c r="C2064">
        <f>VLOOKUP(B2064,NB_2!A:C,3,0)</f>
        <v>0.17520215633423181</v>
      </c>
      <c r="D2064">
        <f>VLOOKUP(B2064,NB_2!A:C,2,0)</f>
        <v>0.55521783181357653</v>
      </c>
      <c r="E2064">
        <f>C2064*GETPIVOTDATA("Gender",NB_2!$A$3,"Gender","Male","LastLetter","a")</f>
        <v>3.0695795584164604E-2</v>
      </c>
      <c r="F2064">
        <f>D2064*GETPIVOTDATA("Gender",NB_2!$A$3,"Gender","Female","LastLetter","a")</f>
        <v>0.30826684076376898</v>
      </c>
      <c r="G2064" t="str">
        <f t="shared" si="32"/>
        <v>Female</v>
      </c>
    </row>
    <row r="2065" spans="1:7">
      <c r="A2065" t="s">
        <v>4</v>
      </c>
      <c r="B2065" t="s">
        <v>2977</v>
      </c>
      <c r="C2065">
        <f>VLOOKUP(B2065,NB_2!A:C,3,0)</f>
        <v>8.9847259658580418E-3</v>
      </c>
      <c r="D2065">
        <f>VLOOKUP(B2065,NB_2!A:C,2,0)</f>
        <v>2.0263424518743669E-3</v>
      </c>
      <c r="E2065">
        <f>C2065*GETPIVOTDATA("Gender",NB_2!$A$3,"Gender","Male","LastLetter","a")</f>
        <v>1.5741433632904926E-3</v>
      </c>
      <c r="F2065">
        <f>D2065*GETPIVOTDATA("Gender",NB_2!$A$3,"Gender","Female","LastLetter","a")</f>
        <v>1.1250614626414925E-3</v>
      </c>
      <c r="G2065" t="str">
        <f t="shared" si="32"/>
        <v>Male</v>
      </c>
    </row>
    <row r="2066" spans="1:7">
      <c r="A2066" t="s">
        <v>4</v>
      </c>
      <c r="B2066" t="s">
        <v>2990</v>
      </c>
      <c r="C2066">
        <f>VLOOKUP(B2066,NB_2!A:C,3,0)</f>
        <v>1.2578616352201259E-2</v>
      </c>
      <c r="D2066">
        <f>VLOOKUP(B2066,NB_2!A:C,2,0)</f>
        <v>1.0131712259371835E-3</v>
      </c>
      <c r="E2066">
        <f>C2066*GETPIVOTDATA("Gender",NB_2!$A$3,"Gender","Male","LastLetter","a")</f>
        <v>2.2038007086066895E-3</v>
      </c>
      <c r="F2066">
        <f>D2066*GETPIVOTDATA("Gender",NB_2!$A$3,"Gender","Female","LastLetter","a")</f>
        <v>5.6253073132074625E-4</v>
      </c>
      <c r="G2066" t="str">
        <f t="shared" si="32"/>
        <v>Male</v>
      </c>
    </row>
    <row r="2067" spans="1:7">
      <c r="A2067" t="s">
        <v>4</v>
      </c>
      <c r="B2067" t="s">
        <v>2983</v>
      </c>
      <c r="C2067">
        <f>VLOOKUP(B2067,NB_2!A:C,3,0)</f>
        <v>6.5588499550763707E-2</v>
      </c>
      <c r="D2067">
        <f>VLOOKUP(B2067,NB_2!A:C,2,0)</f>
        <v>0.33839918946301922</v>
      </c>
      <c r="E2067">
        <f>C2067*GETPIVOTDATA("Gender",NB_2!$A$3,"Gender","Male","LastLetter","a")</f>
        <v>1.1491246552020596E-2</v>
      </c>
      <c r="F2067">
        <f>D2067*GETPIVOTDATA("Gender",NB_2!$A$3,"Gender","Female","LastLetter","a")</f>
        <v>0.18788526426112923</v>
      </c>
      <c r="G2067" t="str">
        <f t="shared" si="32"/>
        <v>Female</v>
      </c>
    </row>
    <row r="2068" spans="1:7">
      <c r="A2068" t="s">
        <v>6</v>
      </c>
      <c r="B2068" t="s">
        <v>2976</v>
      </c>
      <c r="C2068">
        <f>VLOOKUP(B2068,NB_2!A:C,3,0)</f>
        <v>0.17520215633423181</v>
      </c>
      <c r="D2068">
        <f>VLOOKUP(B2068,NB_2!A:C,2,0)</f>
        <v>0.55521783181357653</v>
      </c>
      <c r="E2068">
        <f>C2068*GETPIVOTDATA("Gender",NB_2!$A$3,"Gender","Male","LastLetter","a")</f>
        <v>3.0695795584164604E-2</v>
      </c>
      <c r="F2068">
        <f>D2068*GETPIVOTDATA("Gender",NB_2!$A$3,"Gender","Female","LastLetter","a")</f>
        <v>0.30826684076376898</v>
      </c>
      <c r="G2068" t="str">
        <f t="shared" si="32"/>
        <v>Female</v>
      </c>
    </row>
    <row r="2069" spans="1:7">
      <c r="A2069" t="s">
        <v>6</v>
      </c>
      <c r="B2069" t="s">
        <v>2976</v>
      </c>
      <c r="C2069">
        <f>VLOOKUP(B2069,NB_2!A:C,3,0)</f>
        <v>0.17520215633423181</v>
      </c>
      <c r="D2069">
        <f>VLOOKUP(B2069,NB_2!A:C,2,0)</f>
        <v>0.55521783181357653</v>
      </c>
      <c r="E2069">
        <f>C2069*GETPIVOTDATA("Gender",NB_2!$A$3,"Gender","Male","LastLetter","a")</f>
        <v>3.0695795584164604E-2</v>
      </c>
      <c r="F2069">
        <f>D2069*GETPIVOTDATA("Gender",NB_2!$A$3,"Gender","Female","LastLetter","a")</f>
        <v>0.30826684076376898</v>
      </c>
      <c r="G2069" t="str">
        <f t="shared" si="32"/>
        <v>Female</v>
      </c>
    </row>
    <row r="2070" spans="1:7">
      <c r="A2070" t="s">
        <v>4</v>
      </c>
      <c r="B2070" t="s">
        <v>2982</v>
      </c>
      <c r="C2070">
        <f>VLOOKUP(B2070,NB_2!A:C,3,0)</f>
        <v>0.1096136567834681</v>
      </c>
      <c r="D2070">
        <f>VLOOKUP(B2070,NB_2!A:C,2,0)</f>
        <v>5.065856129685917E-3</v>
      </c>
      <c r="E2070">
        <f>C2070*GETPIVOTDATA("Gender",NB_2!$A$3,"Gender","Male","LastLetter","a")</f>
        <v>1.9204549032144008E-2</v>
      </c>
      <c r="F2070">
        <f>D2070*GETPIVOTDATA("Gender",NB_2!$A$3,"Gender","Female","LastLetter","a")</f>
        <v>2.812653656603731E-3</v>
      </c>
      <c r="G2070" t="str">
        <f t="shared" si="32"/>
        <v>Male</v>
      </c>
    </row>
    <row r="2071" spans="1:7">
      <c r="A2071" t="s">
        <v>4</v>
      </c>
      <c r="B2071" t="s">
        <v>2982</v>
      </c>
      <c r="C2071">
        <f>VLOOKUP(B2071,NB_2!A:C,3,0)</f>
        <v>0.1096136567834681</v>
      </c>
      <c r="D2071">
        <f>VLOOKUP(B2071,NB_2!A:C,2,0)</f>
        <v>5.065856129685917E-3</v>
      </c>
      <c r="E2071">
        <f>C2071*GETPIVOTDATA("Gender",NB_2!$A$3,"Gender","Male","LastLetter","a")</f>
        <v>1.9204549032144008E-2</v>
      </c>
      <c r="F2071">
        <f>D2071*GETPIVOTDATA("Gender",NB_2!$A$3,"Gender","Female","LastLetter","a")</f>
        <v>2.812653656603731E-3</v>
      </c>
      <c r="G2071" t="str">
        <f t="shared" si="32"/>
        <v>Male</v>
      </c>
    </row>
    <row r="2072" spans="1:7">
      <c r="A2072" t="s">
        <v>4</v>
      </c>
      <c r="B2072" t="s">
        <v>2994</v>
      </c>
      <c r="C2072">
        <f>VLOOKUP(B2072,NB_2!A:C,3,0)</f>
        <v>6.2893081761006289E-2</v>
      </c>
      <c r="D2072">
        <f>VLOOKUP(B2072,NB_2!A:C,2,0)</f>
        <v>5.065856129685917E-3</v>
      </c>
      <c r="E2072">
        <f>C2072*GETPIVOTDATA("Gender",NB_2!$A$3,"Gender","Male","LastLetter","a")</f>
        <v>1.1019003543033448E-2</v>
      </c>
      <c r="F2072">
        <f>D2072*GETPIVOTDATA("Gender",NB_2!$A$3,"Gender","Female","LastLetter","a")</f>
        <v>2.812653656603731E-3</v>
      </c>
      <c r="G2072" t="str">
        <f t="shared" si="32"/>
        <v>Male</v>
      </c>
    </row>
    <row r="2073" spans="1:7">
      <c r="A2073" t="s">
        <v>6</v>
      </c>
      <c r="B2073" t="s">
        <v>2983</v>
      </c>
      <c r="C2073">
        <f>VLOOKUP(B2073,NB_2!A:C,3,0)</f>
        <v>6.5588499550763707E-2</v>
      </c>
      <c r="D2073">
        <f>VLOOKUP(B2073,NB_2!A:C,2,0)</f>
        <v>0.33839918946301922</v>
      </c>
      <c r="E2073">
        <f>C2073*GETPIVOTDATA("Gender",NB_2!$A$3,"Gender","Male","LastLetter","a")</f>
        <v>1.1491246552020596E-2</v>
      </c>
      <c r="F2073">
        <f>D2073*GETPIVOTDATA("Gender",NB_2!$A$3,"Gender","Female","LastLetter","a")</f>
        <v>0.18788526426112923</v>
      </c>
      <c r="G2073" t="str">
        <f t="shared" si="32"/>
        <v>Female</v>
      </c>
    </row>
    <row r="2074" spans="1:7">
      <c r="A2074" t="s">
        <v>4</v>
      </c>
      <c r="B2074" t="s">
        <v>2992</v>
      </c>
      <c r="C2074">
        <f>VLOOKUP(B2074,NB_2!A:C,3,0)</f>
        <v>8.9847259658580411E-2</v>
      </c>
      <c r="D2074">
        <f>VLOOKUP(B2074,NB_2!A:C,2,0)</f>
        <v>8.1053698074974676E-3</v>
      </c>
      <c r="E2074">
        <f>C2074*GETPIVOTDATA("Gender",NB_2!$A$3,"Gender","Male","LastLetter","a")</f>
        <v>1.5741433632904926E-2</v>
      </c>
      <c r="F2074">
        <f>D2074*GETPIVOTDATA("Gender",NB_2!$A$3,"Gender","Female","LastLetter","a")</f>
        <v>4.50024585056597E-3</v>
      </c>
      <c r="G2074" t="str">
        <f t="shared" si="32"/>
        <v>Male</v>
      </c>
    </row>
    <row r="2075" spans="1:7">
      <c r="A2075" t="s">
        <v>6</v>
      </c>
      <c r="B2075" t="s">
        <v>2976</v>
      </c>
      <c r="C2075">
        <f>VLOOKUP(B2075,NB_2!A:C,3,0)</f>
        <v>0.17520215633423181</v>
      </c>
      <c r="D2075">
        <f>VLOOKUP(B2075,NB_2!A:C,2,0)</f>
        <v>0.55521783181357653</v>
      </c>
      <c r="E2075">
        <f>C2075*GETPIVOTDATA("Gender",NB_2!$A$3,"Gender","Male","LastLetter","a")</f>
        <v>3.0695795584164604E-2</v>
      </c>
      <c r="F2075">
        <f>D2075*GETPIVOTDATA("Gender",NB_2!$A$3,"Gender","Female","LastLetter","a")</f>
        <v>0.30826684076376898</v>
      </c>
      <c r="G2075" t="str">
        <f t="shared" si="32"/>
        <v>Female</v>
      </c>
    </row>
    <row r="2076" spans="1:7">
      <c r="A2076" t="s">
        <v>4</v>
      </c>
      <c r="B2076" t="s">
        <v>2992</v>
      </c>
      <c r="C2076">
        <f>VLOOKUP(B2076,NB_2!A:C,3,0)</f>
        <v>8.9847259658580411E-2</v>
      </c>
      <c r="D2076">
        <f>VLOOKUP(B2076,NB_2!A:C,2,0)</f>
        <v>8.1053698074974676E-3</v>
      </c>
      <c r="E2076">
        <f>C2076*GETPIVOTDATA("Gender",NB_2!$A$3,"Gender","Male","LastLetter","a")</f>
        <v>1.5741433632904926E-2</v>
      </c>
      <c r="F2076">
        <f>D2076*GETPIVOTDATA("Gender",NB_2!$A$3,"Gender","Female","LastLetter","a")</f>
        <v>4.50024585056597E-3</v>
      </c>
      <c r="G2076" t="str">
        <f t="shared" si="32"/>
        <v>Male</v>
      </c>
    </row>
    <row r="2077" spans="1:7">
      <c r="A2077" t="s">
        <v>6</v>
      </c>
      <c r="B2077" t="s">
        <v>2976</v>
      </c>
      <c r="C2077">
        <f>VLOOKUP(B2077,NB_2!A:C,3,0)</f>
        <v>0.17520215633423181</v>
      </c>
      <c r="D2077">
        <f>VLOOKUP(B2077,NB_2!A:C,2,0)</f>
        <v>0.55521783181357653</v>
      </c>
      <c r="E2077">
        <f>C2077*GETPIVOTDATA("Gender",NB_2!$A$3,"Gender","Male","LastLetter","a")</f>
        <v>3.0695795584164604E-2</v>
      </c>
      <c r="F2077">
        <f>D2077*GETPIVOTDATA("Gender",NB_2!$A$3,"Gender","Female","LastLetter","a")</f>
        <v>0.30826684076376898</v>
      </c>
      <c r="G2077" t="str">
        <f t="shared" si="32"/>
        <v>Female</v>
      </c>
    </row>
    <row r="2078" spans="1:7">
      <c r="A2078" t="s">
        <v>4</v>
      </c>
      <c r="B2078" t="s">
        <v>2992</v>
      </c>
      <c r="C2078">
        <f>VLOOKUP(B2078,NB_2!A:C,3,0)</f>
        <v>8.9847259658580411E-2</v>
      </c>
      <c r="D2078">
        <f>VLOOKUP(B2078,NB_2!A:C,2,0)</f>
        <v>8.1053698074974676E-3</v>
      </c>
      <c r="E2078">
        <f>C2078*GETPIVOTDATA("Gender",NB_2!$A$3,"Gender","Male","LastLetter","a")</f>
        <v>1.5741433632904926E-2</v>
      </c>
      <c r="F2078">
        <f>D2078*GETPIVOTDATA("Gender",NB_2!$A$3,"Gender","Female","LastLetter","a")</f>
        <v>4.50024585056597E-3</v>
      </c>
      <c r="G2078" t="str">
        <f t="shared" si="32"/>
        <v>Male</v>
      </c>
    </row>
    <row r="2079" spans="1:7">
      <c r="A2079" t="s">
        <v>4</v>
      </c>
      <c r="B2079" t="s">
        <v>2985</v>
      </c>
      <c r="C2079">
        <f>VLOOKUP(B2079,NB_2!A:C,3,0)</f>
        <v>3.6837376460017966E-2</v>
      </c>
      <c r="D2079">
        <f>VLOOKUP(B2079,NB_2!A:C,2,0)</f>
        <v>4.0526849037487338E-3</v>
      </c>
      <c r="E2079">
        <f>C2079*GETPIVOTDATA("Gender",NB_2!$A$3,"Gender","Male","LastLetter","a")</f>
        <v>6.4539877894910181E-3</v>
      </c>
      <c r="F2079">
        <f>D2079*GETPIVOTDATA("Gender",NB_2!$A$3,"Gender","Female","LastLetter","a")</f>
        <v>2.250122925282985E-3</v>
      </c>
      <c r="G2079" t="str">
        <f t="shared" si="32"/>
        <v>Male</v>
      </c>
    </row>
    <row r="2080" spans="1:7">
      <c r="A2080" t="s">
        <v>4</v>
      </c>
      <c r="B2080" t="s">
        <v>2986</v>
      </c>
      <c r="C2080">
        <f>VLOOKUP(B2080,NB_2!A:C,3,0)</f>
        <v>5.6603773584905662E-2</v>
      </c>
      <c r="D2080">
        <f>VLOOKUP(B2080,NB_2!A:C,2,0)</f>
        <v>3.0395136778115502E-2</v>
      </c>
      <c r="E2080">
        <f>C2080*GETPIVOTDATA("Gender",NB_2!$A$3,"Gender","Male","LastLetter","a")</f>
        <v>9.9171031887301028E-3</v>
      </c>
      <c r="F2080">
        <f>D2080*GETPIVOTDATA("Gender",NB_2!$A$3,"Gender","Female","LastLetter","a")</f>
        <v>1.6875921939622389E-2</v>
      </c>
      <c r="G2080" t="str">
        <f t="shared" si="32"/>
        <v>Female</v>
      </c>
    </row>
    <row r="2081" spans="1:7">
      <c r="A2081" t="s">
        <v>6</v>
      </c>
      <c r="B2081" t="s">
        <v>2976</v>
      </c>
      <c r="C2081">
        <f>VLOOKUP(B2081,NB_2!A:C,3,0)</f>
        <v>0.17520215633423181</v>
      </c>
      <c r="D2081">
        <f>VLOOKUP(B2081,NB_2!A:C,2,0)</f>
        <v>0.55521783181357653</v>
      </c>
      <c r="E2081">
        <f>C2081*GETPIVOTDATA("Gender",NB_2!$A$3,"Gender","Male","LastLetter","a")</f>
        <v>3.0695795584164604E-2</v>
      </c>
      <c r="F2081">
        <f>D2081*GETPIVOTDATA("Gender",NB_2!$A$3,"Gender","Female","LastLetter","a")</f>
        <v>0.30826684076376898</v>
      </c>
      <c r="G2081" t="str">
        <f t="shared" si="32"/>
        <v>Female</v>
      </c>
    </row>
    <row r="2082" spans="1:7">
      <c r="A2082" t="s">
        <v>4</v>
      </c>
      <c r="B2082" t="s">
        <v>2988</v>
      </c>
      <c r="C2082">
        <f>VLOOKUP(B2082,NB_2!A:C,3,0)</f>
        <v>0.16172506738544473</v>
      </c>
      <c r="D2082">
        <f>VLOOKUP(B2082,NB_2!A:C,2,0)</f>
        <v>1.4184397163120567E-2</v>
      </c>
      <c r="E2082">
        <f>C2082*GETPIVOTDATA("Gender",NB_2!$A$3,"Gender","Male","LastLetter","a")</f>
        <v>2.8334580539228861E-2</v>
      </c>
      <c r="F2082">
        <f>D2082*GETPIVOTDATA("Gender",NB_2!$A$3,"Gender","Female","LastLetter","a")</f>
        <v>7.8754302384904471E-3</v>
      </c>
      <c r="G2082" t="str">
        <f t="shared" si="32"/>
        <v>Male</v>
      </c>
    </row>
    <row r="2083" spans="1:7">
      <c r="A2083" t="s">
        <v>4</v>
      </c>
      <c r="B2083" t="s">
        <v>2976</v>
      </c>
      <c r="C2083">
        <f>VLOOKUP(B2083,NB_2!A:C,3,0)</f>
        <v>0.17520215633423181</v>
      </c>
      <c r="D2083">
        <f>VLOOKUP(B2083,NB_2!A:C,2,0)</f>
        <v>0.55521783181357653</v>
      </c>
      <c r="E2083">
        <f>C2083*GETPIVOTDATA("Gender",NB_2!$A$3,"Gender","Male","LastLetter","a")</f>
        <v>3.0695795584164604E-2</v>
      </c>
      <c r="F2083">
        <f>D2083*GETPIVOTDATA("Gender",NB_2!$A$3,"Gender","Female","LastLetter","a")</f>
        <v>0.30826684076376898</v>
      </c>
      <c r="G2083" t="str">
        <f t="shared" si="32"/>
        <v>Female</v>
      </c>
    </row>
    <row r="2084" spans="1:7">
      <c r="A2084" t="s">
        <v>4</v>
      </c>
      <c r="B2084" t="s">
        <v>2987</v>
      </c>
      <c r="C2084">
        <f>VLOOKUP(B2084,NB_2!A:C,3,0)</f>
        <v>3.7735849056603772E-2</v>
      </c>
      <c r="D2084">
        <f>VLOOKUP(B2084,NB_2!A:C,2,0)</f>
        <v>7.0921985815602835E-3</v>
      </c>
      <c r="E2084">
        <f>C2084*GETPIVOTDATA("Gender",NB_2!$A$3,"Gender","Male","LastLetter","a")</f>
        <v>6.6114021258200676E-3</v>
      </c>
      <c r="F2084">
        <f>D2084*GETPIVOTDATA("Gender",NB_2!$A$3,"Gender","Female","LastLetter","a")</f>
        <v>3.9377151192452236E-3</v>
      </c>
      <c r="G2084" t="str">
        <f t="shared" si="32"/>
        <v>Male</v>
      </c>
    </row>
    <row r="2085" spans="1:7">
      <c r="A2085" t="s">
        <v>6</v>
      </c>
      <c r="B2085" t="s">
        <v>2976</v>
      </c>
      <c r="C2085">
        <f>VLOOKUP(B2085,NB_2!A:C,3,0)</f>
        <v>0.17520215633423181</v>
      </c>
      <c r="D2085">
        <f>VLOOKUP(B2085,NB_2!A:C,2,0)</f>
        <v>0.55521783181357653</v>
      </c>
      <c r="E2085">
        <f>C2085*GETPIVOTDATA("Gender",NB_2!$A$3,"Gender","Male","LastLetter","a")</f>
        <v>3.0695795584164604E-2</v>
      </c>
      <c r="F2085">
        <f>D2085*GETPIVOTDATA("Gender",NB_2!$A$3,"Gender","Female","LastLetter","a")</f>
        <v>0.30826684076376898</v>
      </c>
      <c r="G2085" t="str">
        <f t="shared" si="32"/>
        <v>Female</v>
      </c>
    </row>
    <row r="2086" spans="1:7">
      <c r="A2086" t="s">
        <v>4</v>
      </c>
      <c r="B2086" t="s">
        <v>2992</v>
      </c>
      <c r="C2086">
        <f>VLOOKUP(B2086,NB_2!A:C,3,0)</f>
        <v>8.9847259658580411E-2</v>
      </c>
      <c r="D2086">
        <f>VLOOKUP(B2086,NB_2!A:C,2,0)</f>
        <v>8.1053698074974676E-3</v>
      </c>
      <c r="E2086">
        <f>C2086*GETPIVOTDATA("Gender",NB_2!$A$3,"Gender","Male","LastLetter","a")</f>
        <v>1.5741433632904926E-2</v>
      </c>
      <c r="F2086">
        <f>D2086*GETPIVOTDATA("Gender",NB_2!$A$3,"Gender","Female","LastLetter","a")</f>
        <v>4.50024585056597E-3</v>
      </c>
      <c r="G2086" t="str">
        <f t="shared" si="32"/>
        <v>Male</v>
      </c>
    </row>
    <row r="2087" spans="1:7">
      <c r="A2087" t="s">
        <v>4</v>
      </c>
      <c r="B2087" t="s">
        <v>2979</v>
      </c>
      <c r="C2087">
        <f>VLOOKUP(B2087,NB_2!A:C,3,0)</f>
        <v>6.2893081761006293E-3</v>
      </c>
      <c r="D2087">
        <f>VLOOKUP(B2087,NB_2!A:C,2,0)</f>
        <v>8.1053698074974676E-3</v>
      </c>
      <c r="E2087">
        <f>C2087*GETPIVOTDATA("Gender",NB_2!$A$3,"Gender","Male","LastLetter","a")</f>
        <v>1.1019003543033448E-3</v>
      </c>
      <c r="F2087">
        <f>D2087*GETPIVOTDATA("Gender",NB_2!$A$3,"Gender","Female","LastLetter","a")</f>
        <v>4.50024585056597E-3</v>
      </c>
      <c r="G2087" t="str">
        <f t="shared" si="32"/>
        <v>Female</v>
      </c>
    </row>
    <row r="2088" spans="1:7">
      <c r="A2088" t="s">
        <v>4</v>
      </c>
      <c r="B2088" t="s">
        <v>2976</v>
      </c>
      <c r="C2088">
        <f>VLOOKUP(B2088,NB_2!A:C,3,0)</f>
        <v>0.17520215633423181</v>
      </c>
      <c r="D2088">
        <f>VLOOKUP(B2088,NB_2!A:C,2,0)</f>
        <v>0.55521783181357653</v>
      </c>
      <c r="E2088">
        <f>C2088*GETPIVOTDATA("Gender",NB_2!$A$3,"Gender","Male","LastLetter","a")</f>
        <v>3.0695795584164604E-2</v>
      </c>
      <c r="F2088">
        <f>D2088*GETPIVOTDATA("Gender",NB_2!$A$3,"Gender","Female","LastLetter","a")</f>
        <v>0.30826684076376898</v>
      </c>
      <c r="G2088" t="str">
        <f t="shared" si="32"/>
        <v>Female</v>
      </c>
    </row>
    <row r="2089" spans="1:7">
      <c r="A2089" t="s">
        <v>6</v>
      </c>
      <c r="B2089" t="s">
        <v>2976</v>
      </c>
      <c r="C2089">
        <f>VLOOKUP(B2089,NB_2!A:C,3,0)</f>
        <v>0.17520215633423181</v>
      </c>
      <c r="D2089">
        <f>VLOOKUP(B2089,NB_2!A:C,2,0)</f>
        <v>0.55521783181357653</v>
      </c>
      <c r="E2089">
        <f>C2089*GETPIVOTDATA("Gender",NB_2!$A$3,"Gender","Male","LastLetter","a")</f>
        <v>3.0695795584164604E-2</v>
      </c>
      <c r="F2089">
        <f>D2089*GETPIVOTDATA("Gender",NB_2!$A$3,"Gender","Female","LastLetter","a")</f>
        <v>0.30826684076376898</v>
      </c>
      <c r="G2089" t="str">
        <f t="shared" si="32"/>
        <v>Female</v>
      </c>
    </row>
    <row r="2090" spans="1:7">
      <c r="A2090" t="s">
        <v>6</v>
      </c>
      <c r="B2090" t="s">
        <v>2976</v>
      </c>
      <c r="C2090">
        <f>VLOOKUP(B2090,NB_2!A:C,3,0)</f>
        <v>0.17520215633423181</v>
      </c>
      <c r="D2090">
        <f>VLOOKUP(B2090,NB_2!A:C,2,0)</f>
        <v>0.55521783181357653</v>
      </c>
      <c r="E2090">
        <f>C2090*GETPIVOTDATA("Gender",NB_2!$A$3,"Gender","Male","LastLetter","a")</f>
        <v>3.0695795584164604E-2</v>
      </c>
      <c r="F2090">
        <f>D2090*GETPIVOTDATA("Gender",NB_2!$A$3,"Gender","Female","LastLetter","a")</f>
        <v>0.30826684076376898</v>
      </c>
      <c r="G2090" t="str">
        <f t="shared" si="32"/>
        <v>Female</v>
      </c>
    </row>
    <row r="2091" spans="1:7">
      <c r="A2091" t="s">
        <v>4</v>
      </c>
      <c r="B2091" t="s">
        <v>2978</v>
      </c>
      <c r="C2091">
        <f>VLOOKUP(B2091,NB_2!A:C,3,0)</f>
        <v>3.0548068283917342E-2</v>
      </c>
      <c r="D2091">
        <f>VLOOKUP(B2091,NB_2!A:C,2,0)</f>
        <v>1.0131712259371835E-3</v>
      </c>
      <c r="E2091">
        <f>C2091*GETPIVOTDATA("Gender",NB_2!$A$3,"Gender","Male","LastLetter","a")</f>
        <v>5.3520874351876743E-3</v>
      </c>
      <c r="F2091">
        <f>D2091*GETPIVOTDATA("Gender",NB_2!$A$3,"Gender","Female","LastLetter","a")</f>
        <v>5.6253073132074625E-4</v>
      </c>
      <c r="G2091" t="str">
        <f t="shared" si="32"/>
        <v>Male</v>
      </c>
    </row>
    <row r="2092" spans="1:7">
      <c r="A2092" t="s">
        <v>6</v>
      </c>
      <c r="B2092" t="s">
        <v>2983</v>
      </c>
      <c r="C2092">
        <f>VLOOKUP(B2092,NB_2!A:C,3,0)</f>
        <v>6.5588499550763707E-2</v>
      </c>
      <c r="D2092">
        <f>VLOOKUP(B2092,NB_2!A:C,2,0)</f>
        <v>0.33839918946301922</v>
      </c>
      <c r="E2092">
        <f>C2092*GETPIVOTDATA("Gender",NB_2!$A$3,"Gender","Male","LastLetter","a")</f>
        <v>1.1491246552020596E-2</v>
      </c>
      <c r="F2092">
        <f>D2092*GETPIVOTDATA("Gender",NB_2!$A$3,"Gender","Female","LastLetter","a")</f>
        <v>0.18788526426112923</v>
      </c>
      <c r="G2092" t="str">
        <f t="shared" si="32"/>
        <v>Female</v>
      </c>
    </row>
    <row r="2093" spans="1:7">
      <c r="A2093" t="s">
        <v>4</v>
      </c>
      <c r="B2093" t="s">
        <v>2978</v>
      </c>
      <c r="C2093">
        <f>VLOOKUP(B2093,NB_2!A:C,3,0)</f>
        <v>3.0548068283917342E-2</v>
      </c>
      <c r="D2093">
        <f>VLOOKUP(B2093,NB_2!A:C,2,0)</f>
        <v>1.0131712259371835E-3</v>
      </c>
      <c r="E2093">
        <f>C2093*GETPIVOTDATA("Gender",NB_2!$A$3,"Gender","Male","LastLetter","a")</f>
        <v>5.3520874351876743E-3</v>
      </c>
      <c r="F2093">
        <f>D2093*GETPIVOTDATA("Gender",NB_2!$A$3,"Gender","Female","LastLetter","a")</f>
        <v>5.6253073132074625E-4</v>
      </c>
      <c r="G2093" t="str">
        <f t="shared" si="32"/>
        <v>Male</v>
      </c>
    </row>
    <row r="2094" spans="1:7">
      <c r="A2094" t="s">
        <v>4</v>
      </c>
      <c r="B2094" t="s">
        <v>2983</v>
      </c>
      <c r="C2094">
        <f>VLOOKUP(B2094,NB_2!A:C,3,0)</f>
        <v>6.5588499550763707E-2</v>
      </c>
      <c r="D2094">
        <f>VLOOKUP(B2094,NB_2!A:C,2,0)</f>
        <v>0.33839918946301922</v>
      </c>
      <c r="E2094">
        <f>C2094*GETPIVOTDATA("Gender",NB_2!$A$3,"Gender","Male","LastLetter","a")</f>
        <v>1.1491246552020596E-2</v>
      </c>
      <c r="F2094">
        <f>D2094*GETPIVOTDATA("Gender",NB_2!$A$3,"Gender","Female","LastLetter","a")</f>
        <v>0.18788526426112923</v>
      </c>
      <c r="G2094" t="str">
        <f t="shared" si="32"/>
        <v>Female</v>
      </c>
    </row>
    <row r="2095" spans="1:7">
      <c r="A2095" t="s">
        <v>4</v>
      </c>
      <c r="B2095" t="s">
        <v>2976</v>
      </c>
      <c r="C2095">
        <f>VLOOKUP(B2095,NB_2!A:C,3,0)</f>
        <v>0.17520215633423181</v>
      </c>
      <c r="D2095">
        <f>VLOOKUP(B2095,NB_2!A:C,2,0)</f>
        <v>0.55521783181357653</v>
      </c>
      <c r="E2095">
        <f>C2095*GETPIVOTDATA("Gender",NB_2!$A$3,"Gender","Male","LastLetter","a")</f>
        <v>3.0695795584164604E-2</v>
      </c>
      <c r="F2095">
        <f>D2095*GETPIVOTDATA("Gender",NB_2!$A$3,"Gender","Female","LastLetter","a")</f>
        <v>0.30826684076376898</v>
      </c>
      <c r="G2095" t="str">
        <f t="shared" si="32"/>
        <v>Female</v>
      </c>
    </row>
    <row r="2096" spans="1:7">
      <c r="A2096" t="s">
        <v>6</v>
      </c>
      <c r="B2096" t="s">
        <v>2976</v>
      </c>
      <c r="C2096">
        <f>VLOOKUP(B2096,NB_2!A:C,3,0)</f>
        <v>0.17520215633423181</v>
      </c>
      <c r="D2096">
        <f>VLOOKUP(B2096,NB_2!A:C,2,0)</f>
        <v>0.55521783181357653</v>
      </c>
      <c r="E2096">
        <f>C2096*GETPIVOTDATA("Gender",NB_2!$A$3,"Gender","Male","LastLetter","a")</f>
        <v>3.0695795584164604E-2</v>
      </c>
      <c r="F2096">
        <f>D2096*GETPIVOTDATA("Gender",NB_2!$A$3,"Gender","Female","LastLetter","a")</f>
        <v>0.30826684076376898</v>
      </c>
      <c r="G2096" t="str">
        <f t="shared" si="32"/>
        <v>Female</v>
      </c>
    </row>
    <row r="2097" spans="1:7">
      <c r="A2097" t="s">
        <v>4</v>
      </c>
      <c r="B2097" t="s">
        <v>2979</v>
      </c>
      <c r="C2097">
        <f>VLOOKUP(B2097,NB_2!A:C,3,0)</f>
        <v>6.2893081761006293E-3</v>
      </c>
      <c r="D2097">
        <f>VLOOKUP(B2097,NB_2!A:C,2,0)</f>
        <v>8.1053698074974676E-3</v>
      </c>
      <c r="E2097">
        <f>C2097*GETPIVOTDATA("Gender",NB_2!$A$3,"Gender","Male","LastLetter","a")</f>
        <v>1.1019003543033448E-3</v>
      </c>
      <c r="F2097">
        <f>D2097*GETPIVOTDATA("Gender",NB_2!$A$3,"Gender","Female","LastLetter","a")</f>
        <v>4.50024585056597E-3</v>
      </c>
      <c r="G2097" t="str">
        <f t="shared" si="32"/>
        <v>Female</v>
      </c>
    </row>
    <row r="2098" spans="1:7">
      <c r="A2098" t="s">
        <v>6</v>
      </c>
      <c r="B2098" t="s">
        <v>2979</v>
      </c>
      <c r="C2098">
        <f>VLOOKUP(B2098,NB_2!A:C,3,0)</f>
        <v>6.2893081761006293E-3</v>
      </c>
      <c r="D2098">
        <f>VLOOKUP(B2098,NB_2!A:C,2,0)</f>
        <v>8.1053698074974676E-3</v>
      </c>
      <c r="E2098">
        <f>C2098*GETPIVOTDATA("Gender",NB_2!$A$3,"Gender","Male","LastLetter","a")</f>
        <v>1.1019003543033448E-3</v>
      </c>
      <c r="F2098">
        <f>D2098*GETPIVOTDATA("Gender",NB_2!$A$3,"Gender","Female","LastLetter","a")</f>
        <v>4.50024585056597E-3</v>
      </c>
      <c r="G2098" t="str">
        <f t="shared" si="32"/>
        <v>Female</v>
      </c>
    </row>
    <row r="2099" spans="1:7">
      <c r="A2099" t="s">
        <v>4</v>
      </c>
      <c r="B2099" t="s">
        <v>2993</v>
      </c>
      <c r="C2099">
        <f>VLOOKUP(B2099,NB_2!A:C,3,0)</f>
        <v>2.2461814914645103E-2</v>
      </c>
      <c r="D2099">
        <f>VLOOKUP(B2099,NB_2!A:C,2,0)</f>
        <v>3.0395136778115501E-3</v>
      </c>
      <c r="E2099">
        <f>C2099*GETPIVOTDATA("Gender",NB_2!$A$3,"Gender","Male","LastLetter","a")</f>
        <v>3.9353584082262314E-3</v>
      </c>
      <c r="F2099">
        <f>D2099*GETPIVOTDATA("Gender",NB_2!$A$3,"Gender","Female","LastLetter","a")</f>
        <v>1.6875921939622388E-3</v>
      </c>
      <c r="G2099" t="str">
        <f t="shared" si="32"/>
        <v>Male</v>
      </c>
    </row>
    <row r="2100" spans="1:7">
      <c r="A2100" t="s">
        <v>6</v>
      </c>
      <c r="B2100" t="s">
        <v>2983</v>
      </c>
      <c r="C2100">
        <f>VLOOKUP(B2100,NB_2!A:C,3,0)</f>
        <v>6.5588499550763707E-2</v>
      </c>
      <c r="D2100">
        <f>VLOOKUP(B2100,NB_2!A:C,2,0)</f>
        <v>0.33839918946301922</v>
      </c>
      <c r="E2100">
        <f>C2100*GETPIVOTDATA("Gender",NB_2!$A$3,"Gender","Male","LastLetter","a")</f>
        <v>1.1491246552020596E-2</v>
      </c>
      <c r="F2100">
        <f>D2100*GETPIVOTDATA("Gender",NB_2!$A$3,"Gender","Female","LastLetter","a")</f>
        <v>0.18788526426112923</v>
      </c>
      <c r="G2100" t="str">
        <f t="shared" si="32"/>
        <v>Female</v>
      </c>
    </row>
    <row r="2101" spans="1:7">
      <c r="A2101" t="s">
        <v>4</v>
      </c>
      <c r="B2101" t="s">
        <v>2988</v>
      </c>
      <c r="C2101">
        <f>VLOOKUP(B2101,NB_2!A:C,3,0)</f>
        <v>0.16172506738544473</v>
      </c>
      <c r="D2101">
        <f>VLOOKUP(B2101,NB_2!A:C,2,0)</f>
        <v>1.4184397163120567E-2</v>
      </c>
      <c r="E2101">
        <f>C2101*GETPIVOTDATA("Gender",NB_2!$A$3,"Gender","Male","LastLetter","a")</f>
        <v>2.8334580539228861E-2</v>
      </c>
      <c r="F2101">
        <f>D2101*GETPIVOTDATA("Gender",NB_2!$A$3,"Gender","Female","LastLetter","a")</f>
        <v>7.8754302384904471E-3</v>
      </c>
      <c r="G2101" t="str">
        <f t="shared" si="32"/>
        <v>Male</v>
      </c>
    </row>
    <row r="2102" spans="1:7">
      <c r="A2102" s="1" t="s">
        <v>4</v>
      </c>
      <c r="B2102" s="1" t="s">
        <v>2982</v>
      </c>
      <c r="C2102">
        <f>VLOOKUP(B2102,NB_2!A:C,3,0)</f>
        <v>0.1096136567834681</v>
      </c>
      <c r="D2102">
        <f>VLOOKUP(B2102,NB_2!A:C,2,0)</f>
        <v>5.065856129685917E-3</v>
      </c>
      <c r="E2102">
        <f>C2102*GETPIVOTDATA("Gender",NB_2!$A$3,"Gender","Male","LastLetter","a")</f>
        <v>1.9204549032144008E-2</v>
      </c>
      <c r="F2102">
        <f>D2102*GETPIVOTDATA("Gender",NB_2!$A$3,"Gender","Female","LastLetter","a")</f>
        <v>2.812653656603731E-3</v>
      </c>
      <c r="G2102" t="str">
        <f t="shared" si="32"/>
        <v>Male</v>
      </c>
    </row>
    <row r="2103" spans="1:7">
      <c r="A2103" s="1" t="s">
        <v>4</v>
      </c>
      <c r="B2103" s="1" t="s">
        <v>2977</v>
      </c>
      <c r="C2103">
        <f>VLOOKUP(B2103,NB_2!A:C,3,0)</f>
        <v>8.9847259658580418E-3</v>
      </c>
      <c r="D2103">
        <f>VLOOKUP(B2103,NB_2!A:C,2,0)</f>
        <v>2.0263424518743669E-3</v>
      </c>
      <c r="E2103">
        <f>C2103*GETPIVOTDATA("Gender",NB_2!$A$3,"Gender","Male","LastLetter","a")</f>
        <v>1.5741433632904926E-3</v>
      </c>
      <c r="F2103">
        <f>D2103*GETPIVOTDATA("Gender",NB_2!$A$3,"Gender","Female","LastLetter","a")</f>
        <v>1.1250614626414925E-3</v>
      </c>
      <c r="G2103" t="str">
        <f t="shared" si="32"/>
        <v>Male</v>
      </c>
    </row>
    <row r="2104" spans="1:7">
      <c r="A2104" s="1" t="s">
        <v>4</v>
      </c>
      <c r="B2104" s="1" t="s">
        <v>2976</v>
      </c>
      <c r="C2104">
        <f>VLOOKUP(B2104,NB_2!A:C,3,0)</f>
        <v>0.17520215633423181</v>
      </c>
      <c r="D2104">
        <f>VLOOKUP(B2104,NB_2!A:C,2,0)</f>
        <v>0.55521783181357653</v>
      </c>
      <c r="E2104">
        <f>C2104*GETPIVOTDATA("Gender",NB_2!$A$3,"Gender","Male","LastLetter","a")</f>
        <v>3.0695795584164604E-2</v>
      </c>
      <c r="F2104">
        <f>D2104*GETPIVOTDATA("Gender",NB_2!$A$3,"Gender","Female","LastLetter","a")</f>
        <v>0.30826684076376898</v>
      </c>
      <c r="G2104" t="str">
        <f t="shared" si="32"/>
        <v>Female</v>
      </c>
    </row>
    <row r="2105" spans="1:7">
      <c r="A2105" s="1" t="s">
        <v>4</v>
      </c>
      <c r="B2105" s="1" t="s">
        <v>2985</v>
      </c>
      <c r="C2105">
        <f>VLOOKUP(B2105,NB_2!A:C,3,0)</f>
        <v>3.6837376460017966E-2</v>
      </c>
      <c r="D2105">
        <f>VLOOKUP(B2105,NB_2!A:C,2,0)</f>
        <v>4.0526849037487338E-3</v>
      </c>
      <c r="E2105">
        <f>C2105*GETPIVOTDATA("Gender",NB_2!$A$3,"Gender","Male","LastLetter","a")</f>
        <v>6.4539877894910181E-3</v>
      </c>
      <c r="F2105">
        <f>D2105*GETPIVOTDATA("Gender",NB_2!$A$3,"Gender","Female","LastLetter","a")</f>
        <v>2.250122925282985E-3</v>
      </c>
      <c r="G2105" t="str">
        <f t="shared" si="32"/>
        <v>Male</v>
      </c>
    </row>
    <row r="2106" spans="1:7">
      <c r="A2106" s="1" t="s">
        <v>4</v>
      </c>
      <c r="B2106" s="1" t="s">
        <v>2978</v>
      </c>
      <c r="C2106">
        <f>VLOOKUP(B2106,NB_2!A:C,3,0)</f>
        <v>3.0548068283917342E-2</v>
      </c>
      <c r="D2106">
        <f>VLOOKUP(B2106,NB_2!A:C,2,0)</f>
        <v>1.0131712259371835E-3</v>
      </c>
      <c r="E2106">
        <f>C2106*GETPIVOTDATA("Gender",NB_2!$A$3,"Gender","Male","LastLetter","a")</f>
        <v>5.3520874351876743E-3</v>
      </c>
      <c r="F2106">
        <f>D2106*GETPIVOTDATA("Gender",NB_2!$A$3,"Gender","Female","LastLetter","a")</f>
        <v>5.6253073132074625E-4</v>
      </c>
      <c r="G2106" t="str">
        <f t="shared" si="32"/>
        <v>Male</v>
      </c>
    </row>
    <row r="2107" spans="1:7">
      <c r="A2107" s="1" t="s">
        <v>4</v>
      </c>
      <c r="B2107" s="1" t="s">
        <v>2995</v>
      </c>
      <c r="C2107">
        <f>VLOOKUP(B2107,NB_2!A:C,3,0)</f>
        <v>3.2345013477088951E-2</v>
      </c>
      <c r="D2107">
        <f>VLOOKUP(B2107,NB_2!A:C,2,0)</f>
        <v>1.0131712259371834E-2</v>
      </c>
      <c r="E2107">
        <f>C2107*GETPIVOTDATA("Gender",NB_2!$A$3,"Gender","Male","LastLetter","a")</f>
        <v>5.6669161078457733E-3</v>
      </c>
      <c r="F2107">
        <f>D2107*GETPIVOTDATA("Gender",NB_2!$A$3,"Gender","Female","LastLetter","a")</f>
        <v>5.6253073132074621E-3</v>
      </c>
      <c r="G2107" t="str">
        <f t="shared" si="32"/>
        <v>Male</v>
      </c>
    </row>
    <row r="2108" spans="1:7">
      <c r="A2108" s="1" t="s">
        <v>4</v>
      </c>
      <c r="B2108" s="1" t="s">
        <v>2992</v>
      </c>
      <c r="C2108">
        <f>VLOOKUP(B2108,NB_2!A:C,3,0)</f>
        <v>8.9847259658580411E-2</v>
      </c>
      <c r="D2108">
        <f>VLOOKUP(B2108,NB_2!A:C,2,0)</f>
        <v>8.1053698074974676E-3</v>
      </c>
      <c r="E2108">
        <f>C2108*GETPIVOTDATA("Gender",NB_2!$A$3,"Gender","Male","LastLetter","a")</f>
        <v>1.5741433632904926E-2</v>
      </c>
      <c r="F2108">
        <f>D2108*GETPIVOTDATA("Gender",NB_2!$A$3,"Gender","Female","LastLetter","a")</f>
        <v>4.50024585056597E-3</v>
      </c>
      <c r="G2108" t="str">
        <f t="shared" si="32"/>
        <v>Male</v>
      </c>
    </row>
    <row r="2109" spans="1:7">
      <c r="A2109" s="1" t="s">
        <v>4</v>
      </c>
      <c r="B2109" s="1" t="s">
        <v>2993</v>
      </c>
      <c r="C2109">
        <f>VLOOKUP(B2109,NB_2!A:C,3,0)</f>
        <v>2.2461814914645103E-2</v>
      </c>
      <c r="D2109">
        <f>VLOOKUP(B2109,NB_2!A:C,2,0)</f>
        <v>3.0395136778115501E-3</v>
      </c>
      <c r="E2109">
        <f>C2109*GETPIVOTDATA("Gender",NB_2!$A$3,"Gender","Male","LastLetter","a")</f>
        <v>3.9353584082262314E-3</v>
      </c>
      <c r="F2109">
        <f>D2109*GETPIVOTDATA("Gender",NB_2!$A$3,"Gender","Female","LastLetter","a")</f>
        <v>1.6875921939622388E-3</v>
      </c>
      <c r="G2109" t="str">
        <f t="shared" si="32"/>
        <v>Male</v>
      </c>
    </row>
    <row r="2110" spans="1:7">
      <c r="A2110" s="1" t="s">
        <v>4</v>
      </c>
      <c r="B2110" s="1" t="s">
        <v>2986</v>
      </c>
      <c r="C2110">
        <f>VLOOKUP(B2110,NB_2!A:C,3,0)</f>
        <v>5.6603773584905662E-2</v>
      </c>
      <c r="D2110">
        <f>VLOOKUP(B2110,NB_2!A:C,2,0)</f>
        <v>3.0395136778115502E-2</v>
      </c>
      <c r="E2110">
        <f>C2110*GETPIVOTDATA("Gender",NB_2!$A$3,"Gender","Male","LastLetter","a")</f>
        <v>9.9171031887301028E-3</v>
      </c>
      <c r="F2110">
        <f>D2110*GETPIVOTDATA("Gender",NB_2!$A$3,"Gender","Female","LastLetter","a")</f>
        <v>1.6875921939622389E-2</v>
      </c>
      <c r="G2110" t="str">
        <f t="shared" si="32"/>
        <v>Female</v>
      </c>
    </row>
    <row r="2111" spans="1:7">
      <c r="A2111" s="1" t="s">
        <v>4</v>
      </c>
      <c r="B2111" s="1" t="s">
        <v>2976</v>
      </c>
      <c r="C2111">
        <f>VLOOKUP(B2111,NB_2!A:C,3,0)</f>
        <v>0.17520215633423181</v>
      </c>
      <c r="D2111">
        <f>VLOOKUP(B2111,NB_2!A:C,2,0)</f>
        <v>0.55521783181357653</v>
      </c>
      <c r="E2111">
        <f>C2111*GETPIVOTDATA("Gender",NB_2!$A$3,"Gender","Male","LastLetter","a")</f>
        <v>3.0695795584164604E-2</v>
      </c>
      <c r="F2111">
        <f>D2111*GETPIVOTDATA("Gender",NB_2!$A$3,"Gender","Female","LastLetter","a")</f>
        <v>0.30826684076376898</v>
      </c>
      <c r="G2111" t="str">
        <f t="shared" si="32"/>
        <v>Female</v>
      </c>
    </row>
    <row r="2112" spans="1:7">
      <c r="A2112" s="1" t="s">
        <v>4</v>
      </c>
      <c r="B2112" s="1" t="s">
        <v>2987</v>
      </c>
      <c r="C2112">
        <f>VLOOKUP(B2112,NB_2!A:C,3,0)</f>
        <v>3.7735849056603772E-2</v>
      </c>
      <c r="D2112">
        <f>VLOOKUP(B2112,NB_2!A:C,2,0)</f>
        <v>7.0921985815602835E-3</v>
      </c>
      <c r="E2112">
        <f>C2112*GETPIVOTDATA("Gender",NB_2!$A$3,"Gender","Male","LastLetter","a")</f>
        <v>6.6114021258200676E-3</v>
      </c>
      <c r="F2112">
        <f>D2112*GETPIVOTDATA("Gender",NB_2!$A$3,"Gender","Female","LastLetter","a")</f>
        <v>3.9377151192452236E-3</v>
      </c>
      <c r="G2112" t="str">
        <f t="shared" si="32"/>
        <v>Male</v>
      </c>
    </row>
    <row r="2113" spans="1:7">
      <c r="A2113" s="1" t="s">
        <v>4</v>
      </c>
      <c r="B2113" s="1" t="s">
        <v>2983</v>
      </c>
      <c r="C2113">
        <f>VLOOKUP(B2113,NB_2!A:C,3,0)</f>
        <v>6.5588499550763707E-2</v>
      </c>
      <c r="D2113">
        <f>VLOOKUP(B2113,NB_2!A:C,2,0)</f>
        <v>0.33839918946301922</v>
      </c>
      <c r="E2113">
        <f>C2113*GETPIVOTDATA("Gender",NB_2!$A$3,"Gender","Male","LastLetter","a")</f>
        <v>1.1491246552020596E-2</v>
      </c>
      <c r="F2113">
        <f>D2113*GETPIVOTDATA("Gender",NB_2!$A$3,"Gender","Female","LastLetter","a")</f>
        <v>0.18788526426112923</v>
      </c>
      <c r="G2113" t="str">
        <f t="shared" si="32"/>
        <v>Female</v>
      </c>
    </row>
    <row r="2114" spans="1:7">
      <c r="A2114" s="1" t="s">
        <v>4</v>
      </c>
      <c r="B2114" s="1" t="s">
        <v>2988</v>
      </c>
      <c r="C2114">
        <f>VLOOKUP(B2114,NB_2!A:C,3,0)</f>
        <v>0.16172506738544473</v>
      </c>
      <c r="D2114">
        <f>VLOOKUP(B2114,NB_2!A:C,2,0)</f>
        <v>1.4184397163120567E-2</v>
      </c>
      <c r="E2114">
        <f>C2114*GETPIVOTDATA("Gender",NB_2!$A$3,"Gender","Male","LastLetter","a")</f>
        <v>2.8334580539228861E-2</v>
      </c>
      <c r="F2114">
        <f>D2114*GETPIVOTDATA("Gender",NB_2!$A$3,"Gender","Female","LastLetter","a")</f>
        <v>7.8754302384904471E-3</v>
      </c>
      <c r="G2114" t="str">
        <f t="shared" si="32"/>
        <v>Male</v>
      </c>
    </row>
    <row r="2115" spans="1:7">
      <c r="A2115" s="1" t="s">
        <v>4</v>
      </c>
      <c r="B2115" s="1" t="s">
        <v>2995</v>
      </c>
      <c r="C2115">
        <f>VLOOKUP(B2115,NB_2!A:C,3,0)</f>
        <v>3.2345013477088951E-2</v>
      </c>
      <c r="D2115">
        <f>VLOOKUP(B2115,NB_2!A:C,2,0)</f>
        <v>1.0131712259371834E-2</v>
      </c>
      <c r="E2115">
        <f>C2115*GETPIVOTDATA("Gender",NB_2!$A$3,"Gender","Male","LastLetter","a")</f>
        <v>5.6669161078457733E-3</v>
      </c>
      <c r="F2115">
        <f>D2115*GETPIVOTDATA("Gender",NB_2!$A$3,"Gender","Female","LastLetter","a")</f>
        <v>5.6253073132074621E-3</v>
      </c>
      <c r="G2115" t="str">
        <f t="shared" ref="G2115:G2178" si="33">IF(E2115&gt;F2115,"Male","Female")</f>
        <v>Male</v>
      </c>
    </row>
    <row r="2116" spans="1:7">
      <c r="A2116" s="1" t="s">
        <v>4</v>
      </c>
      <c r="B2116" s="1" t="s">
        <v>2982</v>
      </c>
      <c r="C2116">
        <f>VLOOKUP(B2116,NB_2!A:C,3,0)</f>
        <v>0.1096136567834681</v>
      </c>
      <c r="D2116">
        <f>VLOOKUP(B2116,NB_2!A:C,2,0)</f>
        <v>5.065856129685917E-3</v>
      </c>
      <c r="E2116">
        <f>C2116*GETPIVOTDATA("Gender",NB_2!$A$3,"Gender","Male","LastLetter","a")</f>
        <v>1.9204549032144008E-2</v>
      </c>
      <c r="F2116">
        <f>D2116*GETPIVOTDATA("Gender",NB_2!$A$3,"Gender","Female","LastLetter","a")</f>
        <v>2.812653656603731E-3</v>
      </c>
      <c r="G2116" t="str">
        <f t="shared" si="33"/>
        <v>Male</v>
      </c>
    </row>
    <row r="2117" spans="1:7">
      <c r="A2117" s="1" t="s">
        <v>4</v>
      </c>
      <c r="B2117" s="1" t="s">
        <v>2992</v>
      </c>
      <c r="C2117">
        <f>VLOOKUP(B2117,NB_2!A:C,3,0)</f>
        <v>8.9847259658580411E-2</v>
      </c>
      <c r="D2117">
        <f>VLOOKUP(B2117,NB_2!A:C,2,0)</f>
        <v>8.1053698074974676E-3</v>
      </c>
      <c r="E2117">
        <f>C2117*GETPIVOTDATA("Gender",NB_2!$A$3,"Gender","Male","LastLetter","a")</f>
        <v>1.5741433632904926E-2</v>
      </c>
      <c r="F2117">
        <f>D2117*GETPIVOTDATA("Gender",NB_2!$A$3,"Gender","Female","LastLetter","a")</f>
        <v>4.50024585056597E-3</v>
      </c>
      <c r="G2117" t="str">
        <f t="shared" si="33"/>
        <v>Male</v>
      </c>
    </row>
    <row r="2118" spans="1:7">
      <c r="A2118" s="1" t="s">
        <v>4</v>
      </c>
      <c r="B2118" s="1" t="s">
        <v>2988</v>
      </c>
      <c r="C2118">
        <f>VLOOKUP(B2118,NB_2!A:C,3,0)</f>
        <v>0.16172506738544473</v>
      </c>
      <c r="D2118">
        <f>VLOOKUP(B2118,NB_2!A:C,2,0)</f>
        <v>1.4184397163120567E-2</v>
      </c>
      <c r="E2118">
        <f>C2118*GETPIVOTDATA("Gender",NB_2!$A$3,"Gender","Male","LastLetter","a")</f>
        <v>2.8334580539228861E-2</v>
      </c>
      <c r="F2118">
        <f>D2118*GETPIVOTDATA("Gender",NB_2!$A$3,"Gender","Female","LastLetter","a")</f>
        <v>7.8754302384904471E-3</v>
      </c>
      <c r="G2118" t="str">
        <f t="shared" si="33"/>
        <v>Male</v>
      </c>
    </row>
    <row r="2119" spans="1:7">
      <c r="A2119" s="1" t="s">
        <v>4</v>
      </c>
      <c r="B2119" s="1" t="s">
        <v>2988</v>
      </c>
      <c r="C2119">
        <f>VLOOKUP(B2119,NB_2!A:C,3,0)</f>
        <v>0.16172506738544473</v>
      </c>
      <c r="D2119">
        <f>VLOOKUP(B2119,NB_2!A:C,2,0)</f>
        <v>1.4184397163120567E-2</v>
      </c>
      <c r="E2119">
        <f>C2119*GETPIVOTDATA("Gender",NB_2!$A$3,"Gender","Male","LastLetter","a")</f>
        <v>2.8334580539228861E-2</v>
      </c>
      <c r="F2119">
        <f>D2119*GETPIVOTDATA("Gender",NB_2!$A$3,"Gender","Female","LastLetter","a")</f>
        <v>7.8754302384904471E-3</v>
      </c>
      <c r="G2119" t="str">
        <f t="shared" si="33"/>
        <v>Male</v>
      </c>
    </row>
    <row r="2120" spans="1:7">
      <c r="A2120" s="1" t="s">
        <v>4</v>
      </c>
      <c r="B2120" s="1" t="s">
        <v>2976</v>
      </c>
      <c r="C2120">
        <f>VLOOKUP(B2120,NB_2!A:C,3,0)</f>
        <v>0.17520215633423181</v>
      </c>
      <c r="D2120">
        <f>VLOOKUP(B2120,NB_2!A:C,2,0)</f>
        <v>0.55521783181357653</v>
      </c>
      <c r="E2120">
        <f>C2120*GETPIVOTDATA("Gender",NB_2!$A$3,"Gender","Male","LastLetter","a")</f>
        <v>3.0695795584164604E-2</v>
      </c>
      <c r="F2120">
        <f>D2120*GETPIVOTDATA("Gender",NB_2!$A$3,"Gender","Female","LastLetter","a")</f>
        <v>0.30826684076376898</v>
      </c>
      <c r="G2120" t="str">
        <f t="shared" si="33"/>
        <v>Female</v>
      </c>
    </row>
    <row r="2121" spans="1:7">
      <c r="A2121" s="1" t="s">
        <v>4</v>
      </c>
      <c r="B2121" s="1" t="s">
        <v>2995</v>
      </c>
      <c r="C2121">
        <f>VLOOKUP(B2121,NB_2!A:C,3,0)</f>
        <v>3.2345013477088951E-2</v>
      </c>
      <c r="D2121">
        <f>VLOOKUP(B2121,NB_2!A:C,2,0)</f>
        <v>1.0131712259371834E-2</v>
      </c>
      <c r="E2121">
        <f>C2121*GETPIVOTDATA("Gender",NB_2!$A$3,"Gender","Male","LastLetter","a")</f>
        <v>5.6669161078457733E-3</v>
      </c>
      <c r="F2121">
        <f>D2121*GETPIVOTDATA("Gender",NB_2!$A$3,"Gender","Female","LastLetter","a")</f>
        <v>5.6253073132074621E-3</v>
      </c>
      <c r="G2121" t="str">
        <f t="shared" si="33"/>
        <v>Male</v>
      </c>
    </row>
    <row r="2122" spans="1:7">
      <c r="A2122" s="1" t="s">
        <v>4</v>
      </c>
      <c r="B2122" s="1" t="s">
        <v>2982</v>
      </c>
      <c r="C2122">
        <f>VLOOKUP(B2122,NB_2!A:C,3,0)</f>
        <v>0.1096136567834681</v>
      </c>
      <c r="D2122">
        <f>VLOOKUP(B2122,NB_2!A:C,2,0)</f>
        <v>5.065856129685917E-3</v>
      </c>
      <c r="E2122">
        <f>C2122*GETPIVOTDATA("Gender",NB_2!$A$3,"Gender","Male","LastLetter","a")</f>
        <v>1.9204549032144008E-2</v>
      </c>
      <c r="F2122">
        <f>D2122*GETPIVOTDATA("Gender",NB_2!$A$3,"Gender","Female","LastLetter","a")</f>
        <v>2.812653656603731E-3</v>
      </c>
      <c r="G2122" t="str">
        <f t="shared" si="33"/>
        <v>Male</v>
      </c>
    </row>
    <row r="2123" spans="1:7">
      <c r="A2123" s="1" t="s">
        <v>4</v>
      </c>
      <c r="B2123" s="1" t="s">
        <v>2984</v>
      </c>
      <c r="C2123">
        <f>VLOOKUP(B2123,NB_2!A:C,3,0)</f>
        <v>2.3360287511230909E-2</v>
      </c>
      <c r="D2123">
        <f>VLOOKUP(B2123,NB_2!A:C,2,0)</f>
        <v>1.0131712259371835E-3</v>
      </c>
      <c r="E2123">
        <f>C2123*GETPIVOTDATA("Gender",NB_2!$A$3,"Gender","Male","LastLetter","a")</f>
        <v>4.0927727445552809E-3</v>
      </c>
      <c r="F2123">
        <f>D2123*GETPIVOTDATA("Gender",NB_2!$A$3,"Gender","Female","LastLetter","a")</f>
        <v>5.6253073132074625E-4</v>
      </c>
      <c r="G2123" t="str">
        <f t="shared" si="33"/>
        <v>Male</v>
      </c>
    </row>
    <row r="2124" spans="1:7">
      <c r="A2124" s="1" t="s">
        <v>4</v>
      </c>
      <c r="B2124" s="1" t="s">
        <v>2997</v>
      </c>
      <c r="C2124">
        <f>VLOOKUP(B2124,NB_2!A:C,3,0)</f>
        <v>1.7070979335130278E-2</v>
      </c>
      <c r="D2124">
        <f>VLOOKUP(B2124,NB_2!A:C,2,0)</f>
        <v>2.0263424518743669E-3</v>
      </c>
      <c r="E2124">
        <f>C2124*GETPIVOTDATA("Gender",NB_2!$A$3,"Gender","Male","LastLetter","a")</f>
        <v>2.9908723902519353E-3</v>
      </c>
      <c r="F2124">
        <f>D2124*GETPIVOTDATA("Gender",NB_2!$A$3,"Gender","Female","LastLetter","a")</f>
        <v>1.1250614626414925E-3</v>
      </c>
      <c r="G2124" t="str">
        <f t="shared" si="33"/>
        <v>Male</v>
      </c>
    </row>
    <row r="2125" spans="1:7">
      <c r="A2125" s="1" t="s">
        <v>4</v>
      </c>
      <c r="B2125" s="1" t="s">
        <v>2994</v>
      </c>
      <c r="C2125">
        <f>VLOOKUP(B2125,NB_2!A:C,3,0)</f>
        <v>6.2893081761006289E-2</v>
      </c>
      <c r="D2125">
        <f>VLOOKUP(B2125,NB_2!A:C,2,0)</f>
        <v>5.065856129685917E-3</v>
      </c>
      <c r="E2125">
        <f>C2125*GETPIVOTDATA("Gender",NB_2!$A$3,"Gender","Male","LastLetter","a")</f>
        <v>1.1019003543033448E-2</v>
      </c>
      <c r="F2125">
        <f>D2125*GETPIVOTDATA("Gender",NB_2!$A$3,"Gender","Female","LastLetter","a")</f>
        <v>2.812653656603731E-3</v>
      </c>
      <c r="G2125" t="str">
        <f t="shared" si="33"/>
        <v>Male</v>
      </c>
    </row>
    <row r="2126" spans="1:7">
      <c r="A2126" s="1" t="s">
        <v>4</v>
      </c>
      <c r="B2126" s="1" t="s">
        <v>2986</v>
      </c>
      <c r="C2126">
        <f>VLOOKUP(B2126,NB_2!A:C,3,0)</f>
        <v>5.6603773584905662E-2</v>
      </c>
      <c r="D2126">
        <f>VLOOKUP(B2126,NB_2!A:C,2,0)</f>
        <v>3.0395136778115502E-2</v>
      </c>
      <c r="E2126">
        <f>C2126*GETPIVOTDATA("Gender",NB_2!$A$3,"Gender","Male","LastLetter","a")</f>
        <v>9.9171031887301028E-3</v>
      </c>
      <c r="F2126">
        <f>D2126*GETPIVOTDATA("Gender",NB_2!$A$3,"Gender","Female","LastLetter","a")</f>
        <v>1.6875921939622389E-2</v>
      </c>
      <c r="G2126" t="str">
        <f t="shared" si="33"/>
        <v>Female</v>
      </c>
    </row>
    <row r="2127" spans="1:7">
      <c r="A2127" s="1" t="s">
        <v>4</v>
      </c>
      <c r="B2127" s="1" t="s">
        <v>2976</v>
      </c>
      <c r="C2127">
        <f>VLOOKUP(B2127,NB_2!A:C,3,0)</f>
        <v>0.17520215633423181</v>
      </c>
      <c r="D2127">
        <f>VLOOKUP(B2127,NB_2!A:C,2,0)</f>
        <v>0.55521783181357653</v>
      </c>
      <c r="E2127">
        <f>C2127*GETPIVOTDATA("Gender",NB_2!$A$3,"Gender","Male","LastLetter","a")</f>
        <v>3.0695795584164604E-2</v>
      </c>
      <c r="F2127">
        <f>D2127*GETPIVOTDATA("Gender",NB_2!$A$3,"Gender","Female","LastLetter","a")</f>
        <v>0.30826684076376898</v>
      </c>
      <c r="G2127" t="str">
        <f t="shared" si="33"/>
        <v>Female</v>
      </c>
    </row>
    <row r="2128" spans="1:7">
      <c r="A2128" s="1" t="s">
        <v>4</v>
      </c>
      <c r="B2128" s="1" t="s">
        <v>2992</v>
      </c>
      <c r="C2128">
        <f>VLOOKUP(B2128,NB_2!A:C,3,0)</f>
        <v>8.9847259658580411E-2</v>
      </c>
      <c r="D2128">
        <f>VLOOKUP(B2128,NB_2!A:C,2,0)</f>
        <v>8.1053698074974676E-3</v>
      </c>
      <c r="E2128">
        <f>C2128*GETPIVOTDATA("Gender",NB_2!$A$3,"Gender","Male","LastLetter","a")</f>
        <v>1.5741433632904926E-2</v>
      </c>
      <c r="F2128">
        <f>D2128*GETPIVOTDATA("Gender",NB_2!$A$3,"Gender","Female","LastLetter","a")</f>
        <v>4.50024585056597E-3</v>
      </c>
      <c r="G2128" t="str">
        <f t="shared" si="33"/>
        <v>Male</v>
      </c>
    </row>
    <row r="2129" spans="1:7">
      <c r="A2129" s="1" t="s">
        <v>4</v>
      </c>
      <c r="B2129" s="1" t="s">
        <v>2992</v>
      </c>
      <c r="C2129">
        <f>VLOOKUP(B2129,NB_2!A:C,3,0)</f>
        <v>8.9847259658580411E-2</v>
      </c>
      <c r="D2129">
        <f>VLOOKUP(B2129,NB_2!A:C,2,0)</f>
        <v>8.1053698074974676E-3</v>
      </c>
      <c r="E2129">
        <f>C2129*GETPIVOTDATA("Gender",NB_2!$A$3,"Gender","Male","LastLetter","a")</f>
        <v>1.5741433632904926E-2</v>
      </c>
      <c r="F2129">
        <f>D2129*GETPIVOTDATA("Gender",NB_2!$A$3,"Gender","Female","LastLetter","a")</f>
        <v>4.50024585056597E-3</v>
      </c>
      <c r="G2129" t="str">
        <f t="shared" si="33"/>
        <v>Male</v>
      </c>
    </row>
    <row r="2130" spans="1:7">
      <c r="A2130" s="1" t="s">
        <v>4</v>
      </c>
      <c r="B2130" s="1" t="s">
        <v>2997</v>
      </c>
      <c r="C2130">
        <f>VLOOKUP(B2130,NB_2!A:C,3,0)</f>
        <v>1.7070979335130278E-2</v>
      </c>
      <c r="D2130">
        <f>VLOOKUP(B2130,NB_2!A:C,2,0)</f>
        <v>2.0263424518743669E-3</v>
      </c>
      <c r="E2130">
        <f>C2130*GETPIVOTDATA("Gender",NB_2!$A$3,"Gender","Male","LastLetter","a")</f>
        <v>2.9908723902519353E-3</v>
      </c>
      <c r="F2130">
        <f>D2130*GETPIVOTDATA("Gender",NB_2!$A$3,"Gender","Female","LastLetter","a")</f>
        <v>1.1250614626414925E-3</v>
      </c>
      <c r="G2130" t="str">
        <f t="shared" si="33"/>
        <v>Male</v>
      </c>
    </row>
    <row r="2131" spans="1:7">
      <c r="A2131" s="1" t="s">
        <v>4</v>
      </c>
      <c r="B2131" s="1" t="s">
        <v>2992</v>
      </c>
      <c r="C2131">
        <f>VLOOKUP(B2131,NB_2!A:C,3,0)</f>
        <v>8.9847259658580411E-2</v>
      </c>
      <c r="D2131">
        <f>VLOOKUP(B2131,NB_2!A:C,2,0)</f>
        <v>8.1053698074974676E-3</v>
      </c>
      <c r="E2131">
        <f>C2131*GETPIVOTDATA("Gender",NB_2!$A$3,"Gender","Male","LastLetter","a")</f>
        <v>1.5741433632904926E-2</v>
      </c>
      <c r="F2131">
        <f>D2131*GETPIVOTDATA("Gender",NB_2!$A$3,"Gender","Female","LastLetter","a")</f>
        <v>4.50024585056597E-3</v>
      </c>
      <c r="G2131" t="str">
        <f t="shared" si="33"/>
        <v>Male</v>
      </c>
    </row>
    <row r="2132" spans="1:7">
      <c r="A2132" s="1" t="s">
        <v>4</v>
      </c>
      <c r="B2132" s="1" t="s">
        <v>2976</v>
      </c>
      <c r="C2132">
        <f>VLOOKUP(B2132,NB_2!A:C,3,0)</f>
        <v>0.17520215633423181</v>
      </c>
      <c r="D2132">
        <f>VLOOKUP(B2132,NB_2!A:C,2,0)</f>
        <v>0.55521783181357653</v>
      </c>
      <c r="E2132">
        <f>C2132*GETPIVOTDATA("Gender",NB_2!$A$3,"Gender","Male","LastLetter","a")</f>
        <v>3.0695795584164604E-2</v>
      </c>
      <c r="F2132">
        <f>D2132*GETPIVOTDATA("Gender",NB_2!$A$3,"Gender","Female","LastLetter","a")</f>
        <v>0.30826684076376898</v>
      </c>
      <c r="G2132" t="str">
        <f t="shared" si="33"/>
        <v>Female</v>
      </c>
    </row>
    <row r="2133" spans="1:7">
      <c r="A2133" s="1" t="s">
        <v>4</v>
      </c>
      <c r="B2133" s="1" t="s">
        <v>2986</v>
      </c>
      <c r="C2133">
        <f>VLOOKUP(B2133,NB_2!A:C,3,0)</f>
        <v>5.6603773584905662E-2</v>
      </c>
      <c r="D2133">
        <f>VLOOKUP(B2133,NB_2!A:C,2,0)</f>
        <v>3.0395136778115502E-2</v>
      </c>
      <c r="E2133">
        <f>C2133*GETPIVOTDATA("Gender",NB_2!$A$3,"Gender","Male","LastLetter","a")</f>
        <v>9.9171031887301028E-3</v>
      </c>
      <c r="F2133">
        <f>D2133*GETPIVOTDATA("Gender",NB_2!$A$3,"Gender","Female","LastLetter","a")</f>
        <v>1.6875921939622389E-2</v>
      </c>
      <c r="G2133" t="str">
        <f t="shared" si="33"/>
        <v>Female</v>
      </c>
    </row>
    <row r="2134" spans="1:7">
      <c r="A2134" s="1" t="s">
        <v>4</v>
      </c>
      <c r="B2134" s="1" t="s">
        <v>2996</v>
      </c>
      <c r="C2134">
        <f>VLOOKUP(B2134,NB_2!A:C,3,0)</f>
        <v>2.4258760107816711E-2</v>
      </c>
      <c r="D2134">
        <f>VLOOKUP(B2134,NB_2!A:C,2,0)</f>
        <v>0</v>
      </c>
      <c r="E2134">
        <f>C2134*GETPIVOTDATA("Gender",NB_2!$A$3,"Gender","Male","LastLetter","a")</f>
        <v>4.2501870808843295E-3</v>
      </c>
      <c r="F2134">
        <f>D2134*GETPIVOTDATA("Gender",NB_2!$A$3,"Gender","Female","LastLetter","a")</f>
        <v>0</v>
      </c>
      <c r="G2134" t="str">
        <f t="shared" si="33"/>
        <v>Male</v>
      </c>
    </row>
    <row r="2135" spans="1:7">
      <c r="A2135" s="1" t="s">
        <v>4</v>
      </c>
      <c r="B2135" s="1" t="s">
        <v>2988</v>
      </c>
      <c r="C2135">
        <f>VLOOKUP(B2135,NB_2!A:C,3,0)</f>
        <v>0.16172506738544473</v>
      </c>
      <c r="D2135">
        <f>VLOOKUP(B2135,NB_2!A:C,2,0)</f>
        <v>1.4184397163120567E-2</v>
      </c>
      <c r="E2135">
        <f>C2135*GETPIVOTDATA("Gender",NB_2!$A$3,"Gender","Male","LastLetter","a")</f>
        <v>2.8334580539228861E-2</v>
      </c>
      <c r="F2135">
        <f>D2135*GETPIVOTDATA("Gender",NB_2!$A$3,"Gender","Female","LastLetter","a")</f>
        <v>7.8754302384904471E-3</v>
      </c>
      <c r="G2135" t="str">
        <f t="shared" si="33"/>
        <v>Male</v>
      </c>
    </row>
    <row r="2136" spans="1:7">
      <c r="A2136" s="1" t="s">
        <v>4</v>
      </c>
      <c r="B2136" s="1" t="s">
        <v>2988</v>
      </c>
      <c r="C2136">
        <f>VLOOKUP(B2136,NB_2!A:C,3,0)</f>
        <v>0.16172506738544473</v>
      </c>
      <c r="D2136">
        <f>VLOOKUP(B2136,NB_2!A:C,2,0)</f>
        <v>1.4184397163120567E-2</v>
      </c>
      <c r="E2136">
        <f>C2136*GETPIVOTDATA("Gender",NB_2!$A$3,"Gender","Male","LastLetter","a")</f>
        <v>2.8334580539228861E-2</v>
      </c>
      <c r="F2136">
        <f>D2136*GETPIVOTDATA("Gender",NB_2!$A$3,"Gender","Female","LastLetter","a")</f>
        <v>7.8754302384904471E-3</v>
      </c>
      <c r="G2136" t="str">
        <f t="shared" si="33"/>
        <v>Male</v>
      </c>
    </row>
    <row r="2137" spans="1:7">
      <c r="A2137" s="1" t="s">
        <v>4</v>
      </c>
      <c r="B2137" s="1" t="s">
        <v>2983</v>
      </c>
      <c r="C2137">
        <f>VLOOKUP(B2137,NB_2!A:C,3,0)</f>
        <v>6.5588499550763707E-2</v>
      </c>
      <c r="D2137">
        <f>VLOOKUP(B2137,NB_2!A:C,2,0)</f>
        <v>0.33839918946301922</v>
      </c>
      <c r="E2137">
        <f>C2137*GETPIVOTDATA("Gender",NB_2!$A$3,"Gender","Male","LastLetter","a")</f>
        <v>1.1491246552020596E-2</v>
      </c>
      <c r="F2137">
        <f>D2137*GETPIVOTDATA("Gender",NB_2!$A$3,"Gender","Female","LastLetter","a")</f>
        <v>0.18788526426112923</v>
      </c>
      <c r="G2137" t="str">
        <f t="shared" si="33"/>
        <v>Female</v>
      </c>
    </row>
    <row r="2138" spans="1:7">
      <c r="A2138" s="1" t="s">
        <v>4</v>
      </c>
      <c r="B2138" s="1" t="s">
        <v>2982</v>
      </c>
      <c r="C2138">
        <f>VLOOKUP(B2138,NB_2!A:C,3,0)</f>
        <v>0.1096136567834681</v>
      </c>
      <c r="D2138">
        <f>VLOOKUP(B2138,NB_2!A:C,2,0)</f>
        <v>5.065856129685917E-3</v>
      </c>
      <c r="E2138">
        <f>C2138*GETPIVOTDATA("Gender",NB_2!$A$3,"Gender","Male","LastLetter","a")</f>
        <v>1.9204549032144008E-2</v>
      </c>
      <c r="F2138">
        <f>D2138*GETPIVOTDATA("Gender",NB_2!$A$3,"Gender","Female","LastLetter","a")</f>
        <v>2.812653656603731E-3</v>
      </c>
      <c r="G2138" t="str">
        <f t="shared" si="33"/>
        <v>Male</v>
      </c>
    </row>
    <row r="2139" spans="1:7">
      <c r="A2139" s="1" t="s">
        <v>4</v>
      </c>
      <c r="B2139" s="1" t="s">
        <v>2986</v>
      </c>
      <c r="C2139">
        <f>VLOOKUP(B2139,NB_2!A:C,3,0)</f>
        <v>5.6603773584905662E-2</v>
      </c>
      <c r="D2139">
        <f>VLOOKUP(B2139,NB_2!A:C,2,0)</f>
        <v>3.0395136778115502E-2</v>
      </c>
      <c r="E2139">
        <f>C2139*GETPIVOTDATA("Gender",NB_2!$A$3,"Gender","Male","LastLetter","a")</f>
        <v>9.9171031887301028E-3</v>
      </c>
      <c r="F2139">
        <f>D2139*GETPIVOTDATA("Gender",NB_2!$A$3,"Gender","Female","LastLetter","a")</f>
        <v>1.6875921939622389E-2</v>
      </c>
      <c r="G2139" t="str">
        <f t="shared" si="33"/>
        <v>Female</v>
      </c>
    </row>
    <row r="2140" spans="1:7">
      <c r="A2140" s="1" t="s">
        <v>4</v>
      </c>
      <c r="B2140" s="1" t="s">
        <v>2992</v>
      </c>
      <c r="C2140">
        <f>VLOOKUP(B2140,NB_2!A:C,3,0)</f>
        <v>8.9847259658580411E-2</v>
      </c>
      <c r="D2140">
        <f>VLOOKUP(B2140,NB_2!A:C,2,0)</f>
        <v>8.1053698074974676E-3</v>
      </c>
      <c r="E2140">
        <f>C2140*GETPIVOTDATA("Gender",NB_2!$A$3,"Gender","Male","LastLetter","a")</f>
        <v>1.5741433632904926E-2</v>
      </c>
      <c r="F2140">
        <f>D2140*GETPIVOTDATA("Gender",NB_2!$A$3,"Gender","Female","LastLetter","a")</f>
        <v>4.50024585056597E-3</v>
      </c>
      <c r="G2140" t="str">
        <f t="shared" si="33"/>
        <v>Male</v>
      </c>
    </row>
    <row r="2141" spans="1:7">
      <c r="A2141" s="1" t="s">
        <v>4</v>
      </c>
      <c r="B2141" s="1" t="s">
        <v>2988</v>
      </c>
      <c r="C2141">
        <f>VLOOKUP(B2141,NB_2!A:C,3,0)</f>
        <v>0.16172506738544473</v>
      </c>
      <c r="D2141">
        <f>VLOOKUP(B2141,NB_2!A:C,2,0)</f>
        <v>1.4184397163120567E-2</v>
      </c>
      <c r="E2141">
        <f>C2141*GETPIVOTDATA("Gender",NB_2!$A$3,"Gender","Male","LastLetter","a")</f>
        <v>2.8334580539228861E-2</v>
      </c>
      <c r="F2141">
        <f>D2141*GETPIVOTDATA("Gender",NB_2!$A$3,"Gender","Female","LastLetter","a")</f>
        <v>7.8754302384904471E-3</v>
      </c>
      <c r="G2141" t="str">
        <f t="shared" si="33"/>
        <v>Male</v>
      </c>
    </row>
    <row r="2142" spans="1:7">
      <c r="A2142" s="1" t="s">
        <v>4</v>
      </c>
      <c r="B2142" s="1" t="s">
        <v>2976</v>
      </c>
      <c r="C2142">
        <f>VLOOKUP(B2142,NB_2!A:C,3,0)</f>
        <v>0.17520215633423181</v>
      </c>
      <c r="D2142">
        <f>VLOOKUP(B2142,NB_2!A:C,2,0)</f>
        <v>0.55521783181357653</v>
      </c>
      <c r="E2142">
        <f>C2142*GETPIVOTDATA("Gender",NB_2!$A$3,"Gender","Male","LastLetter","a")</f>
        <v>3.0695795584164604E-2</v>
      </c>
      <c r="F2142">
        <f>D2142*GETPIVOTDATA("Gender",NB_2!$A$3,"Gender","Female","LastLetter","a")</f>
        <v>0.30826684076376898</v>
      </c>
      <c r="G2142" t="str">
        <f t="shared" si="33"/>
        <v>Female</v>
      </c>
    </row>
    <row r="2143" spans="1:7">
      <c r="A2143" s="1" t="s">
        <v>4</v>
      </c>
      <c r="B2143" s="1" t="s">
        <v>2985</v>
      </c>
      <c r="C2143">
        <f>VLOOKUP(B2143,NB_2!A:C,3,0)</f>
        <v>3.6837376460017966E-2</v>
      </c>
      <c r="D2143">
        <f>VLOOKUP(B2143,NB_2!A:C,2,0)</f>
        <v>4.0526849037487338E-3</v>
      </c>
      <c r="E2143">
        <f>C2143*GETPIVOTDATA("Gender",NB_2!$A$3,"Gender","Male","LastLetter","a")</f>
        <v>6.4539877894910181E-3</v>
      </c>
      <c r="F2143">
        <f>D2143*GETPIVOTDATA("Gender",NB_2!$A$3,"Gender","Female","LastLetter","a")</f>
        <v>2.250122925282985E-3</v>
      </c>
      <c r="G2143" t="str">
        <f t="shared" si="33"/>
        <v>Male</v>
      </c>
    </row>
    <row r="2144" spans="1:7">
      <c r="A2144" s="1" t="s">
        <v>4</v>
      </c>
      <c r="B2144" s="1" t="s">
        <v>2994</v>
      </c>
      <c r="C2144">
        <f>VLOOKUP(B2144,NB_2!A:C,3,0)</f>
        <v>6.2893081761006289E-2</v>
      </c>
      <c r="D2144">
        <f>VLOOKUP(B2144,NB_2!A:C,2,0)</f>
        <v>5.065856129685917E-3</v>
      </c>
      <c r="E2144">
        <f>C2144*GETPIVOTDATA("Gender",NB_2!$A$3,"Gender","Male","LastLetter","a")</f>
        <v>1.1019003543033448E-2</v>
      </c>
      <c r="F2144">
        <f>D2144*GETPIVOTDATA("Gender",NB_2!$A$3,"Gender","Female","LastLetter","a")</f>
        <v>2.812653656603731E-3</v>
      </c>
      <c r="G2144" t="str">
        <f t="shared" si="33"/>
        <v>Male</v>
      </c>
    </row>
    <row r="2145" spans="1:7">
      <c r="A2145" s="1" t="s">
        <v>4</v>
      </c>
      <c r="B2145" s="1" t="s">
        <v>2992</v>
      </c>
      <c r="C2145">
        <f>VLOOKUP(B2145,NB_2!A:C,3,0)</f>
        <v>8.9847259658580411E-2</v>
      </c>
      <c r="D2145">
        <f>VLOOKUP(B2145,NB_2!A:C,2,0)</f>
        <v>8.1053698074974676E-3</v>
      </c>
      <c r="E2145">
        <f>C2145*GETPIVOTDATA("Gender",NB_2!$A$3,"Gender","Male","LastLetter","a")</f>
        <v>1.5741433632904926E-2</v>
      </c>
      <c r="F2145">
        <f>D2145*GETPIVOTDATA("Gender",NB_2!$A$3,"Gender","Female","LastLetter","a")</f>
        <v>4.50024585056597E-3</v>
      </c>
      <c r="G2145" t="str">
        <f t="shared" si="33"/>
        <v>Male</v>
      </c>
    </row>
    <row r="2146" spans="1:7">
      <c r="A2146" s="1" t="s">
        <v>4</v>
      </c>
      <c r="B2146" s="1" t="s">
        <v>2995</v>
      </c>
      <c r="C2146">
        <f>VLOOKUP(B2146,NB_2!A:C,3,0)</f>
        <v>3.2345013477088951E-2</v>
      </c>
      <c r="D2146">
        <f>VLOOKUP(B2146,NB_2!A:C,2,0)</f>
        <v>1.0131712259371834E-2</v>
      </c>
      <c r="E2146">
        <f>C2146*GETPIVOTDATA("Gender",NB_2!$A$3,"Gender","Male","LastLetter","a")</f>
        <v>5.6669161078457733E-3</v>
      </c>
      <c r="F2146">
        <f>D2146*GETPIVOTDATA("Gender",NB_2!$A$3,"Gender","Female","LastLetter","a")</f>
        <v>5.6253073132074621E-3</v>
      </c>
      <c r="G2146" t="str">
        <f t="shared" si="33"/>
        <v>Male</v>
      </c>
    </row>
    <row r="2147" spans="1:7">
      <c r="A2147" s="1" t="s">
        <v>4</v>
      </c>
      <c r="B2147" s="1" t="s">
        <v>2982</v>
      </c>
      <c r="C2147">
        <f>VLOOKUP(B2147,NB_2!A:C,3,0)</f>
        <v>0.1096136567834681</v>
      </c>
      <c r="D2147">
        <f>VLOOKUP(B2147,NB_2!A:C,2,0)</f>
        <v>5.065856129685917E-3</v>
      </c>
      <c r="E2147">
        <f>C2147*GETPIVOTDATA("Gender",NB_2!$A$3,"Gender","Male","LastLetter","a")</f>
        <v>1.9204549032144008E-2</v>
      </c>
      <c r="F2147">
        <f>D2147*GETPIVOTDATA("Gender",NB_2!$A$3,"Gender","Female","LastLetter","a")</f>
        <v>2.812653656603731E-3</v>
      </c>
      <c r="G2147" t="str">
        <f t="shared" si="33"/>
        <v>Male</v>
      </c>
    </row>
    <row r="2148" spans="1:7">
      <c r="A2148" s="1" t="s">
        <v>4</v>
      </c>
      <c r="B2148" s="1" t="s">
        <v>2976</v>
      </c>
      <c r="C2148">
        <f>VLOOKUP(B2148,NB_2!A:C,3,0)</f>
        <v>0.17520215633423181</v>
      </c>
      <c r="D2148">
        <f>VLOOKUP(B2148,NB_2!A:C,2,0)</f>
        <v>0.55521783181357653</v>
      </c>
      <c r="E2148">
        <f>C2148*GETPIVOTDATA("Gender",NB_2!$A$3,"Gender","Male","LastLetter","a")</f>
        <v>3.0695795584164604E-2</v>
      </c>
      <c r="F2148">
        <f>D2148*GETPIVOTDATA("Gender",NB_2!$A$3,"Gender","Female","LastLetter","a")</f>
        <v>0.30826684076376898</v>
      </c>
      <c r="G2148" t="str">
        <f t="shared" si="33"/>
        <v>Female</v>
      </c>
    </row>
    <row r="2149" spans="1:7">
      <c r="A2149" s="1" t="s">
        <v>4</v>
      </c>
      <c r="B2149" s="1" t="s">
        <v>2978</v>
      </c>
      <c r="C2149">
        <f>VLOOKUP(B2149,NB_2!A:C,3,0)</f>
        <v>3.0548068283917342E-2</v>
      </c>
      <c r="D2149">
        <f>VLOOKUP(B2149,NB_2!A:C,2,0)</f>
        <v>1.0131712259371835E-3</v>
      </c>
      <c r="E2149">
        <f>C2149*GETPIVOTDATA("Gender",NB_2!$A$3,"Gender","Male","LastLetter","a")</f>
        <v>5.3520874351876743E-3</v>
      </c>
      <c r="F2149">
        <f>D2149*GETPIVOTDATA("Gender",NB_2!$A$3,"Gender","Female","LastLetter","a")</f>
        <v>5.6253073132074625E-4</v>
      </c>
      <c r="G2149" t="str">
        <f t="shared" si="33"/>
        <v>Male</v>
      </c>
    </row>
    <row r="2150" spans="1:7">
      <c r="A2150" s="1" t="s">
        <v>4</v>
      </c>
      <c r="B2150" s="1" t="s">
        <v>2983</v>
      </c>
      <c r="C2150">
        <f>VLOOKUP(B2150,NB_2!A:C,3,0)</f>
        <v>6.5588499550763707E-2</v>
      </c>
      <c r="D2150">
        <f>VLOOKUP(B2150,NB_2!A:C,2,0)</f>
        <v>0.33839918946301922</v>
      </c>
      <c r="E2150">
        <f>C2150*GETPIVOTDATA("Gender",NB_2!$A$3,"Gender","Male","LastLetter","a")</f>
        <v>1.1491246552020596E-2</v>
      </c>
      <c r="F2150">
        <f>D2150*GETPIVOTDATA("Gender",NB_2!$A$3,"Gender","Female","LastLetter","a")</f>
        <v>0.18788526426112923</v>
      </c>
      <c r="G2150" t="str">
        <f t="shared" si="33"/>
        <v>Female</v>
      </c>
    </row>
    <row r="2151" spans="1:7">
      <c r="A2151" s="1" t="s">
        <v>4</v>
      </c>
      <c r="B2151" s="1" t="s">
        <v>2987</v>
      </c>
      <c r="C2151">
        <f>VLOOKUP(B2151,NB_2!A:C,3,0)</f>
        <v>3.7735849056603772E-2</v>
      </c>
      <c r="D2151">
        <f>VLOOKUP(B2151,NB_2!A:C,2,0)</f>
        <v>7.0921985815602835E-3</v>
      </c>
      <c r="E2151">
        <f>C2151*GETPIVOTDATA("Gender",NB_2!$A$3,"Gender","Male","LastLetter","a")</f>
        <v>6.6114021258200676E-3</v>
      </c>
      <c r="F2151">
        <f>D2151*GETPIVOTDATA("Gender",NB_2!$A$3,"Gender","Female","LastLetter","a")</f>
        <v>3.9377151192452236E-3</v>
      </c>
      <c r="G2151" t="str">
        <f t="shared" si="33"/>
        <v>Male</v>
      </c>
    </row>
    <row r="2152" spans="1:7">
      <c r="A2152" s="1" t="s">
        <v>4</v>
      </c>
      <c r="B2152" s="1" t="s">
        <v>2976</v>
      </c>
      <c r="C2152">
        <f>VLOOKUP(B2152,NB_2!A:C,3,0)</f>
        <v>0.17520215633423181</v>
      </c>
      <c r="D2152">
        <f>VLOOKUP(B2152,NB_2!A:C,2,0)</f>
        <v>0.55521783181357653</v>
      </c>
      <c r="E2152">
        <f>C2152*GETPIVOTDATA("Gender",NB_2!$A$3,"Gender","Male","LastLetter","a")</f>
        <v>3.0695795584164604E-2</v>
      </c>
      <c r="F2152">
        <f>D2152*GETPIVOTDATA("Gender",NB_2!$A$3,"Gender","Female","LastLetter","a")</f>
        <v>0.30826684076376898</v>
      </c>
      <c r="G2152" t="str">
        <f t="shared" si="33"/>
        <v>Female</v>
      </c>
    </row>
    <row r="2153" spans="1:7">
      <c r="A2153" s="1" t="s">
        <v>4</v>
      </c>
      <c r="B2153" s="1" t="s">
        <v>2995</v>
      </c>
      <c r="C2153">
        <f>VLOOKUP(B2153,NB_2!A:C,3,0)</f>
        <v>3.2345013477088951E-2</v>
      </c>
      <c r="D2153">
        <f>VLOOKUP(B2153,NB_2!A:C,2,0)</f>
        <v>1.0131712259371834E-2</v>
      </c>
      <c r="E2153">
        <f>C2153*GETPIVOTDATA("Gender",NB_2!$A$3,"Gender","Male","LastLetter","a")</f>
        <v>5.6669161078457733E-3</v>
      </c>
      <c r="F2153">
        <f>D2153*GETPIVOTDATA("Gender",NB_2!$A$3,"Gender","Female","LastLetter","a")</f>
        <v>5.6253073132074621E-3</v>
      </c>
      <c r="G2153" t="str">
        <f t="shared" si="33"/>
        <v>Male</v>
      </c>
    </row>
    <row r="2154" spans="1:7">
      <c r="A2154" s="1" t="s">
        <v>4</v>
      </c>
      <c r="B2154" s="1" t="s">
        <v>2976</v>
      </c>
      <c r="C2154">
        <f>VLOOKUP(B2154,NB_2!A:C,3,0)</f>
        <v>0.17520215633423181</v>
      </c>
      <c r="D2154">
        <f>VLOOKUP(B2154,NB_2!A:C,2,0)</f>
        <v>0.55521783181357653</v>
      </c>
      <c r="E2154">
        <f>C2154*GETPIVOTDATA("Gender",NB_2!$A$3,"Gender","Male","LastLetter","a")</f>
        <v>3.0695795584164604E-2</v>
      </c>
      <c r="F2154">
        <f>D2154*GETPIVOTDATA("Gender",NB_2!$A$3,"Gender","Female","LastLetter","a")</f>
        <v>0.30826684076376898</v>
      </c>
      <c r="G2154" t="str">
        <f t="shared" si="33"/>
        <v>Female</v>
      </c>
    </row>
    <row r="2155" spans="1:7">
      <c r="A2155" s="1" t="s">
        <v>4</v>
      </c>
      <c r="B2155" s="1" t="s">
        <v>2985</v>
      </c>
      <c r="C2155">
        <f>VLOOKUP(B2155,NB_2!A:C,3,0)</f>
        <v>3.6837376460017966E-2</v>
      </c>
      <c r="D2155">
        <f>VLOOKUP(B2155,NB_2!A:C,2,0)</f>
        <v>4.0526849037487338E-3</v>
      </c>
      <c r="E2155">
        <f>C2155*GETPIVOTDATA("Gender",NB_2!$A$3,"Gender","Male","LastLetter","a")</f>
        <v>6.4539877894910181E-3</v>
      </c>
      <c r="F2155">
        <f>D2155*GETPIVOTDATA("Gender",NB_2!$A$3,"Gender","Female","LastLetter","a")</f>
        <v>2.250122925282985E-3</v>
      </c>
      <c r="G2155" t="str">
        <f t="shared" si="33"/>
        <v>Male</v>
      </c>
    </row>
    <row r="2156" spans="1:7">
      <c r="A2156" s="1" t="s">
        <v>4</v>
      </c>
      <c r="B2156" s="1" t="s">
        <v>2982</v>
      </c>
      <c r="C2156">
        <f>VLOOKUP(B2156,NB_2!A:C,3,0)</f>
        <v>0.1096136567834681</v>
      </c>
      <c r="D2156">
        <f>VLOOKUP(B2156,NB_2!A:C,2,0)</f>
        <v>5.065856129685917E-3</v>
      </c>
      <c r="E2156">
        <f>C2156*GETPIVOTDATA("Gender",NB_2!$A$3,"Gender","Male","LastLetter","a")</f>
        <v>1.9204549032144008E-2</v>
      </c>
      <c r="F2156">
        <f>D2156*GETPIVOTDATA("Gender",NB_2!$A$3,"Gender","Female","LastLetter","a")</f>
        <v>2.812653656603731E-3</v>
      </c>
      <c r="G2156" t="str">
        <f t="shared" si="33"/>
        <v>Male</v>
      </c>
    </row>
    <row r="2157" spans="1:7">
      <c r="A2157" s="1" t="s">
        <v>4</v>
      </c>
      <c r="B2157" s="1" t="s">
        <v>2982</v>
      </c>
      <c r="C2157">
        <f>VLOOKUP(B2157,NB_2!A:C,3,0)</f>
        <v>0.1096136567834681</v>
      </c>
      <c r="D2157">
        <f>VLOOKUP(B2157,NB_2!A:C,2,0)</f>
        <v>5.065856129685917E-3</v>
      </c>
      <c r="E2157">
        <f>C2157*GETPIVOTDATA("Gender",NB_2!$A$3,"Gender","Male","LastLetter","a")</f>
        <v>1.9204549032144008E-2</v>
      </c>
      <c r="F2157">
        <f>D2157*GETPIVOTDATA("Gender",NB_2!$A$3,"Gender","Female","LastLetter","a")</f>
        <v>2.812653656603731E-3</v>
      </c>
      <c r="G2157" t="str">
        <f t="shared" si="33"/>
        <v>Male</v>
      </c>
    </row>
    <row r="2158" spans="1:7">
      <c r="A2158" s="1" t="s">
        <v>4</v>
      </c>
      <c r="B2158" s="1" t="s">
        <v>2976</v>
      </c>
      <c r="C2158">
        <f>VLOOKUP(B2158,NB_2!A:C,3,0)</f>
        <v>0.17520215633423181</v>
      </c>
      <c r="D2158">
        <f>VLOOKUP(B2158,NB_2!A:C,2,0)</f>
        <v>0.55521783181357653</v>
      </c>
      <c r="E2158">
        <f>C2158*GETPIVOTDATA("Gender",NB_2!$A$3,"Gender","Male","LastLetter","a")</f>
        <v>3.0695795584164604E-2</v>
      </c>
      <c r="F2158">
        <f>D2158*GETPIVOTDATA("Gender",NB_2!$A$3,"Gender","Female","LastLetter","a")</f>
        <v>0.30826684076376898</v>
      </c>
      <c r="G2158" t="str">
        <f t="shared" si="33"/>
        <v>Female</v>
      </c>
    </row>
    <row r="2159" spans="1:7">
      <c r="A2159" s="1" t="s">
        <v>4</v>
      </c>
      <c r="B2159" s="1" t="s">
        <v>2988</v>
      </c>
      <c r="C2159">
        <f>VLOOKUP(B2159,NB_2!A:C,3,0)</f>
        <v>0.16172506738544473</v>
      </c>
      <c r="D2159">
        <f>VLOOKUP(B2159,NB_2!A:C,2,0)</f>
        <v>1.4184397163120567E-2</v>
      </c>
      <c r="E2159">
        <f>C2159*GETPIVOTDATA("Gender",NB_2!$A$3,"Gender","Male","LastLetter","a")</f>
        <v>2.8334580539228861E-2</v>
      </c>
      <c r="F2159">
        <f>D2159*GETPIVOTDATA("Gender",NB_2!$A$3,"Gender","Female","LastLetter","a")</f>
        <v>7.8754302384904471E-3</v>
      </c>
      <c r="G2159" t="str">
        <f t="shared" si="33"/>
        <v>Male</v>
      </c>
    </row>
    <row r="2160" spans="1:7">
      <c r="A2160" s="1" t="s">
        <v>4</v>
      </c>
      <c r="B2160" s="1" t="s">
        <v>2985</v>
      </c>
      <c r="C2160">
        <f>VLOOKUP(B2160,NB_2!A:C,3,0)</f>
        <v>3.6837376460017966E-2</v>
      </c>
      <c r="D2160">
        <f>VLOOKUP(B2160,NB_2!A:C,2,0)</f>
        <v>4.0526849037487338E-3</v>
      </c>
      <c r="E2160">
        <f>C2160*GETPIVOTDATA("Gender",NB_2!$A$3,"Gender","Male","LastLetter","a")</f>
        <v>6.4539877894910181E-3</v>
      </c>
      <c r="F2160">
        <f>D2160*GETPIVOTDATA("Gender",NB_2!$A$3,"Gender","Female","LastLetter","a")</f>
        <v>2.250122925282985E-3</v>
      </c>
      <c r="G2160" t="str">
        <f t="shared" si="33"/>
        <v>Male</v>
      </c>
    </row>
    <row r="2161" spans="1:7">
      <c r="A2161" s="1" t="s">
        <v>4</v>
      </c>
      <c r="B2161" s="1" t="s">
        <v>2996</v>
      </c>
      <c r="C2161">
        <f>VLOOKUP(B2161,NB_2!A:C,3,0)</f>
        <v>2.4258760107816711E-2</v>
      </c>
      <c r="D2161">
        <f>VLOOKUP(B2161,NB_2!A:C,2,0)</f>
        <v>0</v>
      </c>
      <c r="E2161">
        <f>C2161*GETPIVOTDATA("Gender",NB_2!$A$3,"Gender","Male","LastLetter","a")</f>
        <v>4.2501870808843295E-3</v>
      </c>
      <c r="F2161">
        <f>D2161*GETPIVOTDATA("Gender",NB_2!$A$3,"Gender","Female","LastLetter","a")</f>
        <v>0</v>
      </c>
      <c r="G2161" t="str">
        <f t="shared" si="33"/>
        <v>Male</v>
      </c>
    </row>
    <row r="2162" spans="1:7">
      <c r="A2162" s="1" t="s">
        <v>4</v>
      </c>
      <c r="B2162" s="1" t="s">
        <v>2982</v>
      </c>
      <c r="C2162">
        <f>VLOOKUP(B2162,NB_2!A:C,3,0)</f>
        <v>0.1096136567834681</v>
      </c>
      <c r="D2162">
        <f>VLOOKUP(B2162,NB_2!A:C,2,0)</f>
        <v>5.065856129685917E-3</v>
      </c>
      <c r="E2162">
        <f>C2162*GETPIVOTDATA("Gender",NB_2!$A$3,"Gender","Male","LastLetter","a")</f>
        <v>1.9204549032144008E-2</v>
      </c>
      <c r="F2162">
        <f>D2162*GETPIVOTDATA("Gender",NB_2!$A$3,"Gender","Female","LastLetter","a")</f>
        <v>2.812653656603731E-3</v>
      </c>
      <c r="G2162" t="str">
        <f t="shared" si="33"/>
        <v>Male</v>
      </c>
    </row>
    <row r="2163" spans="1:7">
      <c r="A2163" s="1" t="s">
        <v>4</v>
      </c>
      <c r="B2163" s="1" t="s">
        <v>2988</v>
      </c>
      <c r="C2163">
        <f>VLOOKUP(B2163,NB_2!A:C,3,0)</f>
        <v>0.16172506738544473</v>
      </c>
      <c r="D2163">
        <f>VLOOKUP(B2163,NB_2!A:C,2,0)</f>
        <v>1.4184397163120567E-2</v>
      </c>
      <c r="E2163">
        <f>C2163*GETPIVOTDATA("Gender",NB_2!$A$3,"Gender","Male","LastLetter","a")</f>
        <v>2.8334580539228861E-2</v>
      </c>
      <c r="F2163">
        <f>D2163*GETPIVOTDATA("Gender",NB_2!$A$3,"Gender","Female","LastLetter","a")</f>
        <v>7.8754302384904471E-3</v>
      </c>
      <c r="G2163" t="str">
        <f t="shared" si="33"/>
        <v>Male</v>
      </c>
    </row>
    <row r="2164" spans="1:7">
      <c r="A2164" s="1" t="s">
        <v>4</v>
      </c>
      <c r="B2164" s="1" t="s">
        <v>2988</v>
      </c>
      <c r="C2164">
        <f>VLOOKUP(B2164,NB_2!A:C,3,0)</f>
        <v>0.16172506738544473</v>
      </c>
      <c r="D2164">
        <f>VLOOKUP(B2164,NB_2!A:C,2,0)</f>
        <v>1.4184397163120567E-2</v>
      </c>
      <c r="E2164">
        <f>C2164*GETPIVOTDATA("Gender",NB_2!$A$3,"Gender","Male","LastLetter","a")</f>
        <v>2.8334580539228861E-2</v>
      </c>
      <c r="F2164">
        <f>D2164*GETPIVOTDATA("Gender",NB_2!$A$3,"Gender","Female","LastLetter","a")</f>
        <v>7.8754302384904471E-3</v>
      </c>
      <c r="G2164" t="str">
        <f t="shared" si="33"/>
        <v>Male</v>
      </c>
    </row>
    <row r="2165" spans="1:7">
      <c r="A2165" s="1" t="s">
        <v>4</v>
      </c>
      <c r="B2165" s="1" t="s">
        <v>2976</v>
      </c>
      <c r="C2165">
        <f>VLOOKUP(B2165,NB_2!A:C,3,0)</f>
        <v>0.17520215633423181</v>
      </c>
      <c r="D2165">
        <f>VLOOKUP(B2165,NB_2!A:C,2,0)</f>
        <v>0.55521783181357653</v>
      </c>
      <c r="E2165">
        <f>C2165*GETPIVOTDATA("Gender",NB_2!$A$3,"Gender","Male","LastLetter","a")</f>
        <v>3.0695795584164604E-2</v>
      </c>
      <c r="F2165">
        <f>D2165*GETPIVOTDATA("Gender",NB_2!$A$3,"Gender","Female","LastLetter","a")</f>
        <v>0.30826684076376898</v>
      </c>
      <c r="G2165" t="str">
        <f t="shared" si="33"/>
        <v>Female</v>
      </c>
    </row>
    <row r="2166" spans="1:7">
      <c r="A2166" s="1" t="s">
        <v>4</v>
      </c>
      <c r="B2166" s="1" t="s">
        <v>2982</v>
      </c>
      <c r="C2166">
        <f>VLOOKUP(B2166,NB_2!A:C,3,0)</f>
        <v>0.1096136567834681</v>
      </c>
      <c r="D2166">
        <f>VLOOKUP(B2166,NB_2!A:C,2,0)</f>
        <v>5.065856129685917E-3</v>
      </c>
      <c r="E2166">
        <f>C2166*GETPIVOTDATA("Gender",NB_2!$A$3,"Gender","Male","LastLetter","a")</f>
        <v>1.9204549032144008E-2</v>
      </c>
      <c r="F2166">
        <f>D2166*GETPIVOTDATA("Gender",NB_2!$A$3,"Gender","Female","LastLetter","a")</f>
        <v>2.812653656603731E-3</v>
      </c>
      <c r="G2166" t="str">
        <f t="shared" si="33"/>
        <v>Male</v>
      </c>
    </row>
    <row r="2167" spans="1:7">
      <c r="A2167" s="1" t="s">
        <v>4</v>
      </c>
      <c r="B2167" s="1" t="s">
        <v>2982</v>
      </c>
      <c r="C2167">
        <f>VLOOKUP(B2167,NB_2!A:C,3,0)</f>
        <v>0.1096136567834681</v>
      </c>
      <c r="D2167">
        <f>VLOOKUP(B2167,NB_2!A:C,2,0)</f>
        <v>5.065856129685917E-3</v>
      </c>
      <c r="E2167">
        <f>C2167*GETPIVOTDATA("Gender",NB_2!$A$3,"Gender","Male","LastLetter","a")</f>
        <v>1.9204549032144008E-2</v>
      </c>
      <c r="F2167">
        <f>D2167*GETPIVOTDATA("Gender",NB_2!$A$3,"Gender","Female","LastLetter","a")</f>
        <v>2.812653656603731E-3</v>
      </c>
      <c r="G2167" t="str">
        <f t="shared" si="33"/>
        <v>Male</v>
      </c>
    </row>
    <row r="2168" spans="1:7">
      <c r="A2168" s="1" t="s">
        <v>4</v>
      </c>
      <c r="B2168" s="1" t="s">
        <v>2988</v>
      </c>
      <c r="C2168">
        <f>VLOOKUP(B2168,NB_2!A:C,3,0)</f>
        <v>0.16172506738544473</v>
      </c>
      <c r="D2168">
        <f>VLOOKUP(B2168,NB_2!A:C,2,0)</f>
        <v>1.4184397163120567E-2</v>
      </c>
      <c r="E2168">
        <f>C2168*GETPIVOTDATA("Gender",NB_2!$A$3,"Gender","Male","LastLetter","a")</f>
        <v>2.8334580539228861E-2</v>
      </c>
      <c r="F2168">
        <f>D2168*GETPIVOTDATA("Gender",NB_2!$A$3,"Gender","Female","LastLetter","a")</f>
        <v>7.8754302384904471E-3</v>
      </c>
      <c r="G2168" t="str">
        <f t="shared" si="33"/>
        <v>Male</v>
      </c>
    </row>
    <row r="2169" spans="1:7">
      <c r="A2169" s="1" t="s">
        <v>4</v>
      </c>
      <c r="B2169" s="1" t="s">
        <v>2992</v>
      </c>
      <c r="C2169">
        <f>VLOOKUP(B2169,NB_2!A:C,3,0)</f>
        <v>8.9847259658580411E-2</v>
      </c>
      <c r="D2169">
        <f>VLOOKUP(B2169,NB_2!A:C,2,0)</f>
        <v>8.1053698074974676E-3</v>
      </c>
      <c r="E2169">
        <f>C2169*GETPIVOTDATA("Gender",NB_2!$A$3,"Gender","Male","LastLetter","a")</f>
        <v>1.5741433632904926E-2</v>
      </c>
      <c r="F2169">
        <f>D2169*GETPIVOTDATA("Gender",NB_2!$A$3,"Gender","Female","LastLetter","a")</f>
        <v>4.50024585056597E-3</v>
      </c>
      <c r="G2169" t="str">
        <f t="shared" si="33"/>
        <v>Male</v>
      </c>
    </row>
    <row r="2170" spans="1:7">
      <c r="A2170" s="1" t="s">
        <v>4</v>
      </c>
      <c r="B2170" s="1" t="s">
        <v>2984</v>
      </c>
      <c r="C2170">
        <f>VLOOKUP(B2170,NB_2!A:C,3,0)</f>
        <v>2.3360287511230909E-2</v>
      </c>
      <c r="D2170">
        <f>VLOOKUP(B2170,NB_2!A:C,2,0)</f>
        <v>1.0131712259371835E-3</v>
      </c>
      <c r="E2170">
        <f>C2170*GETPIVOTDATA("Gender",NB_2!$A$3,"Gender","Male","LastLetter","a")</f>
        <v>4.0927727445552809E-3</v>
      </c>
      <c r="F2170">
        <f>D2170*GETPIVOTDATA("Gender",NB_2!$A$3,"Gender","Female","LastLetter","a")</f>
        <v>5.6253073132074625E-4</v>
      </c>
      <c r="G2170" t="str">
        <f t="shared" si="33"/>
        <v>Male</v>
      </c>
    </row>
    <row r="2171" spans="1:7">
      <c r="A2171" s="1" t="s">
        <v>4</v>
      </c>
      <c r="B2171" s="1" t="s">
        <v>2976</v>
      </c>
      <c r="C2171">
        <f>VLOOKUP(B2171,NB_2!A:C,3,0)</f>
        <v>0.17520215633423181</v>
      </c>
      <c r="D2171">
        <f>VLOOKUP(B2171,NB_2!A:C,2,0)</f>
        <v>0.55521783181357653</v>
      </c>
      <c r="E2171">
        <f>C2171*GETPIVOTDATA("Gender",NB_2!$A$3,"Gender","Male","LastLetter","a")</f>
        <v>3.0695795584164604E-2</v>
      </c>
      <c r="F2171">
        <f>D2171*GETPIVOTDATA("Gender",NB_2!$A$3,"Gender","Female","LastLetter","a")</f>
        <v>0.30826684076376898</v>
      </c>
      <c r="G2171" t="str">
        <f t="shared" si="33"/>
        <v>Female</v>
      </c>
    </row>
    <row r="2172" spans="1:7">
      <c r="A2172" s="1" t="s">
        <v>4</v>
      </c>
      <c r="B2172" s="1" t="s">
        <v>2976</v>
      </c>
      <c r="C2172">
        <f>VLOOKUP(B2172,NB_2!A:C,3,0)</f>
        <v>0.17520215633423181</v>
      </c>
      <c r="D2172">
        <f>VLOOKUP(B2172,NB_2!A:C,2,0)</f>
        <v>0.55521783181357653</v>
      </c>
      <c r="E2172">
        <f>C2172*GETPIVOTDATA("Gender",NB_2!$A$3,"Gender","Male","LastLetter","a")</f>
        <v>3.0695795584164604E-2</v>
      </c>
      <c r="F2172">
        <f>D2172*GETPIVOTDATA("Gender",NB_2!$A$3,"Gender","Female","LastLetter","a")</f>
        <v>0.30826684076376898</v>
      </c>
      <c r="G2172" t="str">
        <f t="shared" si="33"/>
        <v>Female</v>
      </c>
    </row>
    <row r="2173" spans="1:7">
      <c r="A2173" s="1" t="s">
        <v>4</v>
      </c>
      <c r="B2173" s="1" t="s">
        <v>2976</v>
      </c>
      <c r="C2173">
        <f>VLOOKUP(B2173,NB_2!A:C,3,0)</f>
        <v>0.17520215633423181</v>
      </c>
      <c r="D2173">
        <f>VLOOKUP(B2173,NB_2!A:C,2,0)</f>
        <v>0.55521783181357653</v>
      </c>
      <c r="E2173">
        <f>C2173*GETPIVOTDATA("Gender",NB_2!$A$3,"Gender","Male","LastLetter","a")</f>
        <v>3.0695795584164604E-2</v>
      </c>
      <c r="F2173">
        <f>D2173*GETPIVOTDATA("Gender",NB_2!$A$3,"Gender","Female","LastLetter","a")</f>
        <v>0.30826684076376898</v>
      </c>
      <c r="G2173" t="str">
        <f t="shared" si="33"/>
        <v>Female</v>
      </c>
    </row>
    <row r="2174" spans="1:7">
      <c r="A2174" s="1" t="s">
        <v>4</v>
      </c>
      <c r="B2174" s="1" t="s">
        <v>2992</v>
      </c>
      <c r="C2174">
        <f>VLOOKUP(B2174,NB_2!A:C,3,0)</f>
        <v>8.9847259658580411E-2</v>
      </c>
      <c r="D2174">
        <f>VLOOKUP(B2174,NB_2!A:C,2,0)</f>
        <v>8.1053698074974676E-3</v>
      </c>
      <c r="E2174">
        <f>C2174*GETPIVOTDATA("Gender",NB_2!$A$3,"Gender","Male","LastLetter","a")</f>
        <v>1.5741433632904926E-2</v>
      </c>
      <c r="F2174">
        <f>D2174*GETPIVOTDATA("Gender",NB_2!$A$3,"Gender","Female","LastLetter","a")</f>
        <v>4.50024585056597E-3</v>
      </c>
      <c r="G2174" t="str">
        <f t="shared" si="33"/>
        <v>Male</v>
      </c>
    </row>
    <row r="2175" spans="1:7">
      <c r="A2175" s="1" t="s">
        <v>4</v>
      </c>
      <c r="B2175" s="1" t="s">
        <v>2992</v>
      </c>
      <c r="C2175">
        <f>VLOOKUP(B2175,NB_2!A:C,3,0)</f>
        <v>8.9847259658580411E-2</v>
      </c>
      <c r="D2175">
        <f>VLOOKUP(B2175,NB_2!A:C,2,0)</f>
        <v>8.1053698074974676E-3</v>
      </c>
      <c r="E2175">
        <f>C2175*GETPIVOTDATA("Gender",NB_2!$A$3,"Gender","Male","LastLetter","a")</f>
        <v>1.5741433632904926E-2</v>
      </c>
      <c r="F2175">
        <f>D2175*GETPIVOTDATA("Gender",NB_2!$A$3,"Gender","Female","LastLetter","a")</f>
        <v>4.50024585056597E-3</v>
      </c>
      <c r="G2175" t="str">
        <f t="shared" si="33"/>
        <v>Male</v>
      </c>
    </row>
    <row r="2176" spans="1:7">
      <c r="A2176" s="1" t="s">
        <v>4</v>
      </c>
      <c r="B2176" s="1" t="s">
        <v>2990</v>
      </c>
      <c r="C2176">
        <f>VLOOKUP(B2176,NB_2!A:C,3,0)</f>
        <v>1.2578616352201259E-2</v>
      </c>
      <c r="D2176">
        <f>VLOOKUP(B2176,NB_2!A:C,2,0)</f>
        <v>1.0131712259371835E-3</v>
      </c>
      <c r="E2176">
        <f>C2176*GETPIVOTDATA("Gender",NB_2!$A$3,"Gender","Male","LastLetter","a")</f>
        <v>2.2038007086066895E-3</v>
      </c>
      <c r="F2176">
        <f>D2176*GETPIVOTDATA("Gender",NB_2!$A$3,"Gender","Female","LastLetter","a")</f>
        <v>5.6253073132074625E-4</v>
      </c>
      <c r="G2176" t="str">
        <f t="shared" si="33"/>
        <v>Male</v>
      </c>
    </row>
    <row r="2177" spans="1:7">
      <c r="A2177" s="1" t="s">
        <v>4</v>
      </c>
      <c r="B2177" s="1" t="s">
        <v>2997</v>
      </c>
      <c r="C2177">
        <f>VLOOKUP(B2177,NB_2!A:C,3,0)</f>
        <v>1.7070979335130278E-2</v>
      </c>
      <c r="D2177">
        <f>VLOOKUP(B2177,NB_2!A:C,2,0)</f>
        <v>2.0263424518743669E-3</v>
      </c>
      <c r="E2177">
        <f>C2177*GETPIVOTDATA("Gender",NB_2!$A$3,"Gender","Male","LastLetter","a")</f>
        <v>2.9908723902519353E-3</v>
      </c>
      <c r="F2177">
        <f>D2177*GETPIVOTDATA("Gender",NB_2!$A$3,"Gender","Female","LastLetter","a")</f>
        <v>1.1250614626414925E-3</v>
      </c>
      <c r="G2177" t="str">
        <f t="shared" si="33"/>
        <v>Male</v>
      </c>
    </row>
    <row r="2178" spans="1:7">
      <c r="A2178" s="1" t="s">
        <v>4</v>
      </c>
      <c r="B2178" s="1" t="s">
        <v>2982</v>
      </c>
      <c r="C2178">
        <f>VLOOKUP(B2178,NB_2!A:C,3,0)</f>
        <v>0.1096136567834681</v>
      </c>
      <c r="D2178">
        <f>VLOOKUP(B2178,NB_2!A:C,2,0)</f>
        <v>5.065856129685917E-3</v>
      </c>
      <c r="E2178">
        <f>C2178*GETPIVOTDATA("Gender",NB_2!$A$3,"Gender","Male","LastLetter","a")</f>
        <v>1.9204549032144008E-2</v>
      </c>
      <c r="F2178">
        <f>D2178*GETPIVOTDATA("Gender",NB_2!$A$3,"Gender","Female","LastLetter","a")</f>
        <v>2.812653656603731E-3</v>
      </c>
      <c r="G2178" t="str">
        <f t="shared" si="33"/>
        <v>Male</v>
      </c>
    </row>
    <row r="2179" spans="1:7">
      <c r="A2179" s="1" t="s">
        <v>4</v>
      </c>
      <c r="B2179" s="1" t="s">
        <v>2992</v>
      </c>
      <c r="C2179">
        <f>VLOOKUP(B2179,NB_2!A:C,3,0)</f>
        <v>8.9847259658580411E-2</v>
      </c>
      <c r="D2179">
        <f>VLOOKUP(B2179,NB_2!A:C,2,0)</f>
        <v>8.1053698074974676E-3</v>
      </c>
      <c r="E2179">
        <f>C2179*GETPIVOTDATA("Gender",NB_2!$A$3,"Gender","Male","LastLetter","a")</f>
        <v>1.5741433632904926E-2</v>
      </c>
      <c r="F2179">
        <f>D2179*GETPIVOTDATA("Gender",NB_2!$A$3,"Gender","Female","LastLetter","a")</f>
        <v>4.50024585056597E-3</v>
      </c>
      <c r="G2179" t="str">
        <f t="shared" ref="G2179:G2242" si="34">IF(E2179&gt;F2179,"Male","Female")</f>
        <v>Male</v>
      </c>
    </row>
    <row r="2180" spans="1:7">
      <c r="A2180" s="1" t="s">
        <v>4</v>
      </c>
      <c r="B2180" s="1" t="s">
        <v>2983</v>
      </c>
      <c r="C2180">
        <f>VLOOKUP(B2180,NB_2!A:C,3,0)</f>
        <v>6.5588499550763707E-2</v>
      </c>
      <c r="D2180">
        <f>VLOOKUP(B2180,NB_2!A:C,2,0)</f>
        <v>0.33839918946301922</v>
      </c>
      <c r="E2180">
        <f>C2180*GETPIVOTDATA("Gender",NB_2!$A$3,"Gender","Male","LastLetter","a")</f>
        <v>1.1491246552020596E-2</v>
      </c>
      <c r="F2180">
        <f>D2180*GETPIVOTDATA("Gender",NB_2!$A$3,"Gender","Female","LastLetter","a")</f>
        <v>0.18788526426112923</v>
      </c>
      <c r="G2180" t="str">
        <f t="shared" si="34"/>
        <v>Female</v>
      </c>
    </row>
    <row r="2181" spans="1:7">
      <c r="A2181" s="1" t="s">
        <v>4</v>
      </c>
      <c r="B2181" s="1" t="s">
        <v>2992</v>
      </c>
      <c r="C2181">
        <f>VLOOKUP(B2181,NB_2!A:C,3,0)</f>
        <v>8.9847259658580411E-2</v>
      </c>
      <c r="D2181">
        <f>VLOOKUP(B2181,NB_2!A:C,2,0)</f>
        <v>8.1053698074974676E-3</v>
      </c>
      <c r="E2181">
        <f>C2181*GETPIVOTDATA("Gender",NB_2!$A$3,"Gender","Male","LastLetter","a")</f>
        <v>1.5741433632904926E-2</v>
      </c>
      <c r="F2181">
        <f>D2181*GETPIVOTDATA("Gender",NB_2!$A$3,"Gender","Female","LastLetter","a")</f>
        <v>4.50024585056597E-3</v>
      </c>
      <c r="G2181" t="str">
        <f t="shared" si="34"/>
        <v>Male</v>
      </c>
    </row>
    <row r="2182" spans="1:7">
      <c r="A2182" s="1" t="s">
        <v>4</v>
      </c>
      <c r="B2182" s="1" t="s">
        <v>2976</v>
      </c>
      <c r="C2182">
        <f>VLOOKUP(B2182,NB_2!A:C,3,0)</f>
        <v>0.17520215633423181</v>
      </c>
      <c r="D2182">
        <f>VLOOKUP(B2182,NB_2!A:C,2,0)</f>
        <v>0.55521783181357653</v>
      </c>
      <c r="E2182">
        <f>C2182*GETPIVOTDATA("Gender",NB_2!$A$3,"Gender","Male","LastLetter","a")</f>
        <v>3.0695795584164604E-2</v>
      </c>
      <c r="F2182">
        <f>D2182*GETPIVOTDATA("Gender",NB_2!$A$3,"Gender","Female","LastLetter","a")</f>
        <v>0.30826684076376898</v>
      </c>
      <c r="G2182" t="str">
        <f t="shared" si="34"/>
        <v>Female</v>
      </c>
    </row>
    <row r="2183" spans="1:7">
      <c r="A2183" s="1" t="s">
        <v>4</v>
      </c>
      <c r="B2183" s="1" t="s">
        <v>2988</v>
      </c>
      <c r="C2183">
        <f>VLOOKUP(B2183,NB_2!A:C,3,0)</f>
        <v>0.16172506738544473</v>
      </c>
      <c r="D2183">
        <f>VLOOKUP(B2183,NB_2!A:C,2,0)</f>
        <v>1.4184397163120567E-2</v>
      </c>
      <c r="E2183">
        <f>C2183*GETPIVOTDATA("Gender",NB_2!$A$3,"Gender","Male","LastLetter","a")</f>
        <v>2.8334580539228861E-2</v>
      </c>
      <c r="F2183">
        <f>D2183*GETPIVOTDATA("Gender",NB_2!$A$3,"Gender","Female","LastLetter","a")</f>
        <v>7.8754302384904471E-3</v>
      </c>
      <c r="G2183" t="str">
        <f t="shared" si="34"/>
        <v>Male</v>
      </c>
    </row>
    <row r="2184" spans="1:7">
      <c r="A2184" s="1" t="s">
        <v>4</v>
      </c>
      <c r="B2184" s="1" t="s">
        <v>2994</v>
      </c>
      <c r="C2184">
        <f>VLOOKUP(B2184,NB_2!A:C,3,0)</f>
        <v>6.2893081761006289E-2</v>
      </c>
      <c r="D2184">
        <f>VLOOKUP(B2184,NB_2!A:C,2,0)</f>
        <v>5.065856129685917E-3</v>
      </c>
      <c r="E2184">
        <f>C2184*GETPIVOTDATA("Gender",NB_2!$A$3,"Gender","Male","LastLetter","a")</f>
        <v>1.1019003543033448E-2</v>
      </c>
      <c r="F2184">
        <f>D2184*GETPIVOTDATA("Gender",NB_2!$A$3,"Gender","Female","LastLetter","a")</f>
        <v>2.812653656603731E-3</v>
      </c>
      <c r="G2184" t="str">
        <f t="shared" si="34"/>
        <v>Male</v>
      </c>
    </row>
    <row r="2185" spans="1:7">
      <c r="A2185" s="1" t="s">
        <v>4</v>
      </c>
      <c r="B2185" s="1" t="s">
        <v>2976</v>
      </c>
      <c r="C2185">
        <f>VLOOKUP(B2185,NB_2!A:C,3,0)</f>
        <v>0.17520215633423181</v>
      </c>
      <c r="D2185">
        <f>VLOOKUP(B2185,NB_2!A:C,2,0)</f>
        <v>0.55521783181357653</v>
      </c>
      <c r="E2185">
        <f>C2185*GETPIVOTDATA("Gender",NB_2!$A$3,"Gender","Male","LastLetter","a")</f>
        <v>3.0695795584164604E-2</v>
      </c>
      <c r="F2185">
        <f>D2185*GETPIVOTDATA("Gender",NB_2!$A$3,"Gender","Female","LastLetter","a")</f>
        <v>0.30826684076376898</v>
      </c>
      <c r="G2185" t="str">
        <f t="shared" si="34"/>
        <v>Female</v>
      </c>
    </row>
    <row r="2186" spans="1:7">
      <c r="A2186" s="1" t="s">
        <v>4</v>
      </c>
      <c r="B2186" s="1" t="s">
        <v>2976</v>
      </c>
      <c r="C2186">
        <f>VLOOKUP(B2186,NB_2!A:C,3,0)</f>
        <v>0.17520215633423181</v>
      </c>
      <c r="D2186">
        <f>VLOOKUP(B2186,NB_2!A:C,2,0)</f>
        <v>0.55521783181357653</v>
      </c>
      <c r="E2186">
        <f>C2186*GETPIVOTDATA("Gender",NB_2!$A$3,"Gender","Male","LastLetter","a")</f>
        <v>3.0695795584164604E-2</v>
      </c>
      <c r="F2186">
        <f>D2186*GETPIVOTDATA("Gender",NB_2!$A$3,"Gender","Female","LastLetter","a")</f>
        <v>0.30826684076376898</v>
      </c>
      <c r="G2186" t="str">
        <f t="shared" si="34"/>
        <v>Female</v>
      </c>
    </row>
    <row r="2187" spans="1:7">
      <c r="A2187" s="1" t="s">
        <v>4</v>
      </c>
      <c r="B2187" s="1" t="s">
        <v>2983</v>
      </c>
      <c r="C2187">
        <f>VLOOKUP(B2187,NB_2!A:C,3,0)</f>
        <v>6.5588499550763707E-2</v>
      </c>
      <c r="D2187">
        <f>VLOOKUP(B2187,NB_2!A:C,2,0)</f>
        <v>0.33839918946301922</v>
      </c>
      <c r="E2187">
        <f>C2187*GETPIVOTDATA("Gender",NB_2!$A$3,"Gender","Male","LastLetter","a")</f>
        <v>1.1491246552020596E-2</v>
      </c>
      <c r="F2187">
        <f>D2187*GETPIVOTDATA("Gender",NB_2!$A$3,"Gender","Female","LastLetter","a")</f>
        <v>0.18788526426112923</v>
      </c>
      <c r="G2187" t="str">
        <f t="shared" si="34"/>
        <v>Female</v>
      </c>
    </row>
    <row r="2188" spans="1:7">
      <c r="A2188" s="1" t="s">
        <v>4</v>
      </c>
      <c r="B2188" s="1" t="s">
        <v>2981</v>
      </c>
      <c r="C2188">
        <f>VLOOKUP(B2188,NB_2!A:C,3,0)</f>
        <v>1.2578616352201259E-2</v>
      </c>
      <c r="D2188">
        <f>VLOOKUP(B2188,NB_2!A:C,2,0)</f>
        <v>0</v>
      </c>
      <c r="E2188">
        <f>C2188*GETPIVOTDATA("Gender",NB_2!$A$3,"Gender","Male","LastLetter","a")</f>
        <v>2.2038007086066895E-3</v>
      </c>
      <c r="F2188">
        <f>D2188*GETPIVOTDATA("Gender",NB_2!$A$3,"Gender","Female","LastLetter","a")</f>
        <v>0</v>
      </c>
      <c r="G2188" t="str">
        <f t="shared" si="34"/>
        <v>Male</v>
      </c>
    </row>
    <row r="2189" spans="1:7">
      <c r="A2189" s="1" t="s">
        <v>4</v>
      </c>
      <c r="B2189" s="1" t="s">
        <v>2985</v>
      </c>
      <c r="C2189">
        <f>VLOOKUP(B2189,NB_2!A:C,3,0)</f>
        <v>3.6837376460017966E-2</v>
      </c>
      <c r="D2189">
        <f>VLOOKUP(B2189,NB_2!A:C,2,0)</f>
        <v>4.0526849037487338E-3</v>
      </c>
      <c r="E2189">
        <f>C2189*GETPIVOTDATA("Gender",NB_2!$A$3,"Gender","Male","LastLetter","a")</f>
        <v>6.4539877894910181E-3</v>
      </c>
      <c r="F2189">
        <f>D2189*GETPIVOTDATA("Gender",NB_2!$A$3,"Gender","Female","LastLetter","a")</f>
        <v>2.250122925282985E-3</v>
      </c>
      <c r="G2189" t="str">
        <f t="shared" si="34"/>
        <v>Male</v>
      </c>
    </row>
    <row r="2190" spans="1:7">
      <c r="A2190" s="1" t="s">
        <v>4</v>
      </c>
      <c r="B2190" s="1" t="s">
        <v>2976</v>
      </c>
      <c r="C2190">
        <f>VLOOKUP(B2190,NB_2!A:C,3,0)</f>
        <v>0.17520215633423181</v>
      </c>
      <c r="D2190">
        <f>VLOOKUP(B2190,NB_2!A:C,2,0)</f>
        <v>0.55521783181357653</v>
      </c>
      <c r="E2190">
        <f>C2190*GETPIVOTDATA("Gender",NB_2!$A$3,"Gender","Male","LastLetter","a")</f>
        <v>3.0695795584164604E-2</v>
      </c>
      <c r="F2190">
        <f>D2190*GETPIVOTDATA("Gender",NB_2!$A$3,"Gender","Female","LastLetter","a")</f>
        <v>0.30826684076376898</v>
      </c>
      <c r="G2190" t="str">
        <f t="shared" si="34"/>
        <v>Female</v>
      </c>
    </row>
    <row r="2191" spans="1:7">
      <c r="A2191" s="1" t="s">
        <v>4</v>
      </c>
      <c r="B2191" s="1" t="s">
        <v>2982</v>
      </c>
      <c r="C2191">
        <f>VLOOKUP(B2191,NB_2!A:C,3,0)</f>
        <v>0.1096136567834681</v>
      </c>
      <c r="D2191">
        <f>VLOOKUP(B2191,NB_2!A:C,2,0)</f>
        <v>5.065856129685917E-3</v>
      </c>
      <c r="E2191">
        <f>C2191*GETPIVOTDATA("Gender",NB_2!$A$3,"Gender","Male","LastLetter","a")</f>
        <v>1.9204549032144008E-2</v>
      </c>
      <c r="F2191">
        <f>D2191*GETPIVOTDATA("Gender",NB_2!$A$3,"Gender","Female","LastLetter","a")</f>
        <v>2.812653656603731E-3</v>
      </c>
      <c r="G2191" t="str">
        <f t="shared" si="34"/>
        <v>Male</v>
      </c>
    </row>
    <row r="2192" spans="1:7">
      <c r="A2192" s="1" t="s">
        <v>4</v>
      </c>
      <c r="B2192" s="1" t="s">
        <v>2976</v>
      </c>
      <c r="C2192">
        <f>VLOOKUP(B2192,NB_2!A:C,3,0)</f>
        <v>0.17520215633423181</v>
      </c>
      <c r="D2192">
        <f>VLOOKUP(B2192,NB_2!A:C,2,0)</f>
        <v>0.55521783181357653</v>
      </c>
      <c r="E2192">
        <f>C2192*GETPIVOTDATA("Gender",NB_2!$A$3,"Gender","Male","LastLetter","a")</f>
        <v>3.0695795584164604E-2</v>
      </c>
      <c r="F2192">
        <f>D2192*GETPIVOTDATA("Gender",NB_2!$A$3,"Gender","Female","LastLetter","a")</f>
        <v>0.30826684076376898</v>
      </c>
      <c r="G2192" t="str">
        <f t="shared" si="34"/>
        <v>Female</v>
      </c>
    </row>
    <row r="2193" spans="1:7">
      <c r="A2193" s="1" t="s">
        <v>4</v>
      </c>
      <c r="B2193" s="1" t="s">
        <v>2994</v>
      </c>
      <c r="C2193">
        <f>VLOOKUP(B2193,NB_2!A:C,3,0)</f>
        <v>6.2893081761006289E-2</v>
      </c>
      <c r="D2193">
        <f>VLOOKUP(B2193,NB_2!A:C,2,0)</f>
        <v>5.065856129685917E-3</v>
      </c>
      <c r="E2193">
        <f>C2193*GETPIVOTDATA("Gender",NB_2!$A$3,"Gender","Male","LastLetter","a")</f>
        <v>1.1019003543033448E-2</v>
      </c>
      <c r="F2193">
        <f>D2193*GETPIVOTDATA("Gender",NB_2!$A$3,"Gender","Female","LastLetter","a")</f>
        <v>2.812653656603731E-3</v>
      </c>
      <c r="G2193" t="str">
        <f t="shared" si="34"/>
        <v>Male</v>
      </c>
    </row>
    <row r="2194" spans="1:7">
      <c r="A2194" s="1" t="s">
        <v>4</v>
      </c>
      <c r="B2194" s="1" t="s">
        <v>2988</v>
      </c>
      <c r="C2194">
        <f>VLOOKUP(B2194,NB_2!A:C,3,0)</f>
        <v>0.16172506738544473</v>
      </c>
      <c r="D2194">
        <f>VLOOKUP(B2194,NB_2!A:C,2,0)</f>
        <v>1.4184397163120567E-2</v>
      </c>
      <c r="E2194">
        <f>C2194*GETPIVOTDATA("Gender",NB_2!$A$3,"Gender","Male","LastLetter","a")</f>
        <v>2.8334580539228861E-2</v>
      </c>
      <c r="F2194">
        <f>D2194*GETPIVOTDATA("Gender",NB_2!$A$3,"Gender","Female","LastLetter","a")</f>
        <v>7.8754302384904471E-3</v>
      </c>
      <c r="G2194" t="str">
        <f t="shared" si="34"/>
        <v>Male</v>
      </c>
    </row>
    <row r="2195" spans="1:7">
      <c r="A2195" s="1" t="s">
        <v>4</v>
      </c>
      <c r="B2195" s="1" t="s">
        <v>2981</v>
      </c>
      <c r="C2195">
        <f>VLOOKUP(B2195,NB_2!A:C,3,0)</f>
        <v>1.2578616352201259E-2</v>
      </c>
      <c r="D2195">
        <f>VLOOKUP(B2195,NB_2!A:C,2,0)</f>
        <v>0</v>
      </c>
      <c r="E2195">
        <f>C2195*GETPIVOTDATA("Gender",NB_2!$A$3,"Gender","Male","LastLetter","a")</f>
        <v>2.2038007086066895E-3</v>
      </c>
      <c r="F2195">
        <f>D2195*GETPIVOTDATA("Gender",NB_2!$A$3,"Gender","Female","LastLetter","a")</f>
        <v>0</v>
      </c>
      <c r="G2195" t="str">
        <f t="shared" si="34"/>
        <v>Male</v>
      </c>
    </row>
    <row r="2196" spans="1:7">
      <c r="A2196" s="1" t="s">
        <v>4</v>
      </c>
      <c r="B2196" s="1" t="s">
        <v>2976</v>
      </c>
      <c r="C2196">
        <f>VLOOKUP(B2196,NB_2!A:C,3,0)</f>
        <v>0.17520215633423181</v>
      </c>
      <c r="D2196">
        <f>VLOOKUP(B2196,NB_2!A:C,2,0)</f>
        <v>0.55521783181357653</v>
      </c>
      <c r="E2196">
        <f>C2196*GETPIVOTDATA("Gender",NB_2!$A$3,"Gender","Male","LastLetter","a")</f>
        <v>3.0695795584164604E-2</v>
      </c>
      <c r="F2196">
        <f>D2196*GETPIVOTDATA("Gender",NB_2!$A$3,"Gender","Female","LastLetter","a")</f>
        <v>0.30826684076376898</v>
      </c>
      <c r="G2196" t="str">
        <f t="shared" si="34"/>
        <v>Female</v>
      </c>
    </row>
    <row r="2197" spans="1:7">
      <c r="A2197" s="1" t="s">
        <v>4</v>
      </c>
      <c r="B2197" s="1" t="s">
        <v>2978</v>
      </c>
      <c r="C2197">
        <f>VLOOKUP(B2197,NB_2!A:C,3,0)</f>
        <v>3.0548068283917342E-2</v>
      </c>
      <c r="D2197">
        <f>VLOOKUP(B2197,NB_2!A:C,2,0)</f>
        <v>1.0131712259371835E-3</v>
      </c>
      <c r="E2197">
        <f>C2197*GETPIVOTDATA("Gender",NB_2!$A$3,"Gender","Male","LastLetter","a")</f>
        <v>5.3520874351876743E-3</v>
      </c>
      <c r="F2197">
        <f>D2197*GETPIVOTDATA("Gender",NB_2!$A$3,"Gender","Female","LastLetter","a")</f>
        <v>5.6253073132074625E-4</v>
      </c>
      <c r="G2197" t="str">
        <f t="shared" si="34"/>
        <v>Male</v>
      </c>
    </row>
    <row r="2198" spans="1:7">
      <c r="A2198" s="1" t="s">
        <v>4</v>
      </c>
      <c r="B2198" s="1" t="s">
        <v>2984</v>
      </c>
      <c r="C2198">
        <f>VLOOKUP(B2198,NB_2!A:C,3,0)</f>
        <v>2.3360287511230909E-2</v>
      </c>
      <c r="D2198">
        <f>VLOOKUP(B2198,NB_2!A:C,2,0)</f>
        <v>1.0131712259371835E-3</v>
      </c>
      <c r="E2198">
        <f>C2198*GETPIVOTDATA("Gender",NB_2!$A$3,"Gender","Male","LastLetter","a")</f>
        <v>4.0927727445552809E-3</v>
      </c>
      <c r="F2198">
        <f>D2198*GETPIVOTDATA("Gender",NB_2!$A$3,"Gender","Female","LastLetter","a")</f>
        <v>5.6253073132074625E-4</v>
      </c>
      <c r="G2198" t="str">
        <f t="shared" si="34"/>
        <v>Male</v>
      </c>
    </row>
    <row r="2199" spans="1:7">
      <c r="A2199" s="1" t="s">
        <v>4</v>
      </c>
      <c r="B2199" s="1" t="s">
        <v>2994</v>
      </c>
      <c r="C2199">
        <f>VLOOKUP(B2199,NB_2!A:C,3,0)</f>
        <v>6.2893081761006289E-2</v>
      </c>
      <c r="D2199">
        <f>VLOOKUP(B2199,NB_2!A:C,2,0)</f>
        <v>5.065856129685917E-3</v>
      </c>
      <c r="E2199">
        <f>C2199*GETPIVOTDATA("Gender",NB_2!$A$3,"Gender","Male","LastLetter","a")</f>
        <v>1.1019003543033448E-2</v>
      </c>
      <c r="F2199">
        <f>D2199*GETPIVOTDATA("Gender",NB_2!$A$3,"Gender","Female","LastLetter","a")</f>
        <v>2.812653656603731E-3</v>
      </c>
      <c r="G2199" t="str">
        <f t="shared" si="34"/>
        <v>Male</v>
      </c>
    </row>
    <row r="2200" spans="1:7">
      <c r="A2200" s="1" t="s">
        <v>4</v>
      </c>
      <c r="B2200" s="1" t="s">
        <v>2994</v>
      </c>
      <c r="C2200">
        <f>VLOOKUP(B2200,NB_2!A:C,3,0)</f>
        <v>6.2893081761006289E-2</v>
      </c>
      <c r="D2200">
        <f>VLOOKUP(B2200,NB_2!A:C,2,0)</f>
        <v>5.065856129685917E-3</v>
      </c>
      <c r="E2200">
        <f>C2200*GETPIVOTDATA("Gender",NB_2!$A$3,"Gender","Male","LastLetter","a")</f>
        <v>1.1019003543033448E-2</v>
      </c>
      <c r="F2200">
        <f>D2200*GETPIVOTDATA("Gender",NB_2!$A$3,"Gender","Female","LastLetter","a")</f>
        <v>2.812653656603731E-3</v>
      </c>
      <c r="G2200" t="str">
        <f t="shared" si="34"/>
        <v>Male</v>
      </c>
    </row>
    <row r="2201" spans="1:7">
      <c r="A2201" s="1" t="s">
        <v>4</v>
      </c>
      <c r="B2201" s="1" t="s">
        <v>2988</v>
      </c>
      <c r="C2201">
        <f>VLOOKUP(B2201,NB_2!A:C,3,0)</f>
        <v>0.16172506738544473</v>
      </c>
      <c r="D2201">
        <f>VLOOKUP(B2201,NB_2!A:C,2,0)</f>
        <v>1.4184397163120567E-2</v>
      </c>
      <c r="E2201">
        <f>C2201*GETPIVOTDATA("Gender",NB_2!$A$3,"Gender","Male","LastLetter","a")</f>
        <v>2.8334580539228861E-2</v>
      </c>
      <c r="F2201">
        <f>D2201*GETPIVOTDATA("Gender",NB_2!$A$3,"Gender","Female","LastLetter","a")</f>
        <v>7.8754302384904471E-3</v>
      </c>
      <c r="G2201" t="str">
        <f t="shared" si="34"/>
        <v>Male</v>
      </c>
    </row>
    <row r="2202" spans="1:7">
      <c r="A2202" s="1" t="s">
        <v>4</v>
      </c>
      <c r="B2202" s="1" t="s">
        <v>2988</v>
      </c>
      <c r="C2202">
        <f>VLOOKUP(B2202,NB_2!A:C,3,0)</f>
        <v>0.16172506738544473</v>
      </c>
      <c r="D2202">
        <f>VLOOKUP(B2202,NB_2!A:C,2,0)</f>
        <v>1.4184397163120567E-2</v>
      </c>
      <c r="E2202">
        <f>C2202*GETPIVOTDATA("Gender",NB_2!$A$3,"Gender","Male","LastLetter","a")</f>
        <v>2.8334580539228861E-2</v>
      </c>
      <c r="F2202">
        <f>D2202*GETPIVOTDATA("Gender",NB_2!$A$3,"Gender","Female","LastLetter","a")</f>
        <v>7.8754302384904471E-3</v>
      </c>
      <c r="G2202" t="str">
        <f t="shared" si="34"/>
        <v>Male</v>
      </c>
    </row>
    <row r="2203" spans="1:7">
      <c r="A2203" s="1" t="s">
        <v>4</v>
      </c>
      <c r="B2203" s="1" t="s">
        <v>2992</v>
      </c>
      <c r="C2203">
        <f>VLOOKUP(B2203,NB_2!A:C,3,0)</f>
        <v>8.9847259658580411E-2</v>
      </c>
      <c r="D2203">
        <f>VLOOKUP(B2203,NB_2!A:C,2,0)</f>
        <v>8.1053698074974676E-3</v>
      </c>
      <c r="E2203">
        <f>C2203*GETPIVOTDATA("Gender",NB_2!$A$3,"Gender","Male","LastLetter","a")</f>
        <v>1.5741433632904926E-2</v>
      </c>
      <c r="F2203">
        <f>D2203*GETPIVOTDATA("Gender",NB_2!$A$3,"Gender","Female","LastLetter","a")</f>
        <v>4.50024585056597E-3</v>
      </c>
      <c r="G2203" t="str">
        <f t="shared" si="34"/>
        <v>Male</v>
      </c>
    </row>
    <row r="2204" spans="1:7">
      <c r="A2204" s="1" t="s">
        <v>4</v>
      </c>
      <c r="B2204" s="1" t="s">
        <v>2976</v>
      </c>
      <c r="C2204">
        <f>VLOOKUP(B2204,NB_2!A:C,3,0)</f>
        <v>0.17520215633423181</v>
      </c>
      <c r="D2204">
        <f>VLOOKUP(B2204,NB_2!A:C,2,0)</f>
        <v>0.55521783181357653</v>
      </c>
      <c r="E2204">
        <f>C2204*GETPIVOTDATA("Gender",NB_2!$A$3,"Gender","Male","LastLetter","a")</f>
        <v>3.0695795584164604E-2</v>
      </c>
      <c r="F2204">
        <f>D2204*GETPIVOTDATA("Gender",NB_2!$A$3,"Gender","Female","LastLetter","a")</f>
        <v>0.30826684076376898</v>
      </c>
      <c r="G2204" t="str">
        <f t="shared" si="34"/>
        <v>Female</v>
      </c>
    </row>
    <row r="2205" spans="1:7">
      <c r="A2205" s="1" t="s">
        <v>4</v>
      </c>
      <c r="B2205" s="1" t="s">
        <v>2995</v>
      </c>
      <c r="C2205">
        <f>VLOOKUP(B2205,NB_2!A:C,3,0)</f>
        <v>3.2345013477088951E-2</v>
      </c>
      <c r="D2205">
        <f>VLOOKUP(B2205,NB_2!A:C,2,0)</f>
        <v>1.0131712259371834E-2</v>
      </c>
      <c r="E2205">
        <f>C2205*GETPIVOTDATA("Gender",NB_2!$A$3,"Gender","Male","LastLetter","a")</f>
        <v>5.6669161078457733E-3</v>
      </c>
      <c r="F2205">
        <f>D2205*GETPIVOTDATA("Gender",NB_2!$A$3,"Gender","Female","LastLetter","a")</f>
        <v>5.6253073132074621E-3</v>
      </c>
      <c r="G2205" t="str">
        <f t="shared" si="34"/>
        <v>Male</v>
      </c>
    </row>
    <row r="2206" spans="1:7">
      <c r="A2206" s="1" t="s">
        <v>4</v>
      </c>
      <c r="B2206" s="1" t="s">
        <v>2988</v>
      </c>
      <c r="C2206">
        <f>VLOOKUP(B2206,NB_2!A:C,3,0)</f>
        <v>0.16172506738544473</v>
      </c>
      <c r="D2206">
        <f>VLOOKUP(B2206,NB_2!A:C,2,0)</f>
        <v>1.4184397163120567E-2</v>
      </c>
      <c r="E2206">
        <f>C2206*GETPIVOTDATA("Gender",NB_2!$A$3,"Gender","Male","LastLetter","a")</f>
        <v>2.8334580539228861E-2</v>
      </c>
      <c r="F2206">
        <f>D2206*GETPIVOTDATA("Gender",NB_2!$A$3,"Gender","Female","LastLetter","a")</f>
        <v>7.8754302384904471E-3</v>
      </c>
      <c r="G2206" t="str">
        <f t="shared" si="34"/>
        <v>Male</v>
      </c>
    </row>
    <row r="2207" spans="1:7">
      <c r="A2207" s="1" t="s">
        <v>4</v>
      </c>
      <c r="B2207" s="1" t="s">
        <v>2986</v>
      </c>
      <c r="C2207">
        <f>VLOOKUP(B2207,NB_2!A:C,3,0)</f>
        <v>5.6603773584905662E-2</v>
      </c>
      <c r="D2207">
        <f>VLOOKUP(B2207,NB_2!A:C,2,0)</f>
        <v>3.0395136778115502E-2</v>
      </c>
      <c r="E2207">
        <f>C2207*GETPIVOTDATA("Gender",NB_2!$A$3,"Gender","Male","LastLetter","a")</f>
        <v>9.9171031887301028E-3</v>
      </c>
      <c r="F2207">
        <f>D2207*GETPIVOTDATA("Gender",NB_2!$A$3,"Gender","Female","LastLetter","a")</f>
        <v>1.6875921939622389E-2</v>
      </c>
      <c r="G2207" t="str">
        <f t="shared" si="34"/>
        <v>Female</v>
      </c>
    </row>
    <row r="2208" spans="1:7">
      <c r="A2208" s="1" t="s">
        <v>4</v>
      </c>
      <c r="B2208" s="1" t="s">
        <v>2982</v>
      </c>
      <c r="C2208">
        <f>VLOOKUP(B2208,NB_2!A:C,3,0)</f>
        <v>0.1096136567834681</v>
      </c>
      <c r="D2208">
        <f>VLOOKUP(B2208,NB_2!A:C,2,0)</f>
        <v>5.065856129685917E-3</v>
      </c>
      <c r="E2208">
        <f>C2208*GETPIVOTDATA("Gender",NB_2!$A$3,"Gender","Male","LastLetter","a")</f>
        <v>1.9204549032144008E-2</v>
      </c>
      <c r="F2208">
        <f>D2208*GETPIVOTDATA("Gender",NB_2!$A$3,"Gender","Female","LastLetter","a")</f>
        <v>2.812653656603731E-3</v>
      </c>
      <c r="G2208" t="str">
        <f t="shared" si="34"/>
        <v>Male</v>
      </c>
    </row>
    <row r="2209" spans="1:7">
      <c r="A2209" s="1" t="s">
        <v>4</v>
      </c>
      <c r="B2209" s="1" t="s">
        <v>2987</v>
      </c>
      <c r="C2209">
        <f>VLOOKUP(B2209,NB_2!A:C,3,0)</f>
        <v>3.7735849056603772E-2</v>
      </c>
      <c r="D2209">
        <f>VLOOKUP(B2209,NB_2!A:C,2,0)</f>
        <v>7.0921985815602835E-3</v>
      </c>
      <c r="E2209">
        <f>C2209*GETPIVOTDATA("Gender",NB_2!$A$3,"Gender","Male","LastLetter","a")</f>
        <v>6.6114021258200676E-3</v>
      </c>
      <c r="F2209">
        <f>D2209*GETPIVOTDATA("Gender",NB_2!$A$3,"Gender","Female","LastLetter","a")</f>
        <v>3.9377151192452236E-3</v>
      </c>
      <c r="G2209" t="str">
        <f t="shared" si="34"/>
        <v>Male</v>
      </c>
    </row>
    <row r="2210" spans="1:7">
      <c r="A2210" s="1" t="s">
        <v>4</v>
      </c>
      <c r="B2210" s="1" t="s">
        <v>2982</v>
      </c>
      <c r="C2210">
        <f>VLOOKUP(B2210,NB_2!A:C,3,0)</f>
        <v>0.1096136567834681</v>
      </c>
      <c r="D2210">
        <f>VLOOKUP(B2210,NB_2!A:C,2,0)</f>
        <v>5.065856129685917E-3</v>
      </c>
      <c r="E2210">
        <f>C2210*GETPIVOTDATA("Gender",NB_2!$A$3,"Gender","Male","LastLetter","a")</f>
        <v>1.9204549032144008E-2</v>
      </c>
      <c r="F2210">
        <f>D2210*GETPIVOTDATA("Gender",NB_2!$A$3,"Gender","Female","LastLetter","a")</f>
        <v>2.812653656603731E-3</v>
      </c>
      <c r="G2210" t="str">
        <f t="shared" si="34"/>
        <v>Male</v>
      </c>
    </row>
    <row r="2211" spans="1:7">
      <c r="A2211" s="1" t="s">
        <v>4</v>
      </c>
      <c r="B2211" s="1" t="s">
        <v>2988</v>
      </c>
      <c r="C2211">
        <f>VLOOKUP(B2211,NB_2!A:C,3,0)</f>
        <v>0.16172506738544473</v>
      </c>
      <c r="D2211">
        <f>VLOOKUP(B2211,NB_2!A:C,2,0)</f>
        <v>1.4184397163120567E-2</v>
      </c>
      <c r="E2211">
        <f>C2211*GETPIVOTDATA("Gender",NB_2!$A$3,"Gender","Male","LastLetter","a")</f>
        <v>2.8334580539228861E-2</v>
      </c>
      <c r="F2211">
        <f>D2211*GETPIVOTDATA("Gender",NB_2!$A$3,"Gender","Female","LastLetter","a")</f>
        <v>7.8754302384904471E-3</v>
      </c>
      <c r="G2211" t="str">
        <f t="shared" si="34"/>
        <v>Male</v>
      </c>
    </row>
    <row r="2212" spans="1:7">
      <c r="A2212" s="1" t="s">
        <v>4</v>
      </c>
      <c r="B2212" s="1" t="s">
        <v>2982</v>
      </c>
      <c r="C2212">
        <f>VLOOKUP(B2212,NB_2!A:C,3,0)</f>
        <v>0.1096136567834681</v>
      </c>
      <c r="D2212">
        <f>VLOOKUP(B2212,NB_2!A:C,2,0)</f>
        <v>5.065856129685917E-3</v>
      </c>
      <c r="E2212">
        <f>C2212*GETPIVOTDATA("Gender",NB_2!$A$3,"Gender","Male","LastLetter","a")</f>
        <v>1.9204549032144008E-2</v>
      </c>
      <c r="F2212">
        <f>D2212*GETPIVOTDATA("Gender",NB_2!$A$3,"Gender","Female","LastLetter","a")</f>
        <v>2.812653656603731E-3</v>
      </c>
      <c r="G2212" t="str">
        <f t="shared" si="34"/>
        <v>Male</v>
      </c>
    </row>
    <row r="2213" spans="1:7">
      <c r="A2213" s="1" t="s">
        <v>4</v>
      </c>
      <c r="B2213" s="1" t="s">
        <v>2983</v>
      </c>
      <c r="C2213">
        <f>VLOOKUP(B2213,NB_2!A:C,3,0)</f>
        <v>6.5588499550763707E-2</v>
      </c>
      <c r="D2213">
        <f>VLOOKUP(B2213,NB_2!A:C,2,0)</f>
        <v>0.33839918946301922</v>
      </c>
      <c r="E2213">
        <f>C2213*GETPIVOTDATA("Gender",NB_2!$A$3,"Gender","Male","LastLetter","a")</f>
        <v>1.1491246552020596E-2</v>
      </c>
      <c r="F2213">
        <f>D2213*GETPIVOTDATA("Gender",NB_2!$A$3,"Gender","Female","LastLetter","a")</f>
        <v>0.18788526426112923</v>
      </c>
      <c r="G2213" t="str">
        <f t="shared" si="34"/>
        <v>Female</v>
      </c>
    </row>
    <row r="2214" spans="1:7">
      <c r="A2214" s="1" t="s">
        <v>4</v>
      </c>
      <c r="B2214" s="1" t="s">
        <v>2995</v>
      </c>
      <c r="C2214">
        <f>VLOOKUP(B2214,NB_2!A:C,3,0)</f>
        <v>3.2345013477088951E-2</v>
      </c>
      <c r="D2214">
        <f>VLOOKUP(B2214,NB_2!A:C,2,0)</f>
        <v>1.0131712259371834E-2</v>
      </c>
      <c r="E2214">
        <f>C2214*GETPIVOTDATA("Gender",NB_2!$A$3,"Gender","Male","LastLetter","a")</f>
        <v>5.6669161078457733E-3</v>
      </c>
      <c r="F2214">
        <f>D2214*GETPIVOTDATA("Gender",NB_2!$A$3,"Gender","Female","LastLetter","a")</f>
        <v>5.6253073132074621E-3</v>
      </c>
      <c r="G2214" t="str">
        <f t="shared" si="34"/>
        <v>Male</v>
      </c>
    </row>
    <row r="2215" spans="1:7">
      <c r="A2215" s="1" t="s">
        <v>4</v>
      </c>
      <c r="B2215" s="1" t="s">
        <v>2982</v>
      </c>
      <c r="C2215">
        <f>VLOOKUP(B2215,NB_2!A:C,3,0)</f>
        <v>0.1096136567834681</v>
      </c>
      <c r="D2215">
        <f>VLOOKUP(B2215,NB_2!A:C,2,0)</f>
        <v>5.065856129685917E-3</v>
      </c>
      <c r="E2215">
        <f>C2215*GETPIVOTDATA("Gender",NB_2!$A$3,"Gender","Male","LastLetter","a")</f>
        <v>1.9204549032144008E-2</v>
      </c>
      <c r="F2215">
        <f>D2215*GETPIVOTDATA("Gender",NB_2!$A$3,"Gender","Female","LastLetter","a")</f>
        <v>2.812653656603731E-3</v>
      </c>
      <c r="G2215" t="str">
        <f t="shared" si="34"/>
        <v>Male</v>
      </c>
    </row>
    <row r="2216" spans="1:7">
      <c r="A2216" s="1" t="s">
        <v>4</v>
      </c>
      <c r="B2216" s="1" t="s">
        <v>2979</v>
      </c>
      <c r="C2216">
        <f>VLOOKUP(B2216,NB_2!A:C,3,0)</f>
        <v>6.2893081761006293E-3</v>
      </c>
      <c r="D2216">
        <f>VLOOKUP(B2216,NB_2!A:C,2,0)</f>
        <v>8.1053698074974676E-3</v>
      </c>
      <c r="E2216">
        <f>C2216*GETPIVOTDATA("Gender",NB_2!$A$3,"Gender","Male","LastLetter","a")</f>
        <v>1.1019003543033448E-3</v>
      </c>
      <c r="F2216">
        <f>D2216*GETPIVOTDATA("Gender",NB_2!$A$3,"Gender","Female","LastLetter","a")</f>
        <v>4.50024585056597E-3</v>
      </c>
      <c r="G2216" t="str">
        <f t="shared" si="34"/>
        <v>Female</v>
      </c>
    </row>
    <row r="2217" spans="1:7">
      <c r="A2217" s="1" t="s">
        <v>4</v>
      </c>
      <c r="B2217" s="1" t="s">
        <v>2997</v>
      </c>
      <c r="C2217">
        <f>VLOOKUP(B2217,NB_2!A:C,3,0)</f>
        <v>1.7070979335130278E-2</v>
      </c>
      <c r="D2217">
        <f>VLOOKUP(B2217,NB_2!A:C,2,0)</f>
        <v>2.0263424518743669E-3</v>
      </c>
      <c r="E2217">
        <f>C2217*GETPIVOTDATA("Gender",NB_2!$A$3,"Gender","Male","LastLetter","a")</f>
        <v>2.9908723902519353E-3</v>
      </c>
      <c r="F2217">
        <f>D2217*GETPIVOTDATA("Gender",NB_2!$A$3,"Gender","Female","LastLetter","a")</f>
        <v>1.1250614626414925E-3</v>
      </c>
      <c r="G2217" t="str">
        <f t="shared" si="34"/>
        <v>Male</v>
      </c>
    </row>
    <row r="2218" spans="1:7">
      <c r="A2218" s="1" t="s">
        <v>4</v>
      </c>
      <c r="B2218" s="1" t="s">
        <v>2982</v>
      </c>
      <c r="C2218">
        <f>VLOOKUP(B2218,NB_2!A:C,3,0)</f>
        <v>0.1096136567834681</v>
      </c>
      <c r="D2218">
        <f>VLOOKUP(B2218,NB_2!A:C,2,0)</f>
        <v>5.065856129685917E-3</v>
      </c>
      <c r="E2218">
        <f>C2218*GETPIVOTDATA("Gender",NB_2!$A$3,"Gender","Male","LastLetter","a")</f>
        <v>1.9204549032144008E-2</v>
      </c>
      <c r="F2218">
        <f>D2218*GETPIVOTDATA("Gender",NB_2!$A$3,"Gender","Female","LastLetter","a")</f>
        <v>2.812653656603731E-3</v>
      </c>
      <c r="G2218" t="str">
        <f t="shared" si="34"/>
        <v>Male</v>
      </c>
    </row>
    <row r="2219" spans="1:7">
      <c r="A2219" s="1" t="s">
        <v>4</v>
      </c>
      <c r="B2219" s="1" t="s">
        <v>2986</v>
      </c>
      <c r="C2219">
        <f>VLOOKUP(B2219,NB_2!A:C,3,0)</f>
        <v>5.6603773584905662E-2</v>
      </c>
      <c r="D2219">
        <f>VLOOKUP(B2219,NB_2!A:C,2,0)</f>
        <v>3.0395136778115502E-2</v>
      </c>
      <c r="E2219">
        <f>C2219*GETPIVOTDATA("Gender",NB_2!$A$3,"Gender","Male","LastLetter","a")</f>
        <v>9.9171031887301028E-3</v>
      </c>
      <c r="F2219">
        <f>D2219*GETPIVOTDATA("Gender",NB_2!$A$3,"Gender","Female","LastLetter","a")</f>
        <v>1.6875921939622389E-2</v>
      </c>
      <c r="G2219" t="str">
        <f t="shared" si="34"/>
        <v>Female</v>
      </c>
    </row>
    <row r="2220" spans="1:7">
      <c r="A2220" s="1" t="s">
        <v>4</v>
      </c>
      <c r="B2220" s="1" t="s">
        <v>2994</v>
      </c>
      <c r="C2220">
        <f>VLOOKUP(B2220,NB_2!A:C,3,0)</f>
        <v>6.2893081761006289E-2</v>
      </c>
      <c r="D2220">
        <f>VLOOKUP(B2220,NB_2!A:C,2,0)</f>
        <v>5.065856129685917E-3</v>
      </c>
      <c r="E2220">
        <f>C2220*GETPIVOTDATA("Gender",NB_2!$A$3,"Gender","Male","LastLetter","a")</f>
        <v>1.1019003543033448E-2</v>
      </c>
      <c r="F2220">
        <f>D2220*GETPIVOTDATA("Gender",NB_2!$A$3,"Gender","Female","LastLetter","a")</f>
        <v>2.812653656603731E-3</v>
      </c>
      <c r="G2220" t="str">
        <f t="shared" si="34"/>
        <v>Male</v>
      </c>
    </row>
    <row r="2221" spans="1:7">
      <c r="A2221" s="1" t="s">
        <v>4</v>
      </c>
      <c r="B2221" s="1" t="s">
        <v>2988</v>
      </c>
      <c r="C2221">
        <f>VLOOKUP(B2221,NB_2!A:C,3,0)</f>
        <v>0.16172506738544473</v>
      </c>
      <c r="D2221">
        <f>VLOOKUP(B2221,NB_2!A:C,2,0)</f>
        <v>1.4184397163120567E-2</v>
      </c>
      <c r="E2221">
        <f>C2221*GETPIVOTDATA("Gender",NB_2!$A$3,"Gender","Male","LastLetter","a")</f>
        <v>2.8334580539228861E-2</v>
      </c>
      <c r="F2221">
        <f>D2221*GETPIVOTDATA("Gender",NB_2!$A$3,"Gender","Female","LastLetter","a")</f>
        <v>7.8754302384904471E-3</v>
      </c>
      <c r="G2221" t="str">
        <f t="shared" si="34"/>
        <v>Male</v>
      </c>
    </row>
    <row r="2222" spans="1:7">
      <c r="A2222" s="1" t="s">
        <v>4</v>
      </c>
      <c r="B2222" s="1" t="s">
        <v>2981</v>
      </c>
      <c r="C2222">
        <f>VLOOKUP(B2222,NB_2!A:C,3,0)</f>
        <v>1.2578616352201259E-2</v>
      </c>
      <c r="D2222">
        <f>VLOOKUP(B2222,NB_2!A:C,2,0)</f>
        <v>0</v>
      </c>
      <c r="E2222">
        <f>C2222*GETPIVOTDATA("Gender",NB_2!$A$3,"Gender","Male","LastLetter","a")</f>
        <v>2.2038007086066895E-3</v>
      </c>
      <c r="F2222">
        <f>D2222*GETPIVOTDATA("Gender",NB_2!$A$3,"Gender","Female","LastLetter","a")</f>
        <v>0</v>
      </c>
      <c r="G2222" t="str">
        <f t="shared" si="34"/>
        <v>Male</v>
      </c>
    </row>
    <row r="2223" spans="1:7">
      <c r="A2223" s="1" t="s">
        <v>4</v>
      </c>
      <c r="B2223" s="1" t="s">
        <v>2994</v>
      </c>
      <c r="C2223">
        <f>VLOOKUP(B2223,NB_2!A:C,3,0)</f>
        <v>6.2893081761006289E-2</v>
      </c>
      <c r="D2223">
        <f>VLOOKUP(B2223,NB_2!A:C,2,0)</f>
        <v>5.065856129685917E-3</v>
      </c>
      <c r="E2223">
        <f>C2223*GETPIVOTDATA("Gender",NB_2!$A$3,"Gender","Male","LastLetter","a")</f>
        <v>1.1019003543033448E-2</v>
      </c>
      <c r="F2223">
        <f>D2223*GETPIVOTDATA("Gender",NB_2!$A$3,"Gender","Female","LastLetter","a")</f>
        <v>2.812653656603731E-3</v>
      </c>
      <c r="G2223" t="str">
        <f t="shared" si="34"/>
        <v>Male</v>
      </c>
    </row>
    <row r="2224" spans="1:7">
      <c r="A2224" s="1" t="s">
        <v>4</v>
      </c>
      <c r="B2224" s="1" t="s">
        <v>2982</v>
      </c>
      <c r="C2224">
        <f>VLOOKUP(B2224,NB_2!A:C,3,0)</f>
        <v>0.1096136567834681</v>
      </c>
      <c r="D2224">
        <f>VLOOKUP(B2224,NB_2!A:C,2,0)</f>
        <v>5.065856129685917E-3</v>
      </c>
      <c r="E2224">
        <f>C2224*GETPIVOTDATA("Gender",NB_2!$A$3,"Gender","Male","LastLetter","a")</f>
        <v>1.9204549032144008E-2</v>
      </c>
      <c r="F2224">
        <f>D2224*GETPIVOTDATA("Gender",NB_2!$A$3,"Gender","Female","LastLetter","a")</f>
        <v>2.812653656603731E-3</v>
      </c>
      <c r="G2224" t="str">
        <f t="shared" si="34"/>
        <v>Male</v>
      </c>
    </row>
    <row r="2225" spans="1:7">
      <c r="A2225" s="1" t="s">
        <v>4</v>
      </c>
      <c r="B2225" s="1" t="s">
        <v>2986</v>
      </c>
      <c r="C2225">
        <f>VLOOKUP(B2225,NB_2!A:C,3,0)</f>
        <v>5.6603773584905662E-2</v>
      </c>
      <c r="D2225">
        <f>VLOOKUP(B2225,NB_2!A:C,2,0)</f>
        <v>3.0395136778115502E-2</v>
      </c>
      <c r="E2225">
        <f>C2225*GETPIVOTDATA("Gender",NB_2!$A$3,"Gender","Male","LastLetter","a")</f>
        <v>9.9171031887301028E-3</v>
      </c>
      <c r="F2225">
        <f>D2225*GETPIVOTDATA("Gender",NB_2!$A$3,"Gender","Female","LastLetter","a")</f>
        <v>1.6875921939622389E-2</v>
      </c>
      <c r="G2225" t="str">
        <f t="shared" si="34"/>
        <v>Female</v>
      </c>
    </row>
    <row r="2226" spans="1:7">
      <c r="A2226" s="1" t="s">
        <v>4</v>
      </c>
      <c r="B2226" s="1" t="s">
        <v>2994</v>
      </c>
      <c r="C2226">
        <f>VLOOKUP(B2226,NB_2!A:C,3,0)</f>
        <v>6.2893081761006289E-2</v>
      </c>
      <c r="D2226">
        <f>VLOOKUP(B2226,NB_2!A:C,2,0)</f>
        <v>5.065856129685917E-3</v>
      </c>
      <c r="E2226">
        <f>C2226*GETPIVOTDATA("Gender",NB_2!$A$3,"Gender","Male","LastLetter","a")</f>
        <v>1.1019003543033448E-2</v>
      </c>
      <c r="F2226">
        <f>D2226*GETPIVOTDATA("Gender",NB_2!$A$3,"Gender","Female","LastLetter","a")</f>
        <v>2.812653656603731E-3</v>
      </c>
      <c r="G2226" t="str">
        <f t="shared" si="34"/>
        <v>Male</v>
      </c>
    </row>
    <row r="2227" spans="1:7">
      <c r="A2227" s="1" t="s">
        <v>4</v>
      </c>
      <c r="B2227" s="1" t="s">
        <v>2987</v>
      </c>
      <c r="C2227">
        <f>VLOOKUP(B2227,NB_2!A:C,3,0)</f>
        <v>3.7735849056603772E-2</v>
      </c>
      <c r="D2227">
        <f>VLOOKUP(B2227,NB_2!A:C,2,0)</f>
        <v>7.0921985815602835E-3</v>
      </c>
      <c r="E2227">
        <f>C2227*GETPIVOTDATA("Gender",NB_2!$A$3,"Gender","Male","LastLetter","a")</f>
        <v>6.6114021258200676E-3</v>
      </c>
      <c r="F2227">
        <f>D2227*GETPIVOTDATA("Gender",NB_2!$A$3,"Gender","Female","LastLetter","a")</f>
        <v>3.9377151192452236E-3</v>
      </c>
      <c r="G2227" t="str">
        <f t="shared" si="34"/>
        <v>Male</v>
      </c>
    </row>
    <row r="2228" spans="1:7">
      <c r="A2228" s="1" t="s">
        <v>4</v>
      </c>
      <c r="B2228" s="1" t="s">
        <v>2978</v>
      </c>
      <c r="C2228">
        <f>VLOOKUP(B2228,NB_2!A:C,3,0)</f>
        <v>3.0548068283917342E-2</v>
      </c>
      <c r="D2228">
        <f>VLOOKUP(B2228,NB_2!A:C,2,0)</f>
        <v>1.0131712259371835E-3</v>
      </c>
      <c r="E2228">
        <f>C2228*GETPIVOTDATA("Gender",NB_2!$A$3,"Gender","Male","LastLetter","a")</f>
        <v>5.3520874351876743E-3</v>
      </c>
      <c r="F2228">
        <f>D2228*GETPIVOTDATA("Gender",NB_2!$A$3,"Gender","Female","LastLetter","a")</f>
        <v>5.6253073132074625E-4</v>
      </c>
      <c r="G2228" t="str">
        <f t="shared" si="34"/>
        <v>Male</v>
      </c>
    </row>
    <row r="2229" spans="1:7">
      <c r="A2229" s="1" t="s">
        <v>4</v>
      </c>
      <c r="B2229" s="1" t="s">
        <v>2988</v>
      </c>
      <c r="C2229">
        <f>VLOOKUP(B2229,NB_2!A:C,3,0)</f>
        <v>0.16172506738544473</v>
      </c>
      <c r="D2229">
        <f>VLOOKUP(B2229,NB_2!A:C,2,0)</f>
        <v>1.4184397163120567E-2</v>
      </c>
      <c r="E2229">
        <f>C2229*GETPIVOTDATA("Gender",NB_2!$A$3,"Gender","Male","LastLetter","a")</f>
        <v>2.8334580539228861E-2</v>
      </c>
      <c r="F2229">
        <f>D2229*GETPIVOTDATA("Gender",NB_2!$A$3,"Gender","Female","LastLetter","a")</f>
        <v>7.8754302384904471E-3</v>
      </c>
      <c r="G2229" t="str">
        <f t="shared" si="34"/>
        <v>Male</v>
      </c>
    </row>
    <row r="2230" spans="1:7">
      <c r="A2230" s="1" t="s">
        <v>4</v>
      </c>
      <c r="B2230" s="1" t="s">
        <v>2976</v>
      </c>
      <c r="C2230">
        <f>VLOOKUP(B2230,NB_2!A:C,3,0)</f>
        <v>0.17520215633423181</v>
      </c>
      <c r="D2230">
        <f>VLOOKUP(B2230,NB_2!A:C,2,0)</f>
        <v>0.55521783181357653</v>
      </c>
      <c r="E2230">
        <f>C2230*GETPIVOTDATA("Gender",NB_2!$A$3,"Gender","Male","LastLetter","a")</f>
        <v>3.0695795584164604E-2</v>
      </c>
      <c r="F2230">
        <f>D2230*GETPIVOTDATA("Gender",NB_2!$A$3,"Gender","Female","LastLetter","a")</f>
        <v>0.30826684076376898</v>
      </c>
      <c r="G2230" t="str">
        <f t="shared" si="34"/>
        <v>Female</v>
      </c>
    </row>
    <row r="2231" spans="1:7">
      <c r="A2231" s="1" t="s">
        <v>4</v>
      </c>
      <c r="B2231" s="1" t="s">
        <v>2983</v>
      </c>
      <c r="C2231">
        <f>VLOOKUP(B2231,NB_2!A:C,3,0)</f>
        <v>6.5588499550763707E-2</v>
      </c>
      <c r="D2231">
        <f>VLOOKUP(B2231,NB_2!A:C,2,0)</f>
        <v>0.33839918946301922</v>
      </c>
      <c r="E2231">
        <f>C2231*GETPIVOTDATA("Gender",NB_2!$A$3,"Gender","Male","LastLetter","a")</f>
        <v>1.1491246552020596E-2</v>
      </c>
      <c r="F2231">
        <f>D2231*GETPIVOTDATA("Gender",NB_2!$A$3,"Gender","Female","LastLetter","a")</f>
        <v>0.18788526426112923</v>
      </c>
      <c r="G2231" t="str">
        <f t="shared" si="34"/>
        <v>Female</v>
      </c>
    </row>
    <row r="2232" spans="1:7">
      <c r="A2232" s="1" t="s">
        <v>4</v>
      </c>
      <c r="B2232" s="1" t="s">
        <v>2988</v>
      </c>
      <c r="C2232">
        <f>VLOOKUP(B2232,NB_2!A:C,3,0)</f>
        <v>0.16172506738544473</v>
      </c>
      <c r="D2232">
        <f>VLOOKUP(B2232,NB_2!A:C,2,0)</f>
        <v>1.4184397163120567E-2</v>
      </c>
      <c r="E2232">
        <f>C2232*GETPIVOTDATA("Gender",NB_2!$A$3,"Gender","Male","LastLetter","a")</f>
        <v>2.8334580539228861E-2</v>
      </c>
      <c r="F2232">
        <f>D2232*GETPIVOTDATA("Gender",NB_2!$A$3,"Gender","Female","LastLetter","a")</f>
        <v>7.8754302384904471E-3</v>
      </c>
      <c r="G2232" t="str">
        <f t="shared" si="34"/>
        <v>Male</v>
      </c>
    </row>
    <row r="2233" spans="1:7">
      <c r="A2233" s="1" t="s">
        <v>4</v>
      </c>
      <c r="B2233" s="1" t="s">
        <v>2988</v>
      </c>
      <c r="C2233">
        <f>VLOOKUP(B2233,NB_2!A:C,3,0)</f>
        <v>0.16172506738544473</v>
      </c>
      <c r="D2233">
        <f>VLOOKUP(B2233,NB_2!A:C,2,0)</f>
        <v>1.4184397163120567E-2</v>
      </c>
      <c r="E2233">
        <f>C2233*GETPIVOTDATA("Gender",NB_2!$A$3,"Gender","Male","LastLetter","a")</f>
        <v>2.8334580539228861E-2</v>
      </c>
      <c r="F2233">
        <f>D2233*GETPIVOTDATA("Gender",NB_2!$A$3,"Gender","Female","LastLetter","a")</f>
        <v>7.8754302384904471E-3</v>
      </c>
      <c r="G2233" t="str">
        <f t="shared" si="34"/>
        <v>Male</v>
      </c>
    </row>
    <row r="2234" spans="1:7">
      <c r="A2234" s="1" t="s">
        <v>4</v>
      </c>
      <c r="B2234" s="1" t="s">
        <v>2978</v>
      </c>
      <c r="C2234">
        <f>VLOOKUP(B2234,NB_2!A:C,3,0)</f>
        <v>3.0548068283917342E-2</v>
      </c>
      <c r="D2234">
        <f>VLOOKUP(B2234,NB_2!A:C,2,0)</f>
        <v>1.0131712259371835E-3</v>
      </c>
      <c r="E2234">
        <f>C2234*GETPIVOTDATA("Gender",NB_2!$A$3,"Gender","Male","LastLetter","a")</f>
        <v>5.3520874351876743E-3</v>
      </c>
      <c r="F2234">
        <f>D2234*GETPIVOTDATA("Gender",NB_2!$A$3,"Gender","Female","LastLetter","a")</f>
        <v>5.6253073132074625E-4</v>
      </c>
      <c r="G2234" t="str">
        <f t="shared" si="34"/>
        <v>Male</v>
      </c>
    </row>
    <row r="2235" spans="1:7">
      <c r="A2235" s="1" t="s">
        <v>4</v>
      </c>
      <c r="B2235" s="1" t="s">
        <v>2994</v>
      </c>
      <c r="C2235">
        <f>VLOOKUP(B2235,NB_2!A:C,3,0)</f>
        <v>6.2893081761006289E-2</v>
      </c>
      <c r="D2235">
        <f>VLOOKUP(B2235,NB_2!A:C,2,0)</f>
        <v>5.065856129685917E-3</v>
      </c>
      <c r="E2235">
        <f>C2235*GETPIVOTDATA("Gender",NB_2!$A$3,"Gender","Male","LastLetter","a")</f>
        <v>1.1019003543033448E-2</v>
      </c>
      <c r="F2235">
        <f>D2235*GETPIVOTDATA("Gender",NB_2!$A$3,"Gender","Female","LastLetter","a")</f>
        <v>2.812653656603731E-3</v>
      </c>
      <c r="G2235" t="str">
        <f t="shared" si="34"/>
        <v>Male</v>
      </c>
    </row>
    <row r="2236" spans="1:7">
      <c r="A2236" s="1" t="s">
        <v>4</v>
      </c>
      <c r="B2236" s="1" t="s">
        <v>2985</v>
      </c>
      <c r="C2236">
        <f>VLOOKUP(B2236,NB_2!A:C,3,0)</f>
        <v>3.6837376460017966E-2</v>
      </c>
      <c r="D2236">
        <f>VLOOKUP(B2236,NB_2!A:C,2,0)</f>
        <v>4.0526849037487338E-3</v>
      </c>
      <c r="E2236">
        <f>C2236*GETPIVOTDATA("Gender",NB_2!$A$3,"Gender","Male","LastLetter","a")</f>
        <v>6.4539877894910181E-3</v>
      </c>
      <c r="F2236">
        <f>D2236*GETPIVOTDATA("Gender",NB_2!$A$3,"Gender","Female","LastLetter","a")</f>
        <v>2.250122925282985E-3</v>
      </c>
      <c r="G2236" t="str">
        <f t="shared" si="34"/>
        <v>Male</v>
      </c>
    </row>
    <row r="2237" spans="1:7">
      <c r="A2237" s="1" t="s">
        <v>4</v>
      </c>
      <c r="B2237" s="1" t="s">
        <v>2997</v>
      </c>
      <c r="C2237">
        <f>VLOOKUP(B2237,NB_2!A:C,3,0)</f>
        <v>1.7070979335130278E-2</v>
      </c>
      <c r="D2237">
        <f>VLOOKUP(B2237,NB_2!A:C,2,0)</f>
        <v>2.0263424518743669E-3</v>
      </c>
      <c r="E2237">
        <f>C2237*GETPIVOTDATA("Gender",NB_2!$A$3,"Gender","Male","LastLetter","a")</f>
        <v>2.9908723902519353E-3</v>
      </c>
      <c r="F2237">
        <f>D2237*GETPIVOTDATA("Gender",NB_2!$A$3,"Gender","Female","LastLetter","a")</f>
        <v>1.1250614626414925E-3</v>
      </c>
      <c r="G2237" t="str">
        <f t="shared" si="34"/>
        <v>Male</v>
      </c>
    </row>
    <row r="2238" spans="1:7">
      <c r="A2238" s="1" t="s">
        <v>4</v>
      </c>
      <c r="B2238" s="1" t="s">
        <v>2984</v>
      </c>
      <c r="C2238">
        <f>VLOOKUP(B2238,NB_2!A:C,3,0)</f>
        <v>2.3360287511230909E-2</v>
      </c>
      <c r="D2238">
        <f>VLOOKUP(B2238,NB_2!A:C,2,0)</f>
        <v>1.0131712259371835E-3</v>
      </c>
      <c r="E2238">
        <f>C2238*GETPIVOTDATA("Gender",NB_2!$A$3,"Gender","Male","LastLetter","a")</f>
        <v>4.0927727445552809E-3</v>
      </c>
      <c r="F2238">
        <f>D2238*GETPIVOTDATA("Gender",NB_2!$A$3,"Gender","Female","LastLetter","a")</f>
        <v>5.6253073132074625E-4</v>
      </c>
      <c r="G2238" t="str">
        <f t="shared" si="34"/>
        <v>Male</v>
      </c>
    </row>
    <row r="2239" spans="1:7">
      <c r="A2239" s="1" t="s">
        <v>4</v>
      </c>
      <c r="B2239" s="1" t="s">
        <v>2977</v>
      </c>
      <c r="C2239">
        <f>VLOOKUP(B2239,NB_2!A:C,3,0)</f>
        <v>8.9847259658580418E-3</v>
      </c>
      <c r="D2239">
        <f>VLOOKUP(B2239,NB_2!A:C,2,0)</f>
        <v>2.0263424518743669E-3</v>
      </c>
      <c r="E2239">
        <f>C2239*GETPIVOTDATA("Gender",NB_2!$A$3,"Gender","Male","LastLetter","a")</f>
        <v>1.5741433632904926E-3</v>
      </c>
      <c r="F2239">
        <f>D2239*GETPIVOTDATA("Gender",NB_2!$A$3,"Gender","Female","LastLetter","a")</f>
        <v>1.1250614626414925E-3</v>
      </c>
      <c r="G2239" t="str">
        <f t="shared" si="34"/>
        <v>Male</v>
      </c>
    </row>
    <row r="2240" spans="1:7">
      <c r="A2240" s="1" t="s">
        <v>4</v>
      </c>
      <c r="B2240" s="1" t="s">
        <v>2976</v>
      </c>
      <c r="C2240">
        <f>VLOOKUP(B2240,NB_2!A:C,3,0)</f>
        <v>0.17520215633423181</v>
      </c>
      <c r="D2240">
        <f>VLOOKUP(B2240,NB_2!A:C,2,0)</f>
        <v>0.55521783181357653</v>
      </c>
      <c r="E2240">
        <f>C2240*GETPIVOTDATA("Gender",NB_2!$A$3,"Gender","Male","LastLetter","a")</f>
        <v>3.0695795584164604E-2</v>
      </c>
      <c r="F2240">
        <f>D2240*GETPIVOTDATA("Gender",NB_2!$A$3,"Gender","Female","LastLetter","a")</f>
        <v>0.30826684076376898</v>
      </c>
      <c r="G2240" t="str">
        <f t="shared" si="34"/>
        <v>Female</v>
      </c>
    </row>
    <row r="2241" spans="1:7">
      <c r="A2241" s="1" t="s">
        <v>4</v>
      </c>
      <c r="B2241" s="1" t="s">
        <v>2989</v>
      </c>
      <c r="C2241">
        <f>VLOOKUP(B2241,NB_2!A:C,3,0)</f>
        <v>2.6954177897574125E-3</v>
      </c>
      <c r="D2241">
        <f>VLOOKUP(B2241,NB_2!A:C,2,0)</f>
        <v>2.0263424518743669E-3</v>
      </c>
      <c r="E2241">
        <f>C2241*GETPIVOTDATA("Gender",NB_2!$A$3,"Gender","Male","LastLetter","a")</f>
        <v>4.7224300898714773E-4</v>
      </c>
      <c r="F2241">
        <f>D2241*GETPIVOTDATA("Gender",NB_2!$A$3,"Gender","Female","LastLetter","a")</f>
        <v>1.1250614626414925E-3</v>
      </c>
      <c r="G2241" t="str">
        <f t="shared" si="34"/>
        <v>Female</v>
      </c>
    </row>
    <row r="2242" spans="1:7">
      <c r="A2242" s="1" t="s">
        <v>4</v>
      </c>
      <c r="B2242" s="1" t="s">
        <v>2988</v>
      </c>
      <c r="C2242">
        <f>VLOOKUP(B2242,NB_2!A:C,3,0)</f>
        <v>0.16172506738544473</v>
      </c>
      <c r="D2242">
        <f>VLOOKUP(B2242,NB_2!A:C,2,0)</f>
        <v>1.4184397163120567E-2</v>
      </c>
      <c r="E2242">
        <f>C2242*GETPIVOTDATA("Gender",NB_2!$A$3,"Gender","Male","LastLetter","a")</f>
        <v>2.8334580539228861E-2</v>
      </c>
      <c r="F2242">
        <f>D2242*GETPIVOTDATA("Gender",NB_2!$A$3,"Gender","Female","LastLetter","a")</f>
        <v>7.8754302384904471E-3</v>
      </c>
      <c r="G2242" t="str">
        <f t="shared" si="34"/>
        <v>Male</v>
      </c>
    </row>
    <row r="2243" spans="1:7">
      <c r="A2243" s="1" t="s">
        <v>4</v>
      </c>
      <c r="B2243" s="1" t="s">
        <v>2985</v>
      </c>
      <c r="C2243">
        <f>VLOOKUP(B2243,NB_2!A:C,3,0)</f>
        <v>3.6837376460017966E-2</v>
      </c>
      <c r="D2243">
        <f>VLOOKUP(B2243,NB_2!A:C,2,0)</f>
        <v>4.0526849037487338E-3</v>
      </c>
      <c r="E2243">
        <f>C2243*GETPIVOTDATA("Gender",NB_2!$A$3,"Gender","Male","LastLetter","a")</f>
        <v>6.4539877894910181E-3</v>
      </c>
      <c r="F2243">
        <f>D2243*GETPIVOTDATA("Gender",NB_2!$A$3,"Gender","Female","LastLetter","a")</f>
        <v>2.250122925282985E-3</v>
      </c>
      <c r="G2243" t="str">
        <f t="shared" ref="G2243:G2306" si="35">IF(E2243&gt;F2243,"Male","Female")</f>
        <v>Male</v>
      </c>
    </row>
    <row r="2244" spans="1:7">
      <c r="A2244" s="1" t="s">
        <v>4</v>
      </c>
      <c r="B2244" s="1" t="s">
        <v>2996</v>
      </c>
      <c r="C2244">
        <f>VLOOKUP(B2244,NB_2!A:C,3,0)</f>
        <v>2.4258760107816711E-2</v>
      </c>
      <c r="D2244">
        <f>VLOOKUP(B2244,NB_2!A:C,2,0)</f>
        <v>0</v>
      </c>
      <c r="E2244">
        <f>C2244*GETPIVOTDATA("Gender",NB_2!$A$3,"Gender","Male","LastLetter","a")</f>
        <v>4.2501870808843295E-3</v>
      </c>
      <c r="F2244">
        <f>D2244*GETPIVOTDATA("Gender",NB_2!$A$3,"Gender","Female","LastLetter","a")</f>
        <v>0</v>
      </c>
      <c r="G2244" t="str">
        <f t="shared" si="35"/>
        <v>Male</v>
      </c>
    </row>
    <row r="2245" spans="1:7">
      <c r="A2245" s="1" t="s">
        <v>4</v>
      </c>
      <c r="B2245" s="1" t="s">
        <v>2982</v>
      </c>
      <c r="C2245">
        <f>VLOOKUP(B2245,NB_2!A:C,3,0)</f>
        <v>0.1096136567834681</v>
      </c>
      <c r="D2245">
        <f>VLOOKUP(B2245,NB_2!A:C,2,0)</f>
        <v>5.065856129685917E-3</v>
      </c>
      <c r="E2245">
        <f>C2245*GETPIVOTDATA("Gender",NB_2!$A$3,"Gender","Male","LastLetter","a")</f>
        <v>1.9204549032144008E-2</v>
      </c>
      <c r="F2245">
        <f>D2245*GETPIVOTDATA("Gender",NB_2!$A$3,"Gender","Female","LastLetter","a")</f>
        <v>2.812653656603731E-3</v>
      </c>
      <c r="G2245" t="str">
        <f t="shared" si="35"/>
        <v>Male</v>
      </c>
    </row>
    <row r="2246" spans="1:7">
      <c r="A2246" s="1" t="s">
        <v>4</v>
      </c>
      <c r="B2246" s="1" t="s">
        <v>2976</v>
      </c>
      <c r="C2246">
        <f>VLOOKUP(B2246,NB_2!A:C,3,0)</f>
        <v>0.17520215633423181</v>
      </c>
      <c r="D2246">
        <f>VLOOKUP(B2246,NB_2!A:C,2,0)</f>
        <v>0.55521783181357653</v>
      </c>
      <c r="E2246">
        <f>C2246*GETPIVOTDATA("Gender",NB_2!$A$3,"Gender","Male","LastLetter","a")</f>
        <v>3.0695795584164604E-2</v>
      </c>
      <c r="F2246">
        <f>D2246*GETPIVOTDATA("Gender",NB_2!$A$3,"Gender","Female","LastLetter","a")</f>
        <v>0.30826684076376898</v>
      </c>
      <c r="G2246" t="str">
        <f t="shared" si="35"/>
        <v>Female</v>
      </c>
    </row>
    <row r="2247" spans="1:7">
      <c r="A2247" s="1" t="s">
        <v>4</v>
      </c>
      <c r="B2247" s="1" t="s">
        <v>2985</v>
      </c>
      <c r="C2247">
        <f>VLOOKUP(B2247,NB_2!A:C,3,0)</f>
        <v>3.6837376460017966E-2</v>
      </c>
      <c r="D2247">
        <f>VLOOKUP(B2247,NB_2!A:C,2,0)</f>
        <v>4.0526849037487338E-3</v>
      </c>
      <c r="E2247">
        <f>C2247*GETPIVOTDATA("Gender",NB_2!$A$3,"Gender","Male","LastLetter","a")</f>
        <v>6.4539877894910181E-3</v>
      </c>
      <c r="F2247">
        <f>D2247*GETPIVOTDATA("Gender",NB_2!$A$3,"Gender","Female","LastLetter","a")</f>
        <v>2.250122925282985E-3</v>
      </c>
      <c r="G2247" t="str">
        <f t="shared" si="35"/>
        <v>Male</v>
      </c>
    </row>
    <row r="2248" spans="1:7">
      <c r="A2248" s="1" t="s">
        <v>4</v>
      </c>
      <c r="B2248" s="1" t="s">
        <v>2992</v>
      </c>
      <c r="C2248">
        <f>VLOOKUP(B2248,NB_2!A:C,3,0)</f>
        <v>8.9847259658580411E-2</v>
      </c>
      <c r="D2248">
        <f>VLOOKUP(B2248,NB_2!A:C,2,0)</f>
        <v>8.1053698074974676E-3</v>
      </c>
      <c r="E2248">
        <f>C2248*GETPIVOTDATA("Gender",NB_2!$A$3,"Gender","Male","LastLetter","a")</f>
        <v>1.5741433632904926E-2</v>
      </c>
      <c r="F2248">
        <f>D2248*GETPIVOTDATA("Gender",NB_2!$A$3,"Gender","Female","LastLetter","a")</f>
        <v>4.50024585056597E-3</v>
      </c>
      <c r="G2248" t="str">
        <f t="shared" si="35"/>
        <v>Male</v>
      </c>
    </row>
    <row r="2249" spans="1:7">
      <c r="A2249" s="1" t="s">
        <v>4</v>
      </c>
      <c r="B2249" s="1" t="s">
        <v>2976</v>
      </c>
      <c r="C2249">
        <f>VLOOKUP(B2249,NB_2!A:C,3,0)</f>
        <v>0.17520215633423181</v>
      </c>
      <c r="D2249">
        <f>VLOOKUP(B2249,NB_2!A:C,2,0)</f>
        <v>0.55521783181357653</v>
      </c>
      <c r="E2249">
        <f>C2249*GETPIVOTDATA("Gender",NB_2!$A$3,"Gender","Male","LastLetter","a")</f>
        <v>3.0695795584164604E-2</v>
      </c>
      <c r="F2249">
        <f>D2249*GETPIVOTDATA("Gender",NB_2!$A$3,"Gender","Female","LastLetter","a")</f>
        <v>0.30826684076376898</v>
      </c>
      <c r="G2249" t="str">
        <f t="shared" si="35"/>
        <v>Female</v>
      </c>
    </row>
    <row r="2250" spans="1:7">
      <c r="A2250" s="1" t="s">
        <v>4</v>
      </c>
      <c r="B2250" s="1" t="s">
        <v>2988</v>
      </c>
      <c r="C2250">
        <f>VLOOKUP(B2250,NB_2!A:C,3,0)</f>
        <v>0.16172506738544473</v>
      </c>
      <c r="D2250">
        <f>VLOOKUP(B2250,NB_2!A:C,2,0)</f>
        <v>1.4184397163120567E-2</v>
      </c>
      <c r="E2250">
        <f>C2250*GETPIVOTDATA("Gender",NB_2!$A$3,"Gender","Male","LastLetter","a")</f>
        <v>2.8334580539228861E-2</v>
      </c>
      <c r="F2250">
        <f>D2250*GETPIVOTDATA("Gender",NB_2!$A$3,"Gender","Female","LastLetter","a")</f>
        <v>7.8754302384904471E-3</v>
      </c>
      <c r="G2250" t="str">
        <f t="shared" si="35"/>
        <v>Male</v>
      </c>
    </row>
    <row r="2251" spans="1:7">
      <c r="A2251" s="1" t="s">
        <v>4</v>
      </c>
      <c r="B2251" s="1" t="s">
        <v>2986</v>
      </c>
      <c r="C2251">
        <f>VLOOKUP(B2251,NB_2!A:C,3,0)</f>
        <v>5.6603773584905662E-2</v>
      </c>
      <c r="D2251">
        <f>VLOOKUP(B2251,NB_2!A:C,2,0)</f>
        <v>3.0395136778115502E-2</v>
      </c>
      <c r="E2251">
        <f>C2251*GETPIVOTDATA("Gender",NB_2!$A$3,"Gender","Male","LastLetter","a")</f>
        <v>9.9171031887301028E-3</v>
      </c>
      <c r="F2251">
        <f>D2251*GETPIVOTDATA("Gender",NB_2!$A$3,"Gender","Female","LastLetter","a")</f>
        <v>1.6875921939622389E-2</v>
      </c>
      <c r="G2251" t="str">
        <f t="shared" si="35"/>
        <v>Female</v>
      </c>
    </row>
    <row r="2252" spans="1:7">
      <c r="A2252" s="1" t="s">
        <v>4</v>
      </c>
      <c r="B2252" s="1" t="s">
        <v>2990</v>
      </c>
      <c r="C2252">
        <f>VLOOKUP(B2252,NB_2!A:C,3,0)</f>
        <v>1.2578616352201259E-2</v>
      </c>
      <c r="D2252">
        <f>VLOOKUP(B2252,NB_2!A:C,2,0)</f>
        <v>1.0131712259371835E-3</v>
      </c>
      <c r="E2252">
        <f>C2252*GETPIVOTDATA("Gender",NB_2!$A$3,"Gender","Male","LastLetter","a")</f>
        <v>2.2038007086066895E-3</v>
      </c>
      <c r="F2252">
        <f>D2252*GETPIVOTDATA("Gender",NB_2!$A$3,"Gender","Female","LastLetter","a")</f>
        <v>5.6253073132074625E-4</v>
      </c>
      <c r="G2252" t="str">
        <f t="shared" si="35"/>
        <v>Male</v>
      </c>
    </row>
    <row r="2253" spans="1:7">
      <c r="A2253" s="1" t="s">
        <v>4</v>
      </c>
      <c r="B2253" s="1" t="s">
        <v>2976</v>
      </c>
      <c r="C2253">
        <f>VLOOKUP(B2253,NB_2!A:C,3,0)</f>
        <v>0.17520215633423181</v>
      </c>
      <c r="D2253">
        <f>VLOOKUP(B2253,NB_2!A:C,2,0)</f>
        <v>0.55521783181357653</v>
      </c>
      <c r="E2253">
        <f>C2253*GETPIVOTDATA("Gender",NB_2!$A$3,"Gender","Male","LastLetter","a")</f>
        <v>3.0695795584164604E-2</v>
      </c>
      <c r="F2253">
        <f>D2253*GETPIVOTDATA("Gender",NB_2!$A$3,"Gender","Female","LastLetter","a")</f>
        <v>0.30826684076376898</v>
      </c>
      <c r="G2253" t="str">
        <f t="shared" si="35"/>
        <v>Female</v>
      </c>
    </row>
    <row r="2254" spans="1:7">
      <c r="A2254" s="1" t="s">
        <v>4</v>
      </c>
      <c r="B2254" s="1" t="s">
        <v>2987</v>
      </c>
      <c r="C2254">
        <f>VLOOKUP(B2254,NB_2!A:C,3,0)</f>
        <v>3.7735849056603772E-2</v>
      </c>
      <c r="D2254">
        <f>VLOOKUP(B2254,NB_2!A:C,2,0)</f>
        <v>7.0921985815602835E-3</v>
      </c>
      <c r="E2254">
        <f>C2254*GETPIVOTDATA("Gender",NB_2!$A$3,"Gender","Male","LastLetter","a")</f>
        <v>6.6114021258200676E-3</v>
      </c>
      <c r="F2254">
        <f>D2254*GETPIVOTDATA("Gender",NB_2!$A$3,"Gender","Female","LastLetter","a")</f>
        <v>3.9377151192452236E-3</v>
      </c>
      <c r="G2254" t="str">
        <f t="shared" si="35"/>
        <v>Male</v>
      </c>
    </row>
    <row r="2255" spans="1:7">
      <c r="A2255" s="1" t="s">
        <v>4</v>
      </c>
      <c r="B2255" s="1" t="s">
        <v>2976</v>
      </c>
      <c r="C2255">
        <f>VLOOKUP(B2255,NB_2!A:C,3,0)</f>
        <v>0.17520215633423181</v>
      </c>
      <c r="D2255">
        <f>VLOOKUP(B2255,NB_2!A:C,2,0)</f>
        <v>0.55521783181357653</v>
      </c>
      <c r="E2255">
        <f>C2255*GETPIVOTDATA("Gender",NB_2!$A$3,"Gender","Male","LastLetter","a")</f>
        <v>3.0695795584164604E-2</v>
      </c>
      <c r="F2255">
        <f>D2255*GETPIVOTDATA("Gender",NB_2!$A$3,"Gender","Female","LastLetter","a")</f>
        <v>0.30826684076376898</v>
      </c>
      <c r="G2255" t="str">
        <f t="shared" si="35"/>
        <v>Female</v>
      </c>
    </row>
    <row r="2256" spans="1:7">
      <c r="A2256" s="1" t="s">
        <v>4</v>
      </c>
      <c r="B2256" s="1" t="s">
        <v>2986</v>
      </c>
      <c r="C2256">
        <f>VLOOKUP(B2256,NB_2!A:C,3,0)</f>
        <v>5.6603773584905662E-2</v>
      </c>
      <c r="D2256">
        <f>VLOOKUP(B2256,NB_2!A:C,2,0)</f>
        <v>3.0395136778115502E-2</v>
      </c>
      <c r="E2256">
        <f>C2256*GETPIVOTDATA("Gender",NB_2!$A$3,"Gender","Male","LastLetter","a")</f>
        <v>9.9171031887301028E-3</v>
      </c>
      <c r="F2256">
        <f>D2256*GETPIVOTDATA("Gender",NB_2!$A$3,"Gender","Female","LastLetter","a")</f>
        <v>1.6875921939622389E-2</v>
      </c>
      <c r="G2256" t="str">
        <f t="shared" si="35"/>
        <v>Female</v>
      </c>
    </row>
    <row r="2257" spans="1:7">
      <c r="A2257" s="1" t="s">
        <v>4</v>
      </c>
      <c r="B2257" s="1" t="s">
        <v>2988</v>
      </c>
      <c r="C2257">
        <f>VLOOKUP(B2257,NB_2!A:C,3,0)</f>
        <v>0.16172506738544473</v>
      </c>
      <c r="D2257">
        <f>VLOOKUP(B2257,NB_2!A:C,2,0)</f>
        <v>1.4184397163120567E-2</v>
      </c>
      <c r="E2257">
        <f>C2257*GETPIVOTDATA("Gender",NB_2!$A$3,"Gender","Male","LastLetter","a")</f>
        <v>2.8334580539228861E-2</v>
      </c>
      <c r="F2257">
        <f>D2257*GETPIVOTDATA("Gender",NB_2!$A$3,"Gender","Female","LastLetter","a")</f>
        <v>7.8754302384904471E-3</v>
      </c>
      <c r="G2257" t="str">
        <f t="shared" si="35"/>
        <v>Male</v>
      </c>
    </row>
    <row r="2258" spans="1:7">
      <c r="A2258" s="1" t="s">
        <v>4</v>
      </c>
      <c r="B2258" s="1" t="s">
        <v>2976</v>
      </c>
      <c r="C2258">
        <f>VLOOKUP(B2258,NB_2!A:C,3,0)</f>
        <v>0.17520215633423181</v>
      </c>
      <c r="D2258">
        <f>VLOOKUP(B2258,NB_2!A:C,2,0)</f>
        <v>0.55521783181357653</v>
      </c>
      <c r="E2258">
        <f>C2258*GETPIVOTDATA("Gender",NB_2!$A$3,"Gender","Male","LastLetter","a")</f>
        <v>3.0695795584164604E-2</v>
      </c>
      <c r="F2258">
        <f>D2258*GETPIVOTDATA("Gender",NB_2!$A$3,"Gender","Female","LastLetter","a")</f>
        <v>0.30826684076376898</v>
      </c>
      <c r="G2258" t="str">
        <f t="shared" si="35"/>
        <v>Female</v>
      </c>
    </row>
    <row r="2259" spans="1:7">
      <c r="A2259" s="1" t="s">
        <v>4</v>
      </c>
      <c r="B2259" s="1" t="s">
        <v>2986</v>
      </c>
      <c r="C2259">
        <f>VLOOKUP(B2259,NB_2!A:C,3,0)</f>
        <v>5.6603773584905662E-2</v>
      </c>
      <c r="D2259">
        <f>VLOOKUP(B2259,NB_2!A:C,2,0)</f>
        <v>3.0395136778115502E-2</v>
      </c>
      <c r="E2259">
        <f>C2259*GETPIVOTDATA("Gender",NB_2!$A$3,"Gender","Male","LastLetter","a")</f>
        <v>9.9171031887301028E-3</v>
      </c>
      <c r="F2259">
        <f>D2259*GETPIVOTDATA("Gender",NB_2!$A$3,"Gender","Female","LastLetter","a")</f>
        <v>1.6875921939622389E-2</v>
      </c>
      <c r="G2259" t="str">
        <f t="shared" si="35"/>
        <v>Female</v>
      </c>
    </row>
    <row r="2260" spans="1:7">
      <c r="A2260" s="1" t="s">
        <v>4</v>
      </c>
      <c r="B2260" s="1" t="s">
        <v>2976</v>
      </c>
      <c r="C2260">
        <f>VLOOKUP(B2260,NB_2!A:C,3,0)</f>
        <v>0.17520215633423181</v>
      </c>
      <c r="D2260">
        <f>VLOOKUP(B2260,NB_2!A:C,2,0)</f>
        <v>0.55521783181357653</v>
      </c>
      <c r="E2260">
        <f>C2260*GETPIVOTDATA("Gender",NB_2!$A$3,"Gender","Male","LastLetter","a")</f>
        <v>3.0695795584164604E-2</v>
      </c>
      <c r="F2260">
        <f>D2260*GETPIVOTDATA("Gender",NB_2!$A$3,"Gender","Female","LastLetter","a")</f>
        <v>0.30826684076376898</v>
      </c>
      <c r="G2260" t="str">
        <f t="shared" si="35"/>
        <v>Female</v>
      </c>
    </row>
    <row r="2261" spans="1:7">
      <c r="A2261" s="1" t="s">
        <v>4</v>
      </c>
      <c r="B2261" s="1" t="s">
        <v>2982</v>
      </c>
      <c r="C2261">
        <f>VLOOKUP(B2261,NB_2!A:C,3,0)</f>
        <v>0.1096136567834681</v>
      </c>
      <c r="D2261">
        <f>VLOOKUP(B2261,NB_2!A:C,2,0)</f>
        <v>5.065856129685917E-3</v>
      </c>
      <c r="E2261">
        <f>C2261*GETPIVOTDATA("Gender",NB_2!$A$3,"Gender","Male","LastLetter","a")</f>
        <v>1.9204549032144008E-2</v>
      </c>
      <c r="F2261">
        <f>D2261*GETPIVOTDATA("Gender",NB_2!$A$3,"Gender","Female","LastLetter","a")</f>
        <v>2.812653656603731E-3</v>
      </c>
      <c r="G2261" t="str">
        <f t="shared" si="35"/>
        <v>Male</v>
      </c>
    </row>
    <row r="2262" spans="1:7">
      <c r="A2262" s="1" t="s">
        <v>4</v>
      </c>
      <c r="B2262" s="1" t="s">
        <v>2976</v>
      </c>
      <c r="C2262">
        <f>VLOOKUP(B2262,NB_2!A:C,3,0)</f>
        <v>0.17520215633423181</v>
      </c>
      <c r="D2262">
        <f>VLOOKUP(B2262,NB_2!A:C,2,0)</f>
        <v>0.55521783181357653</v>
      </c>
      <c r="E2262">
        <f>C2262*GETPIVOTDATA("Gender",NB_2!$A$3,"Gender","Male","LastLetter","a")</f>
        <v>3.0695795584164604E-2</v>
      </c>
      <c r="F2262">
        <f>D2262*GETPIVOTDATA("Gender",NB_2!$A$3,"Gender","Female","LastLetter","a")</f>
        <v>0.30826684076376898</v>
      </c>
      <c r="G2262" t="str">
        <f t="shared" si="35"/>
        <v>Female</v>
      </c>
    </row>
    <row r="2263" spans="1:7">
      <c r="A2263" s="1" t="s">
        <v>4</v>
      </c>
      <c r="B2263" s="1" t="s">
        <v>2988</v>
      </c>
      <c r="C2263">
        <f>VLOOKUP(B2263,NB_2!A:C,3,0)</f>
        <v>0.16172506738544473</v>
      </c>
      <c r="D2263">
        <f>VLOOKUP(B2263,NB_2!A:C,2,0)</f>
        <v>1.4184397163120567E-2</v>
      </c>
      <c r="E2263">
        <f>C2263*GETPIVOTDATA("Gender",NB_2!$A$3,"Gender","Male","LastLetter","a")</f>
        <v>2.8334580539228861E-2</v>
      </c>
      <c r="F2263">
        <f>D2263*GETPIVOTDATA("Gender",NB_2!$A$3,"Gender","Female","LastLetter","a")</f>
        <v>7.8754302384904471E-3</v>
      </c>
      <c r="G2263" t="str">
        <f t="shared" si="35"/>
        <v>Male</v>
      </c>
    </row>
    <row r="2264" spans="1:7">
      <c r="A2264" s="1" t="s">
        <v>4</v>
      </c>
      <c r="B2264" s="1" t="s">
        <v>2988</v>
      </c>
      <c r="C2264">
        <f>VLOOKUP(B2264,NB_2!A:C,3,0)</f>
        <v>0.16172506738544473</v>
      </c>
      <c r="D2264">
        <f>VLOOKUP(B2264,NB_2!A:C,2,0)</f>
        <v>1.4184397163120567E-2</v>
      </c>
      <c r="E2264">
        <f>C2264*GETPIVOTDATA("Gender",NB_2!$A$3,"Gender","Male","LastLetter","a")</f>
        <v>2.8334580539228861E-2</v>
      </c>
      <c r="F2264">
        <f>D2264*GETPIVOTDATA("Gender",NB_2!$A$3,"Gender","Female","LastLetter","a")</f>
        <v>7.8754302384904471E-3</v>
      </c>
      <c r="G2264" t="str">
        <f t="shared" si="35"/>
        <v>Male</v>
      </c>
    </row>
    <row r="2265" spans="1:7">
      <c r="A2265" s="1" t="s">
        <v>4</v>
      </c>
      <c r="B2265" s="1" t="s">
        <v>2987</v>
      </c>
      <c r="C2265">
        <f>VLOOKUP(B2265,NB_2!A:C,3,0)</f>
        <v>3.7735849056603772E-2</v>
      </c>
      <c r="D2265">
        <f>VLOOKUP(B2265,NB_2!A:C,2,0)</f>
        <v>7.0921985815602835E-3</v>
      </c>
      <c r="E2265">
        <f>C2265*GETPIVOTDATA("Gender",NB_2!$A$3,"Gender","Male","LastLetter","a")</f>
        <v>6.6114021258200676E-3</v>
      </c>
      <c r="F2265">
        <f>D2265*GETPIVOTDATA("Gender",NB_2!$A$3,"Gender","Female","LastLetter","a")</f>
        <v>3.9377151192452236E-3</v>
      </c>
      <c r="G2265" t="str">
        <f t="shared" si="35"/>
        <v>Male</v>
      </c>
    </row>
    <row r="2266" spans="1:7">
      <c r="A2266" s="1" t="s">
        <v>4</v>
      </c>
      <c r="B2266" s="1" t="s">
        <v>2983</v>
      </c>
      <c r="C2266">
        <f>VLOOKUP(B2266,NB_2!A:C,3,0)</f>
        <v>6.5588499550763707E-2</v>
      </c>
      <c r="D2266">
        <f>VLOOKUP(B2266,NB_2!A:C,2,0)</f>
        <v>0.33839918946301922</v>
      </c>
      <c r="E2266">
        <f>C2266*GETPIVOTDATA("Gender",NB_2!$A$3,"Gender","Male","LastLetter","a")</f>
        <v>1.1491246552020596E-2</v>
      </c>
      <c r="F2266">
        <f>D2266*GETPIVOTDATA("Gender",NB_2!$A$3,"Gender","Female","LastLetter","a")</f>
        <v>0.18788526426112923</v>
      </c>
      <c r="G2266" t="str">
        <f t="shared" si="35"/>
        <v>Female</v>
      </c>
    </row>
    <row r="2267" spans="1:7">
      <c r="A2267" s="1" t="s">
        <v>4</v>
      </c>
      <c r="B2267" s="1" t="s">
        <v>2978</v>
      </c>
      <c r="C2267">
        <f>VLOOKUP(B2267,NB_2!A:C,3,0)</f>
        <v>3.0548068283917342E-2</v>
      </c>
      <c r="D2267">
        <f>VLOOKUP(B2267,NB_2!A:C,2,0)</f>
        <v>1.0131712259371835E-3</v>
      </c>
      <c r="E2267">
        <f>C2267*GETPIVOTDATA("Gender",NB_2!$A$3,"Gender","Male","LastLetter","a")</f>
        <v>5.3520874351876743E-3</v>
      </c>
      <c r="F2267">
        <f>D2267*GETPIVOTDATA("Gender",NB_2!$A$3,"Gender","Female","LastLetter","a")</f>
        <v>5.6253073132074625E-4</v>
      </c>
      <c r="G2267" t="str">
        <f t="shared" si="35"/>
        <v>Male</v>
      </c>
    </row>
    <row r="2268" spans="1:7">
      <c r="A2268" s="1" t="s">
        <v>4</v>
      </c>
      <c r="B2268" s="1" t="s">
        <v>2983</v>
      </c>
      <c r="C2268">
        <f>VLOOKUP(B2268,NB_2!A:C,3,0)</f>
        <v>6.5588499550763707E-2</v>
      </c>
      <c r="D2268">
        <f>VLOOKUP(B2268,NB_2!A:C,2,0)</f>
        <v>0.33839918946301922</v>
      </c>
      <c r="E2268">
        <f>C2268*GETPIVOTDATA("Gender",NB_2!$A$3,"Gender","Male","LastLetter","a")</f>
        <v>1.1491246552020596E-2</v>
      </c>
      <c r="F2268">
        <f>D2268*GETPIVOTDATA("Gender",NB_2!$A$3,"Gender","Female","LastLetter","a")</f>
        <v>0.18788526426112923</v>
      </c>
      <c r="G2268" t="str">
        <f t="shared" si="35"/>
        <v>Female</v>
      </c>
    </row>
    <row r="2269" spans="1:7">
      <c r="A2269" s="1" t="s">
        <v>4</v>
      </c>
      <c r="B2269" s="1" t="s">
        <v>2986</v>
      </c>
      <c r="C2269">
        <f>VLOOKUP(B2269,NB_2!A:C,3,0)</f>
        <v>5.6603773584905662E-2</v>
      </c>
      <c r="D2269">
        <f>VLOOKUP(B2269,NB_2!A:C,2,0)</f>
        <v>3.0395136778115502E-2</v>
      </c>
      <c r="E2269">
        <f>C2269*GETPIVOTDATA("Gender",NB_2!$A$3,"Gender","Male","LastLetter","a")</f>
        <v>9.9171031887301028E-3</v>
      </c>
      <c r="F2269">
        <f>D2269*GETPIVOTDATA("Gender",NB_2!$A$3,"Gender","Female","LastLetter","a")</f>
        <v>1.6875921939622389E-2</v>
      </c>
      <c r="G2269" t="str">
        <f t="shared" si="35"/>
        <v>Female</v>
      </c>
    </row>
    <row r="2270" spans="1:7">
      <c r="A2270" s="1" t="s">
        <v>4</v>
      </c>
      <c r="B2270" s="1" t="s">
        <v>2988</v>
      </c>
      <c r="C2270">
        <f>VLOOKUP(B2270,NB_2!A:C,3,0)</f>
        <v>0.16172506738544473</v>
      </c>
      <c r="D2270">
        <f>VLOOKUP(B2270,NB_2!A:C,2,0)</f>
        <v>1.4184397163120567E-2</v>
      </c>
      <c r="E2270">
        <f>C2270*GETPIVOTDATA("Gender",NB_2!$A$3,"Gender","Male","LastLetter","a")</f>
        <v>2.8334580539228861E-2</v>
      </c>
      <c r="F2270">
        <f>D2270*GETPIVOTDATA("Gender",NB_2!$A$3,"Gender","Female","LastLetter","a")</f>
        <v>7.8754302384904471E-3</v>
      </c>
      <c r="G2270" t="str">
        <f t="shared" si="35"/>
        <v>Male</v>
      </c>
    </row>
    <row r="2271" spans="1:7">
      <c r="A2271" s="1" t="s">
        <v>4</v>
      </c>
      <c r="B2271" s="1" t="s">
        <v>2983</v>
      </c>
      <c r="C2271">
        <f>VLOOKUP(B2271,NB_2!A:C,3,0)</f>
        <v>6.5588499550763707E-2</v>
      </c>
      <c r="D2271">
        <f>VLOOKUP(B2271,NB_2!A:C,2,0)</f>
        <v>0.33839918946301922</v>
      </c>
      <c r="E2271">
        <f>C2271*GETPIVOTDATA("Gender",NB_2!$A$3,"Gender","Male","LastLetter","a")</f>
        <v>1.1491246552020596E-2</v>
      </c>
      <c r="F2271">
        <f>D2271*GETPIVOTDATA("Gender",NB_2!$A$3,"Gender","Female","LastLetter","a")</f>
        <v>0.18788526426112923</v>
      </c>
      <c r="G2271" t="str">
        <f t="shared" si="35"/>
        <v>Female</v>
      </c>
    </row>
    <row r="2272" spans="1:7">
      <c r="A2272" s="1" t="s">
        <v>4</v>
      </c>
      <c r="B2272" s="1" t="s">
        <v>2986</v>
      </c>
      <c r="C2272">
        <f>VLOOKUP(B2272,NB_2!A:C,3,0)</f>
        <v>5.6603773584905662E-2</v>
      </c>
      <c r="D2272">
        <f>VLOOKUP(B2272,NB_2!A:C,2,0)</f>
        <v>3.0395136778115502E-2</v>
      </c>
      <c r="E2272">
        <f>C2272*GETPIVOTDATA("Gender",NB_2!$A$3,"Gender","Male","LastLetter","a")</f>
        <v>9.9171031887301028E-3</v>
      </c>
      <c r="F2272">
        <f>D2272*GETPIVOTDATA("Gender",NB_2!$A$3,"Gender","Female","LastLetter","a")</f>
        <v>1.6875921939622389E-2</v>
      </c>
      <c r="G2272" t="str">
        <f t="shared" si="35"/>
        <v>Female</v>
      </c>
    </row>
    <row r="2273" spans="1:7">
      <c r="A2273" s="1" t="s">
        <v>4</v>
      </c>
      <c r="B2273" s="1" t="s">
        <v>2987</v>
      </c>
      <c r="C2273">
        <f>VLOOKUP(B2273,NB_2!A:C,3,0)</f>
        <v>3.7735849056603772E-2</v>
      </c>
      <c r="D2273">
        <f>VLOOKUP(B2273,NB_2!A:C,2,0)</f>
        <v>7.0921985815602835E-3</v>
      </c>
      <c r="E2273">
        <f>C2273*GETPIVOTDATA("Gender",NB_2!$A$3,"Gender","Male","LastLetter","a")</f>
        <v>6.6114021258200676E-3</v>
      </c>
      <c r="F2273">
        <f>D2273*GETPIVOTDATA("Gender",NB_2!$A$3,"Gender","Female","LastLetter","a")</f>
        <v>3.9377151192452236E-3</v>
      </c>
      <c r="G2273" t="str">
        <f t="shared" si="35"/>
        <v>Male</v>
      </c>
    </row>
    <row r="2274" spans="1:7">
      <c r="A2274" s="1" t="s">
        <v>4</v>
      </c>
      <c r="B2274" s="1" t="s">
        <v>2981</v>
      </c>
      <c r="C2274">
        <f>VLOOKUP(B2274,NB_2!A:C,3,0)</f>
        <v>1.2578616352201259E-2</v>
      </c>
      <c r="D2274">
        <f>VLOOKUP(B2274,NB_2!A:C,2,0)</f>
        <v>0</v>
      </c>
      <c r="E2274">
        <f>C2274*GETPIVOTDATA("Gender",NB_2!$A$3,"Gender","Male","LastLetter","a")</f>
        <v>2.2038007086066895E-3</v>
      </c>
      <c r="F2274">
        <f>D2274*GETPIVOTDATA("Gender",NB_2!$A$3,"Gender","Female","LastLetter","a")</f>
        <v>0</v>
      </c>
      <c r="G2274" t="str">
        <f t="shared" si="35"/>
        <v>Male</v>
      </c>
    </row>
    <row r="2275" spans="1:7">
      <c r="A2275" s="1" t="s">
        <v>4</v>
      </c>
      <c r="B2275" s="1" t="s">
        <v>2982</v>
      </c>
      <c r="C2275">
        <f>VLOOKUP(B2275,NB_2!A:C,3,0)</f>
        <v>0.1096136567834681</v>
      </c>
      <c r="D2275">
        <f>VLOOKUP(B2275,NB_2!A:C,2,0)</f>
        <v>5.065856129685917E-3</v>
      </c>
      <c r="E2275">
        <f>C2275*GETPIVOTDATA("Gender",NB_2!$A$3,"Gender","Male","LastLetter","a")</f>
        <v>1.9204549032144008E-2</v>
      </c>
      <c r="F2275">
        <f>D2275*GETPIVOTDATA("Gender",NB_2!$A$3,"Gender","Female","LastLetter","a")</f>
        <v>2.812653656603731E-3</v>
      </c>
      <c r="G2275" t="str">
        <f t="shared" si="35"/>
        <v>Male</v>
      </c>
    </row>
    <row r="2276" spans="1:7">
      <c r="A2276" s="1" t="s">
        <v>4</v>
      </c>
      <c r="B2276" s="1" t="s">
        <v>2991</v>
      </c>
      <c r="C2276">
        <f>VLOOKUP(B2276,NB_2!A:C,3,0)</f>
        <v>3.5938903863432167E-3</v>
      </c>
      <c r="D2276">
        <f>VLOOKUP(B2276,NB_2!A:C,2,0)</f>
        <v>0</v>
      </c>
      <c r="E2276">
        <f>C2276*GETPIVOTDATA("Gender",NB_2!$A$3,"Gender","Male","LastLetter","a")</f>
        <v>6.2965734531619702E-4</v>
      </c>
      <c r="F2276">
        <f>D2276*GETPIVOTDATA("Gender",NB_2!$A$3,"Gender","Female","LastLetter","a")</f>
        <v>0</v>
      </c>
      <c r="G2276" t="str">
        <f t="shared" si="35"/>
        <v>Male</v>
      </c>
    </row>
    <row r="2277" spans="1:7">
      <c r="A2277" s="1" t="s">
        <v>4</v>
      </c>
      <c r="B2277" s="1" t="s">
        <v>2978</v>
      </c>
      <c r="C2277">
        <f>VLOOKUP(B2277,NB_2!A:C,3,0)</f>
        <v>3.0548068283917342E-2</v>
      </c>
      <c r="D2277">
        <f>VLOOKUP(B2277,NB_2!A:C,2,0)</f>
        <v>1.0131712259371835E-3</v>
      </c>
      <c r="E2277">
        <f>C2277*GETPIVOTDATA("Gender",NB_2!$A$3,"Gender","Male","LastLetter","a")</f>
        <v>5.3520874351876743E-3</v>
      </c>
      <c r="F2277">
        <f>D2277*GETPIVOTDATA("Gender",NB_2!$A$3,"Gender","Female","LastLetter","a")</f>
        <v>5.6253073132074625E-4</v>
      </c>
      <c r="G2277" t="str">
        <f t="shared" si="35"/>
        <v>Male</v>
      </c>
    </row>
    <row r="2278" spans="1:7">
      <c r="A2278" s="1" t="s">
        <v>4</v>
      </c>
      <c r="B2278" s="1" t="s">
        <v>2995</v>
      </c>
      <c r="C2278">
        <f>VLOOKUP(B2278,NB_2!A:C,3,0)</f>
        <v>3.2345013477088951E-2</v>
      </c>
      <c r="D2278">
        <f>VLOOKUP(B2278,NB_2!A:C,2,0)</f>
        <v>1.0131712259371834E-2</v>
      </c>
      <c r="E2278">
        <f>C2278*GETPIVOTDATA("Gender",NB_2!$A$3,"Gender","Male","LastLetter","a")</f>
        <v>5.6669161078457733E-3</v>
      </c>
      <c r="F2278">
        <f>D2278*GETPIVOTDATA("Gender",NB_2!$A$3,"Gender","Female","LastLetter","a")</f>
        <v>5.6253073132074621E-3</v>
      </c>
      <c r="G2278" t="str">
        <f t="shared" si="35"/>
        <v>Male</v>
      </c>
    </row>
    <row r="2279" spans="1:7">
      <c r="A2279" s="1" t="s">
        <v>4</v>
      </c>
      <c r="B2279" s="1" t="s">
        <v>2985</v>
      </c>
      <c r="C2279">
        <f>VLOOKUP(B2279,NB_2!A:C,3,0)</f>
        <v>3.6837376460017966E-2</v>
      </c>
      <c r="D2279">
        <f>VLOOKUP(B2279,NB_2!A:C,2,0)</f>
        <v>4.0526849037487338E-3</v>
      </c>
      <c r="E2279">
        <f>C2279*GETPIVOTDATA("Gender",NB_2!$A$3,"Gender","Male","LastLetter","a")</f>
        <v>6.4539877894910181E-3</v>
      </c>
      <c r="F2279">
        <f>D2279*GETPIVOTDATA("Gender",NB_2!$A$3,"Gender","Female","LastLetter","a")</f>
        <v>2.250122925282985E-3</v>
      </c>
      <c r="G2279" t="str">
        <f t="shared" si="35"/>
        <v>Male</v>
      </c>
    </row>
    <row r="2280" spans="1:7">
      <c r="A2280" s="1" t="s">
        <v>4</v>
      </c>
      <c r="B2280" s="1" t="s">
        <v>2978</v>
      </c>
      <c r="C2280">
        <f>VLOOKUP(B2280,NB_2!A:C,3,0)</f>
        <v>3.0548068283917342E-2</v>
      </c>
      <c r="D2280">
        <f>VLOOKUP(B2280,NB_2!A:C,2,0)</f>
        <v>1.0131712259371835E-3</v>
      </c>
      <c r="E2280">
        <f>C2280*GETPIVOTDATA("Gender",NB_2!$A$3,"Gender","Male","LastLetter","a")</f>
        <v>5.3520874351876743E-3</v>
      </c>
      <c r="F2280">
        <f>D2280*GETPIVOTDATA("Gender",NB_2!$A$3,"Gender","Female","LastLetter","a")</f>
        <v>5.6253073132074625E-4</v>
      </c>
      <c r="G2280" t="str">
        <f t="shared" si="35"/>
        <v>Male</v>
      </c>
    </row>
    <row r="2281" spans="1:7">
      <c r="A2281" s="1" t="s">
        <v>4</v>
      </c>
      <c r="B2281" s="1" t="s">
        <v>2988</v>
      </c>
      <c r="C2281">
        <f>VLOOKUP(B2281,NB_2!A:C,3,0)</f>
        <v>0.16172506738544473</v>
      </c>
      <c r="D2281">
        <f>VLOOKUP(B2281,NB_2!A:C,2,0)</f>
        <v>1.4184397163120567E-2</v>
      </c>
      <c r="E2281">
        <f>C2281*GETPIVOTDATA("Gender",NB_2!$A$3,"Gender","Male","LastLetter","a")</f>
        <v>2.8334580539228861E-2</v>
      </c>
      <c r="F2281">
        <f>D2281*GETPIVOTDATA("Gender",NB_2!$A$3,"Gender","Female","LastLetter","a")</f>
        <v>7.8754302384904471E-3</v>
      </c>
      <c r="G2281" t="str">
        <f t="shared" si="35"/>
        <v>Male</v>
      </c>
    </row>
    <row r="2282" spans="1:7">
      <c r="A2282" s="1" t="s">
        <v>4</v>
      </c>
      <c r="B2282" s="1" t="s">
        <v>2986</v>
      </c>
      <c r="C2282">
        <f>VLOOKUP(B2282,NB_2!A:C,3,0)</f>
        <v>5.6603773584905662E-2</v>
      </c>
      <c r="D2282">
        <f>VLOOKUP(B2282,NB_2!A:C,2,0)</f>
        <v>3.0395136778115502E-2</v>
      </c>
      <c r="E2282">
        <f>C2282*GETPIVOTDATA("Gender",NB_2!$A$3,"Gender","Male","LastLetter","a")</f>
        <v>9.9171031887301028E-3</v>
      </c>
      <c r="F2282">
        <f>D2282*GETPIVOTDATA("Gender",NB_2!$A$3,"Gender","Female","LastLetter","a")</f>
        <v>1.6875921939622389E-2</v>
      </c>
      <c r="G2282" t="str">
        <f t="shared" si="35"/>
        <v>Female</v>
      </c>
    </row>
    <row r="2283" spans="1:7">
      <c r="A2283" s="1" t="s">
        <v>4</v>
      </c>
      <c r="B2283" s="1" t="s">
        <v>2976</v>
      </c>
      <c r="C2283">
        <f>VLOOKUP(B2283,NB_2!A:C,3,0)</f>
        <v>0.17520215633423181</v>
      </c>
      <c r="D2283">
        <f>VLOOKUP(B2283,NB_2!A:C,2,0)</f>
        <v>0.55521783181357653</v>
      </c>
      <c r="E2283">
        <f>C2283*GETPIVOTDATA("Gender",NB_2!$A$3,"Gender","Male","LastLetter","a")</f>
        <v>3.0695795584164604E-2</v>
      </c>
      <c r="F2283">
        <f>D2283*GETPIVOTDATA("Gender",NB_2!$A$3,"Gender","Female","LastLetter","a")</f>
        <v>0.30826684076376898</v>
      </c>
      <c r="G2283" t="str">
        <f t="shared" si="35"/>
        <v>Female</v>
      </c>
    </row>
    <row r="2284" spans="1:7">
      <c r="A2284" s="1" t="s">
        <v>4</v>
      </c>
      <c r="B2284" s="1" t="s">
        <v>2984</v>
      </c>
      <c r="C2284">
        <f>VLOOKUP(B2284,NB_2!A:C,3,0)</f>
        <v>2.3360287511230909E-2</v>
      </c>
      <c r="D2284">
        <f>VLOOKUP(B2284,NB_2!A:C,2,0)</f>
        <v>1.0131712259371835E-3</v>
      </c>
      <c r="E2284">
        <f>C2284*GETPIVOTDATA("Gender",NB_2!$A$3,"Gender","Male","LastLetter","a")</f>
        <v>4.0927727445552809E-3</v>
      </c>
      <c r="F2284">
        <f>D2284*GETPIVOTDATA("Gender",NB_2!$A$3,"Gender","Female","LastLetter","a")</f>
        <v>5.6253073132074625E-4</v>
      </c>
      <c r="G2284" t="str">
        <f t="shared" si="35"/>
        <v>Male</v>
      </c>
    </row>
    <row r="2285" spans="1:7">
      <c r="A2285" s="1" t="s">
        <v>4</v>
      </c>
      <c r="B2285" s="1" t="s">
        <v>2988</v>
      </c>
      <c r="C2285">
        <f>VLOOKUP(B2285,NB_2!A:C,3,0)</f>
        <v>0.16172506738544473</v>
      </c>
      <c r="D2285">
        <f>VLOOKUP(B2285,NB_2!A:C,2,0)</f>
        <v>1.4184397163120567E-2</v>
      </c>
      <c r="E2285">
        <f>C2285*GETPIVOTDATA("Gender",NB_2!$A$3,"Gender","Male","LastLetter","a")</f>
        <v>2.8334580539228861E-2</v>
      </c>
      <c r="F2285">
        <f>D2285*GETPIVOTDATA("Gender",NB_2!$A$3,"Gender","Female","LastLetter","a")</f>
        <v>7.8754302384904471E-3</v>
      </c>
      <c r="G2285" t="str">
        <f t="shared" si="35"/>
        <v>Male</v>
      </c>
    </row>
    <row r="2286" spans="1:7">
      <c r="A2286" s="1" t="s">
        <v>4</v>
      </c>
      <c r="B2286" s="1" t="s">
        <v>2978</v>
      </c>
      <c r="C2286">
        <f>VLOOKUP(B2286,NB_2!A:C,3,0)</f>
        <v>3.0548068283917342E-2</v>
      </c>
      <c r="D2286">
        <f>VLOOKUP(B2286,NB_2!A:C,2,0)</f>
        <v>1.0131712259371835E-3</v>
      </c>
      <c r="E2286">
        <f>C2286*GETPIVOTDATA("Gender",NB_2!$A$3,"Gender","Male","LastLetter","a")</f>
        <v>5.3520874351876743E-3</v>
      </c>
      <c r="F2286">
        <f>D2286*GETPIVOTDATA("Gender",NB_2!$A$3,"Gender","Female","LastLetter","a")</f>
        <v>5.6253073132074625E-4</v>
      </c>
      <c r="G2286" t="str">
        <f t="shared" si="35"/>
        <v>Male</v>
      </c>
    </row>
    <row r="2287" spans="1:7">
      <c r="A2287" s="1" t="s">
        <v>4</v>
      </c>
      <c r="B2287" s="1" t="s">
        <v>2982</v>
      </c>
      <c r="C2287">
        <f>VLOOKUP(B2287,NB_2!A:C,3,0)</f>
        <v>0.1096136567834681</v>
      </c>
      <c r="D2287">
        <f>VLOOKUP(B2287,NB_2!A:C,2,0)</f>
        <v>5.065856129685917E-3</v>
      </c>
      <c r="E2287">
        <f>C2287*GETPIVOTDATA("Gender",NB_2!$A$3,"Gender","Male","LastLetter","a")</f>
        <v>1.9204549032144008E-2</v>
      </c>
      <c r="F2287">
        <f>D2287*GETPIVOTDATA("Gender",NB_2!$A$3,"Gender","Female","LastLetter","a")</f>
        <v>2.812653656603731E-3</v>
      </c>
      <c r="G2287" t="str">
        <f t="shared" si="35"/>
        <v>Male</v>
      </c>
    </row>
    <row r="2288" spans="1:7">
      <c r="A2288" s="1" t="s">
        <v>4</v>
      </c>
      <c r="B2288" s="1" t="s">
        <v>2982</v>
      </c>
      <c r="C2288">
        <f>VLOOKUP(B2288,NB_2!A:C,3,0)</f>
        <v>0.1096136567834681</v>
      </c>
      <c r="D2288">
        <f>VLOOKUP(B2288,NB_2!A:C,2,0)</f>
        <v>5.065856129685917E-3</v>
      </c>
      <c r="E2288">
        <f>C2288*GETPIVOTDATA("Gender",NB_2!$A$3,"Gender","Male","LastLetter","a")</f>
        <v>1.9204549032144008E-2</v>
      </c>
      <c r="F2288">
        <f>D2288*GETPIVOTDATA("Gender",NB_2!$A$3,"Gender","Female","LastLetter","a")</f>
        <v>2.812653656603731E-3</v>
      </c>
      <c r="G2288" t="str">
        <f t="shared" si="35"/>
        <v>Male</v>
      </c>
    </row>
    <row r="2289" spans="1:7">
      <c r="A2289" s="1" t="s">
        <v>4</v>
      </c>
      <c r="B2289" s="1" t="s">
        <v>2976</v>
      </c>
      <c r="C2289">
        <f>VLOOKUP(B2289,NB_2!A:C,3,0)</f>
        <v>0.17520215633423181</v>
      </c>
      <c r="D2289">
        <f>VLOOKUP(B2289,NB_2!A:C,2,0)</f>
        <v>0.55521783181357653</v>
      </c>
      <c r="E2289">
        <f>C2289*GETPIVOTDATA("Gender",NB_2!$A$3,"Gender","Male","LastLetter","a")</f>
        <v>3.0695795584164604E-2</v>
      </c>
      <c r="F2289">
        <f>D2289*GETPIVOTDATA("Gender",NB_2!$A$3,"Gender","Female","LastLetter","a")</f>
        <v>0.30826684076376898</v>
      </c>
      <c r="G2289" t="str">
        <f t="shared" si="35"/>
        <v>Female</v>
      </c>
    </row>
    <row r="2290" spans="1:7">
      <c r="A2290" s="1" t="s">
        <v>4</v>
      </c>
      <c r="B2290" s="1" t="s">
        <v>2976</v>
      </c>
      <c r="C2290">
        <f>VLOOKUP(B2290,NB_2!A:C,3,0)</f>
        <v>0.17520215633423181</v>
      </c>
      <c r="D2290">
        <f>VLOOKUP(B2290,NB_2!A:C,2,0)</f>
        <v>0.55521783181357653</v>
      </c>
      <c r="E2290">
        <f>C2290*GETPIVOTDATA("Gender",NB_2!$A$3,"Gender","Male","LastLetter","a")</f>
        <v>3.0695795584164604E-2</v>
      </c>
      <c r="F2290">
        <f>D2290*GETPIVOTDATA("Gender",NB_2!$A$3,"Gender","Female","LastLetter","a")</f>
        <v>0.30826684076376898</v>
      </c>
      <c r="G2290" t="str">
        <f t="shared" si="35"/>
        <v>Female</v>
      </c>
    </row>
    <row r="2291" spans="1:7">
      <c r="A2291" s="1" t="s">
        <v>4</v>
      </c>
      <c r="B2291" s="1" t="s">
        <v>2988</v>
      </c>
      <c r="C2291">
        <f>VLOOKUP(B2291,NB_2!A:C,3,0)</f>
        <v>0.16172506738544473</v>
      </c>
      <c r="D2291">
        <f>VLOOKUP(B2291,NB_2!A:C,2,0)</f>
        <v>1.4184397163120567E-2</v>
      </c>
      <c r="E2291">
        <f>C2291*GETPIVOTDATA("Gender",NB_2!$A$3,"Gender","Male","LastLetter","a")</f>
        <v>2.8334580539228861E-2</v>
      </c>
      <c r="F2291">
        <f>D2291*GETPIVOTDATA("Gender",NB_2!$A$3,"Gender","Female","LastLetter","a")</f>
        <v>7.8754302384904471E-3</v>
      </c>
      <c r="G2291" t="str">
        <f t="shared" si="35"/>
        <v>Male</v>
      </c>
    </row>
    <row r="2292" spans="1:7">
      <c r="A2292" s="1" t="s">
        <v>4</v>
      </c>
      <c r="B2292" s="1" t="s">
        <v>2976</v>
      </c>
      <c r="C2292">
        <f>VLOOKUP(B2292,NB_2!A:C,3,0)</f>
        <v>0.17520215633423181</v>
      </c>
      <c r="D2292">
        <f>VLOOKUP(B2292,NB_2!A:C,2,0)</f>
        <v>0.55521783181357653</v>
      </c>
      <c r="E2292">
        <f>C2292*GETPIVOTDATA("Gender",NB_2!$A$3,"Gender","Male","LastLetter","a")</f>
        <v>3.0695795584164604E-2</v>
      </c>
      <c r="F2292">
        <f>D2292*GETPIVOTDATA("Gender",NB_2!$A$3,"Gender","Female","LastLetter","a")</f>
        <v>0.30826684076376898</v>
      </c>
      <c r="G2292" t="str">
        <f t="shared" si="35"/>
        <v>Female</v>
      </c>
    </row>
    <row r="2293" spans="1:7">
      <c r="A2293" s="1" t="s">
        <v>4</v>
      </c>
      <c r="B2293" s="1" t="s">
        <v>2988</v>
      </c>
      <c r="C2293">
        <f>VLOOKUP(B2293,NB_2!A:C,3,0)</f>
        <v>0.16172506738544473</v>
      </c>
      <c r="D2293">
        <f>VLOOKUP(B2293,NB_2!A:C,2,0)</f>
        <v>1.4184397163120567E-2</v>
      </c>
      <c r="E2293">
        <f>C2293*GETPIVOTDATA("Gender",NB_2!$A$3,"Gender","Male","LastLetter","a")</f>
        <v>2.8334580539228861E-2</v>
      </c>
      <c r="F2293">
        <f>D2293*GETPIVOTDATA("Gender",NB_2!$A$3,"Gender","Female","LastLetter","a")</f>
        <v>7.8754302384904471E-3</v>
      </c>
      <c r="G2293" t="str">
        <f t="shared" si="35"/>
        <v>Male</v>
      </c>
    </row>
    <row r="2294" spans="1:7">
      <c r="A2294" s="1" t="s">
        <v>4</v>
      </c>
      <c r="B2294" s="1" t="s">
        <v>2988</v>
      </c>
      <c r="C2294">
        <f>VLOOKUP(B2294,NB_2!A:C,3,0)</f>
        <v>0.16172506738544473</v>
      </c>
      <c r="D2294">
        <f>VLOOKUP(B2294,NB_2!A:C,2,0)</f>
        <v>1.4184397163120567E-2</v>
      </c>
      <c r="E2294">
        <f>C2294*GETPIVOTDATA("Gender",NB_2!$A$3,"Gender","Male","LastLetter","a")</f>
        <v>2.8334580539228861E-2</v>
      </c>
      <c r="F2294">
        <f>D2294*GETPIVOTDATA("Gender",NB_2!$A$3,"Gender","Female","LastLetter","a")</f>
        <v>7.8754302384904471E-3</v>
      </c>
      <c r="G2294" t="str">
        <f t="shared" si="35"/>
        <v>Male</v>
      </c>
    </row>
    <row r="2295" spans="1:7">
      <c r="A2295" s="1" t="s">
        <v>4</v>
      </c>
      <c r="B2295" s="1" t="s">
        <v>2982</v>
      </c>
      <c r="C2295">
        <f>VLOOKUP(B2295,NB_2!A:C,3,0)</f>
        <v>0.1096136567834681</v>
      </c>
      <c r="D2295">
        <f>VLOOKUP(B2295,NB_2!A:C,2,0)</f>
        <v>5.065856129685917E-3</v>
      </c>
      <c r="E2295">
        <f>C2295*GETPIVOTDATA("Gender",NB_2!$A$3,"Gender","Male","LastLetter","a")</f>
        <v>1.9204549032144008E-2</v>
      </c>
      <c r="F2295">
        <f>D2295*GETPIVOTDATA("Gender",NB_2!$A$3,"Gender","Female","LastLetter","a")</f>
        <v>2.812653656603731E-3</v>
      </c>
      <c r="G2295" t="str">
        <f t="shared" si="35"/>
        <v>Male</v>
      </c>
    </row>
    <row r="2296" spans="1:7">
      <c r="A2296" s="1" t="s">
        <v>4</v>
      </c>
      <c r="B2296" s="1" t="s">
        <v>2976</v>
      </c>
      <c r="C2296">
        <f>VLOOKUP(B2296,NB_2!A:C,3,0)</f>
        <v>0.17520215633423181</v>
      </c>
      <c r="D2296">
        <f>VLOOKUP(B2296,NB_2!A:C,2,0)</f>
        <v>0.55521783181357653</v>
      </c>
      <c r="E2296">
        <f>C2296*GETPIVOTDATA("Gender",NB_2!$A$3,"Gender","Male","LastLetter","a")</f>
        <v>3.0695795584164604E-2</v>
      </c>
      <c r="F2296">
        <f>D2296*GETPIVOTDATA("Gender",NB_2!$A$3,"Gender","Female","LastLetter","a")</f>
        <v>0.30826684076376898</v>
      </c>
      <c r="G2296" t="str">
        <f t="shared" si="35"/>
        <v>Female</v>
      </c>
    </row>
    <row r="2297" spans="1:7">
      <c r="A2297" s="1" t="s">
        <v>4</v>
      </c>
      <c r="B2297" s="1" t="s">
        <v>2995</v>
      </c>
      <c r="C2297">
        <f>VLOOKUP(B2297,NB_2!A:C,3,0)</f>
        <v>3.2345013477088951E-2</v>
      </c>
      <c r="D2297">
        <f>VLOOKUP(B2297,NB_2!A:C,2,0)</f>
        <v>1.0131712259371834E-2</v>
      </c>
      <c r="E2297">
        <f>C2297*GETPIVOTDATA("Gender",NB_2!$A$3,"Gender","Male","LastLetter","a")</f>
        <v>5.6669161078457733E-3</v>
      </c>
      <c r="F2297">
        <f>D2297*GETPIVOTDATA("Gender",NB_2!$A$3,"Gender","Female","LastLetter","a")</f>
        <v>5.6253073132074621E-3</v>
      </c>
      <c r="G2297" t="str">
        <f t="shared" si="35"/>
        <v>Male</v>
      </c>
    </row>
    <row r="2298" spans="1:7">
      <c r="A2298" s="1" t="s">
        <v>4</v>
      </c>
      <c r="B2298" s="1" t="s">
        <v>2988</v>
      </c>
      <c r="C2298">
        <f>VLOOKUP(B2298,NB_2!A:C,3,0)</f>
        <v>0.16172506738544473</v>
      </c>
      <c r="D2298">
        <f>VLOOKUP(B2298,NB_2!A:C,2,0)</f>
        <v>1.4184397163120567E-2</v>
      </c>
      <c r="E2298">
        <f>C2298*GETPIVOTDATA("Gender",NB_2!$A$3,"Gender","Male","LastLetter","a")</f>
        <v>2.8334580539228861E-2</v>
      </c>
      <c r="F2298">
        <f>D2298*GETPIVOTDATA("Gender",NB_2!$A$3,"Gender","Female","LastLetter","a")</f>
        <v>7.8754302384904471E-3</v>
      </c>
      <c r="G2298" t="str">
        <f t="shared" si="35"/>
        <v>Male</v>
      </c>
    </row>
    <row r="2299" spans="1:7">
      <c r="A2299" s="1" t="s">
        <v>4</v>
      </c>
      <c r="B2299" s="1" t="s">
        <v>2992</v>
      </c>
      <c r="C2299">
        <f>VLOOKUP(B2299,NB_2!A:C,3,0)</f>
        <v>8.9847259658580411E-2</v>
      </c>
      <c r="D2299">
        <f>VLOOKUP(B2299,NB_2!A:C,2,0)</f>
        <v>8.1053698074974676E-3</v>
      </c>
      <c r="E2299">
        <f>C2299*GETPIVOTDATA("Gender",NB_2!$A$3,"Gender","Male","LastLetter","a")</f>
        <v>1.5741433632904926E-2</v>
      </c>
      <c r="F2299">
        <f>D2299*GETPIVOTDATA("Gender",NB_2!$A$3,"Gender","Female","LastLetter","a")</f>
        <v>4.50024585056597E-3</v>
      </c>
      <c r="G2299" t="str">
        <f t="shared" si="35"/>
        <v>Male</v>
      </c>
    </row>
    <row r="2300" spans="1:7">
      <c r="A2300" s="1" t="s">
        <v>4</v>
      </c>
      <c r="B2300" s="1" t="s">
        <v>2994</v>
      </c>
      <c r="C2300">
        <f>VLOOKUP(B2300,NB_2!A:C,3,0)</f>
        <v>6.2893081761006289E-2</v>
      </c>
      <c r="D2300">
        <f>VLOOKUP(B2300,NB_2!A:C,2,0)</f>
        <v>5.065856129685917E-3</v>
      </c>
      <c r="E2300">
        <f>C2300*GETPIVOTDATA("Gender",NB_2!$A$3,"Gender","Male","LastLetter","a")</f>
        <v>1.1019003543033448E-2</v>
      </c>
      <c r="F2300">
        <f>D2300*GETPIVOTDATA("Gender",NB_2!$A$3,"Gender","Female","LastLetter","a")</f>
        <v>2.812653656603731E-3</v>
      </c>
      <c r="G2300" t="str">
        <f t="shared" si="35"/>
        <v>Male</v>
      </c>
    </row>
    <row r="2301" spans="1:7">
      <c r="A2301" s="1" t="s">
        <v>4</v>
      </c>
      <c r="B2301" s="1" t="s">
        <v>2986</v>
      </c>
      <c r="C2301">
        <f>VLOOKUP(B2301,NB_2!A:C,3,0)</f>
        <v>5.6603773584905662E-2</v>
      </c>
      <c r="D2301">
        <f>VLOOKUP(B2301,NB_2!A:C,2,0)</f>
        <v>3.0395136778115502E-2</v>
      </c>
      <c r="E2301">
        <f>C2301*GETPIVOTDATA("Gender",NB_2!$A$3,"Gender","Male","LastLetter","a")</f>
        <v>9.9171031887301028E-3</v>
      </c>
      <c r="F2301">
        <f>D2301*GETPIVOTDATA("Gender",NB_2!$A$3,"Gender","Female","LastLetter","a")</f>
        <v>1.6875921939622389E-2</v>
      </c>
      <c r="G2301" t="str">
        <f t="shared" si="35"/>
        <v>Female</v>
      </c>
    </row>
    <row r="2302" spans="1:7">
      <c r="A2302" s="1" t="s">
        <v>4</v>
      </c>
      <c r="B2302" s="1" t="s">
        <v>2997</v>
      </c>
      <c r="C2302">
        <f>VLOOKUP(B2302,NB_2!A:C,3,0)</f>
        <v>1.7070979335130278E-2</v>
      </c>
      <c r="D2302">
        <f>VLOOKUP(B2302,NB_2!A:C,2,0)</f>
        <v>2.0263424518743669E-3</v>
      </c>
      <c r="E2302">
        <f>C2302*GETPIVOTDATA("Gender",NB_2!$A$3,"Gender","Male","LastLetter","a")</f>
        <v>2.9908723902519353E-3</v>
      </c>
      <c r="F2302">
        <f>D2302*GETPIVOTDATA("Gender",NB_2!$A$3,"Gender","Female","LastLetter","a")</f>
        <v>1.1250614626414925E-3</v>
      </c>
      <c r="G2302" t="str">
        <f t="shared" si="35"/>
        <v>Male</v>
      </c>
    </row>
    <row r="2303" spans="1:7">
      <c r="A2303" s="1" t="s">
        <v>4</v>
      </c>
      <c r="B2303" s="1" t="s">
        <v>2976</v>
      </c>
      <c r="C2303">
        <f>VLOOKUP(B2303,NB_2!A:C,3,0)</f>
        <v>0.17520215633423181</v>
      </c>
      <c r="D2303">
        <f>VLOOKUP(B2303,NB_2!A:C,2,0)</f>
        <v>0.55521783181357653</v>
      </c>
      <c r="E2303">
        <f>C2303*GETPIVOTDATA("Gender",NB_2!$A$3,"Gender","Male","LastLetter","a")</f>
        <v>3.0695795584164604E-2</v>
      </c>
      <c r="F2303">
        <f>D2303*GETPIVOTDATA("Gender",NB_2!$A$3,"Gender","Female","LastLetter","a")</f>
        <v>0.30826684076376898</v>
      </c>
      <c r="G2303" t="str">
        <f t="shared" si="35"/>
        <v>Female</v>
      </c>
    </row>
    <row r="2304" spans="1:7">
      <c r="A2304" s="1" t="s">
        <v>4</v>
      </c>
      <c r="B2304" s="1" t="s">
        <v>2986</v>
      </c>
      <c r="C2304">
        <f>VLOOKUP(B2304,NB_2!A:C,3,0)</f>
        <v>5.6603773584905662E-2</v>
      </c>
      <c r="D2304">
        <f>VLOOKUP(B2304,NB_2!A:C,2,0)</f>
        <v>3.0395136778115502E-2</v>
      </c>
      <c r="E2304">
        <f>C2304*GETPIVOTDATA("Gender",NB_2!$A$3,"Gender","Male","LastLetter","a")</f>
        <v>9.9171031887301028E-3</v>
      </c>
      <c r="F2304">
        <f>D2304*GETPIVOTDATA("Gender",NB_2!$A$3,"Gender","Female","LastLetter","a")</f>
        <v>1.6875921939622389E-2</v>
      </c>
      <c r="G2304" t="str">
        <f t="shared" si="35"/>
        <v>Female</v>
      </c>
    </row>
    <row r="2305" spans="1:7">
      <c r="A2305" s="1" t="s">
        <v>4</v>
      </c>
      <c r="B2305" s="1" t="s">
        <v>2982</v>
      </c>
      <c r="C2305">
        <f>VLOOKUP(B2305,NB_2!A:C,3,0)</f>
        <v>0.1096136567834681</v>
      </c>
      <c r="D2305">
        <f>VLOOKUP(B2305,NB_2!A:C,2,0)</f>
        <v>5.065856129685917E-3</v>
      </c>
      <c r="E2305">
        <f>C2305*GETPIVOTDATA("Gender",NB_2!$A$3,"Gender","Male","LastLetter","a")</f>
        <v>1.9204549032144008E-2</v>
      </c>
      <c r="F2305">
        <f>D2305*GETPIVOTDATA("Gender",NB_2!$A$3,"Gender","Female","LastLetter","a")</f>
        <v>2.812653656603731E-3</v>
      </c>
      <c r="G2305" t="str">
        <f t="shared" si="35"/>
        <v>Male</v>
      </c>
    </row>
    <row r="2306" spans="1:7">
      <c r="A2306" s="1" t="s">
        <v>4</v>
      </c>
      <c r="B2306" s="1" t="s">
        <v>2982</v>
      </c>
      <c r="C2306">
        <f>VLOOKUP(B2306,NB_2!A:C,3,0)</f>
        <v>0.1096136567834681</v>
      </c>
      <c r="D2306">
        <f>VLOOKUP(B2306,NB_2!A:C,2,0)</f>
        <v>5.065856129685917E-3</v>
      </c>
      <c r="E2306">
        <f>C2306*GETPIVOTDATA("Gender",NB_2!$A$3,"Gender","Male","LastLetter","a")</f>
        <v>1.9204549032144008E-2</v>
      </c>
      <c r="F2306">
        <f>D2306*GETPIVOTDATA("Gender",NB_2!$A$3,"Gender","Female","LastLetter","a")</f>
        <v>2.812653656603731E-3</v>
      </c>
      <c r="G2306" t="str">
        <f t="shared" si="35"/>
        <v>Male</v>
      </c>
    </row>
    <row r="2307" spans="1:7">
      <c r="A2307" s="1" t="s">
        <v>4</v>
      </c>
      <c r="B2307" s="1" t="s">
        <v>2982</v>
      </c>
      <c r="C2307">
        <f>VLOOKUP(B2307,NB_2!A:C,3,0)</f>
        <v>0.1096136567834681</v>
      </c>
      <c r="D2307">
        <f>VLOOKUP(B2307,NB_2!A:C,2,0)</f>
        <v>5.065856129685917E-3</v>
      </c>
      <c r="E2307">
        <f>C2307*GETPIVOTDATA("Gender",NB_2!$A$3,"Gender","Male","LastLetter","a")</f>
        <v>1.9204549032144008E-2</v>
      </c>
      <c r="F2307">
        <f>D2307*GETPIVOTDATA("Gender",NB_2!$A$3,"Gender","Female","LastLetter","a")</f>
        <v>2.812653656603731E-3</v>
      </c>
      <c r="G2307" t="str">
        <f t="shared" ref="G2307:G2370" si="36">IF(E2307&gt;F2307,"Male","Female")</f>
        <v>Male</v>
      </c>
    </row>
    <row r="2308" spans="1:7">
      <c r="A2308" s="1" t="s">
        <v>4</v>
      </c>
      <c r="B2308" s="1" t="s">
        <v>2978</v>
      </c>
      <c r="C2308">
        <f>VLOOKUP(B2308,NB_2!A:C,3,0)</f>
        <v>3.0548068283917342E-2</v>
      </c>
      <c r="D2308">
        <f>VLOOKUP(B2308,NB_2!A:C,2,0)</f>
        <v>1.0131712259371835E-3</v>
      </c>
      <c r="E2308">
        <f>C2308*GETPIVOTDATA("Gender",NB_2!$A$3,"Gender","Male","LastLetter","a")</f>
        <v>5.3520874351876743E-3</v>
      </c>
      <c r="F2308">
        <f>D2308*GETPIVOTDATA("Gender",NB_2!$A$3,"Gender","Female","LastLetter","a")</f>
        <v>5.6253073132074625E-4</v>
      </c>
      <c r="G2308" t="str">
        <f t="shared" si="36"/>
        <v>Male</v>
      </c>
    </row>
    <row r="2309" spans="1:7">
      <c r="A2309" s="1" t="s">
        <v>4</v>
      </c>
      <c r="B2309" s="1" t="s">
        <v>2988</v>
      </c>
      <c r="C2309">
        <f>VLOOKUP(B2309,NB_2!A:C,3,0)</f>
        <v>0.16172506738544473</v>
      </c>
      <c r="D2309">
        <f>VLOOKUP(B2309,NB_2!A:C,2,0)</f>
        <v>1.4184397163120567E-2</v>
      </c>
      <c r="E2309">
        <f>C2309*GETPIVOTDATA("Gender",NB_2!$A$3,"Gender","Male","LastLetter","a")</f>
        <v>2.8334580539228861E-2</v>
      </c>
      <c r="F2309">
        <f>D2309*GETPIVOTDATA("Gender",NB_2!$A$3,"Gender","Female","LastLetter","a")</f>
        <v>7.8754302384904471E-3</v>
      </c>
      <c r="G2309" t="str">
        <f t="shared" si="36"/>
        <v>Male</v>
      </c>
    </row>
    <row r="2310" spans="1:7">
      <c r="A2310" s="1" t="s">
        <v>4</v>
      </c>
      <c r="B2310" s="1" t="s">
        <v>2988</v>
      </c>
      <c r="C2310">
        <f>VLOOKUP(B2310,NB_2!A:C,3,0)</f>
        <v>0.16172506738544473</v>
      </c>
      <c r="D2310">
        <f>VLOOKUP(B2310,NB_2!A:C,2,0)</f>
        <v>1.4184397163120567E-2</v>
      </c>
      <c r="E2310">
        <f>C2310*GETPIVOTDATA("Gender",NB_2!$A$3,"Gender","Male","LastLetter","a")</f>
        <v>2.8334580539228861E-2</v>
      </c>
      <c r="F2310">
        <f>D2310*GETPIVOTDATA("Gender",NB_2!$A$3,"Gender","Female","LastLetter","a")</f>
        <v>7.8754302384904471E-3</v>
      </c>
      <c r="G2310" t="str">
        <f t="shared" si="36"/>
        <v>Male</v>
      </c>
    </row>
    <row r="2311" spans="1:7">
      <c r="A2311" s="1" t="s">
        <v>4</v>
      </c>
      <c r="B2311" s="1" t="s">
        <v>2987</v>
      </c>
      <c r="C2311">
        <f>VLOOKUP(B2311,NB_2!A:C,3,0)</f>
        <v>3.7735849056603772E-2</v>
      </c>
      <c r="D2311">
        <f>VLOOKUP(B2311,NB_2!A:C,2,0)</f>
        <v>7.0921985815602835E-3</v>
      </c>
      <c r="E2311">
        <f>C2311*GETPIVOTDATA("Gender",NB_2!$A$3,"Gender","Male","LastLetter","a")</f>
        <v>6.6114021258200676E-3</v>
      </c>
      <c r="F2311">
        <f>D2311*GETPIVOTDATA("Gender",NB_2!$A$3,"Gender","Female","LastLetter","a")</f>
        <v>3.9377151192452236E-3</v>
      </c>
      <c r="G2311" t="str">
        <f t="shared" si="36"/>
        <v>Male</v>
      </c>
    </row>
    <row r="2312" spans="1:7">
      <c r="A2312" s="1" t="s">
        <v>4</v>
      </c>
      <c r="B2312" s="1" t="s">
        <v>2994</v>
      </c>
      <c r="C2312">
        <f>VLOOKUP(B2312,NB_2!A:C,3,0)</f>
        <v>6.2893081761006289E-2</v>
      </c>
      <c r="D2312">
        <f>VLOOKUP(B2312,NB_2!A:C,2,0)</f>
        <v>5.065856129685917E-3</v>
      </c>
      <c r="E2312">
        <f>C2312*GETPIVOTDATA("Gender",NB_2!$A$3,"Gender","Male","LastLetter","a")</f>
        <v>1.1019003543033448E-2</v>
      </c>
      <c r="F2312">
        <f>D2312*GETPIVOTDATA("Gender",NB_2!$A$3,"Gender","Female","LastLetter","a")</f>
        <v>2.812653656603731E-3</v>
      </c>
      <c r="G2312" t="str">
        <f t="shared" si="36"/>
        <v>Male</v>
      </c>
    </row>
    <row r="2313" spans="1:7">
      <c r="A2313" s="1" t="s">
        <v>4</v>
      </c>
      <c r="B2313" s="1" t="s">
        <v>2981</v>
      </c>
      <c r="C2313">
        <f>VLOOKUP(B2313,NB_2!A:C,3,0)</f>
        <v>1.2578616352201259E-2</v>
      </c>
      <c r="D2313">
        <f>VLOOKUP(B2313,NB_2!A:C,2,0)</f>
        <v>0</v>
      </c>
      <c r="E2313">
        <f>C2313*GETPIVOTDATA("Gender",NB_2!$A$3,"Gender","Male","LastLetter","a")</f>
        <v>2.2038007086066895E-3</v>
      </c>
      <c r="F2313">
        <f>D2313*GETPIVOTDATA("Gender",NB_2!$A$3,"Gender","Female","LastLetter","a")</f>
        <v>0</v>
      </c>
      <c r="G2313" t="str">
        <f t="shared" si="36"/>
        <v>Male</v>
      </c>
    </row>
    <row r="2314" spans="1:7">
      <c r="A2314" s="1" t="s">
        <v>4</v>
      </c>
      <c r="B2314" s="1" t="s">
        <v>2992</v>
      </c>
      <c r="C2314">
        <f>VLOOKUP(B2314,NB_2!A:C,3,0)</f>
        <v>8.9847259658580411E-2</v>
      </c>
      <c r="D2314">
        <f>VLOOKUP(B2314,NB_2!A:C,2,0)</f>
        <v>8.1053698074974676E-3</v>
      </c>
      <c r="E2314">
        <f>C2314*GETPIVOTDATA("Gender",NB_2!$A$3,"Gender","Male","LastLetter","a")</f>
        <v>1.5741433632904926E-2</v>
      </c>
      <c r="F2314">
        <f>D2314*GETPIVOTDATA("Gender",NB_2!$A$3,"Gender","Female","LastLetter","a")</f>
        <v>4.50024585056597E-3</v>
      </c>
      <c r="G2314" t="str">
        <f t="shared" si="36"/>
        <v>Male</v>
      </c>
    </row>
    <row r="2315" spans="1:7">
      <c r="A2315" s="1" t="s">
        <v>4</v>
      </c>
      <c r="B2315" s="1" t="s">
        <v>2983</v>
      </c>
      <c r="C2315">
        <f>VLOOKUP(B2315,NB_2!A:C,3,0)</f>
        <v>6.5588499550763707E-2</v>
      </c>
      <c r="D2315">
        <f>VLOOKUP(B2315,NB_2!A:C,2,0)</f>
        <v>0.33839918946301922</v>
      </c>
      <c r="E2315">
        <f>C2315*GETPIVOTDATA("Gender",NB_2!$A$3,"Gender","Male","LastLetter","a")</f>
        <v>1.1491246552020596E-2</v>
      </c>
      <c r="F2315">
        <f>D2315*GETPIVOTDATA("Gender",NB_2!$A$3,"Gender","Female","LastLetter","a")</f>
        <v>0.18788526426112923</v>
      </c>
      <c r="G2315" t="str">
        <f t="shared" si="36"/>
        <v>Female</v>
      </c>
    </row>
    <row r="2316" spans="1:7">
      <c r="A2316" s="1" t="s">
        <v>4</v>
      </c>
      <c r="B2316" s="1" t="s">
        <v>2985</v>
      </c>
      <c r="C2316">
        <f>VLOOKUP(B2316,NB_2!A:C,3,0)</f>
        <v>3.6837376460017966E-2</v>
      </c>
      <c r="D2316">
        <f>VLOOKUP(B2316,NB_2!A:C,2,0)</f>
        <v>4.0526849037487338E-3</v>
      </c>
      <c r="E2316">
        <f>C2316*GETPIVOTDATA("Gender",NB_2!$A$3,"Gender","Male","LastLetter","a")</f>
        <v>6.4539877894910181E-3</v>
      </c>
      <c r="F2316">
        <f>D2316*GETPIVOTDATA("Gender",NB_2!$A$3,"Gender","Female","LastLetter","a")</f>
        <v>2.250122925282985E-3</v>
      </c>
      <c r="G2316" t="str">
        <f t="shared" si="36"/>
        <v>Male</v>
      </c>
    </row>
    <row r="2317" spans="1:7">
      <c r="A2317" s="1" t="s">
        <v>4</v>
      </c>
      <c r="B2317" s="1" t="s">
        <v>2988</v>
      </c>
      <c r="C2317">
        <f>VLOOKUP(B2317,NB_2!A:C,3,0)</f>
        <v>0.16172506738544473</v>
      </c>
      <c r="D2317">
        <f>VLOOKUP(B2317,NB_2!A:C,2,0)</f>
        <v>1.4184397163120567E-2</v>
      </c>
      <c r="E2317">
        <f>C2317*GETPIVOTDATA("Gender",NB_2!$A$3,"Gender","Male","LastLetter","a")</f>
        <v>2.8334580539228861E-2</v>
      </c>
      <c r="F2317">
        <f>D2317*GETPIVOTDATA("Gender",NB_2!$A$3,"Gender","Female","LastLetter","a")</f>
        <v>7.8754302384904471E-3</v>
      </c>
      <c r="G2317" t="str">
        <f t="shared" si="36"/>
        <v>Male</v>
      </c>
    </row>
    <row r="2318" spans="1:7">
      <c r="A2318" s="1" t="s">
        <v>4</v>
      </c>
      <c r="B2318" s="1" t="s">
        <v>2984</v>
      </c>
      <c r="C2318">
        <f>VLOOKUP(B2318,NB_2!A:C,3,0)</f>
        <v>2.3360287511230909E-2</v>
      </c>
      <c r="D2318">
        <f>VLOOKUP(B2318,NB_2!A:C,2,0)</f>
        <v>1.0131712259371835E-3</v>
      </c>
      <c r="E2318">
        <f>C2318*GETPIVOTDATA("Gender",NB_2!$A$3,"Gender","Male","LastLetter","a")</f>
        <v>4.0927727445552809E-3</v>
      </c>
      <c r="F2318">
        <f>D2318*GETPIVOTDATA("Gender",NB_2!$A$3,"Gender","Female","LastLetter","a")</f>
        <v>5.6253073132074625E-4</v>
      </c>
      <c r="G2318" t="str">
        <f t="shared" si="36"/>
        <v>Male</v>
      </c>
    </row>
    <row r="2319" spans="1:7">
      <c r="A2319" s="1" t="s">
        <v>4</v>
      </c>
      <c r="B2319" s="1" t="s">
        <v>2976</v>
      </c>
      <c r="C2319">
        <f>VLOOKUP(B2319,NB_2!A:C,3,0)</f>
        <v>0.17520215633423181</v>
      </c>
      <c r="D2319">
        <f>VLOOKUP(B2319,NB_2!A:C,2,0)</f>
        <v>0.55521783181357653</v>
      </c>
      <c r="E2319">
        <f>C2319*GETPIVOTDATA("Gender",NB_2!$A$3,"Gender","Male","LastLetter","a")</f>
        <v>3.0695795584164604E-2</v>
      </c>
      <c r="F2319">
        <f>D2319*GETPIVOTDATA("Gender",NB_2!$A$3,"Gender","Female","LastLetter","a")</f>
        <v>0.30826684076376898</v>
      </c>
      <c r="G2319" t="str">
        <f t="shared" si="36"/>
        <v>Female</v>
      </c>
    </row>
    <row r="2320" spans="1:7">
      <c r="A2320" s="1" t="s">
        <v>4</v>
      </c>
      <c r="B2320" s="1" t="s">
        <v>2983</v>
      </c>
      <c r="C2320">
        <f>VLOOKUP(B2320,NB_2!A:C,3,0)</f>
        <v>6.5588499550763707E-2</v>
      </c>
      <c r="D2320">
        <f>VLOOKUP(B2320,NB_2!A:C,2,0)</f>
        <v>0.33839918946301922</v>
      </c>
      <c r="E2320">
        <f>C2320*GETPIVOTDATA("Gender",NB_2!$A$3,"Gender","Male","LastLetter","a")</f>
        <v>1.1491246552020596E-2</v>
      </c>
      <c r="F2320">
        <f>D2320*GETPIVOTDATA("Gender",NB_2!$A$3,"Gender","Female","LastLetter","a")</f>
        <v>0.18788526426112923</v>
      </c>
      <c r="G2320" t="str">
        <f t="shared" si="36"/>
        <v>Female</v>
      </c>
    </row>
    <row r="2321" spans="1:7">
      <c r="A2321" s="1" t="s">
        <v>4</v>
      </c>
      <c r="B2321" s="1" t="s">
        <v>2976</v>
      </c>
      <c r="C2321">
        <f>VLOOKUP(B2321,NB_2!A:C,3,0)</f>
        <v>0.17520215633423181</v>
      </c>
      <c r="D2321">
        <f>VLOOKUP(B2321,NB_2!A:C,2,0)</f>
        <v>0.55521783181357653</v>
      </c>
      <c r="E2321">
        <f>C2321*GETPIVOTDATA("Gender",NB_2!$A$3,"Gender","Male","LastLetter","a")</f>
        <v>3.0695795584164604E-2</v>
      </c>
      <c r="F2321">
        <f>D2321*GETPIVOTDATA("Gender",NB_2!$A$3,"Gender","Female","LastLetter","a")</f>
        <v>0.30826684076376898</v>
      </c>
      <c r="G2321" t="str">
        <f t="shared" si="36"/>
        <v>Female</v>
      </c>
    </row>
    <row r="2322" spans="1:7">
      <c r="A2322" s="1" t="s">
        <v>4</v>
      </c>
      <c r="B2322" s="1" t="s">
        <v>2994</v>
      </c>
      <c r="C2322">
        <f>VLOOKUP(B2322,NB_2!A:C,3,0)</f>
        <v>6.2893081761006289E-2</v>
      </c>
      <c r="D2322">
        <f>VLOOKUP(B2322,NB_2!A:C,2,0)</f>
        <v>5.065856129685917E-3</v>
      </c>
      <c r="E2322">
        <f>C2322*GETPIVOTDATA("Gender",NB_2!$A$3,"Gender","Male","LastLetter","a")</f>
        <v>1.1019003543033448E-2</v>
      </c>
      <c r="F2322">
        <f>D2322*GETPIVOTDATA("Gender",NB_2!$A$3,"Gender","Female","LastLetter","a")</f>
        <v>2.812653656603731E-3</v>
      </c>
      <c r="G2322" t="str">
        <f t="shared" si="36"/>
        <v>Male</v>
      </c>
    </row>
    <row r="2323" spans="1:7">
      <c r="A2323" s="1" t="s">
        <v>4</v>
      </c>
      <c r="B2323" s="1" t="s">
        <v>2976</v>
      </c>
      <c r="C2323">
        <f>VLOOKUP(B2323,NB_2!A:C,3,0)</f>
        <v>0.17520215633423181</v>
      </c>
      <c r="D2323">
        <f>VLOOKUP(B2323,NB_2!A:C,2,0)</f>
        <v>0.55521783181357653</v>
      </c>
      <c r="E2323">
        <f>C2323*GETPIVOTDATA("Gender",NB_2!$A$3,"Gender","Male","LastLetter","a")</f>
        <v>3.0695795584164604E-2</v>
      </c>
      <c r="F2323">
        <f>D2323*GETPIVOTDATA("Gender",NB_2!$A$3,"Gender","Female","LastLetter","a")</f>
        <v>0.30826684076376898</v>
      </c>
      <c r="G2323" t="str">
        <f t="shared" si="36"/>
        <v>Female</v>
      </c>
    </row>
    <row r="2324" spans="1:7">
      <c r="A2324" s="1" t="s">
        <v>4</v>
      </c>
      <c r="B2324" s="1" t="s">
        <v>2993</v>
      </c>
      <c r="C2324">
        <f>VLOOKUP(B2324,NB_2!A:C,3,0)</f>
        <v>2.2461814914645103E-2</v>
      </c>
      <c r="D2324">
        <f>VLOOKUP(B2324,NB_2!A:C,2,0)</f>
        <v>3.0395136778115501E-3</v>
      </c>
      <c r="E2324">
        <f>C2324*GETPIVOTDATA("Gender",NB_2!$A$3,"Gender","Male","LastLetter","a")</f>
        <v>3.9353584082262314E-3</v>
      </c>
      <c r="F2324">
        <f>D2324*GETPIVOTDATA("Gender",NB_2!$A$3,"Gender","Female","LastLetter","a")</f>
        <v>1.6875921939622388E-3</v>
      </c>
      <c r="G2324" t="str">
        <f t="shared" si="36"/>
        <v>Male</v>
      </c>
    </row>
    <row r="2325" spans="1:7">
      <c r="A2325" s="1" t="s">
        <v>4</v>
      </c>
      <c r="B2325" s="1" t="s">
        <v>2982</v>
      </c>
      <c r="C2325">
        <f>VLOOKUP(B2325,NB_2!A:C,3,0)</f>
        <v>0.1096136567834681</v>
      </c>
      <c r="D2325">
        <f>VLOOKUP(B2325,NB_2!A:C,2,0)</f>
        <v>5.065856129685917E-3</v>
      </c>
      <c r="E2325">
        <f>C2325*GETPIVOTDATA("Gender",NB_2!$A$3,"Gender","Male","LastLetter","a")</f>
        <v>1.9204549032144008E-2</v>
      </c>
      <c r="F2325">
        <f>D2325*GETPIVOTDATA("Gender",NB_2!$A$3,"Gender","Female","LastLetter","a")</f>
        <v>2.812653656603731E-3</v>
      </c>
      <c r="G2325" t="str">
        <f t="shared" si="36"/>
        <v>Male</v>
      </c>
    </row>
    <row r="2326" spans="1:7">
      <c r="A2326" s="1" t="s">
        <v>4</v>
      </c>
      <c r="B2326" s="1" t="s">
        <v>2977</v>
      </c>
      <c r="C2326">
        <f>VLOOKUP(B2326,NB_2!A:C,3,0)</f>
        <v>8.9847259658580418E-3</v>
      </c>
      <c r="D2326">
        <f>VLOOKUP(B2326,NB_2!A:C,2,0)</f>
        <v>2.0263424518743669E-3</v>
      </c>
      <c r="E2326">
        <f>C2326*GETPIVOTDATA("Gender",NB_2!$A$3,"Gender","Male","LastLetter","a")</f>
        <v>1.5741433632904926E-3</v>
      </c>
      <c r="F2326">
        <f>D2326*GETPIVOTDATA("Gender",NB_2!$A$3,"Gender","Female","LastLetter","a")</f>
        <v>1.1250614626414925E-3</v>
      </c>
      <c r="G2326" t="str">
        <f t="shared" si="36"/>
        <v>Male</v>
      </c>
    </row>
    <row r="2327" spans="1:7">
      <c r="A2327" s="1" t="s">
        <v>4</v>
      </c>
      <c r="B2327" s="1" t="s">
        <v>2976</v>
      </c>
      <c r="C2327">
        <f>VLOOKUP(B2327,NB_2!A:C,3,0)</f>
        <v>0.17520215633423181</v>
      </c>
      <c r="D2327">
        <f>VLOOKUP(B2327,NB_2!A:C,2,0)</f>
        <v>0.55521783181357653</v>
      </c>
      <c r="E2327">
        <f>C2327*GETPIVOTDATA("Gender",NB_2!$A$3,"Gender","Male","LastLetter","a")</f>
        <v>3.0695795584164604E-2</v>
      </c>
      <c r="F2327">
        <f>D2327*GETPIVOTDATA("Gender",NB_2!$A$3,"Gender","Female","LastLetter","a")</f>
        <v>0.30826684076376898</v>
      </c>
      <c r="G2327" t="str">
        <f t="shared" si="36"/>
        <v>Female</v>
      </c>
    </row>
    <row r="2328" spans="1:7">
      <c r="A2328" s="1" t="s">
        <v>4</v>
      </c>
      <c r="B2328" s="1" t="s">
        <v>2988</v>
      </c>
      <c r="C2328">
        <f>VLOOKUP(B2328,NB_2!A:C,3,0)</f>
        <v>0.16172506738544473</v>
      </c>
      <c r="D2328">
        <f>VLOOKUP(B2328,NB_2!A:C,2,0)</f>
        <v>1.4184397163120567E-2</v>
      </c>
      <c r="E2328">
        <f>C2328*GETPIVOTDATA("Gender",NB_2!$A$3,"Gender","Male","LastLetter","a")</f>
        <v>2.8334580539228861E-2</v>
      </c>
      <c r="F2328">
        <f>D2328*GETPIVOTDATA("Gender",NB_2!$A$3,"Gender","Female","LastLetter","a")</f>
        <v>7.8754302384904471E-3</v>
      </c>
      <c r="G2328" t="str">
        <f t="shared" si="36"/>
        <v>Male</v>
      </c>
    </row>
    <row r="2329" spans="1:7">
      <c r="A2329" s="1" t="s">
        <v>4</v>
      </c>
      <c r="B2329" s="1" t="s">
        <v>2984</v>
      </c>
      <c r="C2329">
        <f>VLOOKUP(B2329,NB_2!A:C,3,0)</f>
        <v>2.3360287511230909E-2</v>
      </c>
      <c r="D2329">
        <f>VLOOKUP(B2329,NB_2!A:C,2,0)</f>
        <v>1.0131712259371835E-3</v>
      </c>
      <c r="E2329">
        <f>C2329*GETPIVOTDATA("Gender",NB_2!$A$3,"Gender","Male","LastLetter","a")</f>
        <v>4.0927727445552809E-3</v>
      </c>
      <c r="F2329">
        <f>D2329*GETPIVOTDATA("Gender",NB_2!$A$3,"Gender","Female","LastLetter","a")</f>
        <v>5.6253073132074625E-4</v>
      </c>
      <c r="G2329" t="str">
        <f t="shared" si="36"/>
        <v>Male</v>
      </c>
    </row>
    <row r="2330" spans="1:7">
      <c r="A2330" s="1" t="s">
        <v>4</v>
      </c>
      <c r="B2330" s="1" t="s">
        <v>2994</v>
      </c>
      <c r="C2330">
        <f>VLOOKUP(B2330,NB_2!A:C,3,0)</f>
        <v>6.2893081761006289E-2</v>
      </c>
      <c r="D2330">
        <f>VLOOKUP(B2330,NB_2!A:C,2,0)</f>
        <v>5.065856129685917E-3</v>
      </c>
      <c r="E2330">
        <f>C2330*GETPIVOTDATA("Gender",NB_2!$A$3,"Gender","Male","LastLetter","a")</f>
        <v>1.1019003543033448E-2</v>
      </c>
      <c r="F2330">
        <f>D2330*GETPIVOTDATA("Gender",NB_2!$A$3,"Gender","Female","LastLetter","a")</f>
        <v>2.812653656603731E-3</v>
      </c>
      <c r="G2330" t="str">
        <f t="shared" si="36"/>
        <v>Male</v>
      </c>
    </row>
    <row r="2331" spans="1:7">
      <c r="A2331" s="1" t="s">
        <v>4</v>
      </c>
      <c r="B2331" s="1" t="s">
        <v>2988</v>
      </c>
      <c r="C2331">
        <f>VLOOKUP(B2331,NB_2!A:C,3,0)</f>
        <v>0.16172506738544473</v>
      </c>
      <c r="D2331">
        <f>VLOOKUP(B2331,NB_2!A:C,2,0)</f>
        <v>1.4184397163120567E-2</v>
      </c>
      <c r="E2331">
        <f>C2331*GETPIVOTDATA("Gender",NB_2!$A$3,"Gender","Male","LastLetter","a")</f>
        <v>2.8334580539228861E-2</v>
      </c>
      <c r="F2331">
        <f>D2331*GETPIVOTDATA("Gender",NB_2!$A$3,"Gender","Female","LastLetter","a")</f>
        <v>7.8754302384904471E-3</v>
      </c>
      <c r="G2331" t="str">
        <f t="shared" si="36"/>
        <v>Male</v>
      </c>
    </row>
    <row r="2332" spans="1:7">
      <c r="A2332" s="1" t="s">
        <v>4</v>
      </c>
      <c r="B2332" s="1" t="s">
        <v>2983</v>
      </c>
      <c r="C2332">
        <f>VLOOKUP(B2332,NB_2!A:C,3,0)</f>
        <v>6.5588499550763707E-2</v>
      </c>
      <c r="D2332">
        <f>VLOOKUP(B2332,NB_2!A:C,2,0)</f>
        <v>0.33839918946301922</v>
      </c>
      <c r="E2332">
        <f>C2332*GETPIVOTDATA("Gender",NB_2!$A$3,"Gender","Male","LastLetter","a")</f>
        <v>1.1491246552020596E-2</v>
      </c>
      <c r="F2332">
        <f>D2332*GETPIVOTDATA("Gender",NB_2!$A$3,"Gender","Female","LastLetter","a")</f>
        <v>0.18788526426112923</v>
      </c>
      <c r="G2332" t="str">
        <f t="shared" si="36"/>
        <v>Female</v>
      </c>
    </row>
    <row r="2333" spans="1:7">
      <c r="A2333" s="1" t="s">
        <v>4</v>
      </c>
      <c r="B2333" s="1" t="s">
        <v>2992</v>
      </c>
      <c r="C2333">
        <f>VLOOKUP(B2333,NB_2!A:C,3,0)</f>
        <v>8.9847259658580411E-2</v>
      </c>
      <c r="D2333">
        <f>VLOOKUP(B2333,NB_2!A:C,2,0)</f>
        <v>8.1053698074974676E-3</v>
      </c>
      <c r="E2333">
        <f>C2333*GETPIVOTDATA("Gender",NB_2!$A$3,"Gender","Male","LastLetter","a")</f>
        <v>1.5741433632904926E-2</v>
      </c>
      <c r="F2333">
        <f>D2333*GETPIVOTDATA("Gender",NB_2!$A$3,"Gender","Female","LastLetter","a")</f>
        <v>4.50024585056597E-3</v>
      </c>
      <c r="G2333" t="str">
        <f t="shared" si="36"/>
        <v>Male</v>
      </c>
    </row>
    <row r="2334" spans="1:7">
      <c r="A2334" s="1" t="s">
        <v>4</v>
      </c>
      <c r="B2334" s="1" t="s">
        <v>2994</v>
      </c>
      <c r="C2334">
        <f>VLOOKUP(B2334,NB_2!A:C,3,0)</f>
        <v>6.2893081761006289E-2</v>
      </c>
      <c r="D2334">
        <f>VLOOKUP(B2334,NB_2!A:C,2,0)</f>
        <v>5.065856129685917E-3</v>
      </c>
      <c r="E2334">
        <f>C2334*GETPIVOTDATA("Gender",NB_2!$A$3,"Gender","Male","LastLetter","a")</f>
        <v>1.1019003543033448E-2</v>
      </c>
      <c r="F2334">
        <f>D2334*GETPIVOTDATA("Gender",NB_2!$A$3,"Gender","Female","LastLetter","a")</f>
        <v>2.812653656603731E-3</v>
      </c>
      <c r="G2334" t="str">
        <f t="shared" si="36"/>
        <v>Male</v>
      </c>
    </row>
    <row r="2335" spans="1:7">
      <c r="A2335" s="1" t="s">
        <v>4</v>
      </c>
      <c r="B2335" s="1" t="s">
        <v>2987</v>
      </c>
      <c r="C2335">
        <f>VLOOKUP(B2335,NB_2!A:C,3,0)</f>
        <v>3.7735849056603772E-2</v>
      </c>
      <c r="D2335">
        <f>VLOOKUP(B2335,NB_2!A:C,2,0)</f>
        <v>7.0921985815602835E-3</v>
      </c>
      <c r="E2335">
        <f>C2335*GETPIVOTDATA("Gender",NB_2!$A$3,"Gender","Male","LastLetter","a")</f>
        <v>6.6114021258200676E-3</v>
      </c>
      <c r="F2335">
        <f>D2335*GETPIVOTDATA("Gender",NB_2!$A$3,"Gender","Female","LastLetter","a")</f>
        <v>3.9377151192452236E-3</v>
      </c>
      <c r="G2335" t="str">
        <f t="shared" si="36"/>
        <v>Male</v>
      </c>
    </row>
    <row r="2336" spans="1:7">
      <c r="A2336" s="1" t="s">
        <v>4</v>
      </c>
      <c r="B2336" s="1" t="s">
        <v>2978</v>
      </c>
      <c r="C2336">
        <f>VLOOKUP(B2336,NB_2!A:C,3,0)</f>
        <v>3.0548068283917342E-2</v>
      </c>
      <c r="D2336">
        <f>VLOOKUP(B2336,NB_2!A:C,2,0)</f>
        <v>1.0131712259371835E-3</v>
      </c>
      <c r="E2336">
        <f>C2336*GETPIVOTDATA("Gender",NB_2!$A$3,"Gender","Male","LastLetter","a")</f>
        <v>5.3520874351876743E-3</v>
      </c>
      <c r="F2336">
        <f>D2336*GETPIVOTDATA("Gender",NB_2!$A$3,"Gender","Female","LastLetter","a")</f>
        <v>5.6253073132074625E-4</v>
      </c>
      <c r="G2336" t="str">
        <f t="shared" si="36"/>
        <v>Male</v>
      </c>
    </row>
    <row r="2337" spans="1:7">
      <c r="A2337" s="1" t="s">
        <v>4</v>
      </c>
      <c r="B2337" s="1" t="s">
        <v>2996</v>
      </c>
      <c r="C2337">
        <f>VLOOKUP(B2337,NB_2!A:C,3,0)</f>
        <v>2.4258760107816711E-2</v>
      </c>
      <c r="D2337">
        <f>VLOOKUP(B2337,NB_2!A:C,2,0)</f>
        <v>0</v>
      </c>
      <c r="E2337">
        <f>C2337*GETPIVOTDATA("Gender",NB_2!$A$3,"Gender","Male","LastLetter","a")</f>
        <v>4.2501870808843295E-3</v>
      </c>
      <c r="F2337">
        <f>D2337*GETPIVOTDATA("Gender",NB_2!$A$3,"Gender","Female","LastLetter","a")</f>
        <v>0</v>
      </c>
      <c r="G2337" t="str">
        <f t="shared" si="36"/>
        <v>Male</v>
      </c>
    </row>
    <row r="2338" spans="1:7">
      <c r="A2338" s="1" t="s">
        <v>4</v>
      </c>
      <c r="B2338" s="1" t="s">
        <v>2976</v>
      </c>
      <c r="C2338">
        <f>VLOOKUP(B2338,NB_2!A:C,3,0)</f>
        <v>0.17520215633423181</v>
      </c>
      <c r="D2338">
        <f>VLOOKUP(B2338,NB_2!A:C,2,0)</f>
        <v>0.55521783181357653</v>
      </c>
      <c r="E2338">
        <f>C2338*GETPIVOTDATA("Gender",NB_2!$A$3,"Gender","Male","LastLetter","a")</f>
        <v>3.0695795584164604E-2</v>
      </c>
      <c r="F2338">
        <f>D2338*GETPIVOTDATA("Gender",NB_2!$A$3,"Gender","Female","LastLetter","a")</f>
        <v>0.30826684076376898</v>
      </c>
      <c r="G2338" t="str">
        <f t="shared" si="36"/>
        <v>Female</v>
      </c>
    </row>
    <row r="2339" spans="1:7">
      <c r="A2339" s="1" t="s">
        <v>4</v>
      </c>
      <c r="B2339" s="1" t="s">
        <v>2986</v>
      </c>
      <c r="C2339">
        <f>VLOOKUP(B2339,NB_2!A:C,3,0)</f>
        <v>5.6603773584905662E-2</v>
      </c>
      <c r="D2339">
        <f>VLOOKUP(B2339,NB_2!A:C,2,0)</f>
        <v>3.0395136778115502E-2</v>
      </c>
      <c r="E2339">
        <f>C2339*GETPIVOTDATA("Gender",NB_2!$A$3,"Gender","Male","LastLetter","a")</f>
        <v>9.9171031887301028E-3</v>
      </c>
      <c r="F2339">
        <f>D2339*GETPIVOTDATA("Gender",NB_2!$A$3,"Gender","Female","LastLetter","a")</f>
        <v>1.6875921939622389E-2</v>
      </c>
      <c r="G2339" t="str">
        <f t="shared" si="36"/>
        <v>Female</v>
      </c>
    </row>
    <row r="2340" spans="1:7">
      <c r="A2340" s="1" t="s">
        <v>4</v>
      </c>
      <c r="B2340" s="1" t="s">
        <v>2996</v>
      </c>
      <c r="C2340">
        <f>VLOOKUP(B2340,NB_2!A:C,3,0)</f>
        <v>2.4258760107816711E-2</v>
      </c>
      <c r="D2340">
        <f>VLOOKUP(B2340,NB_2!A:C,2,0)</f>
        <v>0</v>
      </c>
      <c r="E2340">
        <f>C2340*GETPIVOTDATA("Gender",NB_2!$A$3,"Gender","Male","LastLetter","a")</f>
        <v>4.2501870808843295E-3</v>
      </c>
      <c r="F2340">
        <f>D2340*GETPIVOTDATA("Gender",NB_2!$A$3,"Gender","Female","LastLetter","a")</f>
        <v>0</v>
      </c>
      <c r="G2340" t="str">
        <f t="shared" si="36"/>
        <v>Male</v>
      </c>
    </row>
    <row r="2341" spans="1:7">
      <c r="A2341" s="1" t="s">
        <v>4</v>
      </c>
      <c r="B2341" s="1" t="s">
        <v>2994</v>
      </c>
      <c r="C2341">
        <f>VLOOKUP(B2341,NB_2!A:C,3,0)</f>
        <v>6.2893081761006289E-2</v>
      </c>
      <c r="D2341">
        <f>VLOOKUP(B2341,NB_2!A:C,2,0)</f>
        <v>5.065856129685917E-3</v>
      </c>
      <c r="E2341">
        <f>C2341*GETPIVOTDATA("Gender",NB_2!$A$3,"Gender","Male","LastLetter","a")</f>
        <v>1.1019003543033448E-2</v>
      </c>
      <c r="F2341">
        <f>D2341*GETPIVOTDATA("Gender",NB_2!$A$3,"Gender","Female","LastLetter","a")</f>
        <v>2.812653656603731E-3</v>
      </c>
      <c r="G2341" t="str">
        <f t="shared" si="36"/>
        <v>Male</v>
      </c>
    </row>
    <row r="2342" spans="1:7">
      <c r="A2342" s="1" t="s">
        <v>4</v>
      </c>
      <c r="B2342" s="1" t="s">
        <v>2985</v>
      </c>
      <c r="C2342">
        <f>VLOOKUP(B2342,NB_2!A:C,3,0)</f>
        <v>3.6837376460017966E-2</v>
      </c>
      <c r="D2342">
        <f>VLOOKUP(B2342,NB_2!A:C,2,0)</f>
        <v>4.0526849037487338E-3</v>
      </c>
      <c r="E2342">
        <f>C2342*GETPIVOTDATA("Gender",NB_2!$A$3,"Gender","Male","LastLetter","a")</f>
        <v>6.4539877894910181E-3</v>
      </c>
      <c r="F2342">
        <f>D2342*GETPIVOTDATA("Gender",NB_2!$A$3,"Gender","Female","LastLetter","a")</f>
        <v>2.250122925282985E-3</v>
      </c>
      <c r="G2342" t="str">
        <f t="shared" si="36"/>
        <v>Male</v>
      </c>
    </row>
    <row r="2343" spans="1:7">
      <c r="A2343" s="1" t="s">
        <v>4</v>
      </c>
      <c r="B2343" s="1" t="s">
        <v>2976</v>
      </c>
      <c r="C2343">
        <f>VLOOKUP(B2343,NB_2!A:C,3,0)</f>
        <v>0.17520215633423181</v>
      </c>
      <c r="D2343">
        <f>VLOOKUP(B2343,NB_2!A:C,2,0)</f>
        <v>0.55521783181357653</v>
      </c>
      <c r="E2343">
        <f>C2343*GETPIVOTDATA("Gender",NB_2!$A$3,"Gender","Male","LastLetter","a")</f>
        <v>3.0695795584164604E-2</v>
      </c>
      <c r="F2343">
        <f>D2343*GETPIVOTDATA("Gender",NB_2!$A$3,"Gender","Female","LastLetter","a")</f>
        <v>0.30826684076376898</v>
      </c>
      <c r="G2343" t="str">
        <f t="shared" si="36"/>
        <v>Female</v>
      </c>
    </row>
    <row r="2344" spans="1:7">
      <c r="A2344" s="1" t="s">
        <v>4</v>
      </c>
      <c r="B2344" s="1" t="s">
        <v>2996</v>
      </c>
      <c r="C2344">
        <f>VLOOKUP(B2344,NB_2!A:C,3,0)</f>
        <v>2.4258760107816711E-2</v>
      </c>
      <c r="D2344">
        <f>VLOOKUP(B2344,NB_2!A:C,2,0)</f>
        <v>0</v>
      </c>
      <c r="E2344">
        <f>C2344*GETPIVOTDATA("Gender",NB_2!$A$3,"Gender","Male","LastLetter","a")</f>
        <v>4.2501870808843295E-3</v>
      </c>
      <c r="F2344">
        <f>D2344*GETPIVOTDATA("Gender",NB_2!$A$3,"Gender","Female","LastLetter","a")</f>
        <v>0</v>
      </c>
      <c r="G2344" t="str">
        <f t="shared" si="36"/>
        <v>Male</v>
      </c>
    </row>
    <row r="2345" spans="1:7">
      <c r="A2345" s="1" t="s">
        <v>4</v>
      </c>
      <c r="B2345" s="1" t="s">
        <v>2983</v>
      </c>
      <c r="C2345">
        <f>VLOOKUP(B2345,NB_2!A:C,3,0)</f>
        <v>6.5588499550763707E-2</v>
      </c>
      <c r="D2345">
        <f>VLOOKUP(B2345,NB_2!A:C,2,0)</f>
        <v>0.33839918946301922</v>
      </c>
      <c r="E2345">
        <f>C2345*GETPIVOTDATA("Gender",NB_2!$A$3,"Gender","Male","LastLetter","a")</f>
        <v>1.1491246552020596E-2</v>
      </c>
      <c r="F2345">
        <f>D2345*GETPIVOTDATA("Gender",NB_2!$A$3,"Gender","Female","LastLetter","a")</f>
        <v>0.18788526426112923</v>
      </c>
      <c r="G2345" t="str">
        <f t="shared" si="36"/>
        <v>Female</v>
      </c>
    </row>
    <row r="2346" spans="1:7">
      <c r="A2346" s="1" t="s">
        <v>4</v>
      </c>
      <c r="B2346" s="1" t="s">
        <v>2976</v>
      </c>
      <c r="C2346">
        <f>VLOOKUP(B2346,NB_2!A:C,3,0)</f>
        <v>0.17520215633423181</v>
      </c>
      <c r="D2346">
        <f>VLOOKUP(B2346,NB_2!A:C,2,0)</f>
        <v>0.55521783181357653</v>
      </c>
      <c r="E2346">
        <f>C2346*GETPIVOTDATA("Gender",NB_2!$A$3,"Gender","Male","LastLetter","a")</f>
        <v>3.0695795584164604E-2</v>
      </c>
      <c r="F2346">
        <f>D2346*GETPIVOTDATA("Gender",NB_2!$A$3,"Gender","Female","LastLetter","a")</f>
        <v>0.30826684076376898</v>
      </c>
      <c r="G2346" t="str">
        <f t="shared" si="36"/>
        <v>Female</v>
      </c>
    </row>
    <row r="2347" spans="1:7">
      <c r="A2347" s="1" t="s">
        <v>4</v>
      </c>
      <c r="B2347" s="1" t="s">
        <v>2995</v>
      </c>
      <c r="C2347">
        <f>VLOOKUP(B2347,NB_2!A:C,3,0)</f>
        <v>3.2345013477088951E-2</v>
      </c>
      <c r="D2347">
        <f>VLOOKUP(B2347,NB_2!A:C,2,0)</f>
        <v>1.0131712259371834E-2</v>
      </c>
      <c r="E2347">
        <f>C2347*GETPIVOTDATA("Gender",NB_2!$A$3,"Gender","Male","LastLetter","a")</f>
        <v>5.6669161078457733E-3</v>
      </c>
      <c r="F2347">
        <f>D2347*GETPIVOTDATA("Gender",NB_2!$A$3,"Gender","Female","LastLetter","a")</f>
        <v>5.6253073132074621E-3</v>
      </c>
      <c r="G2347" t="str">
        <f t="shared" si="36"/>
        <v>Male</v>
      </c>
    </row>
    <row r="2348" spans="1:7">
      <c r="A2348" s="1" t="s">
        <v>4</v>
      </c>
      <c r="B2348" s="1" t="s">
        <v>2976</v>
      </c>
      <c r="C2348">
        <f>VLOOKUP(B2348,NB_2!A:C,3,0)</f>
        <v>0.17520215633423181</v>
      </c>
      <c r="D2348">
        <f>VLOOKUP(B2348,NB_2!A:C,2,0)</f>
        <v>0.55521783181357653</v>
      </c>
      <c r="E2348">
        <f>C2348*GETPIVOTDATA("Gender",NB_2!$A$3,"Gender","Male","LastLetter","a")</f>
        <v>3.0695795584164604E-2</v>
      </c>
      <c r="F2348">
        <f>D2348*GETPIVOTDATA("Gender",NB_2!$A$3,"Gender","Female","LastLetter","a")</f>
        <v>0.30826684076376898</v>
      </c>
      <c r="G2348" t="str">
        <f t="shared" si="36"/>
        <v>Female</v>
      </c>
    </row>
    <row r="2349" spans="1:7">
      <c r="A2349" s="1" t="s">
        <v>4</v>
      </c>
      <c r="B2349" s="1" t="s">
        <v>2988</v>
      </c>
      <c r="C2349">
        <f>VLOOKUP(B2349,NB_2!A:C,3,0)</f>
        <v>0.16172506738544473</v>
      </c>
      <c r="D2349">
        <f>VLOOKUP(B2349,NB_2!A:C,2,0)</f>
        <v>1.4184397163120567E-2</v>
      </c>
      <c r="E2349">
        <f>C2349*GETPIVOTDATA("Gender",NB_2!$A$3,"Gender","Male","LastLetter","a")</f>
        <v>2.8334580539228861E-2</v>
      </c>
      <c r="F2349">
        <f>D2349*GETPIVOTDATA("Gender",NB_2!$A$3,"Gender","Female","LastLetter","a")</f>
        <v>7.8754302384904471E-3</v>
      </c>
      <c r="G2349" t="str">
        <f t="shared" si="36"/>
        <v>Male</v>
      </c>
    </row>
    <row r="2350" spans="1:7">
      <c r="A2350" s="1" t="s">
        <v>4</v>
      </c>
      <c r="B2350" s="1" t="s">
        <v>2997</v>
      </c>
      <c r="C2350">
        <f>VLOOKUP(B2350,NB_2!A:C,3,0)</f>
        <v>1.7070979335130278E-2</v>
      </c>
      <c r="D2350">
        <f>VLOOKUP(B2350,NB_2!A:C,2,0)</f>
        <v>2.0263424518743669E-3</v>
      </c>
      <c r="E2350">
        <f>C2350*GETPIVOTDATA("Gender",NB_2!$A$3,"Gender","Male","LastLetter","a")</f>
        <v>2.9908723902519353E-3</v>
      </c>
      <c r="F2350">
        <f>D2350*GETPIVOTDATA("Gender",NB_2!$A$3,"Gender","Female","LastLetter","a")</f>
        <v>1.1250614626414925E-3</v>
      </c>
      <c r="G2350" t="str">
        <f t="shared" si="36"/>
        <v>Male</v>
      </c>
    </row>
    <row r="2351" spans="1:7">
      <c r="A2351" s="1" t="s">
        <v>4</v>
      </c>
      <c r="B2351" s="1" t="s">
        <v>2995</v>
      </c>
      <c r="C2351">
        <f>VLOOKUP(B2351,NB_2!A:C,3,0)</f>
        <v>3.2345013477088951E-2</v>
      </c>
      <c r="D2351">
        <f>VLOOKUP(B2351,NB_2!A:C,2,0)</f>
        <v>1.0131712259371834E-2</v>
      </c>
      <c r="E2351">
        <f>C2351*GETPIVOTDATA("Gender",NB_2!$A$3,"Gender","Male","LastLetter","a")</f>
        <v>5.6669161078457733E-3</v>
      </c>
      <c r="F2351">
        <f>D2351*GETPIVOTDATA("Gender",NB_2!$A$3,"Gender","Female","LastLetter","a")</f>
        <v>5.6253073132074621E-3</v>
      </c>
      <c r="G2351" t="str">
        <f t="shared" si="36"/>
        <v>Male</v>
      </c>
    </row>
    <row r="2352" spans="1:7">
      <c r="A2352" s="1" t="s">
        <v>4</v>
      </c>
      <c r="B2352" s="1" t="s">
        <v>2979</v>
      </c>
      <c r="C2352">
        <f>VLOOKUP(B2352,NB_2!A:C,3,0)</f>
        <v>6.2893081761006293E-3</v>
      </c>
      <c r="D2352">
        <f>VLOOKUP(B2352,NB_2!A:C,2,0)</f>
        <v>8.1053698074974676E-3</v>
      </c>
      <c r="E2352">
        <f>C2352*GETPIVOTDATA("Gender",NB_2!$A$3,"Gender","Male","LastLetter","a")</f>
        <v>1.1019003543033448E-3</v>
      </c>
      <c r="F2352">
        <f>D2352*GETPIVOTDATA("Gender",NB_2!$A$3,"Gender","Female","LastLetter","a")</f>
        <v>4.50024585056597E-3</v>
      </c>
      <c r="G2352" t="str">
        <f t="shared" si="36"/>
        <v>Female</v>
      </c>
    </row>
    <row r="2353" spans="1:7">
      <c r="A2353" s="1" t="s">
        <v>4</v>
      </c>
      <c r="B2353" s="1" t="s">
        <v>2983</v>
      </c>
      <c r="C2353">
        <f>VLOOKUP(B2353,NB_2!A:C,3,0)</f>
        <v>6.5588499550763707E-2</v>
      </c>
      <c r="D2353">
        <f>VLOOKUP(B2353,NB_2!A:C,2,0)</f>
        <v>0.33839918946301922</v>
      </c>
      <c r="E2353">
        <f>C2353*GETPIVOTDATA("Gender",NB_2!$A$3,"Gender","Male","LastLetter","a")</f>
        <v>1.1491246552020596E-2</v>
      </c>
      <c r="F2353">
        <f>D2353*GETPIVOTDATA("Gender",NB_2!$A$3,"Gender","Female","LastLetter","a")</f>
        <v>0.18788526426112923</v>
      </c>
      <c r="G2353" t="str">
        <f t="shared" si="36"/>
        <v>Female</v>
      </c>
    </row>
    <row r="2354" spans="1:7">
      <c r="A2354" s="1" t="s">
        <v>4</v>
      </c>
      <c r="B2354" s="1" t="s">
        <v>2987</v>
      </c>
      <c r="C2354">
        <f>VLOOKUP(B2354,NB_2!A:C,3,0)</f>
        <v>3.7735849056603772E-2</v>
      </c>
      <c r="D2354">
        <f>VLOOKUP(B2354,NB_2!A:C,2,0)</f>
        <v>7.0921985815602835E-3</v>
      </c>
      <c r="E2354">
        <f>C2354*GETPIVOTDATA("Gender",NB_2!$A$3,"Gender","Male","LastLetter","a")</f>
        <v>6.6114021258200676E-3</v>
      </c>
      <c r="F2354">
        <f>D2354*GETPIVOTDATA("Gender",NB_2!$A$3,"Gender","Female","LastLetter","a")</f>
        <v>3.9377151192452236E-3</v>
      </c>
      <c r="G2354" t="str">
        <f t="shared" si="36"/>
        <v>Male</v>
      </c>
    </row>
    <row r="2355" spans="1:7">
      <c r="A2355" s="1" t="s">
        <v>4</v>
      </c>
      <c r="B2355" s="1" t="s">
        <v>2996</v>
      </c>
      <c r="C2355">
        <f>VLOOKUP(B2355,NB_2!A:C,3,0)</f>
        <v>2.4258760107816711E-2</v>
      </c>
      <c r="D2355">
        <f>VLOOKUP(B2355,NB_2!A:C,2,0)</f>
        <v>0</v>
      </c>
      <c r="E2355">
        <f>C2355*GETPIVOTDATA("Gender",NB_2!$A$3,"Gender","Male","LastLetter","a")</f>
        <v>4.2501870808843295E-3</v>
      </c>
      <c r="F2355">
        <f>D2355*GETPIVOTDATA("Gender",NB_2!$A$3,"Gender","Female","LastLetter","a")</f>
        <v>0</v>
      </c>
      <c r="G2355" t="str">
        <f t="shared" si="36"/>
        <v>Male</v>
      </c>
    </row>
    <row r="2356" spans="1:7">
      <c r="A2356" s="1" t="s">
        <v>4</v>
      </c>
      <c r="B2356" s="1" t="s">
        <v>2992</v>
      </c>
      <c r="C2356">
        <f>VLOOKUP(B2356,NB_2!A:C,3,0)</f>
        <v>8.9847259658580411E-2</v>
      </c>
      <c r="D2356">
        <f>VLOOKUP(B2356,NB_2!A:C,2,0)</f>
        <v>8.1053698074974676E-3</v>
      </c>
      <c r="E2356">
        <f>C2356*GETPIVOTDATA("Gender",NB_2!$A$3,"Gender","Male","LastLetter","a")</f>
        <v>1.5741433632904926E-2</v>
      </c>
      <c r="F2356">
        <f>D2356*GETPIVOTDATA("Gender",NB_2!$A$3,"Gender","Female","LastLetter","a")</f>
        <v>4.50024585056597E-3</v>
      </c>
      <c r="G2356" t="str">
        <f t="shared" si="36"/>
        <v>Male</v>
      </c>
    </row>
    <row r="2357" spans="1:7">
      <c r="A2357" s="1" t="s">
        <v>4</v>
      </c>
      <c r="B2357" s="1" t="s">
        <v>2994</v>
      </c>
      <c r="C2357">
        <f>VLOOKUP(B2357,NB_2!A:C,3,0)</f>
        <v>6.2893081761006289E-2</v>
      </c>
      <c r="D2357">
        <f>VLOOKUP(B2357,NB_2!A:C,2,0)</f>
        <v>5.065856129685917E-3</v>
      </c>
      <c r="E2357">
        <f>C2357*GETPIVOTDATA("Gender",NB_2!$A$3,"Gender","Male","LastLetter","a")</f>
        <v>1.1019003543033448E-2</v>
      </c>
      <c r="F2357">
        <f>D2357*GETPIVOTDATA("Gender",NB_2!$A$3,"Gender","Female","LastLetter","a")</f>
        <v>2.812653656603731E-3</v>
      </c>
      <c r="G2357" t="str">
        <f t="shared" si="36"/>
        <v>Male</v>
      </c>
    </row>
    <row r="2358" spans="1:7">
      <c r="A2358" s="1" t="s">
        <v>4</v>
      </c>
      <c r="B2358" s="1" t="s">
        <v>2994</v>
      </c>
      <c r="C2358">
        <f>VLOOKUP(B2358,NB_2!A:C,3,0)</f>
        <v>6.2893081761006289E-2</v>
      </c>
      <c r="D2358">
        <f>VLOOKUP(B2358,NB_2!A:C,2,0)</f>
        <v>5.065856129685917E-3</v>
      </c>
      <c r="E2358">
        <f>C2358*GETPIVOTDATA("Gender",NB_2!$A$3,"Gender","Male","LastLetter","a")</f>
        <v>1.1019003543033448E-2</v>
      </c>
      <c r="F2358">
        <f>D2358*GETPIVOTDATA("Gender",NB_2!$A$3,"Gender","Female","LastLetter","a")</f>
        <v>2.812653656603731E-3</v>
      </c>
      <c r="G2358" t="str">
        <f t="shared" si="36"/>
        <v>Male</v>
      </c>
    </row>
    <row r="2359" spans="1:7">
      <c r="A2359" s="1" t="s">
        <v>4</v>
      </c>
      <c r="B2359" s="1" t="s">
        <v>2976</v>
      </c>
      <c r="C2359">
        <f>VLOOKUP(B2359,NB_2!A:C,3,0)</f>
        <v>0.17520215633423181</v>
      </c>
      <c r="D2359">
        <f>VLOOKUP(B2359,NB_2!A:C,2,0)</f>
        <v>0.55521783181357653</v>
      </c>
      <c r="E2359">
        <f>C2359*GETPIVOTDATA("Gender",NB_2!$A$3,"Gender","Male","LastLetter","a")</f>
        <v>3.0695795584164604E-2</v>
      </c>
      <c r="F2359">
        <f>D2359*GETPIVOTDATA("Gender",NB_2!$A$3,"Gender","Female","LastLetter","a")</f>
        <v>0.30826684076376898</v>
      </c>
      <c r="G2359" t="str">
        <f t="shared" si="36"/>
        <v>Female</v>
      </c>
    </row>
    <row r="2360" spans="1:7">
      <c r="A2360" s="1" t="s">
        <v>4</v>
      </c>
      <c r="B2360" s="1" t="s">
        <v>2992</v>
      </c>
      <c r="C2360">
        <f>VLOOKUP(B2360,NB_2!A:C,3,0)</f>
        <v>8.9847259658580411E-2</v>
      </c>
      <c r="D2360">
        <f>VLOOKUP(B2360,NB_2!A:C,2,0)</f>
        <v>8.1053698074974676E-3</v>
      </c>
      <c r="E2360">
        <f>C2360*GETPIVOTDATA("Gender",NB_2!$A$3,"Gender","Male","LastLetter","a")</f>
        <v>1.5741433632904926E-2</v>
      </c>
      <c r="F2360">
        <f>D2360*GETPIVOTDATA("Gender",NB_2!$A$3,"Gender","Female","LastLetter","a")</f>
        <v>4.50024585056597E-3</v>
      </c>
      <c r="G2360" t="str">
        <f t="shared" si="36"/>
        <v>Male</v>
      </c>
    </row>
    <row r="2361" spans="1:7">
      <c r="A2361" s="1" t="s">
        <v>4</v>
      </c>
      <c r="B2361" s="1" t="s">
        <v>2976</v>
      </c>
      <c r="C2361">
        <f>VLOOKUP(B2361,NB_2!A:C,3,0)</f>
        <v>0.17520215633423181</v>
      </c>
      <c r="D2361">
        <f>VLOOKUP(B2361,NB_2!A:C,2,0)</f>
        <v>0.55521783181357653</v>
      </c>
      <c r="E2361">
        <f>C2361*GETPIVOTDATA("Gender",NB_2!$A$3,"Gender","Male","LastLetter","a")</f>
        <v>3.0695795584164604E-2</v>
      </c>
      <c r="F2361">
        <f>D2361*GETPIVOTDATA("Gender",NB_2!$A$3,"Gender","Female","LastLetter","a")</f>
        <v>0.30826684076376898</v>
      </c>
      <c r="G2361" t="str">
        <f t="shared" si="36"/>
        <v>Female</v>
      </c>
    </row>
    <row r="2362" spans="1:7">
      <c r="A2362" s="1" t="s">
        <v>4</v>
      </c>
      <c r="B2362" s="1" t="s">
        <v>2982</v>
      </c>
      <c r="C2362">
        <f>VLOOKUP(B2362,NB_2!A:C,3,0)</f>
        <v>0.1096136567834681</v>
      </c>
      <c r="D2362">
        <f>VLOOKUP(B2362,NB_2!A:C,2,0)</f>
        <v>5.065856129685917E-3</v>
      </c>
      <c r="E2362">
        <f>C2362*GETPIVOTDATA("Gender",NB_2!$A$3,"Gender","Male","LastLetter","a")</f>
        <v>1.9204549032144008E-2</v>
      </c>
      <c r="F2362">
        <f>D2362*GETPIVOTDATA("Gender",NB_2!$A$3,"Gender","Female","LastLetter","a")</f>
        <v>2.812653656603731E-3</v>
      </c>
      <c r="G2362" t="str">
        <f t="shared" si="36"/>
        <v>Male</v>
      </c>
    </row>
    <row r="2363" spans="1:7">
      <c r="A2363" s="1" t="s">
        <v>4</v>
      </c>
      <c r="B2363" s="1" t="s">
        <v>2994</v>
      </c>
      <c r="C2363">
        <f>VLOOKUP(B2363,NB_2!A:C,3,0)</f>
        <v>6.2893081761006289E-2</v>
      </c>
      <c r="D2363">
        <f>VLOOKUP(B2363,NB_2!A:C,2,0)</f>
        <v>5.065856129685917E-3</v>
      </c>
      <c r="E2363">
        <f>C2363*GETPIVOTDATA("Gender",NB_2!$A$3,"Gender","Male","LastLetter","a")</f>
        <v>1.1019003543033448E-2</v>
      </c>
      <c r="F2363">
        <f>D2363*GETPIVOTDATA("Gender",NB_2!$A$3,"Gender","Female","LastLetter","a")</f>
        <v>2.812653656603731E-3</v>
      </c>
      <c r="G2363" t="str">
        <f t="shared" si="36"/>
        <v>Male</v>
      </c>
    </row>
    <row r="2364" spans="1:7">
      <c r="A2364" s="1" t="s">
        <v>4</v>
      </c>
      <c r="B2364" s="1" t="s">
        <v>2976</v>
      </c>
      <c r="C2364">
        <f>VLOOKUP(B2364,NB_2!A:C,3,0)</f>
        <v>0.17520215633423181</v>
      </c>
      <c r="D2364">
        <f>VLOOKUP(B2364,NB_2!A:C,2,0)</f>
        <v>0.55521783181357653</v>
      </c>
      <c r="E2364">
        <f>C2364*GETPIVOTDATA("Gender",NB_2!$A$3,"Gender","Male","LastLetter","a")</f>
        <v>3.0695795584164604E-2</v>
      </c>
      <c r="F2364">
        <f>D2364*GETPIVOTDATA("Gender",NB_2!$A$3,"Gender","Female","LastLetter","a")</f>
        <v>0.30826684076376898</v>
      </c>
      <c r="G2364" t="str">
        <f t="shared" si="36"/>
        <v>Female</v>
      </c>
    </row>
    <row r="2365" spans="1:7">
      <c r="A2365" s="1" t="s">
        <v>4</v>
      </c>
      <c r="B2365" s="1" t="s">
        <v>2990</v>
      </c>
      <c r="C2365">
        <f>VLOOKUP(B2365,NB_2!A:C,3,0)</f>
        <v>1.2578616352201259E-2</v>
      </c>
      <c r="D2365">
        <f>VLOOKUP(B2365,NB_2!A:C,2,0)</f>
        <v>1.0131712259371835E-3</v>
      </c>
      <c r="E2365">
        <f>C2365*GETPIVOTDATA("Gender",NB_2!$A$3,"Gender","Male","LastLetter","a")</f>
        <v>2.2038007086066895E-3</v>
      </c>
      <c r="F2365">
        <f>D2365*GETPIVOTDATA("Gender",NB_2!$A$3,"Gender","Female","LastLetter","a")</f>
        <v>5.6253073132074625E-4</v>
      </c>
      <c r="G2365" t="str">
        <f t="shared" si="36"/>
        <v>Male</v>
      </c>
    </row>
    <row r="2366" spans="1:7">
      <c r="A2366" s="1" t="s">
        <v>4</v>
      </c>
      <c r="B2366" s="1" t="s">
        <v>2985</v>
      </c>
      <c r="C2366">
        <f>VLOOKUP(B2366,NB_2!A:C,3,0)</f>
        <v>3.6837376460017966E-2</v>
      </c>
      <c r="D2366">
        <f>VLOOKUP(B2366,NB_2!A:C,2,0)</f>
        <v>4.0526849037487338E-3</v>
      </c>
      <c r="E2366">
        <f>C2366*GETPIVOTDATA("Gender",NB_2!$A$3,"Gender","Male","LastLetter","a")</f>
        <v>6.4539877894910181E-3</v>
      </c>
      <c r="F2366">
        <f>D2366*GETPIVOTDATA("Gender",NB_2!$A$3,"Gender","Female","LastLetter","a")</f>
        <v>2.250122925282985E-3</v>
      </c>
      <c r="G2366" t="str">
        <f t="shared" si="36"/>
        <v>Male</v>
      </c>
    </row>
    <row r="2367" spans="1:7">
      <c r="A2367" s="1" t="s">
        <v>4</v>
      </c>
      <c r="B2367" s="1" t="s">
        <v>2992</v>
      </c>
      <c r="C2367">
        <f>VLOOKUP(B2367,NB_2!A:C,3,0)</f>
        <v>8.9847259658580411E-2</v>
      </c>
      <c r="D2367">
        <f>VLOOKUP(B2367,NB_2!A:C,2,0)</f>
        <v>8.1053698074974676E-3</v>
      </c>
      <c r="E2367">
        <f>C2367*GETPIVOTDATA("Gender",NB_2!$A$3,"Gender","Male","LastLetter","a")</f>
        <v>1.5741433632904926E-2</v>
      </c>
      <c r="F2367">
        <f>D2367*GETPIVOTDATA("Gender",NB_2!$A$3,"Gender","Female","LastLetter","a")</f>
        <v>4.50024585056597E-3</v>
      </c>
      <c r="G2367" t="str">
        <f t="shared" si="36"/>
        <v>Male</v>
      </c>
    </row>
    <row r="2368" spans="1:7">
      <c r="A2368" s="1" t="s">
        <v>4</v>
      </c>
      <c r="B2368" s="1" t="s">
        <v>2988</v>
      </c>
      <c r="C2368">
        <f>VLOOKUP(B2368,NB_2!A:C,3,0)</f>
        <v>0.16172506738544473</v>
      </c>
      <c r="D2368">
        <f>VLOOKUP(B2368,NB_2!A:C,2,0)</f>
        <v>1.4184397163120567E-2</v>
      </c>
      <c r="E2368">
        <f>C2368*GETPIVOTDATA("Gender",NB_2!$A$3,"Gender","Male","LastLetter","a")</f>
        <v>2.8334580539228861E-2</v>
      </c>
      <c r="F2368">
        <f>D2368*GETPIVOTDATA("Gender",NB_2!$A$3,"Gender","Female","LastLetter","a")</f>
        <v>7.8754302384904471E-3</v>
      </c>
      <c r="G2368" t="str">
        <f t="shared" si="36"/>
        <v>Male</v>
      </c>
    </row>
    <row r="2369" spans="1:7">
      <c r="A2369" s="1" t="s">
        <v>4</v>
      </c>
      <c r="B2369" s="1" t="s">
        <v>2976</v>
      </c>
      <c r="C2369">
        <f>VLOOKUP(B2369,NB_2!A:C,3,0)</f>
        <v>0.17520215633423181</v>
      </c>
      <c r="D2369">
        <f>VLOOKUP(B2369,NB_2!A:C,2,0)</f>
        <v>0.55521783181357653</v>
      </c>
      <c r="E2369">
        <f>C2369*GETPIVOTDATA("Gender",NB_2!$A$3,"Gender","Male","LastLetter","a")</f>
        <v>3.0695795584164604E-2</v>
      </c>
      <c r="F2369">
        <f>D2369*GETPIVOTDATA("Gender",NB_2!$A$3,"Gender","Female","LastLetter","a")</f>
        <v>0.30826684076376898</v>
      </c>
      <c r="G2369" t="str">
        <f t="shared" si="36"/>
        <v>Female</v>
      </c>
    </row>
    <row r="2370" spans="1:7">
      <c r="A2370" s="1" t="s">
        <v>4</v>
      </c>
      <c r="B2370" s="1" t="s">
        <v>2994</v>
      </c>
      <c r="C2370">
        <f>VLOOKUP(B2370,NB_2!A:C,3,0)</f>
        <v>6.2893081761006289E-2</v>
      </c>
      <c r="D2370">
        <f>VLOOKUP(B2370,NB_2!A:C,2,0)</f>
        <v>5.065856129685917E-3</v>
      </c>
      <c r="E2370">
        <f>C2370*GETPIVOTDATA("Gender",NB_2!$A$3,"Gender","Male","LastLetter","a")</f>
        <v>1.1019003543033448E-2</v>
      </c>
      <c r="F2370">
        <f>D2370*GETPIVOTDATA("Gender",NB_2!$A$3,"Gender","Female","LastLetter","a")</f>
        <v>2.812653656603731E-3</v>
      </c>
      <c r="G2370" t="str">
        <f t="shared" si="36"/>
        <v>Male</v>
      </c>
    </row>
    <row r="2371" spans="1:7">
      <c r="A2371" s="1" t="s">
        <v>4</v>
      </c>
      <c r="B2371" s="1" t="s">
        <v>2982</v>
      </c>
      <c r="C2371">
        <f>VLOOKUP(B2371,NB_2!A:C,3,0)</f>
        <v>0.1096136567834681</v>
      </c>
      <c r="D2371">
        <f>VLOOKUP(B2371,NB_2!A:C,2,0)</f>
        <v>5.065856129685917E-3</v>
      </c>
      <c r="E2371">
        <f>C2371*GETPIVOTDATA("Gender",NB_2!$A$3,"Gender","Male","LastLetter","a")</f>
        <v>1.9204549032144008E-2</v>
      </c>
      <c r="F2371">
        <f>D2371*GETPIVOTDATA("Gender",NB_2!$A$3,"Gender","Female","LastLetter","a")</f>
        <v>2.812653656603731E-3</v>
      </c>
      <c r="G2371" t="str">
        <f t="shared" ref="G2371:G2434" si="37">IF(E2371&gt;F2371,"Male","Female")</f>
        <v>Male</v>
      </c>
    </row>
    <row r="2372" spans="1:7">
      <c r="A2372" s="1" t="s">
        <v>4</v>
      </c>
      <c r="B2372" s="1" t="s">
        <v>2995</v>
      </c>
      <c r="C2372">
        <f>VLOOKUP(B2372,NB_2!A:C,3,0)</f>
        <v>3.2345013477088951E-2</v>
      </c>
      <c r="D2372">
        <f>VLOOKUP(B2372,NB_2!A:C,2,0)</f>
        <v>1.0131712259371834E-2</v>
      </c>
      <c r="E2372">
        <f>C2372*GETPIVOTDATA("Gender",NB_2!$A$3,"Gender","Male","LastLetter","a")</f>
        <v>5.6669161078457733E-3</v>
      </c>
      <c r="F2372">
        <f>D2372*GETPIVOTDATA("Gender",NB_2!$A$3,"Gender","Female","LastLetter","a")</f>
        <v>5.6253073132074621E-3</v>
      </c>
      <c r="G2372" t="str">
        <f t="shared" si="37"/>
        <v>Male</v>
      </c>
    </row>
    <row r="2373" spans="1:7">
      <c r="A2373" s="1" t="s">
        <v>4</v>
      </c>
      <c r="B2373" s="1" t="s">
        <v>2976</v>
      </c>
      <c r="C2373">
        <f>VLOOKUP(B2373,NB_2!A:C,3,0)</f>
        <v>0.17520215633423181</v>
      </c>
      <c r="D2373">
        <f>VLOOKUP(B2373,NB_2!A:C,2,0)</f>
        <v>0.55521783181357653</v>
      </c>
      <c r="E2373">
        <f>C2373*GETPIVOTDATA("Gender",NB_2!$A$3,"Gender","Male","LastLetter","a")</f>
        <v>3.0695795584164604E-2</v>
      </c>
      <c r="F2373">
        <f>D2373*GETPIVOTDATA("Gender",NB_2!$A$3,"Gender","Female","LastLetter","a")</f>
        <v>0.30826684076376898</v>
      </c>
      <c r="G2373" t="str">
        <f t="shared" si="37"/>
        <v>Female</v>
      </c>
    </row>
    <row r="2374" spans="1:7">
      <c r="A2374" s="1" t="s">
        <v>4</v>
      </c>
      <c r="B2374" s="1" t="s">
        <v>2977</v>
      </c>
      <c r="C2374">
        <f>VLOOKUP(B2374,NB_2!A:C,3,0)</f>
        <v>8.9847259658580418E-3</v>
      </c>
      <c r="D2374">
        <f>VLOOKUP(B2374,NB_2!A:C,2,0)</f>
        <v>2.0263424518743669E-3</v>
      </c>
      <c r="E2374">
        <f>C2374*GETPIVOTDATA("Gender",NB_2!$A$3,"Gender","Male","LastLetter","a")</f>
        <v>1.5741433632904926E-3</v>
      </c>
      <c r="F2374">
        <f>D2374*GETPIVOTDATA("Gender",NB_2!$A$3,"Gender","Female","LastLetter","a")</f>
        <v>1.1250614626414925E-3</v>
      </c>
      <c r="G2374" t="str">
        <f t="shared" si="37"/>
        <v>Male</v>
      </c>
    </row>
    <row r="2375" spans="1:7">
      <c r="A2375" s="1" t="s">
        <v>4</v>
      </c>
      <c r="B2375" s="1" t="s">
        <v>2982</v>
      </c>
      <c r="C2375">
        <f>VLOOKUP(B2375,NB_2!A:C,3,0)</f>
        <v>0.1096136567834681</v>
      </c>
      <c r="D2375">
        <f>VLOOKUP(B2375,NB_2!A:C,2,0)</f>
        <v>5.065856129685917E-3</v>
      </c>
      <c r="E2375">
        <f>C2375*GETPIVOTDATA("Gender",NB_2!$A$3,"Gender","Male","LastLetter","a")</f>
        <v>1.9204549032144008E-2</v>
      </c>
      <c r="F2375">
        <f>D2375*GETPIVOTDATA("Gender",NB_2!$A$3,"Gender","Female","LastLetter","a")</f>
        <v>2.812653656603731E-3</v>
      </c>
      <c r="G2375" t="str">
        <f t="shared" si="37"/>
        <v>Male</v>
      </c>
    </row>
    <row r="2376" spans="1:7">
      <c r="A2376" s="1" t="s">
        <v>4</v>
      </c>
      <c r="B2376" s="1" t="s">
        <v>2986</v>
      </c>
      <c r="C2376">
        <f>VLOOKUP(B2376,NB_2!A:C,3,0)</f>
        <v>5.6603773584905662E-2</v>
      </c>
      <c r="D2376">
        <f>VLOOKUP(B2376,NB_2!A:C,2,0)</f>
        <v>3.0395136778115502E-2</v>
      </c>
      <c r="E2376">
        <f>C2376*GETPIVOTDATA("Gender",NB_2!$A$3,"Gender","Male","LastLetter","a")</f>
        <v>9.9171031887301028E-3</v>
      </c>
      <c r="F2376">
        <f>D2376*GETPIVOTDATA("Gender",NB_2!$A$3,"Gender","Female","LastLetter","a")</f>
        <v>1.6875921939622389E-2</v>
      </c>
      <c r="G2376" t="str">
        <f t="shared" si="37"/>
        <v>Female</v>
      </c>
    </row>
    <row r="2377" spans="1:7">
      <c r="A2377" s="1" t="s">
        <v>4</v>
      </c>
      <c r="B2377" s="1" t="s">
        <v>2983</v>
      </c>
      <c r="C2377">
        <f>VLOOKUP(B2377,NB_2!A:C,3,0)</f>
        <v>6.5588499550763707E-2</v>
      </c>
      <c r="D2377">
        <f>VLOOKUP(B2377,NB_2!A:C,2,0)</f>
        <v>0.33839918946301922</v>
      </c>
      <c r="E2377">
        <f>C2377*GETPIVOTDATA("Gender",NB_2!$A$3,"Gender","Male","LastLetter","a")</f>
        <v>1.1491246552020596E-2</v>
      </c>
      <c r="F2377">
        <f>D2377*GETPIVOTDATA("Gender",NB_2!$A$3,"Gender","Female","LastLetter","a")</f>
        <v>0.18788526426112923</v>
      </c>
      <c r="G2377" t="str">
        <f t="shared" si="37"/>
        <v>Female</v>
      </c>
    </row>
    <row r="2378" spans="1:7">
      <c r="A2378" s="1" t="s">
        <v>4</v>
      </c>
      <c r="B2378" s="1" t="s">
        <v>2976</v>
      </c>
      <c r="C2378">
        <f>VLOOKUP(B2378,NB_2!A:C,3,0)</f>
        <v>0.17520215633423181</v>
      </c>
      <c r="D2378">
        <f>VLOOKUP(B2378,NB_2!A:C,2,0)</f>
        <v>0.55521783181357653</v>
      </c>
      <c r="E2378">
        <f>C2378*GETPIVOTDATA("Gender",NB_2!$A$3,"Gender","Male","LastLetter","a")</f>
        <v>3.0695795584164604E-2</v>
      </c>
      <c r="F2378">
        <f>D2378*GETPIVOTDATA("Gender",NB_2!$A$3,"Gender","Female","LastLetter","a")</f>
        <v>0.30826684076376898</v>
      </c>
      <c r="G2378" t="str">
        <f t="shared" si="37"/>
        <v>Female</v>
      </c>
    </row>
    <row r="2379" spans="1:7">
      <c r="A2379" s="1" t="s">
        <v>4</v>
      </c>
      <c r="B2379" s="1" t="s">
        <v>2994</v>
      </c>
      <c r="C2379">
        <f>VLOOKUP(B2379,NB_2!A:C,3,0)</f>
        <v>6.2893081761006289E-2</v>
      </c>
      <c r="D2379">
        <f>VLOOKUP(B2379,NB_2!A:C,2,0)</f>
        <v>5.065856129685917E-3</v>
      </c>
      <c r="E2379">
        <f>C2379*GETPIVOTDATA("Gender",NB_2!$A$3,"Gender","Male","LastLetter","a")</f>
        <v>1.1019003543033448E-2</v>
      </c>
      <c r="F2379">
        <f>D2379*GETPIVOTDATA("Gender",NB_2!$A$3,"Gender","Female","LastLetter","a")</f>
        <v>2.812653656603731E-3</v>
      </c>
      <c r="G2379" t="str">
        <f t="shared" si="37"/>
        <v>Male</v>
      </c>
    </row>
    <row r="2380" spans="1:7">
      <c r="A2380" s="1" t="s">
        <v>4</v>
      </c>
      <c r="B2380" s="1" t="s">
        <v>2988</v>
      </c>
      <c r="C2380">
        <f>VLOOKUP(B2380,NB_2!A:C,3,0)</f>
        <v>0.16172506738544473</v>
      </c>
      <c r="D2380">
        <f>VLOOKUP(B2380,NB_2!A:C,2,0)</f>
        <v>1.4184397163120567E-2</v>
      </c>
      <c r="E2380">
        <f>C2380*GETPIVOTDATA("Gender",NB_2!$A$3,"Gender","Male","LastLetter","a")</f>
        <v>2.8334580539228861E-2</v>
      </c>
      <c r="F2380">
        <f>D2380*GETPIVOTDATA("Gender",NB_2!$A$3,"Gender","Female","LastLetter","a")</f>
        <v>7.8754302384904471E-3</v>
      </c>
      <c r="G2380" t="str">
        <f t="shared" si="37"/>
        <v>Male</v>
      </c>
    </row>
    <row r="2381" spans="1:7">
      <c r="A2381" s="1" t="s">
        <v>4</v>
      </c>
      <c r="B2381" s="1" t="s">
        <v>2978</v>
      </c>
      <c r="C2381">
        <f>VLOOKUP(B2381,NB_2!A:C,3,0)</f>
        <v>3.0548068283917342E-2</v>
      </c>
      <c r="D2381">
        <f>VLOOKUP(B2381,NB_2!A:C,2,0)</f>
        <v>1.0131712259371835E-3</v>
      </c>
      <c r="E2381">
        <f>C2381*GETPIVOTDATA("Gender",NB_2!$A$3,"Gender","Male","LastLetter","a")</f>
        <v>5.3520874351876743E-3</v>
      </c>
      <c r="F2381">
        <f>D2381*GETPIVOTDATA("Gender",NB_2!$A$3,"Gender","Female","LastLetter","a")</f>
        <v>5.6253073132074625E-4</v>
      </c>
      <c r="G2381" t="str">
        <f t="shared" si="37"/>
        <v>Male</v>
      </c>
    </row>
    <row r="2382" spans="1:7">
      <c r="A2382" s="1" t="s">
        <v>4</v>
      </c>
      <c r="B2382" s="1" t="s">
        <v>2988</v>
      </c>
      <c r="C2382">
        <f>VLOOKUP(B2382,NB_2!A:C,3,0)</f>
        <v>0.16172506738544473</v>
      </c>
      <c r="D2382">
        <f>VLOOKUP(B2382,NB_2!A:C,2,0)</f>
        <v>1.4184397163120567E-2</v>
      </c>
      <c r="E2382">
        <f>C2382*GETPIVOTDATA("Gender",NB_2!$A$3,"Gender","Male","LastLetter","a")</f>
        <v>2.8334580539228861E-2</v>
      </c>
      <c r="F2382">
        <f>D2382*GETPIVOTDATA("Gender",NB_2!$A$3,"Gender","Female","LastLetter","a")</f>
        <v>7.8754302384904471E-3</v>
      </c>
      <c r="G2382" t="str">
        <f t="shared" si="37"/>
        <v>Male</v>
      </c>
    </row>
    <row r="2383" spans="1:7">
      <c r="A2383" s="1" t="s">
        <v>4</v>
      </c>
      <c r="B2383" s="1" t="s">
        <v>2983</v>
      </c>
      <c r="C2383">
        <f>VLOOKUP(B2383,NB_2!A:C,3,0)</f>
        <v>6.5588499550763707E-2</v>
      </c>
      <c r="D2383">
        <f>VLOOKUP(B2383,NB_2!A:C,2,0)</f>
        <v>0.33839918946301922</v>
      </c>
      <c r="E2383">
        <f>C2383*GETPIVOTDATA("Gender",NB_2!$A$3,"Gender","Male","LastLetter","a")</f>
        <v>1.1491246552020596E-2</v>
      </c>
      <c r="F2383">
        <f>D2383*GETPIVOTDATA("Gender",NB_2!$A$3,"Gender","Female","LastLetter","a")</f>
        <v>0.18788526426112923</v>
      </c>
      <c r="G2383" t="str">
        <f t="shared" si="37"/>
        <v>Female</v>
      </c>
    </row>
    <row r="2384" spans="1:7">
      <c r="A2384" s="1" t="s">
        <v>4</v>
      </c>
      <c r="B2384" s="1" t="s">
        <v>2978</v>
      </c>
      <c r="C2384">
        <f>VLOOKUP(B2384,NB_2!A:C,3,0)</f>
        <v>3.0548068283917342E-2</v>
      </c>
      <c r="D2384">
        <f>VLOOKUP(B2384,NB_2!A:C,2,0)</f>
        <v>1.0131712259371835E-3</v>
      </c>
      <c r="E2384">
        <f>C2384*GETPIVOTDATA("Gender",NB_2!$A$3,"Gender","Male","LastLetter","a")</f>
        <v>5.3520874351876743E-3</v>
      </c>
      <c r="F2384">
        <f>D2384*GETPIVOTDATA("Gender",NB_2!$A$3,"Gender","Female","LastLetter","a")</f>
        <v>5.6253073132074625E-4</v>
      </c>
      <c r="G2384" t="str">
        <f t="shared" si="37"/>
        <v>Male</v>
      </c>
    </row>
    <row r="2385" spans="1:7">
      <c r="A2385" s="1" t="s">
        <v>4</v>
      </c>
      <c r="B2385" s="1" t="s">
        <v>2987</v>
      </c>
      <c r="C2385">
        <f>VLOOKUP(B2385,NB_2!A:C,3,0)</f>
        <v>3.7735849056603772E-2</v>
      </c>
      <c r="D2385">
        <f>VLOOKUP(B2385,NB_2!A:C,2,0)</f>
        <v>7.0921985815602835E-3</v>
      </c>
      <c r="E2385">
        <f>C2385*GETPIVOTDATA("Gender",NB_2!$A$3,"Gender","Male","LastLetter","a")</f>
        <v>6.6114021258200676E-3</v>
      </c>
      <c r="F2385">
        <f>D2385*GETPIVOTDATA("Gender",NB_2!$A$3,"Gender","Female","LastLetter","a")</f>
        <v>3.9377151192452236E-3</v>
      </c>
      <c r="G2385" t="str">
        <f t="shared" si="37"/>
        <v>Male</v>
      </c>
    </row>
    <row r="2386" spans="1:7">
      <c r="A2386" s="1" t="s">
        <v>4</v>
      </c>
      <c r="B2386" s="1" t="s">
        <v>2992</v>
      </c>
      <c r="C2386">
        <f>VLOOKUP(B2386,NB_2!A:C,3,0)</f>
        <v>8.9847259658580411E-2</v>
      </c>
      <c r="D2386">
        <f>VLOOKUP(B2386,NB_2!A:C,2,0)</f>
        <v>8.1053698074974676E-3</v>
      </c>
      <c r="E2386">
        <f>C2386*GETPIVOTDATA("Gender",NB_2!$A$3,"Gender","Male","LastLetter","a")</f>
        <v>1.5741433632904926E-2</v>
      </c>
      <c r="F2386">
        <f>D2386*GETPIVOTDATA("Gender",NB_2!$A$3,"Gender","Female","LastLetter","a")</f>
        <v>4.50024585056597E-3</v>
      </c>
      <c r="G2386" t="str">
        <f t="shared" si="37"/>
        <v>Male</v>
      </c>
    </row>
    <row r="2387" spans="1:7">
      <c r="A2387" s="1" t="s">
        <v>4</v>
      </c>
      <c r="B2387" s="1" t="s">
        <v>2988</v>
      </c>
      <c r="C2387">
        <f>VLOOKUP(B2387,NB_2!A:C,3,0)</f>
        <v>0.16172506738544473</v>
      </c>
      <c r="D2387">
        <f>VLOOKUP(B2387,NB_2!A:C,2,0)</f>
        <v>1.4184397163120567E-2</v>
      </c>
      <c r="E2387">
        <f>C2387*GETPIVOTDATA("Gender",NB_2!$A$3,"Gender","Male","LastLetter","a")</f>
        <v>2.8334580539228861E-2</v>
      </c>
      <c r="F2387">
        <f>D2387*GETPIVOTDATA("Gender",NB_2!$A$3,"Gender","Female","LastLetter","a")</f>
        <v>7.8754302384904471E-3</v>
      </c>
      <c r="G2387" t="str">
        <f t="shared" si="37"/>
        <v>Male</v>
      </c>
    </row>
    <row r="2388" spans="1:7">
      <c r="A2388" s="1" t="s">
        <v>4</v>
      </c>
      <c r="B2388" s="1" t="s">
        <v>2976</v>
      </c>
      <c r="C2388">
        <f>VLOOKUP(B2388,NB_2!A:C,3,0)</f>
        <v>0.17520215633423181</v>
      </c>
      <c r="D2388">
        <f>VLOOKUP(B2388,NB_2!A:C,2,0)</f>
        <v>0.55521783181357653</v>
      </c>
      <c r="E2388">
        <f>C2388*GETPIVOTDATA("Gender",NB_2!$A$3,"Gender","Male","LastLetter","a")</f>
        <v>3.0695795584164604E-2</v>
      </c>
      <c r="F2388">
        <f>D2388*GETPIVOTDATA("Gender",NB_2!$A$3,"Gender","Female","LastLetter","a")</f>
        <v>0.30826684076376898</v>
      </c>
      <c r="G2388" t="str">
        <f t="shared" si="37"/>
        <v>Female</v>
      </c>
    </row>
    <row r="2389" spans="1:7">
      <c r="A2389" s="1" t="s">
        <v>4</v>
      </c>
      <c r="B2389" s="1" t="s">
        <v>2982</v>
      </c>
      <c r="C2389">
        <f>VLOOKUP(B2389,NB_2!A:C,3,0)</f>
        <v>0.1096136567834681</v>
      </c>
      <c r="D2389">
        <f>VLOOKUP(B2389,NB_2!A:C,2,0)</f>
        <v>5.065856129685917E-3</v>
      </c>
      <c r="E2389">
        <f>C2389*GETPIVOTDATA("Gender",NB_2!$A$3,"Gender","Male","LastLetter","a")</f>
        <v>1.9204549032144008E-2</v>
      </c>
      <c r="F2389">
        <f>D2389*GETPIVOTDATA("Gender",NB_2!$A$3,"Gender","Female","LastLetter","a")</f>
        <v>2.812653656603731E-3</v>
      </c>
      <c r="G2389" t="str">
        <f t="shared" si="37"/>
        <v>Male</v>
      </c>
    </row>
    <row r="2390" spans="1:7">
      <c r="A2390" s="1" t="s">
        <v>4</v>
      </c>
      <c r="B2390" s="1" t="s">
        <v>2996</v>
      </c>
      <c r="C2390">
        <f>VLOOKUP(B2390,NB_2!A:C,3,0)</f>
        <v>2.4258760107816711E-2</v>
      </c>
      <c r="D2390">
        <f>VLOOKUP(B2390,NB_2!A:C,2,0)</f>
        <v>0</v>
      </c>
      <c r="E2390">
        <f>C2390*GETPIVOTDATA("Gender",NB_2!$A$3,"Gender","Male","LastLetter","a")</f>
        <v>4.2501870808843295E-3</v>
      </c>
      <c r="F2390">
        <f>D2390*GETPIVOTDATA("Gender",NB_2!$A$3,"Gender","Female","LastLetter","a")</f>
        <v>0</v>
      </c>
      <c r="G2390" t="str">
        <f t="shared" si="37"/>
        <v>Male</v>
      </c>
    </row>
    <row r="2391" spans="1:7">
      <c r="A2391" s="1" t="s">
        <v>4</v>
      </c>
      <c r="B2391" s="1" t="s">
        <v>2983</v>
      </c>
      <c r="C2391">
        <f>VLOOKUP(B2391,NB_2!A:C,3,0)</f>
        <v>6.5588499550763707E-2</v>
      </c>
      <c r="D2391">
        <f>VLOOKUP(B2391,NB_2!A:C,2,0)</f>
        <v>0.33839918946301922</v>
      </c>
      <c r="E2391">
        <f>C2391*GETPIVOTDATA("Gender",NB_2!$A$3,"Gender","Male","LastLetter","a")</f>
        <v>1.1491246552020596E-2</v>
      </c>
      <c r="F2391">
        <f>D2391*GETPIVOTDATA("Gender",NB_2!$A$3,"Gender","Female","LastLetter","a")</f>
        <v>0.18788526426112923</v>
      </c>
      <c r="G2391" t="str">
        <f t="shared" si="37"/>
        <v>Female</v>
      </c>
    </row>
    <row r="2392" spans="1:7">
      <c r="A2392" s="1" t="s">
        <v>4</v>
      </c>
      <c r="B2392" s="1" t="s">
        <v>2982</v>
      </c>
      <c r="C2392">
        <f>VLOOKUP(B2392,NB_2!A:C,3,0)</f>
        <v>0.1096136567834681</v>
      </c>
      <c r="D2392">
        <f>VLOOKUP(B2392,NB_2!A:C,2,0)</f>
        <v>5.065856129685917E-3</v>
      </c>
      <c r="E2392">
        <f>C2392*GETPIVOTDATA("Gender",NB_2!$A$3,"Gender","Male","LastLetter","a")</f>
        <v>1.9204549032144008E-2</v>
      </c>
      <c r="F2392">
        <f>D2392*GETPIVOTDATA("Gender",NB_2!$A$3,"Gender","Female","LastLetter","a")</f>
        <v>2.812653656603731E-3</v>
      </c>
      <c r="G2392" t="str">
        <f t="shared" si="37"/>
        <v>Male</v>
      </c>
    </row>
    <row r="2393" spans="1:7">
      <c r="A2393" s="1" t="s">
        <v>4</v>
      </c>
      <c r="B2393" s="1" t="s">
        <v>2988</v>
      </c>
      <c r="C2393">
        <f>VLOOKUP(B2393,NB_2!A:C,3,0)</f>
        <v>0.16172506738544473</v>
      </c>
      <c r="D2393">
        <f>VLOOKUP(B2393,NB_2!A:C,2,0)</f>
        <v>1.4184397163120567E-2</v>
      </c>
      <c r="E2393">
        <f>C2393*GETPIVOTDATA("Gender",NB_2!$A$3,"Gender","Male","LastLetter","a")</f>
        <v>2.8334580539228861E-2</v>
      </c>
      <c r="F2393">
        <f>D2393*GETPIVOTDATA("Gender",NB_2!$A$3,"Gender","Female","LastLetter","a")</f>
        <v>7.8754302384904471E-3</v>
      </c>
      <c r="G2393" t="str">
        <f t="shared" si="37"/>
        <v>Male</v>
      </c>
    </row>
    <row r="2394" spans="1:7">
      <c r="A2394" s="1" t="s">
        <v>4</v>
      </c>
      <c r="B2394" s="1" t="s">
        <v>2992</v>
      </c>
      <c r="C2394">
        <f>VLOOKUP(B2394,NB_2!A:C,3,0)</f>
        <v>8.9847259658580411E-2</v>
      </c>
      <c r="D2394">
        <f>VLOOKUP(B2394,NB_2!A:C,2,0)</f>
        <v>8.1053698074974676E-3</v>
      </c>
      <c r="E2394">
        <f>C2394*GETPIVOTDATA("Gender",NB_2!$A$3,"Gender","Male","LastLetter","a")</f>
        <v>1.5741433632904926E-2</v>
      </c>
      <c r="F2394">
        <f>D2394*GETPIVOTDATA("Gender",NB_2!$A$3,"Gender","Female","LastLetter","a")</f>
        <v>4.50024585056597E-3</v>
      </c>
      <c r="G2394" t="str">
        <f t="shared" si="37"/>
        <v>Male</v>
      </c>
    </row>
    <row r="2395" spans="1:7">
      <c r="A2395" s="1" t="s">
        <v>4</v>
      </c>
      <c r="B2395" s="1" t="s">
        <v>2994</v>
      </c>
      <c r="C2395">
        <f>VLOOKUP(B2395,NB_2!A:C,3,0)</f>
        <v>6.2893081761006289E-2</v>
      </c>
      <c r="D2395">
        <f>VLOOKUP(B2395,NB_2!A:C,2,0)</f>
        <v>5.065856129685917E-3</v>
      </c>
      <c r="E2395">
        <f>C2395*GETPIVOTDATA("Gender",NB_2!$A$3,"Gender","Male","LastLetter","a")</f>
        <v>1.1019003543033448E-2</v>
      </c>
      <c r="F2395">
        <f>D2395*GETPIVOTDATA("Gender",NB_2!$A$3,"Gender","Female","LastLetter","a")</f>
        <v>2.812653656603731E-3</v>
      </c>
      <c r="G2395" t="str">
        <f t="shared" si="37"/>
        <v>Male</v>
      </c>
    </row>
    <row r="2396" spans="1:7">
      <c r="A2396" s="1" t="s">
        <v>4</v>
      </c>
      <c r="B2396" s="1" t="s">
        <v>2992</v>
      </c>
      <c r="C2396">
        <f>VLOOKUP(B2396,NB_2!A:C,3,0)</f>
        <v>8.9847259658580411E-2</v>
      </c>
      <c r="D2396">
        <f>VLOOKUP(B2396,NB_2!A:C,2,0)</f>
        <v>8.1053698074974676E-3</v>
      </c>
      <c r="E2396">
        <f>C2396*GETPIVOTDATA("Gender",NB_2!$A$3,"Gender","Male","LastLetter","a")</f>
        <v>1.5741433632904926E-2</v>
      </c>
      <c r="F2396">
        <f>D2396*GETPIVOTDATA("Gender",NB_2!$A$3,"Gender","Female","LastLetter","a")</f>
        <v>4.50024585056597E-3</v>
      </c>
      <c r="G2396" t="str">
        <f t="shared" si="37"/>
        <v>Male</v>
      </c>
    </row>
    <row r="2397" spans="1:7">
      <c r="A2397" s="1" t="s">
        <v>4</v>
      </c>
      <c r="B2397" s="1" t="s">
        <v>2976</v>
      </c>
      <c r="C2397">
        <f>VLOOKUP(B2397,NB_2!A:C,3,0)</f>
        <v>0.17520215633423181</v>
      </c>
      <c r="D2397">
        <f>VLOOKUP(B2397,NB_2!A:C,2,0)</f>
        <v>0.55521783181357653</v>
      </c>
      <c r="E2397">
        <f>C2397*GETPIVOTDATA("Gender",NB_2!$A$3,"Gender","Male","LastLetter","a")</f>
        <v>3.0695795584164604E-2</v>
      </c>
      <c r="F2397">
        <f>D2397*GETPIVOTDATA("Gender",NB_2!$A$3,"Gender","Female","LastLetter","a")</f>
        <v>0.30826684076376898</v>
      </c>
      <c r="G2397" t="str">
        <f t="shared" si="37"/>
        <v>Female</v>
      </c>
    </row>
    <row r="2398" spans="1:7">
      <c r="A2398" s="1" t="s">
        <v>4</v>
      </c>
      <c r="B2398" s="1" t="s">
        <v>2976</v>
      </c>
      <c r="C2398">
        <f>VLOOKUP(B2398,NB_2!A:C,3,0)</f>
        <v>0.17520215633423181</v>
      </c>
      <c r="D2398">
        <f>VLOOKUP(B2398,NB_2!A:C,2,0)</f>
        <v>0.55521783181357653</v>
      </c>
      <c r="E2398">
        <f>C2398*GETPIVOTDATA("Gender",NB_2!$A$3,"Gender","Male","LastLetter","a")</f>
        <v>3.0695795584164604E-2</v>
      </c>
      <c r="F2398">
        <f>D2398*GETPIVOTDATA("Gender",NB_2!$A$3,"Gender","Female","LastLetter","a")</f>
        <v>0.30826684076376898</v>
      </c>
      <c r="G2398" t="str">
        <f t="shared" si="37"/>
        <v>Female</v>
      </c>
    </row>
    <row r="2399" spans="1:7">
      <c r="A2399" s="1" t="s">
        <v>4</v>
      </c>
      <c r="B2399" s="1" t="s">
        <v>2997</v>
      </c>
      <c r="C2399">
        <f>VLOOKUP(B2399,NB_2!A:C,3,0)</f>
        <v>1.7070979335130278E-2</v>
      </c>
      <c r="D2399">
        <f>VLOOKUP(B2399,NB_2!A:C,2,0)</f>
        <v>2.0263424518743669E-3</v>
      </c>
      <c r="E2399">
        <f>C2399*GETPIVOTDATA("Gender",NB_2!$A$3,"Gender","Male","LastLetter","a")</f>
        <v>2.9908723902519353E-3</v>
      </c>
      <c r="F2399">
        <f>D2399*GETPIVOTDATA("Gender",NB_2!$A$3,"Gender","Female","LastLetter","a")</f>
        <v>1.1250614626414925E-3</v>
      </c>
      <c r="G2399" t="str">
        <f t="shared" si="37"/>
        <v>Male</v>
      </c>
    </row>
    <row r="2400" spans="1:7">
      <c r="A2400" s="1" t="s">
        <v>4</v>
      </c>
      <c r="B2400" s="1" t="s">
        <v>2976</v>
      </c>
      <c r="C2400">
        <f>VLOOKUP(B2400,NB_2!A:C,3,0)</f>
        <v>0.17520215633423181</v>
      </c>
      <c r="D2400">
        <f>VLOOKUP(B2400,NB_2!A:C,2,0)</f>
        <v>0.55521783181357653</v>
      </c>
      <c r="E2400">
        <f>C2400*GETPIVOTDATA("Gender",NB_2!$A$3,"Gender","Male","LastLetter","a")</f>
        <v>3.0695795584164604E-2</v>
      </c>
      <c r="F2400">
        <f>D2400*GETPIVOTDATA("Gender",NB_2!$A$3,"Gender","Female","LastLetter","a")</f>
        <v>0.30826684076376898</v>
      </c>
      <c r="G2400" t="str">
        <f t="shared" si="37"/>
        <v>Female</v>
      </c>
    </row>
    <row r="2401" spans="1:7">
      <c r="A2401" s="1" t="s">
        <v>4</v>
      </c>
      <c r="B2401" s="1" t="s">
        <v>2985</v>
      </c>
      <c r="C2401">
        <f>VLOOKUP(B2401,NB_2!A:C,3,0)</f>
        <v>3.6837376460017966E-2</v>
      </c>
      <c r="D2401">
        <f>VLOOKUP(B2401,NB_2!A:C,2,0)</f>
        <v>4.0526849037487338E-3</v>
      </c>
      <c r="E2401">
        <f>C2401*GETPIVOTDATA("Gender",NB_2!$A$3,"Gender","Male","LastLetter","a")</f>
        <v>6.4539877894910181E-3</v>
      </c>
      <c r="F2401">
        <f>D2401*GETPIVOTDATA("Gender",NB_2!$A$3,"Gender","Female","LastLetter","a")</f>
        <v>2.250122925282985E-3</v>
      </c>
      <c r="G2401" t="str">
        <f t="shared" si="37"/>
        <v>Male</v>
      </c>
    </row>
    <row r="2402" spans="1:7">
      <c r="A2402" s="1" t="s">
        <v>4</v>
      </c>
      <c r="B2402" s="1" t="s">
        <v>2983</v>
      </c>
      <c r="C2402">
        <f>VLOOKUP(B2402,NB_2!A:C,3,0)</f>
        <v>6.5588499550763707E-2</v>
      </c>
      <c r="D2402">
        <f>VLOOKUP(B2402,NB_2!A:C,2,0)</f>
        <v>0.33839918946301922</v>
      </c>
      <c r="E2402">
        <f>C2402*GETPIVOTDATA("Gender",NB_2!$A$3,"Gender","Male","LastLetter","a")</f>
        <v>1.1491246552020596E-2</v>
      </c>
      <c r="F2402">
        <f>D2402*GETPIVOTDATA("Gender",NB_2!$A$3,"Gender","Female","LastLetter","a")</f>
        <v>0.18788526426112923</v>
      </c>
      <c r="G2402" t="str">
        <f t="shared" si="37"/>
        <v>Female</v>
      </c>
    </row>
    <row r="2403" spans="1:7">
      <c r="A2403" s="1" t="s">
        <v>4</v>
      </c>
      <c r="B2403" s="1" t="s">
        <v>2996</v>
      </c>
      <c r="C2403">
        <f>VLOOKUP(B2403,NB_2!A:C,3,0)</f>
        <v>2.4258760107816711E-2</v>
      </c>
      <c r="D2403">
        <f>VLOOKUP(B2403,NB_2!A:C,2,0)</f>
        <v>0</v>
      </c>
      <c r="E2403">
        <f>C2403*GETPIVOTDATA("Gender",NB_2!$A$3,"Gender","Male","LastLetter","a")</f>
        <v>4.2501870808843295E-3</v>
      </c>
      <c r="F2403">
        <f>D2403*GETPIVOTDATA("Gender",NB_2!$A$3,"Gender","Female","LastLetter","a")</f>
        <v>0</v>
      </c>
      <c r="G2403" t="str">
        <f t="shared" si="37"/>
        <v>Male</v>
      </c>
    </row>
    <row r="2404" spans="1:7">
      <c r="A2404" s="1" t="s">
        <v>4</v>
      </c>
      <c r="B2404" s="1" t="s">
        <v>2988</v>
      </c>
      <c r="C2404">
        <f>VLOOKUP(B2404,NB_2!A:C,3,0)</f>
        <v>0.16172506738544473</v>
      </c>
      <c r="D2404">
        <f>VLOOKUP(B2404,NB_2!A:C,2,0)</f>
        <v>1.4184397163120567E-2</v>
      </c>
      <c r="E2404">
        <f>C2404*GETPIVOTDATA("Gender",NB_2!$A$3,"Gender","Male","LastLetter","a")</f>
        <v>2.8334580539228861E-2</v>
      </c>
      <c r="F2404">
        <f>D2404*GETPIVOTDATA("Gender",NB_2!$A$3,"Gender","Female","LastLetter","a")</f>
        <v>7.8754302384904471E-3</v>
      </c>
      <c r="G2404" t="str">
        <f t="shared" si="37"/>
        <v>Male</v>
      </c>
    </row>
    <row r="2405" spans="1:7">
      <c r="A2405" s="1" t="s">
        <v>4</v>
      </c>
      <c r="B2405" s="1" t="s">
        <v>2990</v>
      </c>
      <c r="C2405">
        <f>VLOOKUP(B2405,NB_2!A:C,3,0)</f>
        <v>1.2578616352201259E-2</v>
      </c>
      <c r="D2405">
        <f>VLOOKUP(B2405,NB_2!A:C,2,0)</f>
        <v>1.0131712259371835E-3</v>
      </c>
      <c r="E2405">
        <f>C2405*GETPIVOTDATA("Gender",NB_2!$A$3,"Gender","Male","LastLetter","a")</f>
        <v>2.2038007086066895E-3</v>
      </c>
      <c r="F2405">
        <f>D2405*GETPIVOTDATA("Gender",NB_2!$A$3,"Gender","Female","LastLetter","a")</f>
        <v>5.6253073132074625E-4</v>
      </c>
      <c r="G2405" t="str">
        <f t="shared" si="37"/>
        <v>Male</v>
      </c>
    </row>
    <row r="2406" spans="1:7">
      <c r="A2406" s="1" t="s">
        <v>4</v>
      </c>
      <c r="B2406" s="1" t="s">
        <v>2993</v>
      </c>
      <c r="C2406">
        <f>VLOOKUP(B2406,NB_2!A:C,3,0)</f>
        <v>2.2461814914645103E-2</v>
      </c>
      <c r="D2406">
        <f>VLOOKUP(B2406,NB_2!A:C,2,0)</f>
        <v>3.0395136778115501E-3</v>
      </c>
      <c r="E2406">
        <f>C2406*GETPIVOTDATA("Gender",NB_2!$A$3,"Gender","Male","LastLetter","a")</f>
        <v>3.9353584082262314E-3</v>
      </c>
      <c r="F2406">
        <f>D2406*GETPIVOTDATA("Gender",NB_2!$A$3,"Gender","Female","LastLetter","a")</f>
        <v>1.6875921939622388E-3</v>
      </c>
      <c r="G2406" t="str">
        <f t="shared" si="37"/>
        <v>Male</v>
      </c>
    </row>
    <row r="2407" spans="1:7">
      <c r="A2407" s="1" t="s">
        <v>4</v>
      </c>
      <c r="B2407" s="1" t="s">
        <v>2976</v>
      </c>
      <c r="C2407">
        <f>VLOOKUP(B2407,NB_2!A:C,3,0)</f>
        <v>0.17520215633423181</v>
      </c>
      <c r="D2407">
        <f>VLOOKUP(B2407,NB_2!A:C,2,0)</f>
        <v>0.55521783181357653</v>
      </c>
      <c r="E2407">
        <f>C2407*GETPIVOTDATA("Gender",NB_2!$A$3,"Gender","Male","LastLetter","a")</f>
        <v>3.0695795584164604E-2</v>
      </c>
      <c r="F2407">
        <f>D2407*GETPIVOTDATA("Gender",NB_2!$A$3,"Gender","Female","LastLetter","a")</f>
        <v>0.30826684076376898</v>
      </c>
      <c r="G2407" t="str">
        <f t="shared" si="37"/>
        <v>Female</v>
      </c>
    </row>
    <row r="2408" spans="1:7">
      <c r="A2408" s="1" t="s">
        <v>4</v>
      </c>
      <c r="B2408" s="1" t="s">
        <v>2976</v>
      </c>
      <c r="C2408">
        <f>VLOOKUP(B2408,NB_2!A:C,3,0)</f>
        <v>0.17520215633423181</v>
      </c>
      <c r="D2408">
        <f>VLOOKUP(B2408,NB_2!A:C,2,0)</f>
        <v>0.55521783181357653</v>
      </c>
      <c r="E2408">
        <f>C2408*GETPIVOTDATA("Gender",NB_2!$A$3,"Gender","Male","LastLetter","a")</f>
        <v>3.0695795584164604E-2</v>
      </c>
      <c r="F2408">
        <f>D2408*GETPIVOTDATA("Gender",NB_2!$A$3,"Gender","Female","LastLetter","a")</f>
        <v>0.30826684076376898</v>
      </c>
      <c r="G2408" t="str">
        <f t="shared" si="37"/>
        <v>Female</v>
      </c>
    </row>
    <row r="2409" spans="1:7">
      <c r="A2409" s="1" t="s">
        <v>4</v>
      </c>
      <c r="B2409" s="1" t="s">
        <v>2976</v>
      </c>
      <c r="C2409">
        <f>VLOOKUP(B2409,NB_2!A:C,3,0)</f>
        <v>0.17520215633423181</v>
      </c>
      <c r="D2409">
        <f>VLOOKUP(B2409,NB_2!A:C,2,0)</f>
        <v>0.55521783181357653</v>
      </c>
      <c r="E2409">
        <f>C2409*GETPIVOTDATA("Gender",NB_2!$A$3,"Gender","Male","LastLetter","a")</f>
        <v>3.0695795584164604E-2</v>
      </c>
      <c r="F2409">
        <f>D2409*GETPIVOTDATA("Gender",NB_2!$A$3,"Gender","Female","LastLetter","a")</f>
        <v>0.30826684076376898</v>
      </c>
      <c r="G2409" t="str">
        <f t="shared" si="37"/>
        <v>Female</v>
      </c>
    </row>
    <row r="2410" spans="1:7">
      <c r="A2410" s="1" t="s">
        <v>4</v>
      </c>
      <c r="B2410" s="1" t="s">
        <v>2988</v>
      </c>
      <c r="C2410">
        <f>VLOOKUP(B2410,NB_2!A:C,3,0)</f>
        <v>0.16172506738544473</v>
      </c>
      <c r="D2410">
        <f>VLOOKUP(B2410,NB_2!A:C,2,0)</f>
        <v>1.4184397163120567E-2</v>
      </c>
      <c r="E2410">
        <f>C2410*GETPIVOTDATA("Gender",NB_2!$A$3,"Gender","Male","LastLetter","a")</f>
        <v>2.8334580539228861E-2</v>
      </c>
      <c r="F2410">
        <f>D2410*GETPIVOTDATA("Gender",NB_2!$A$3,"Gender","Female","LastLetter","a")</f>
        <v>7.8754302384904471E-3</v>
      </c>
      <c r="G2410" t="str">
        <f t="shared" si="37"/>
        <v>Male</v>
      </c>
    </row>
    <row r="2411" spans="1:7">
      <c r="A2411" s="1" t="s">
        <v>4</v>
      </c>
      <c r="B2411" s="1" t="s">
        <v>2995</v>
      </c>
      <c r="C2411">
        <f>VLOOKUP(B2411,NB_2!A:C,3,0)</f>
        <v>3.2345013477088951E-2</v>
      </c>
      <c r="D2411">
        <f>VLOOKUP(B2411,NB_2!A:C,2,0)</f>
        <v>1.0131712259371834E-2</v>
      </c>
      <c r="E2411">
        <f>C2411*GETPIVOTDATA("Gender",NB_2!$A$3,"Gender","Male","LastLetter","a")</f>
        <v>5.6669161078457733E-3</v>
      </c>
      <c r="F2411">
        <f>D2411*GETPIVOTDATA("Gender",NB_2!$A$3,"Gender","Female","LastLetter","a")</f>
        <v>5.6253073132074621E-3</v>
      </c>
      <c r="G2411" t="str">
        <f t="shared" si="37"/>
        <v>Male</v>
      </c>
    </row>
    <row r="2412" spans="1:7">
      <c r="A2412" s="1" t="s">
        <v>4</v>
      </c>
      <c r="B2412" s="1" t="s">
        <v>2992</v>
      </c>
      <c r="C2412">
        <f>VLOOKUP(B2412,NB_2!A:C,3,0)</f>
        <v>8.9847259658580411E-2</v>
      </c>
      <c r="D2412">
        <f>VLOOKUP(B2412,NB_2!A:C,2,0)</f>
        <v>8.1053698074974676E-3</v>
      </c>
      <c r="E2412">
        <f>C2412*GETPIVOTDATA("Gender",NB_2!$A$3,"Gender","Male","LastLetter","a")</f>
        <v>1.5741433632904926E-2</v>
      </c>
      <c r="F2412">
        <f>D2412*GETPIVOTDATA("Gender",NB_2!$A$3,"Gender","Female","LastLetter","a")</f>
        <v>4.50024585056597E-3</v>
      </c>
      <c r="G2412" t="str">
        <f t="shared" si="37"/>
        <v>Male</v>
      </c>
    </row>
    <row r="2413" spans="1:7">
      <c r="A2413" s="1" t="s">
        <v>4</v>
      </c>
      <c r="B2413" s="1" t="s">
        <v>2994</v>
      </c>
      <c r="C2413">
        <f>VLOOKUP(B2413,NB_2!A:C,3,0)</f>
        <v>6.2893081761006289E-2</v>
      </c>
      <c r="D2413">
        <f>VLOOKUP(B2413,NB_2!A:C,2,0)</f>
        <v>5.065856129685917E-3</v>
      </c>
      <c r="E2413">
        <f>C2413*GETPIVOTDATA("Gender",NB_2!$A$3,"Gender","Male","LastLetter","a")</f>
        <v>1.1019003543033448E-2</v>
      </c>
      <c r="F2413">
        <f>D2413*GETPIVOTDATA("Gender",NB_2!$A$3,"Gender","Female","LastLetter","a")</f>
        <v>2.812653656603731E-3</v>
      </c>
      <c r="G2413" t="str">
        <f t="shared" si="37"/>
        <v>Male</v>
      </c>
    </row>
    <row r="2414" spans="1:7">
      <c r="A2414" s="1" t="s">
        <v>4</v>
      </c>
      <c r="B2414" s="1" t="s">
        <v>2984</v>
      </c>
      <c r="C2414">
        <f>VLOOKUP(B2414,NB_2!A:C,3,0)</f>
        <v>2.3360287511230909E-2</v>
      </c>
      <c r="D2414">
        <f>VLOOKUP(B2414,NB_2!A:C,2,0)</f>
        <v>1.0131712259371835E-3</v>
      </c>
      <c r="E2414">
        <f>C2414*GETPIVOTDATA("Gender",NB_2!$A$3,"Gender","Male","LastLetter","a")</f>
        <v>4.0927727445552809E-3</v>
      </c>
      <c r="F2414">
        <f>D2414*GETPIVOTDATA("Gender",NB_2!$A$3,"Gender","Female","LastLetter","a")</f>
        <v>5.6253073132074625E-4</v>
      </c>
      <c r="G2414" t="str">
        <f t="shared" si="37"/>
        <v>Male</v>
      </c>
    </row>
    <row r="2415" spans="1:7">
      <c r="A2415" s="1" t="s">
        <v>4</v>
      </c>
      <c r="B2415" s="1" t="s">
        <v>2982</v>
      </c>
      <c r="C2415">
        <f>VLOOKUP(B2415,NB_2!A:C,3,0)</f>
        <v>0.1096136567834681</v>
      </c>
      <c r="D2415">
        <f>VLOOKUP(B2415,NB_2!A:C,2,0)</f>
        <v>5.065856129685917E-3</v>
      </c>
      <c r="E2415">
        <f>C2415*GETPIVOTDATA("Gender",NB_2!$A$3,"Gender","Male","LastLetter","a")</f>
        <v>1.9204549032144008E-2</v>
      </c>
      <c r="F2415">
        <f>D2415*GETPIVOTDATA("Gender",NB_2!$A$3,"Gender","Female","LastLetter","a")</f>
        <v>2.812653656603731E-3</v>
      </c>
      <c r="G2415" t="str">
        <f t="shared" si="37"/>
        <v>Male</v>
      </c>
    </row>
    <row r="2416" spans="1:7">
      <c r="A2416" s="1" t="s">
        <v>4</v>
      </c>
      <c r="B2416" s="1" t="s">
        <v>2987</v>
      </c>
      <c r="C2416">
        <f>VLOOKUP(B2416,NB_2!A:C,3,0)</f>
        <v>3.7735849056603772E-2</v>
      </c>
      <c r="D2416">
        <f>VLOOKUP(B2416,NB_2!A:C,2,0)</f>
        <v>7.0921985815602835E-3</v>
      </c>
      <c r="E2416">
        <f>C2416*GETPIVOTDATA("Gender",NB_2!$A$3,"Gender","Male","LastLetter","a")</f>
        <v>6.6114021258200676E-3</v>
      </c>
      <c r="F2416">
        <f>D2416*GETPIVOTDATA("Gender",NB_2!$A$3,"Gender","Female","LastLetter","a")</f>
        <v>3.9377151192452236E-3</v>
      </c>
      <c r="G2416" t="str">
        <f t="shared" si="37"/>
        <v>Male</v>
      </c>
    </row>
    <row r="2417" spans="1:7">
      <c r="A2417" s="1" t="s">
        <v>4</v>
      </c>
      <c r="B2417" s="1" t="s">
        <v>2996</v>
      </c>
      <c r="C2417">
        <f>VLOOKUP(B2417,NB_2!A:C,3,0)</f>
        <v>2.4258760107816711E-2</v>
      </c>
      <c r="D2417">
        <f>VLOOKUP(B2417,NB_2!A:C,2,0)</f>
        <v>0</v>
      </c>
      <c r="E2417">
        <f>C2417*GETPIVOTDATA("Gender",NB_2!$A$3,"Gender","Male","LastLetter","a")</f>
        <v>4.2501870808843295E-3</v>
      </c>
      <c r="F2417">
        <f>D2417*GETPIVOTDATA("Gender",NB_2!$A$3,"Gender","Female","LastLetter","a")</f>
        <v>0</v>
      </c>
      <c r="G2417" t="str">
        <f t="shared" si="37"/>
        <v>Male</v>
      </c>
    </row>
    <row r="2418" spans="1:7">
      <c r="A2418" s="1" t="s">
        <v>4</v>
      </c>
      <c r="B2418" s="1" t="s">
        <v>2992</v>
      </c>
      <c r="C2418">
        <f>VLOOKUP(B2418,NB_2!A:C,3,0)</f>
        <v>8.9847259658580411E-2</v>
      </c>
      <c r="D2418">
        <f>VLOOKUP(B2418,NB_2!A:C,2,0)</f>
        <v>8.1053698074974676E-3</v>
      </c>
      <c r="E2418">
        <f>C2418*GETPIVOTDATA("Gender",NB_2!$A$3,"Gender","Male","LastLetter","a")</f>
        <v>1.5741433632904926E-2</v>
      </c>
      <c r="F2418">
        <f>D2418*GETPIVOTDATA("Gender",NB_2!$A$3,"Gender","Female","LastLetter","a")</f>
        <v>4.50024585056597E-3</v>
      </c>
      <c r="G2418" t="str">
        <f t="shared" si="37"/>
        <v>Male</v>
      </c>
    </row>
    <row r="2419" spans="1:7">
      <c r="A2419" s="1" t="s">
        <v>4</v>
      </c>
      <c r="B2419" s="1" t="s">
        <v>2992</v>
      </c>
      <c r="C2419">
        <f>VLOOKUP(B2419,NB_2!A:C,3,0)</f>
        <v>8.9847259658580411E-2</v>
      </c>
      <c r="D2419">
        <f>VLOOKUP(B2419,NB_2!A:C,2,0)</f>
        <v>8.1053698074974676E-3</v>
      </c>
      <c r="E2419">
        <f>C2419*GETPIVOTDATA("Gender",NB_2!$A$3,"Gender","Male","LastLetter","a")</f>
        <v>1.5741433632904926E-2</v>
      </c>
      <c r="F2419">
        <f>D2419*GETPIVOTDATA("Gender",NB_2!$A$3,"Gender","Female","LastLetter","a")</f>
        <v>4.50024585056597E-3</v>
      </c>
      <c r="G2419" t="str">
        <f t="shared" si="37"/>
        <v>Male</v>
      </c>
    </row>
    <row r="2420" spans="1:7">
      <c r="A2420" s="1" t="s">
        <v>4</v>
      </c>
      <c r="B2420" s="1" t="s">
        <v>2995</v>
      </c>
      <c r="C2420">
        <f>VLOOKUP(B2420,NB_2!A:C,3,0)</f>
        <v>3.2345013477088951E-2</v>
      </c>
      <c r="D2420">
        <f>VLOOKUP(B2420,NB_2!A:C,2,0)</f>
        <v>1.0131712259371834E-2</v>
      </c>
      <c r="E2420">
        <f>C2420*GETPIVOTDATA("Gender",NB_2!$A$3,"Gender","Male","LastLetter","a")</f>
        <v>5.6669161078457733E-3</v>
      </c>
      <c r="F2420">
        <f>D2420*GETPIVOTDATA("Gender",NB_2!$A$3,"Gender","Female","LastLetter","a")</f>
        <v>5.6253073132074621E-3</v>
      </c>
      <c r="G2420" t="str">
        <f t="shared" si="37"/>
        <v>Male</v>
      </c>
    </row>
    <row r="2421" spans="1:7">
      <c r="A2421" s="1" t="s">
        <v>4</v>
      </c>
      <c r="B2421" s="1" t="s">
        <v>2988</v>
      </c>
      <c r="C2421">
        <f>VLOOKUP(B2421,NB_2!A:C,3,0)</f>
        <v>0.16172506738544473</v>
      </c>
      <c r="D2421">
        <f>VLOOKUP(B2421,NB_2!A:C,2,0)</f>
        <v>1.4184397163120567E-2</v>
      </c>
      <c r="E2421">
        <f>C2421*GETPIVOTDATA("Gender",NB_2!$A$3,"Gender","Male","LastLetter","a")</f>
        <v>2.8334580539228861E-2</v>
      </c>
      <c r="F2421">
        <f>D2421*GETPIVOTDATA("Gender",NB_2!$A$3,"Gender","Female","LastLetter","a")</f>
        <v>7.8754302384904471E-3</v>
      </c>
      <c r="G2421" t="str">
        <f t="shared" si="37"/>
        <v>Male</v>
      </c>
    </row>
    <row r="2422" spans="1:7">
      <c r="A2422" s="1" t="s">
        <v>4</v>
      </c>
      <c r="B2422" s="1" t="s">
        <v>2990</v>
      </c>
      <c r="C2422">
        <f>VLOOKUP(B2422,NB_2!A:C,3,0)</f>
        <v>1.2578616352201259E-2</v>
      </c>
      <c r="D2422">
        <f>VLOOKUP(B2422,NB_2!A:C,2,0)</f>
        <v>1.0131712259371835E-3</v>
      </c>
      <c r="E2422">
        <f>C2422*GETPIVOTDATA("Gender",NB_2!$A$3,"Gender","Male","LastLetter","a")</f>
        <v>2.2038007086066895E-3</v>
      </c>
      <c r="F2422">
        <f>D2422*GETPIVOTDATA("Gender",NB_2!$A$3,"Gender","Female","LastLetter","a")</f>
        <v>5.6253073132074625E-4</v>
      </c>
      <c r="G2422" t="str">
        <f t="shared" si="37"/>
        <v>Male</v>
      </c>
    </row>
    <row r="2423" spans="1:7">
      <c r="A2423" s="1" t="s">
        <v>4</v>
      </c>
      <c r="B2423" s="1" t="s">
        <v>2995</v>
      </c>
      <c r="C2423">
        <f>VLOOKUP(B2423,NB_2!A:C,3,0)</f>
        <v>3.2345013477088951E-2</v>
      </c>
      <c r="D2423">
        <f>VLOOKUP(B2423,NB_2!A:C,2,0)</f>
        <v>1.0131712259371834E-2</v>
      </c>
      <c r="E2423">
        <f>C2423*GETPIVOTDATA("Gender",NB_2!$A$3,"Gender","Male","LastLetter","a")</f>
        <v>5.6669161078457733E-3</v>
      </c>
      <c r="F2423">
        <f>D2423*GETPIVOTDATA("Gender",NB_2!$A$3,"Gender","Female","LastLetter","a")</f>
        <v>5.6253073132074621E-3</v>
      </c>
      <c r="G2423" t="str">
        <f t="shared" si="37"/>
        <v>Male</v>
      </c>
    </row>
    <row r="2424" spans="1:7">
      <c r="A2424" s="1" t="s">
        <v>4</v>
      </c>
      <c r="B2424" s="1" t="s">
        <v>2976</v>
      </c>
      <c r="C2424">
        <f>VLOOKUP(B2424,NB_2!A:C,3,0)</f>
        <v>0.17520215633423181</v>
      </c>
      <c r="D2424">
        <f>VLOOKUP(B2424,NB_2!A:C,2,0)</f>
        <v>0.55521783181357653</v>
      </c>
      <c r="E2424">
        <f>C2424*GETPIVOTDATA("Gender",NB_2!$A$3,"Gender","Male","LastLetter","a")</f>
        <v>3.0695795584164604E-2</v>
      </c>
      <c r="F2424">
        <f>D2424*GETPIVOTDATA("Gender",NB_2!$A$3,"Gender","Female","LastLetter","a")</f>
        <v>0.30826684076376898</v>
      </c>
      <c r="G2424" t="str">
        <f t="shared" si="37"/>
        <v>Female</v>
      </c>
    </row>
    <row r="2425" spans="1:7">
      <c r="A2425" s="1" t="s">
        <v>4</v>
      </c>
      <c r="B2425" s="1" t="s">
        <v>2983</v>
      </c>
      <c r="C2425">
        <f>VLOOKUP(B2425,NB_2!A:C,3,0)</f>
        <v>6.5588499550763707E-2</v>
      </c>
      <c r="D2425">
        <f>VLOOKUP(B2425,NB_2!A:C,2,0)</f>
        <v>0.33839918946301922</v>
      </c>
      <c r="E2425">
        <f>C2425*GETPIVOTDATA("Gender",NB_2!$A$3,"Gender","Male","LastLetter","a")</f>
        <v>1.1491246552020596E-2</v>
      </c>
      <c r="F2425">
        <f>D2425*GETPIVOTDATA("Gender",NB_2!$A$3,"Gender","Female","LastLetter","a")</f>
        <v>0.18788526426112923</v>
      </c>
      <c r="G2425" t="str">
        <f t="shared" si="37"/>
        <v>Female</v>
      </c>
    </row>
    <row r="2426" spans="1:7">
      <c r="A2426" s="1" t="s">
        <v>4</v>
      </c>
      <c r="B2426" s="1" t="s">
        <v>2985</v>
      </c>
      <c r="C2426">
        <f>VLOOKUP(B2426,NB_2!A:C,3,0)</f>
        <v>3.6837376460017966E-2</v>
      </c>
      <c r="D2426">
        <f>VLOOKUP(B2426,NB_2!A:C,2,0)</f>
        <v>4.0526849037487338E-3</v>
      </c>
      <c r="E2426">
        <f>C2426*GETPIVOTDATA("Gender",NB_2!$A$3,"Gender","Male","LastLetter","a")</f>
        <v>6.4539877894910181E-3</v>
      </c>
      <c r="F2426">
        <f>D2426*GETPIVOTDATA("Gender",NB_2!$A$3,"Gender","Female","LastLetter","a")</f>
        <v>2.250122925282985E-3</v>
      </c>
      <c r="G2426" t="str">
        <f t="shared" si="37"/>
        <v>Male</v>
      </c>
    </row>
    <row r="2427" spans="1:7">
      <c r="A2427" s="1" t="s">
        <v>4</v>
      </c>
      <c r="B2427" s="1" t="s">
        <v>2995</v>
      </c>
      <c r="C2427">
        <f>VLOOKUP(B2427,NB_2!A:C,3,0)</f>
        <v>3.2345013477088951E-2</v>
      </c>
      <c r="D2427">
        <f>VLOOKUP(B2427,NB_2!A:C,2,0)</f>
        <v>1.0131712259371834E-2</v>
      </c>
      <c r="E2427">
        <f>C2427*GETPIVOTDATA("Gender",NB_2!$A$3,"Gender","Male","LastLetter","a")</f>
        <v>5.6669161078457733E-3</v>
      </c>
      <c r="F2427">
        <f>D2427*GETPIVOTDATA("Gender",NB_2!$A$3,"Gender","Female","LastLetter","a")</f>
        <v>5.6253073132074621E-3</v>
      </c>
      <c r="G2427" t="str">
        <f t="shared" si="37"/>
        <v>Male</v>
      </c>
    </row>
    <row r="2428" spans="1:7">
      <c r="A2428" s="1" t="s">
        <v>4</v>
      </c>
      <c r="B2428" s="1" t="s">
        <v>2976</v>
      </c>
      <c r="C2428">
        <f>VLOOKUP(B2428,NB_2!A:C,3,0)</f>
        <v>0.17520215633423181</v>
      </c>
      <c r="D2428">
        <f>VLOOKUP(B2428,NB_2!A:C,2,0)</f>
        <v>0.55521783181357653</v>
      </c>
      <c r="E2428">
        <f>C2428*GETPIVOTDATA("Gender",NB_2!$A$3,"Gender","Male","LastLetter","a")</f>
        <v>3.0695795584164604E-2</v>
      </c>
      <c r="F2428">
        <f>D2428*GETPIVOTDATA("Gender",NB_2!$A$3,"Gender","Female","LastLetter","a")</f>
        <v>0.30826684076376898</v>
      </c>
      <c r="G2428" t="str">
        <f t="shared" si="37"/>
        <v>Female</v>
      </c>
    </row>
    <row r="2429" spans="1:7">
      <c r="A2429" s="1" t="s">
        <v>4</v>
      </c>
      <c r="B2429" s="1" t="s">
        <v>2992</v>
      </c>
      <c r="C2429">
        <f>VLOOKUP(B2429,NB_2!A:C,3,0)</f>
        <v>8.9847259658580411E-2</v>
      </c>
      <c r="D2429">
        <f>VLOOKUP(B2429,NB_2!A:C,2,0)</f>
        <v>8.1053698074974676E-3</v>
      </c>
      <c r="E2429">
        <f>C2429*GETPIVOTDATA("Gender",NB_2!$A$3,"Gender","Male","LastLetter","a")</f>
        <v>1.5741433632904926E-2</v>
      </c>
      <c r="F2429">
        <f>D2429*GETPIVOTDATA("Gender",NB_2!$A$3,"Gender","Female","LastLetter","a")</f>
        <v>4.50024585056597E-3</v>
      </c>
      <c r="G2429" t="str">
        <f t="shared" si="37"/>
        <v>Male</v>
      </c>
    </row>
    <row r="2430" spans="1:7">
      <c r="A2430" s="1" t="s">
        <v>4</v>
      </c>
      <c r="B2430" s="1" t="s">
        <v>2987</v>
      </c>
      <c r="C2430">
        <f>VLOOKUP(B2430,NB_2!A:C,3,0)</f>
        <v>3.7735849056603772E-2</v>
      </c>
      <c r="D2430">
        <f>VLOOKUP(B2430,NB_2!A:C,2,0)</f>
        <v>7.0921985815602835E-3</v>
      </c>
      <c r="E2430">
        <f>C2430*GETPIVOTDATA("Gender",NB_2!$A$3,"Gender","Male","LastLetter","a")</f>
        <v>6.6114021258200676E-3</v>
      </c>
      <c r="F2430">
        <f>D2430*GETPIVOTDATA("Gender",NB_2!$A$3,"Gender","Female","LastLetter","a")</f>
        <v>3.9377151192452236E-3</v>
      </c>
      <c r="G2430" t="str">
        <f t="shared" si="37"/>
        <v>Male</v>
      </c>
    </row>
    <row r="2431" spans="1:7">
      <c r="A2431" s="1" t="s">
        <v>4</v>
      </c>
      <c r="B2431" s="1" t="s">
        <v>2983</v>
      </c>
      <c r="C2431">
        <f>VLOOKUP(B2431,NB_2!A:C,3,0)</f>
        <v>6.5588499550763707E-2</v>
      </c>
      <c r="D2431">
        <f>VLOOKUP(B2431,NB_2!A:C,2,0)</f>
        <v>0.33839918946301922</v>
      </c>
      <c r="E2431">
        <f>C2431*GETPIVOTDATA("Gender",NB_2!$A$3,"Gender","Male","LastLetter","a")</f>
        <v>1.1491246552020596E-2</v>
      </c>
      <c r="F2431">
        <f>D2431*GETPIVOTDATA("Gender",NB_2!$A$3,"Gender","Female","LastLetter","a")</f>
        <v>0.18788526426112923</v>
      </c>
      <c r="G2431" t="str">
        <f t="shared" si="37"/>
        <v>Female</v>
      </c>
    </row>
    <row r="2432" spans="1:7">
      <c r="A2432" s="1" t="s">
        <v>4</v>
      </c>
      <c r="B2432" s="1" t="s">
        <v>2976</v>
      </c>
      <c r="C2432">
        <f>VLOOKUP(B2432,NB_2!A:C,3,0)</f>
        <v>0.17520215633423181</v>
      </c>
      <c r="D2432">
        <f>VLOOKUP(B2432,NB_2!A:C,2,0)</f>
        <v>0.55521783181357653</v>
      </c>
      <c r="E2432">
        <f>C2432*GETPIVOTDATA("Gender",NB_2!$A$3,"Gender","Male","LastLetter","a")</f>
        <v>3.0695795584164604E-2</v>
      </c>
      <c r="F2432">
        <f>D2432*GETPIVOTDATA("Gender",NB_2!$A$3,"Gender","Female","LastLetter","a")</f>
        <v>0.30826684076376898</v>
      </c>
      <c r="G2432" t="str">
        <f t="shared" si="37"/>
        <v>Female</v>
      </c>
    </row>
    <row r="2433" spans="1:7">
      <c r="A2433" s="1" t="s">
        <v>4</v>
      </c>
      <c r="B2433" s="1" t="s">
        <v>2976</v>
      </c>
      <c r="C2433">
        <f>VLOOKUP(B2433,NB_2!A:C,3,0)</f>
        <v>0.17520215633423181</v>
      </c>
      <c r="D2433">
        <f>VLOOKUP(B2433,NB_2!A:C,2,0)</f>
        <v>0.55521783181357653</v>
      </c>
      <c r="E2433">
        <f>C2433*GETPIVOTDATA("Gender",NB_2!$A$3,"Gender","Male","LastLetter","a")</f>
        <v>3.0695795584164604E-2</v>
      </c>
      <c r="F2433">
        <f>D2433*GETPIVOTDATA("Gender",NB_2!$A$3,"Gender","Female","LastLetter","a")</f>
        <v>0.30826684076376898</v>
      </c>
      <c r="G2433" t="str">
        <f t="shared" si="37"/>
        <v>Female</v>
      </c>
    </row>
    <row r="2434" spans="1:7">
      <c r="A2434" s="1" t="s">
        <v>4</v>
      </c>
      <c r="B2434" s="1" t="s">
        <v>2996</v>
      </c>
      <c r="C2434">
        <f>VLOOKUP(B2434,NB_2!A:C,3,0)</f>
        <v>2.4258760107816711E-2</v>
      </c>
      <c r="D2434">
        <f>VLOOKUP(B2434,NB_2!A:C,2,0)</f>
        <v>0</v>
      </c>
      <c r="E2434">
        <f>C2434*GETPIVOTDATA("Gender",NB_2!$A$3,"Gender","Male","LastLetter","a")</f>
        <v>4.2501870808843295E-3</v>
      </c>
      <c r="F2434">
        <f>D2434*GETPIVOTDATA("Gender",NB_2!$A$3,"Gender","Female","LastLetter","a")</f>
        <v>0</v>
      </c>
      <c r="G2434" t="str">
        <f t="shared" si="37"/>
        <v>Male</v>
      </c>
    </row>
    <row r="2435" spans="1:7">
      <c r="A2435" s="1" t="s">
        <v>4</v>
      </c>
      <c r="B2435" s="1" t="s">
        <v>2988</v>
      </c>
      <c r="C2435">
        <f>VLOOKUP(B2435,NB_2!A:C,3,0)</f>
        <v>0.16172506738544473</v>
      </c>
      <c r="D2435">
        <f>VLOOKUP(B2435,NB_2!A:C,2,0)</f>
        <v>1.4184397163120567E-2</v>
      </c>
      <c r="E2435">
        <f>C2435*GETPIVOTDATA("Gender",NB_2!$A$3,"Gender","Male","LastLetter","a")</f>
        <v>2.8334580539228861E-2</v>
      </c>
      <c r="F2435">
        <f>D2435*GETPIVOTDATA("Gender",NB_2!$A$3,"Gender","Female","LastLetter","a")</f>
        <v>7.8754302384904471E-3</v>
      </c>
      <c r="G2435" t="str">
        <f t="shared" ref="G2435:G2498" si="38">IF(E2435&gt;F2435,"Male","Female")</f>
        <v>Male</v>
      </c>
    </row>
    <row r="2436" spans="1:7">
      <c r="A2436" s="1" t="s">
        <v>4</v>
      </c>
      <c r="B2436" s="1" t="s">
        <v>2988</v>
      </c>
      <c r="C2436">
        <f>VLOOKUP(B2436,NB_2!A:C,3,0)</f>
        <v>0.16172506738544473</v>
      </c>
      <c r="D2436">
        <f>VLOOKUP(B2436,NB_2!A:C,2,0)</f>
        <v>1.4184397163120567E-2</v>
      </c>
      <c r="E2436">
        <f>C2436*GETPIVOTDATA("Gender",NB_2!$A$3,"Gender","Male","LastLetter","a")</f>
        <v>2.8334580539228861E-2</v>
      </c>
      <c r="F2436">
        <f>D2436*GETPIVOTDATA("Gender",NB_2!$A$3,"Gender","Female","LastLetter","a")</f>
        <v>7.8754302384904471E-3</v>
      </c>
      <c r="G2436" t="str">
        <f t="shared" si="38"/>
        <v>Male</v>
      </c>
    </row>
    <row r="2437" spans="1:7">
      <c r="A2437" s="1" t="s">
        <v>4</v>
      </c>
      <c r="B2437" s="1" t="s">
        <v>2976</v>
      </c>
      <c r="C2437">
        <f>VLOOKUP(B2437,NB_2!A:C,3,0)</f>
        <v>0.17520215633423181</v>
      </c>
      <c r="D2437">
        <f>VLOOKUP(B2437,NB_2!A:C,2,0)</f>
        <v>0.55521783181357653</v>
      </c>
      <c r="E2437">
        <f>C2437*GETPIVOTDATA("Gender",NB_2!$A$3,"Gender","Male","LastLetter","a")</f>
        <v>3.0695795584164604E-2</v>
      </c>
      <c r="F2437">
        <f>D2437*GETPIVOTDATA("Gender",NB_2!$A$3,"Gender","Female","LastLetter","a")</f>
        <v>0.30826684076376898</v>
      </c>
      <c r="G2437" t="str">
        <f t="shared" si="38"/>
        <v>Female</v>
      </c>
    </row>
    <row r="2438" spans="1:7">
      <c r="A2438" s="1" t="s">
        <v>4</v>
      </c>
      <c r="B2438" s="1" t="s">
        <v>2986</v>
      </c>
      <c r="C2438">
        <f>VLOOKUP(B2438,NB_2!A:C,3,0)</f>
        <v>5.6603773584905662E-2</v>
      </c>
      <c r="D2438">
        <f>VLOOKUP(B2438,NB_2!A:C,2,0)</f>
        <v>3.0395136778115502E-2</v>
      </c>
      <c r="E2438">
        <f>C2438*GETPIVOTDATA("Gender",NB_2!$A$3,"Gender","Male","LastLetter","a")</f>
        <v>9.9171031887301028E-3</v>
      </c>
      <c r="F2438">
        <f>D2438*GETPIVOTDATA("Gender",NB_2!$A$3,"Gender","Female","LastLetter","a")</f>
        <v>1.6875921939622389E-2</v>
      </c>
      <c r="G2438" t="str">
        <f t="shared" si="38"/>
        <v>Female</v>
      </c>
    </row>
    <row r="2439" spans="1:7">
      <c r="A2439" s="1" t="s">
        <v>4</v>
      </c>
      <c r="B2439" s="1" t="s">
        <v>2982</v>
      </c>
      <c r="C2439">
        <f>VLOOKUP(B2439,NB_2!A:C,3,0)</f>
        <v>0.1096136567834681</v>
      </c>
      <c r="D2439">
        <f>VLOOKUP(B2439,NB_2!A:C,2,0)</f>
        <v>5.065856129685917E-3</v>
      </c>
      <c r="E2439">
        <f>C2439*GETPIVOTDATA("Gender",NB_2!$A$3,"Gender","Male","LastLetter","a")</f>
        <v>1.9204549032144008E-2</v>
      </c>
      <c r="F2439">
        <f>D2439*GETPIVOTDATA("Gender",NB_2!$A$3,"Gender","Female","LastLetter","a")</f>
        <v>2.812653656603731E-3</v>
      </c>
      <c r="G2439" t="str">
        <f t="shared" si="38"/>
        <v>Male</v>
      </c>
    </row>
    <row r="2440" spans="1:7">
      <c r="A2440" s="1" t="s">
        <v>4</v>
      </c>
      <c r="B2440" s="1" t="s">
        <v>2986</v>
      </c>
      <c r="C2440">
        <f>VLOOKUP(B2440,NB_2!A:C,3,0)</f>
        <v>5.6603773584905662E-2</v>
      </c>
      <c r="D2440">
        <f>VLOOKUP(B2440,NB_2!A:C,2,0)</f>
        <v>3.0395136778115502E-2</v>
      </c>
      <c r="E2440">
        <f>C2440*GETPIVOTDATA("Gender",NB_2!$A$3,"Gender","Male","LastLetter","a")</f>
        <v>9.9171031887301028E-3</v>
      </c>
      <c r="F2440">
        <f>D2440*GETPIVOTDATA("Gender",NB_2!$A$3,"Gender","Female","LastLetter","a")</f>
        <v>1.6875921939622389E-2</v>
      </c>
      <c r="G2440" t="str">
        <f t="shared" si="38"/>
        <v>Female</v>
      </c>
    </row>
    <row r="2441" spans="1:7">
      <c r="A2441" s="1" t="s">
        <v>4</v>
      </c>
      <c r="B2441" s="1" t="s">
        <v>2982</v>
      </c>
      <c r="C2441">
        <f>VLOOKUP(B2441,NB_2!A:C,3,0)</f>
        <v>0.1096136567834681</v>
      </c>
      <c r="D2441">
        <f>VLOOKUP(B2441,NB_2!A:C,2,0)</f>
        <v>5.065856129685917E-3</v>
      </c>
      <c r="E2441">
        <f>C2441*GETPIVOTDATA("Gender",NB_2!$A$3,"Gender","Male","LastLetter","a")</f>
        <v>1.9204549032144008E-2</v>
      </c>
      <c r="F2441">
        <f>D2441*GETPIVOTDATA("Gender",NB_2!$A$3,"Gender","Female","LastLetter","a")</f>
        <v>2.812653656603731E-3</v>
      </c>
      <c r="G2441" t="str">
        <f t="shared" si="38"/>
        <v>Male</v>
      </c>
    </row>
    <row r="2442" spans="1:7">
      <c r="A2442" s="1" t="s">
        <v>4</v>
      </c>
      <c r="B2442" s="1" t="s">
        <v>2995</v>
      </c>
      <c r="C2442">
        <f>VLOOKUP(B2442,NB_2!A:C,3,0)</f>
        <v>3.2345013477088951E-2</v>
      </c>
      <c r="D2442">
        <f>VLOOKUP(B2442,NB_2!A:C,2,0)</f>
        <v>1.0131712259371834E-2</v>
      </c>
      <c r="E2442">
        <f>C2442*GETPIVOTDATA("Gender",NB_2!$A$3,"Gender","Male","LastLetter","a")</f>
        <v>5.6669161078457733E-3</v>
      </c>
      <c r="F2442">
        <f>D2442*GETPIVOTDATA("Gender",NB_2!$A$3,"Gender","Female","LastLetter","a")</f>
        <v>5.6253073132074621E-3</v>
      </c>
      <c r="G2442" t="str">
        <f t="shared" si="38"/>
        <v>Male</v>
      </c>
    </row>
    <row r="2443" spans="1:7">
      <c r="A2443" s="1" t="s">
        <v>4</v>
      </c>
      <c r="B2443" s="1" t="s">
        <v>2985</v>
      </c>
      <c r="C2443">
        <f>VLOOKUP(B2443,NB_2!A:C,3,0)</f>
        <v>3.6837376460017966E-2</v>
      </c>
      <c r="D2443">
        <f>VLOOKUP(B2443,NB_2!A:C,2,0)</f>
        <v>4.0526849037487338E-3</v>
      </c>
      <c r="E2443">
        <f>C2443*GETPIVOTDATA("Gender",NB_2!$A$3,"Gender","Male","LastLetter","a")</f>
        <v>6.4539877894910181E-3</v>
      </c>
      <c r="F2443">
        <f>D2443*GETPIVOTDATA("Gender",NB_2!$A$3,"Gender","Female","LastLetter","a")</f>
        <v>2.250122925282985E-3</v>
      </c>
      <c r="G2443" t="str">
        <f t="shared" si="38"/>
        <v>Male</v>
      </c>
    </row>
    <row r="2444" spans="1:7">
      <c r="A2444" s="1" t="s">
        <v>4</v>
      </c>
      <c r="B2444" s="1" t="s">
        <v>2981</v>
      </c>
      <c r="C2444">
        <f>VLOOKUP(B2444,NB_2!A:C,3,0)</f>
        <v>1.2578616352201259E-2</v>
      </c>
      <c r="D2444">
        <f>VLOOKUP(B2444,NB_2!A:C,2,0)</f>
        <v>0</v>
      </c>
      <c r="E2444">
        <f>C2444*GETPIVOTDATA("Gender",NB_2!$A$3,"Gender","Male","LastLetter","a")</f>
        <v>2.2038007086066895E-3</v>
      </c>
      <c r="F2444">
        <f>D2444*GETPIVOTDATA("Gender",NB_2!$A$3,"Gender","Female","LastLetter","a")</f>
        <v>0</v>
      </c>
      <c r="G2444" t="str">
        <f t="shared" si="38"/>
        <v>Male</v>
      </c>
    </row>
    <row r="2445" spans="1:7">
      <c r="A2445" s="1" t="s">
        <v>4</v>
      </c>
      <c r="B2445" s="1" t="s">
        <v>2976</v>
      </c>
      <c r="C2445">
        <f>VLOOKUP(B2445,NB_2!A:C,3,0)</f>
        <v>0.17520215633423181</v>
      </c>
      <c r="D2445">
        <f>VLOOKUP(B2445,NB_2!A:C,2,0)</f>
        <v>0.55521783181357653</v>
      </c>
      <c r="E2445">
        <f>C2445*GETPIVOTDATA("Gender",NB_2!$A$3,"Gender","Male","LastLetter","a")</f>
        <v>3.0695795584164604E-2</v>
      </c>
      <c r="F2445">
        <f>D2445*GETPIVOTDATA("Gender",NB_2!$A$3,"Gender","Female","LastLetter","a")</f>
        <v>0.30826684076376898</v>
      </c>
      <c r="G2445" t="str">
        <f t="shared" si="38"/>
        <v>Female</v>
      </c>
    </row>
    <row r="2446" spans="1:7">
      <c r="A2446" s="1" t="s">
        <v>4</v>
      </c>
      <c r="B2446" s="1" t="s">
        <v>2977</v>
      </c>
      <c r="C2446">
        <f>VLOOKUP(B2446,NB_2!A:C,3,0)</f>
        <v>8.9847259658580418E-3</v>
      </c>
      <c r="D2446">
        <f>VLOOKUP(B2446,NB_2!A:C,2,0)</f>
        <v>2.0263424518743669E-3</v>
      </c>
      <c r="E2446">
        <f>C2446*GETPIVOTDATA("Gender",NB_2!$A$3,"Gender","Male","LastLetter","a")</f>
        <v>1.5741433632904926E-3</v>
      </c>
      <c r="F2446">
        <f>D2446*GETPIVOTDATA("Gender",NB_2!$A$3,"Gender","Female","LastLetter","a")</f>
        <v>1.1250614626414925E-3</v>
      </c>
      <c r="G2446" t="str">
        <f t="shared" si="38"/>
        <v>Male</v>
      </c>
    </row>
    <row r="2447" spans="1:7">
      <c r="A2447" s="1" t="s">
        <v>4</v>
      </c>
      <c r="B2447" s="1" t="s">
        <v>2982</v>
      </c>
      <c r="C2447">
        <f>VLOOKUP(B2447,NB_2!A:C,3,0)</f>
        <v>0.1096136567834681</v>
      </c>
      <c r="D2447">
        <f>VLOOKUP(B2447,NB_2!A:C,2,0)</f>
        <v>5.065856129685917E-3</v>
      </c>
      <c r="E2447">
        <f>C2447*GETPIVOTDATA("Gender",NB_2!$A$3,"Gender","Male","LastLetter","a")</f>
        <v>1.9204549032144008E-2</v>
      </c>
      <c r="F2447">
        <f>D2447*GETPIVOTDATA("Gender",NB_2!$A$3,"Gender","Female","LastLetter","a")</f>
        <v>2.812653656603731E-3</v>
      </c>
      <c r="G2447" t="str">
        <f t="shared" si="38"/>
        <v>Male</v>
      </c>
    </row>
    <row r="2448" spans="1:7">
      <c r="A2448" s="1" t="s">
        <v>4</v>
      </c>
      <c r="B2448" s="1" t="s">
        <v>2982</v>
      </c>
      <c r="C2448">
        <f>VLOOKUP(B2448,NB_2!A:C,3,0)</f>
        <v>0.1096136567834681</v>
      </c>
      <c r="D2448">
        <f>VLOOKUP(B2448,NB_2!A:C,2,0)</f>
        <v>5.065856129685917E-3</v>
      </c>
      <c r="E2448">
        <f>C2448*GETPIVOTDATA("Gender",NB_2!$A$3,"Gender","Male","LastLetter","a")</f>
        <v>1.9204549032144008E-2</v>
      </c>
      <c r="F2448">
        <f>D2448*GETPIVOTDATA("Gender",NB_2!$A$3,"Gender","Female","LastLetter","a")</f>
        <v>2.812653656603731E-3</v>
      </c>
      <c r="G2448" t="str">
        <f t="shared" si="38"/>
        <v>Male</v>
      </c>
    </row>
    <row r="2449" spans="1:7">
      <c r="A2449" s="1" t="s">
        <v>4</v>
      </c>
      <c r="B2449" s="1" t="s">
        <v>2988</v>
      </c>
      <c r="C2449">
        <f>VLOOKUP(B2449,NB_2!A:C,3,0)</f>
        <v>0.16172506738544473</v>
      </c>
      <c r="D2449">
        <f>VLOOKUP(B2449,NB_2!A:C,2,0)</f>
        <v>1.4184397163120567E-2</v>
      </c>
      <c r="E2449">
        <f>C2449*GETPIVOTDATA("Gender",NB_2!$A$3,"Gender","Male","LastLetter","a")</f>
        <v>2.8334580539228861E-2</v>
      </c>
      <c r="F2449">
        <f>D2449*GETPIVOTDATA("Gender",NB_2!$A$3,"Gender","Female","LastLetter","a")</f>
        <v>7.8754302384904471E-3</v>
      </c>
      <c r="G2449" t="str">
        <f t="shared" si="38"/>
        <v>Male</v>
      </c>
    </row>
    <row r="2450" spans="1:7">
      <c r="A2450" s="1" t="s">
        <v>4</v>
      </c>
      <c r="B2450" s="1" t="s">
        <v>2976</v>
      </c>
      <c r="C2450">
        <f>VLOOKUP(B2450,NB_2!A:C,3,0)</f>
        <v>0.17520215633423181</v>
      </c>
      <c r="D2450">
        <f>VLOOKUP(B2450,NB_2!A:C,2,0)</f>
        <v>0.55521783181357653</v>
      </c>
      <c r="E2450">
        <f>C2450*GETPIVOTDATA("Gender",NB_2!$A$3,"Gender","Male","LastLetter","a")</f>
        <v>3.0695795584164604E-2</v>
      </c>
      <c r="F2450">
        <f>D2450*GETPIVOTDATA("Gender",NB_2!$A$3,"Gender","Female","LastLetter","a")</f>
        <v>0.30826684076376898</v>
      </c>
      <c r="G2450" t="str">
        <f t="shared" si="38"/>
        <v>Female</v>
      </c>
    </row>
    <row r="2451" spans="1:7">
      <c r="A2451" s="1" t="s">
        <v>4</v>
      </c>
      <c r="B2451" s="1" t="s">
        <v>2992</v>
      </c>
      <c r="C2451">
        <f>VLOOKUP(B2451,NB_2!A:C,3,0)</f>
        <v>8.9847259658580411E-2</v>
      </c>
      <c r="D2451">
        <f>VLOOKUP(B2451,NB_2!A:C,2,0)</f>
        <v>8.1053698074974676E-3</v>
      </c>
      <c r="E2451">
        <f>C2451*GETPIVOTDATA("Gender",NB_2!$A$3,"Gender","Male","LastLetter","a")</f>
        <v>1.5741433632904926E-2</v>
      </c>
      <c r="F2451">
        <f>D2451*GETPIVOTDATA("Gender",NB_2!$A$3,"Gender","Female","LastLetter","a")</f>
        <v>4.50024585056597E-3</v>
      </c>
      <c r="G2451" t="str">
        <f t="shared" si="38"/>
        <v>Male</v>
      </c>
    </row>
    <row r="2452" spans="1:7">
      <c r="A2452" s="1" t="s">
        <v>4</v>
      </c>
      <c r="B2452" s="1" t="s">
        <v>2988</v>
      </c>
      <c r="C2452">
        <f>VLOOKUP(B2452,NB_2!A:C,3,0)</f>
        <v>0.16172506738544473</v>
      </c>
      <c r="D2452">
        <f>VLOOKUP(B2452,NB_2!A:C,2,0)</f>
        <v>1.4184397163120567E-2</v>
      </c>
      <c r="E2452">
        <f>C2452*GETPIVOTDATA("Gender",NB_2!$A$3,"Gender","Male","LastLetter","a")</f>
        <v>2.8334580539228861E-2</v>
      </c>
      <c r="F2452">
        <f>D2452*GETPIVOTDATA("Gender",NB_2!$A$3,"Gender","Female","LastLetter","a")</f>
        <v>7.8754302384904471E-3</v>
      </c>
      <c r="G2452" t="str">
        <f t="shared" si="38"/>
        <v>Male</v>
      </c>
    </row>
    <row r="2453" spans="1:7">
      <c r="A2453" s="1" t="s">
        <v>4</v>
      </c>
      <c r="B2453" s="1" t="s">
        <v>2998</v>
      </c>
      <c r="C2453">
        <f>VLOOKUP(B2453,NB_2!A:C,3,0)</f>
        <v>5.3908355795148251E-3</v>
      </c>
      <c r="D2453">
        <f>VLOOKUP(B2453,NB_2!A:C,2,0)</f>
        <v>1.0131712259371835E-3</v>
      </c>
      <c r="E2453">
        <f>C2453*GETPIVOTDATA("Gender",NB_2!$A$3,"Gender","Male","LastLetter","a")</f>
        <v>9.4448601797429547E-4</v>
      </c>
      <c r="F2453">
        <f>D2453*GETPIVOTDATA("Gender",NB_2!$A$3,"Gender","Female","LastLetter","a")</f>
        <v>5.6253073132074625E-4</v>
      </c>
      <c r="G2453" t="str">
        <f t="shared" si="38"/>
        <v>Male</v>
      </c>
    </row>
    <row r="2454" spans="1:7">
      <c r="A2454" s="1" t="s">
        <v>4</v>
      </c>
      <c r="B2454" s="1" t="s">
        <v>2983</v>
      </c>
      <c r="C2454">
        <f>VLOOKUP(B2454,NB_2!A:C,3,0)</f>
        <v>6.5588499550763707E-2</v>
      </c>
      <c r="D2454">
        <f>VLOOKUP(B2454,NB_2!A:C,2,0)</f>
        <v>0.33839918946301922</v>
      </c>
      <c r="E2454">
        <f>C2454*GETPIVOTDATA("Gender",NB_2!$A$3,"Gender","Male","LastLetter","a")</f>
        <v>1.1491246552020596E-2</v>
      </c>
      <c r="F2454">
        <f>D2454*GETPIVOTDATA("Gender",NB_2!$A$3,"Gender","Female","LastLetter","a")</f>
        <v>0.18788526426112923</v>
      </c>
      <c r="G2454" t="str">
        <f t="shared" si="38"/>
        <v>Female</v>
      </c>
    </row>
    <row r="2455" spans="1:7">
      <c r="A2455" s="1" t="s">
        <v>4</v>
      </c>
      <c r="B2455" s="1" t="s">
        <v>2976</v>
      </c>
      <c r="C2455">
        <f>VLOOKUP(B2455,NB_2!A:C,3,0)</f>
        <v>0.17520215633423181</v>
      </c>
      <c r="D2455">
        <f>VLOOKUP(B2455,NB_2!A:C,2,0)</f>
        <v>0.55521783181357653</v>
      </c>
      <c r="E2455">
        <f>C2455*GETPIVOTDATA("Gender",NB_2!$A$3,"Gender","Male","LastLetter","a")</f>
        <v>3.0695795584164604E-2</v>
      </c>
      <c r="F2455">
        <f>D2455*GETPIVOTDATA("Gender",NB_2!$A$3,"Gender","Female","LastLetter","a")</f>
        <v>0.30826684076376898</v>
      </c>
      <c r="G2455" t="str">
        <f t="shared" si="38"/>
        <v>Female</v>
      </c>
    </row>
    <row r="2456" spans="1:7">
      <c r="A2456" s="1" t="s">
        <v>4</v>
      </c>
      <c r="B2456" s="1" t="s">
        <v>2976</v>
      </c>
      <c r="C2456">
        <f>VLOOKUP(B2456,NB_2!A:C,3,0)</f>
        <v>0.17520215633423181</v>
      </c>
      <c r="D2456">
        <f>VLOOKUP(B2456,NB_2!A:C,2,0)</f>
        <v>0.55521783181357653</v>
      </c>
      <c r="E2456">
        <f>C2456*GETPIVOTDATA("Gender",NB_2!$A$3,"Gender","Male","LastLetter","a")</f>
        <v>3.0695795584164604E-2</v>
      </c>
      <c r="F2456">
        <f>D2456*GETPIVOTDATA("Gender",NB_2!$A$3,"Gender","Female","LastLetter","a")</f>
        <v>0.30826684076376898</v>
      </c>
      <c r="G2456" t="str">
        <f t="shared" si="38"/>
        <v>Female</v>
      </c>
    </row>
    <row r="2457" spans="1:7">
      <c r="A2457" s="1" t="s">
        <v>4</v>
      </c>
      <c r="B2457" s="1" t="s">
        <v>2982</v>
      </c>
      <c r="C2457">
        <f>VLOOKUP(B2457,NB_2!A:C,3,0)</f>
        <v>0.1096136567834681</v>
      </c>
      <c r="D2457">
        <f>VLOOKUP(B2457,NB_2!A:C,2,0)</f>
        <v>5.065856129685917E-3</v>
      </c>
      <c r="E2457">
        <f>C2457*GETPIVOTDATA("Gender",NB_2!$A$3,"Gender","Male","LastLetter","a")</f>
        <v>1.9204549032144008E-2</v>
      </c>
      <c r="F2457">
        <f>D2457*GETPIVOTDATA("Gender",NB_2!$A$3,"Gender","Female","LastLetter","a")</f>
        <v>2.812653656603731E-3</v>
      </c>
      <c r="G2457" t="str">
        <f t="shared" si="38"/>
        <v>Male</v>
      </c>
    </row>
    <row r="2458" spans="1:7">
      <c r="A2458" s="1" t="s">
        <v>4</v>
      </c>
      <c r="B2458" s="1" t="s">
        <v>2982</v>
      </c>
      <c r="C2458">
        <f>VLOOKUP(B2458,NB_2!A:C,3,0)</f>
        <v>0.1096136567834681</v>
      </c>
      <c r="D2458">
        <f>VLOOKUP(B2458,NB_2!A:C,2,0)</f>
        <v>5.065856129685917E-3</v>
      </c>
      <c r="E2458">
        <f>C2458*GETPIVOTDATA("Gender",NB_2!$A$3,"Gender","Male","LastLetter","a")</f>
        <v>1.9204549032144008E-2</v>
      </c>
      <c r="F2458">
        <f>D2458*GETPIVOTDATA("Gender",NB_2!$A$3,"Gender","Female","LastLetter","a")</f>
        <v>2.812653656603731E-3</v>
      </c>
      <c r="G2458" t="str">
        <f t="shared" si="38"/>
        <v>Male</v>
      </c>
    </row>
    <row r="2459" spans="1:7">
      <c r="A2459" s="1" t="s">
        <v>4</v>
      </c>
      <c r="B2459" s="1" t="s">
        <v>2976</v>
      </c>
      <c r="C2459">
        <f>VLOOKUP(B2459,NB_2!A:C,3,0)</f>
        <v>0.17520215633423181</v>
      </c>
      <c r="D2459">
        <f>VLOOKUP(B2459,NB_2!A:C,2,0)</f>
        <v>0.55521783181357653</v>
      </c>
      <c r="E2459">
        <f>C2459*GETPIVOTDATA("Gender",NB_2!$A$3,"Gender","Male","LastLetter","a")</f>
        <v>3.0695795584164604E-2</v>
      </c>
      <c r="F2459">
        <f>D2459*GETPIVOTDATA("Gender",NB_2!$A$3,"Gender","Female","LastLetter","a")</f>
        <v>0.30826684076376898</v>
      </c>
      <c r="G2459" t="str">
        <f t="shared" si="38"/>
        <v>Female</v>
      </c>
    </row>
    <row r="2460" spans="1:7">
      <c r="A2460" s="1" t="s">
        <v>4</v>
      </c>
      <c r="B2460" s="1" t="s">
        <v>2986</v>
      </c>
      <c r="C2460">
        <f>VLOOKUP(B2460,NB_2!A:C,3,0)</f>
        <v>5.6603773584905662E-2</v>
      </c>
      <c r="D2460">
        <f>VLOOKUP(B2460,NB_2!A:C,2,0)</f>
        <v>3.0395136778115502E-2</v>
      </c>
      <c r="E2460">
        <f>C2460*GETPIVOTDATA("Gender",NB_2!$A$3,"Gender","Male","LastLetter","a")</f>
        <v>9.9171031887301028E-3</v>
      </c>
      <c r="F2460">
        <f>D2460*GETPIVOTDATA("Gender",NB_2!$A$3,"Gender","Female","LastLetter","a")</f>
        <v>1.6875921939622389E-2</v>
      </c>
      <c r="G2460" t="str">
        <f t="shared" si="38"/>
        <v>Female</v>
      </c>
    </row>
    <row r="2461" spans="1:7">
      <c r="A2461" s="1" t="s">
        <v>4</v>
      </c>
      <c r="B2461" s="1" t="s">
        <v>2994</v>
      </c>
      <c r="C2461">
        <f>VLOOKUP(B2461,NB_2!A:C,3,0)</f>
        <v>6.2893081761006289E-2</v>
      </c>
      <c r="D2461">
        <f>VLOOKUP(B2461,NB_2!A:C,2,0)</f>
        <v>5.065856129685917E-3</v>
      </c>
      <c r="E2461">
        <f>C2461*GETPIVOTDATA("Gender",NB_2!$A$3,"Gender","Male","LastLetter","a")</f>
        <v>1.1019003543033448E-2</v>
      </c>
      <c r="F2461">
        <f>D2461*GETPIVOTDATA("Gender",NB_2!$A$3,"Gender","Female","LastLetter","a")</f>
        <v>2.812653656603731E-3</v>
      </c>
      <c r="G2461" t="str">
        <f t="shared" si="38"/>
        <v>Male</v>
      </c>
    </row>
    <row r="2462" spans="1:7">
      <c r="A2462" s="1" t="s">
        <v>4</v>
      </c>
      <c r="B2462" s="1" t="s">
        <v>2997</v>
      </c>
      <c r="C2462">
        <f>VLOOKUP(B2462,NB_2!A:C,3,0)</f>
        <v>1.7070979335130278E-2</v>
      </c>
      <c r="D2462">
        <f>VLOOKUP(B2462,NB_2!A:C,2,0)</f>
        <v>2.0263424518743669E-3</v>
      </c>
      <c r="E2462">
        <f>C2462*GETPIVOTDATA("Gender",NB_2!$A$3,"Gender","Male","LastLetter","a")</f>
        <v>2.9908723902519353E-3</v>
      </c>
      <c r="F2462">
        <f>D2462*GETPIVOTDATA("Gender",NB_2!$A$3,"Gender","Female","LastLetter","a")</f>
        <v>1.1250614626414925E-3</v>
      </c>
      <c r="G2462" t="str">
        <f t="shared" si="38"/>
        <v>Male</v>
      </c>
    </row>
    <row r="2463" spans="1:7">
      <c r="A2463" s="1" t="s">
        <v>4</v>
      </c>
      <c r="B2463" s="1" t="s">
        <v>2982</v>
      </c>
      <c r="C2463">
        <f>VLOOKUP(B2463,NB_2!A:C,3,0)</f>
        <v>0.1096136567834681</v>
      </c>
      <c r="D2463">
        <f>VLOOKUP(B2463,NB_2!A:C,2,0)</f>
        <v>5.065856129685917E-3</v>
      </c>
      <c r="E2463">
        <f>C2463*GETPIVOTDATA("Gender",NB_2!$A$3,"Gender","Male","LastLetter","a")</f>
        <v>1.9204549032144008E-2</v>
      </c>
      <c r="F2463">
        <f>D2463*GETPIVOTDATA("Gender",NB_2!$A$3,"Gender","Female","LastLetter","a")</f>
        <v>2.812653656603731E-3</v>
      </c>
      <c r="G2463" t="str">
        <f t="shared" si="38"/>
        <v>Male</v>
      </c>
    </row>
    <row r="2464" spans="1:7">
      <c r="A2464" s="1" t="s">
        <v>4</v>
      </c>
      <c r="B2464" s="1" t="s">
        <v>2987</v>
      </c>
      <c r="C2464">
        <f>VLOOKUP(B2464,NB_2!A:C,3,0)</f>
        <v>3.7735849056603772E-2</v>
      </c>
      <c r="D2464">
        <f>VLOOKUP(B2464,NB_2!A:C,2,0)</f>
        <v>7.0921985815602835E-3</v>
      </c>
      <c r="E2464">
        <f>C2464*GETPIVOTDATA("Gender",NB_2!$A$3,"Gender","Male","LastLetter","a")</f>
        <v>6.6114021258200676E-3</v>
      </c>
      <c r="F2464">
        <f>D2464*GETPIVOTDATA("Gender",NB_2!$A$3,"Gender","Female","LastLetter","a")</f>
        <v>3.9377151192452236E-3</v>
      </c>
      <c r="G2464" t="str">
        <f t="shared" si="38"/>
        <v>Male</v>
      </c>
    </row>
    <row r="2465" spans="1:7">
      <c r="A2465" s="1" t="s">
        <v>4</v>
      </c>
      <c r="B2465" s="1" t="s">
        <v>2992</v>
      </c>
      <c r="C2465">
        <f>VLOOKUP(B2465,NB_2!A:C,3,0)</f>
        <v>8.9847259658580411E-2</v>
      </c>
      <c r="D2465">
        <f>VLOOKUP(B2465,NB_2!A:C,2,0)</f>
        <v>8.1053698074974676E-3</v>
      </c>
      <c r="E2465">
        <f>C2465*GETPIVOTDATA("Gender",NB_2!$A$3,"Gender","Male","LastLetter","a")</f>
        <v>1.5741433632904926E-2</v>
      </c>
      <c r="F2465">
        <f>D2465*GETPIVOTDATA("Gender",NB_2!$A$3,"Gender","Female","LastLetter","a")</f>
        <v>4.50024585056597E-3</v>
      </c>
      <c r="G2465" t="str">
        <f t="shared" si="38"/>
        <v>Male</v>
      </c>
    </row>
    <row r="2466" spans="1:7">
      <c r="A2466" s="1" t="s">
        <v>4</v>
      </c>
      <c r="B2466" s="1" t="s">
        <v>2983</v>
      </c>
      <c r="C2466">
        <f>VLOOKUP(B2466,NB_2!A:C,3,0)</f>
        <v>6.5588499550763707E-2</v>
      </c>
      <c r="D2466">
        <f>VLOOKUP(B2466,NB_2!A:C,2,0)</f>
        <v>0.33839918946301922</v>
      </c>
      <c r="E2466">
        <f>C2466*GETPIVOTDATA("Gender",NB_2!$A$3,"Gender","Male","LastLetter","a")</f>
        <v>1.1491246552020596E-2</v>
      </c>
      <c r="F2466">
        <f>D2466*GETPIVOTDATA("Gender",NB_2!$A$3,"Gender","Female","LastLetter","a")</f>
        <v>0.18788526426112923</v>
      </c>
      <c r="G2466" t="str">
        <f t="shared" si="38"/>
        <v>Female</v>
      </c>
    </row>
    <row r="2467" spans="1:7">
      <c r="A2467" s="1" t="s">
        <v>4</v>
      </c>
      <c r="B2467" s="1" t="s">
        <v>2992</v>
      </c>
      <c r="C2467">
        <f>VLOOKUP(B2467,NB_2!A:C,3,0)</f>
        <v>8.9847259658580411E-2</v>
      </c>
      <c r="D2467">
        <f>VLOOKUP(B2467,NB_2!A:C,2,0)</f>
        <v>8.1053698074974676E-3</v>
      </c>
      <c r="E2467">
        <f>C2467*GETPIVOTDATA("Gender",NB_2!$A$3,"Gender","Male","LastLetter","a")</f>
        <v>1.5741433632904926E-2</v>
      </c>
      <c r="F2467">
        <f>D2467*GETPIVOTDATA("Gender",NB_2!$A$3,"Gender","Female","LastLetter","a")</f>
        <v>4.50024585056597E-3</v>
      </c>
      <c r="G2467" t="str">
        <f t="shared" si="38"/>
        <v>Male</v>
      </c>
    </row>
    <row r="2468" spans="1:7">
      <c r="A2468" s="1" t="s">
        <v>4</v>
      </c>
      <c r="B2468" s="1" t="s">
        <v>2988</v>
      </c>
      <c r="C2468">
        <f>VLOOKUP(B2468,NB_2!A:C,3,0)</f>
        <v>0.16172506738544473</v>
      </c>
      <c r="D2468">
        <f>VLOOKUP(B2468,NB_2!A:C,2,0)</f>
        <v>1.4184397163120567E-2</v>
      </c>
      <c r="E2468">
        <f>C2468*GETPIVOTDATA("Gender",NB_2!$A$3,"Gender","Male","LastLetter","a")</f>
        <v>2.8334580539228861E-2</v>
      </c>
      <c r="F2468">
        <f>D2468*GETPIVOTDATA("Gender",NB_2!$A$3,"Gender","Female","LastLetter","a")</f>
        <v>7.8754302384904471E-3</v>
      </c>
      <c r="G2468" t="str">
        <f t="shared" si="38"/>
        <v>Male</v>
      </c>
    </row>
    <row r="2469" spans="1:7">
      <c r="A2469" s="1" t="s">
        <v>4</v>
      </c>
      <c r="B2469" s="1" t="s">
        <v>2988</v>
      </c>
      <c r="C2469">
        <f>VLOOKUP(B2469,NB_2!A:C,3,0)</f>
        <v>0.16172506738544473</v>
      </c>
      <c r="D2469">
        <f>VLOOKUP(B2469,NB_2!A:C,2,0)</f>
        <v>1.4184397163120567E-2</v>
      </c>
      <c r="E2469">
        <f>C2469*GETPIVOTDATA("Gender",NB_2!$A$3,"Gender","Male","LastLetter","a")</f>
        <v>2.8334580539228861E-2</v>
      </c>
      <c r="F2469">
        <f>D2469*GETPIVOTDATA("Gender",NB_2!$A$3,"Gender","Female","LastLetter","a")</f>
        <v>7.8754302384904471E-3</v>
      </c>
      <c r="G2469" t="str">
        <f t="shared" si="38"/>
        <v>Male</v>
      </c>
    </row>
    <row r="2470" spans="1:7">
      <c r="A2470" s="1" t="s">
        <v>4</v>
      </c>
      <c r="B2470" s="1" t="s">
        <v>2983</v>
      </c>
      <c r="C2470">
        <f>VLOOKUP(B2470,NB_2!A:C,3,0)</f>
        <v>6.5588499550763707E-2</v>
      </c>
      <c r="D2470">
        <f>VLOOKUP(B2470,NB_2!A:C,2,0)</f>
        <v>0.33839918946301922</v>
      </c>
      <c r="E2470">
        <f>C2470*GETPIVOTDATA("Gender",NB_2!$A$3,"Gender","Male","LastLetter","a")</f>
        <v>1.1491246552020596E-2</v>
      </c>
      <c r="F2470">
        <f>D2470*GETPIVOTDATA("Gender",NB_2!$A$3,"Gender","Female","LastLetter","a")</f>
        <v>0.18788526426112923</v>
      </c>
      <c r="G2470" t="str">
        <f t="shared" si="38"/>
        <v>Female</v>
      </c>
    </row>
    <row r="2471" spans="1:7">
      <c r="A2471" s="1" t="s">
        <v>4</v>
      </c>
      <c r="B2471" s="1" t="s">
        <v>2988</v>
      </c>
      <c r="C2471">
        <f>VLOOKUP(B2471,NB_2!A:C,3,0)</f>
        <v>0.16172506738544473</v>
      </c>
      <c r="D2471">
        <f>VLOOKUP(B2471,NB_2!A:C,2,0)</f>
        <v>1.4184397163120567E-2</v>
      </c>
      <c r="E2471">
        <f>C2471*GETPIVOTDATA("Gender",NB_2!$A$3,"Gender","Male","LastLetter","a")</f>
        <v>2.8334580539228861E-2</v>
      </c>
      <c r="F2471">
        <f>D2471*GETPIVOTDATA("Gender",NB_2!$A$3,"Gender","Female","LastLetter","a")</f>
        <v>7.8754302384904471E-3</v>
      </c>
      <c r="G2471" t="str">
        <f t="shared" si="38"/>
        <v>Male</v>
      </c>
    </row>
    <row r="2472" spans="1:7">
      <c r="A2472" s="1" t="s">
        <v>4</v>
      </c>
      <c r="B2472" s="1" t="s">
        <v>2988</v>
      </c>
      <c r="C2472">
        <f>VLOOKUP(B2472,NB_2!A:C,3,0)</f>
        <v>0.16172506738544473</v>
      </c>
      <c r="D2472">
        <f>VLOOKUP(B2472,NB_2!A:C,2,0)</f>
        <v>1.4184397163120567E-2</v>
      </c>
      <c r="E2472">
        <f>C2472*GETPIVOTDATA("Gender",NB_2!$A$3,"Gender","Male","LastLetter","a")</f>
        <v>2.8334580539228861E-2</v>
      </c>
      <c r="F2472">
        <f>D2472*GETPIVOTDATA("Gender",NB_2!$A$3,"Gender","Female","LastLetter","a")</f>
        <v>7.8754302384904471E-3</v>
      </c>
      <c r="G2472" t="str">
        <f t="shared" si="38"/>
        <v>Male</v>
      </c>
    </row>
    <row r="2473" spans="1:7">
      <c r="A2473" s="1" t="s">
        <v>4</v>
      </c>
      <c r="B2473" s="1" t="s">
        <v>2982</v>
      </c>
      <c r="C2473">
        <f>VLOOKUP(B2473,NB_2!A:C,3,0)</f>
        <v>0.1096136567834681</v>
      </c>
      <c r="D2473">
        <f>VLOOKUP(B2473,NB_2!A:C,2,0)</f>
        <v>5.065856129685917E-3</v>
      </c>
      <c r="E2473">
        <f>C2473*GETPIVOTDATA("Gender",NB_2!$A$3,"Gender","Male","LastLetter","a")</f>
        <v>1.9204549032144008E-2</v>
      </c>
      <c r="F2473">
        <f>D2473*GETPIVOTDATA("Gender",NB_2!$A$3,"Gender","Female","LastLetter","a")</f>
        <v>2.812653656603731E-3</v>
      </c>
      <c r="G2473" t="str">
        <f t="shared" si="38"/>
        <v>Male</v>
      </c>
    </row>
    <row r="2474" spans="1:7">
      <c r="A2474" s="1" t="s">
        <v>4</v>
      </c>
      <c r="B2474" s="1" t="s">
        <v>2981</v>
      </c>
      <c r="C2474">
        <f>VLOOKUP(B2474,NB_2!A:C,3,0)</f>
        <v>1.2578616352201259E-2</v>
      </c>
      <c r="D2474">
        <f>VLOOKUP(B2474,NB_2!A:C,2,0)</f>
        <v>0</v>
      </c>
      <c r="E2474">
        <f>C2474*GETPIVOTDATA("Gender",NB_2!$A$3,"Gender","Male","LastLetter","a")</f>
        <v>2.2038007086066895E-3</v>
      </c>
      <c r="F2474">
        <f>D2474*GETPIVOTDATA("Gender",NB_2!$A$3,"Gender","Female","LastLetter","a")</f>
        <v>0</v>
      </c>
      <c r="G2474" t="str">
        <f t="shared" si="38"/>
        <v>Male</v>
      </c>
    </row>
    <row r="2475" spans="1:7">
      <c r="A2475" s="1" t="s">
        <v>4</v>
      </c>
      <c r="B2475" s="1" t="s">
        <v>2997</v>
      </c>
      <c r="C2475">
        <f>VLOOKUP(B2475,NB_2!A:C,3,0)</f>
        <v>1.7070979335130278E-2</v>
      </c>
      <c r="D2475">
        <f>VLOOKUP(B2475,NB_2!A:C,2,0)</f>
        <v>2.0263424518743669E-3</v>
      </c>
      <c r="E2475">
        <f>C2475*GETPIVOTDATA("Gender",NB_2!$A$3,"Gender","Male","LastLetter","a")</f>
        <v>2.9908723902519353E-3</v>
      </c>
      <c r="F2475">
        <f>D2475*GETPIVOTDATA("Gender",NB_2!$A$3,"Gender","Female","LastLetter","a")</f>
        <v>1.1250614626414925E-3</v>
      </c>
      <c r="G2475" t="str">
        <f t="shared" si="38"/>
        <v>Male</v>
      </c>
    </row>
    <row r="2476" spans="1:7">
      <c r="A2476" s="1" t="s">
        <v>4</v>
      </c>
      <c r="B2476" s="1" t="s">
        <v>2992</v>
      </c>
      <c r="C2476">
        <f>VLOOKUP(B2476,NB_2!A:C,3,0)</f>
        <v>8.9847259658580411E-2</v>
      </c>
      <c r="D2476">
        <f>VLOOKUP(B2476,NB_2!A:C,2,0)</f>
        <v>8.1053698074974676E-3</v>
      </c>
      <c r="E2476">
        <f>C2476*GETPIVOTDATA("Gender",NB_2!$A$3,"Gender","Male","LastLetter","a")</f>
        <v>1.5741433632904926E-2</v>
      </c>
      <c r="F2476">
        <f>D2476*GETPIVOTDATA("Gender",NB_2!$A$3,"Gender","Female","LastLetter","a")</f>
        <v>4.50024585056597E-3</v>
      </c>
      <c r="G2476" t="str">
        <f t="shared" si="38"/>
        <v>Male</v>
      </c>
    </row>
    <row r="2477" spans="1:7">
      <c r="A2477" s="1" t="s">
        <v>4</v>
      </c>
      <c r="B2477" s="1" t="s">
        <v>2976</v>
      </c>
      <c r="C2477">
        <f>VLOOKUP(B2477,NB_2!A:C,3,0)</f>
        <v>0.17520215633423181</v>
      </c>
      <c r="D2477">
        <f>VLOOKUP(B2477,NB_2!A:C,2,0)</f>
        <v>0.55521783181357653</v>
      </c>
      <c r="E2477">
        <f>C2477*GETPIVOTDATA("Gender",NB_2!$A$3,"Gender","Male","LastLetter","a")</f>
        <v>3.0695795584164604E-2</v>
      </c>
      <c r="F2477">
        <f>D2477*GETPIVOTDATA("Gender",NB_2!$A$3,"Gender","Female","LastLetter","a")</f>
        <v>0.30826684076376898</v>
      </c>
      <c r="G2477" t="str">
        <f t="shared" si="38"/>
        <v>Female</v>
      </c>
    </row>
    <row r="2478" spans="1:7">
      <c r="A2478" s="1" t="s">
        <v>4</v>
      </c>
      <c r="B2478" s="1" t="s">
        <v>2993</v>
      </c>
      <c r="C2478">
        <f>VLOOKUP(B2478,NB_2!A:C,3,0)</f>
        <v>2.2461814914645103E-2</v>
      </c>
      <c r="D2478">
        <f>VLOOKUP(B2478,NB_2!A:C,2,0)</f>
        <v>3.0395136778115501E-3</v>
      </c>
      <c r="E2478">
        <f>C2478*GETPIVOTDATA("Gender",NB_2!$A$3,"Gender","Male","LastLetter","a")</f>
        <v>3.9353584082262314E-3</v>
      </c>
      <c r="F2478">
        <f>D2478*GETPIVOTDATA("Gender",NB_2!$A$3,"Gender","Female","LastLetter","a")</f>
        <v>1.6875921939622388E-3</v>
      </c>
      <c r="G2478" t="str">
        <f t="shared" si="38"/>
        <v>Male</v>
      </c>
    </row>
    <row r="2479" spans="1:7">
      <c r="A2479" s="1" t="s">
        <v>4</v>
      </c>
      <c r="B2479" s="1" t="s">
        <v>2987</v>
      </c>
      <c r="C2479">
        <f>VLOOKUP(B2479,NB_2!A:C,3,0)</f>
        <v>3.7735849056603772E-2</v>
      </c>
      <c r="D2479">
        <f>VLOOKUP(B2479,NB_2!A:C,2,0)</f>
        <v>7.0921985815602835E-3</v>
      </c>
      <c r="E2479">
        <f>C2479*GETPIVOTDATA("Gender",NB_2!$A$3,"Gender","Male","LastLetter","a")</f>
        <v>6.6114021258200676E-3</v>
      </c>
      <c r="F2479">
        <f>D2479*GETPIVOTDATA("Gender",NB_2!$A$3,"Gender","Female","LastLetter","a")</f>
        <v>3.9377151192452236E-3</v>
      </c>
      <c r="G2479" t="str">
        <f t="shared" si="38"/>
        <v>Male</v>
      </c>
    </row>
    <row r="2480" spans="1:7">
      <c r="A2480" s="1" t="s">
        <v>4</v>
      </c>
      <c r="B2480" s="1" t="s">
        <v>2981</v>
      </c>
      <c r="C2480">
        <f>VLOOKUP(B2480,NB_2!A:C,3,0)</f>
        <v>1.2578616352201259E-2</v>
      </c>
      <c r="D2480">
        <f>VLOOKUP(B2480,NB_2!A:C,2,0)</f>
        <v>0</v>
      </c>
      <c r="E2480">
        <f>C2480*GETPIVOTDATA("Gender",NB_2!$A$3,"Gender","Male","LastLetter","a")</f>
        <v>2.2038007086066895E-3</v>
      </c>
      <c r="F2480">
        <f>D2480*GETPIVOTDATA("Gender",NB_2!$A$3,"Gender","Female","LastLetter","a")</f>
        <v>0</v>
      </c>
      <c r="G2480" t="str">
        <f t="shared" si="38"/>
        <v>Male</v>
      </c>
    </row>
    <row r="2481" spans="1:7">
      <c r="A2481" s="1" t="s">
        <v>4</v>
      </c>
      <c r="B2481" s="1" t="s">
        <v>2988</v>
      </c>
      <c r="C2481">
        <f>VLOOKUP(B2481,NB_2!A:C,3,0)</f>
        <v>0.16172506738544473</v>
      </c>
      <c r="D2481">
        <f>VLOOKUP(B2481,NB_2!A:C,2,0)</f>
        <v>1.4184397163120567E-2</v>
      </c>
      <c r="E2481">
        <f>C2481*GETPIVOTDATA("Gender",NB_2!$A$3,"Gender","Male","LastLetter","a")</f>
        <v>2.8334580539228861E-2</v>
      </c>
      <c r="F2481">
        <f>D2481*GETPIVOTDATA("Gender",NB_2!$A$3,"Gender","Female","LastLetter","a")</f>
        <v>7.8754302384904471E-3</v>
      </c>
      <c r="G2481" t="str">
        <f t="shared" si="38"/>
        <v>Male</v>
      </c>
    </row>
    <row r="2482" spans="1:7">
      <c r="A2482" s="1" t="s">
        <v>4</v>
      </c>
      <c r="B2482" s="1" t="s">
        <v>2988</v>
      </c>
      <c r="C2482">
        <f>VLOOKUP(B2482,NB_2!A:C,3,0)</f>
        <v>0.16172506738544473</v>
      </c>
      <c r="D2482">
        <f>VLOOKUP(B2482,NB_2!A:C,2,0)</f>
        <v>1.4184397163120567E-2</v>
      </c>
      <c r="E2482">
        <f>C2482*GETPIVOTDATA("Gender",NB_2!$A$3,"Gender","Male","LastLetter","a")</f>
        <v>2.8334580539228861E-2</v>
      </c>
      <c r="F2482">
        <f>D2482*GETPIVOTDATA("Gender",NB_2!$A$3,"Gender","Female","LastLetter","a")</f>
        <v>7.8754302384904471E-3</v>
      </c>
      <c r="G2482" t="str">
        <f t="shared" si="38"/>
        <v>Male</v>
      </c>
    </row>
    <row r="2483" spans="1:7">
      <c r="A2483" s="1" t="s">
        <v>4</v>
      </c>
      <c r="B2483" s="1" t="s">
        <v>2994</v>
      </c>
      <c r="C2483">
        <f>VLOOKUP(B2483,NB_2!A:C,3,0)</f>
        <v>6.2893081761006289E-2</v>
      </c>
      <c r="D2483">
        <f>VLOOKUP(B2483,NB_2!A:C,2,0)</f>
        <v>5.065856129685917E-3</v>
      </c>
      <c r="E2483">
        <f>C2483*GETPIVOTDATA("Gender",NB_2!$A$3,"Gender","Male","LastLetter","a")</f>
        <v>1.1019003543033448E-2</v>
      </c>
      <c r="F2483">
        <f>D2483*GETPIVOTDATA("Gender",NB_2!$A$3,"Gender","Female","LastLetter","a")</f>
        <v>2.812653656603731E-3</v>
      </c>
      <c r="G2483" t="str">
        <f t="shared" si="38"/>
        <v>Male</v>
      </c>
    </row>
    <row r="2484" spans="1:7">
      <c r="A2484" s="1" t="s">
        <v>4</v>
      </c>
      <c r="B2484" s="1" t="s">
        <v>2998</v>
      </c>
      <c r="C2484">
        <f>VLOOKUP(B2484,NB_2!A:C,3,0)</f>
        <v>5.3908355795148251E-3</v>
      </c>
      <c r="D2484">
        <f>VLOOKUP(B2484,NB_2!A:C,2,0)</f>
        <v>1.0131712259371835E-3</v>
      </c>
      <c r="E2484">
        <f>C2484*GETPIVOTDATA("Gender",NB_2!$A$3,"Gender","Male","LastLetter","a")</f>
        <v>9.4448601797429547E-4</v>
      </c>
      <c r="F2484">
        <f>D2484*GETPIVOTDATA("Gender",NB_2!$A$3,"Gender","Female","LastLetter","a")</f>
        <v>5.6253073132074625E-4</v>
      </c>
      <c r="G2484" t="str">
        <f t="shared" si="38"/>
        <v>Male</v>
      </c>
    </row>
    <row r="2485" spans="1:7">
      <c r="A2485" s="1" t="s">
        <v>4</v>
      </c>
      <c r="B2485" s="1" t="s">
        <v>2992</v>
      </c>
      <c r="C2485">
        <f>VLOOKUP(B2485,NB_2!A:C,3,0)</f>
        <v>8.9847259658580411E-2</v>
      </c>
      <c r="D2485">
        <f>VLOOKUP(B2485,NB_2!A:C,2,0)</f>
        <v>8.1053698074974676E-3</v>
      </c>
      <c r="E2485">
        <f>C2485*GETPIVOTDATA("Gender",NB_2!$A$3,"Gender","Male","LastLetter","a")</f>
        <v>1.5741433632904926E-2</v>
      </c>
      <c r="F2485">
        <f>D2485*GETPIVOTDATA("Gender",NB_2!$A$3,"Gender","Female","LastLetter","a")</f>
        <v>4.50024585056597E-3</v>
      </c>
      <c r="G2485" t="str">
        <f t="shared" si="38"/>
        <v>Male</v>
      </c>
    </row>
    <row r="2486" spans="1:7">
      <c r="A2486" s="1" t="s">
        <v>4</v>
      </c>
      <c r="B2486" s="1" t="s">
        <v>2983</v>
      </c>
      <c r="C2486">
        <f>VLOOKUP(B2486,NB_2!A:C,3,0)</f>
        <v>6.5588499550763707E-2</v>
      </c>
      <c r="D2486">
        <f>VLOOKUP(B2486,NB_2!A:C,2,0)</f>
        <v>0.33839918946301922</v>
      </c>
      <c r="E2486">
        <f>C2486*GETPIVOTDATA("Gender",NB_2!$A$3,"Gender","Male","LastLetter","a")</f>
        <v>1.1491246552020596E-2</v>
      </c>
      <c r="F2486">
        <f>D2486*GETPIVOTDATA("Gender",NB_2!$A$3,"Gender","Female","LastLetter","a")</f>
        <v>0.18788526426112923</v>
      </c>
      <c r="G2486" t="str">
        <f t="shared" si="38"/>
        <v>Female</v>
      </c>
    </row>
    <row r="2487" spans="1:7">
      <c r="A2487" s="1" t="s">
        <v>4</v>
      </c>
      <c r="B2487" s="1" t="s">
        <v>2983</v>
      </c>
      <c r="C2487">
        <f>VLOOKUP(B2487,NB_2!A:C,3,0)</f>
        <v>6.5588499550763707E-2</v>
      </c>
      <c r="D2487">
        <f>VLOOKUP(B2487,NB_2!A:C,2,0)</f>
        <v>0.33839918946301922</v>
      </c>
      <c r="E2487">
        <f>C2487*GETPIVOTDATA("Gender",NB_2!$A$3,"Gender","Male","LastLetter","a")</f>
        <v>1.1491246552020596E-2</v>
      </c>
      <c r="F2487">
        <f>D2487*GETPIVOTDATA("Gender",NB_2!$A$3,"Gender","Female","LastLetter","a")</f>
        <v>0.18788526426112923</v>
      </c>
      <c r="G2487" t="str">
        <f t="shared" si="38"/>
        <v>Female</v>
      </c>
    </row>
    <row r="2488" spans="1:7">
      <c r="A2488" s="1" t="s">
        <v>4</v>
      </c>
      <c r="B2488" s="1" t="s">
        <v>2982</v>
      </c>
      <c r="C2488">
        <f>VLOOKUP(B2488,NB_2!A:C,3,0)</f>
        <v>0.1096136567834681</v>
      </c>
      <c r="D2488">
        <f>VLOOKUP(B2488,NB_2!A:C,2,0)</f>
        <v>5.065856129685917E-3</v>
      </c>
      <c r="E2488">
        <f>C2488*GETPIVOTDATA("Gender",NB_2!$A$3,"Gender","Male","LastLetter","a")</f>
        <v>1.9204549032144008E-2</v>
      </c>
      <c r="F2488">
        <f>D2488*GETPIVOTDATA("Gender",NB_2!$A$3,"Gender","Female","LastLetter","a")</f>
        <v>2.812653656603731E-3</v>
      </c>
      <c r="G2488" t="str">
        <f t="shared" si="38"/>
        <v>Male</v>
      </c>
    </row>
    <row r="2489" spans="1:7">
      <c r="A2489" s="1" t="s">
        <v>4</v>
      </c>
      <c r="B2489" s="1" t="s">
        <v>2990</v>
      </c>
      <c r="C2489">
        <f>VLOOKUP(B2489,NB_2!A:C,3,0)</f>
        <v>1.2578616352201259E-2</v>
      </c>
      <c r="D2489">
        <f>VLOOKUP(B2489,NB_2!A:C,2,0)</f>
        <v>1.0131712259371835E-3</v>
      </c>
      <c r="E2489">
        <f>C2489*GETPIVOTDATA("Gender",NB_2!$A$3,"Gender","Male","LastLetter","a")</f>
        <v>2.2038007086066895E-3</v>
      </c>
      <c r="F2489">
        <f>D2489*GETPIVOTDATA("Gender",NB_2!$A$3,"Gender","Female","LastLetter","a")</f>
        <v>5.6253073132074625E-4</v>
      </c>
      <c r="G2489" t="str">
        <f t="shared" si="38"/>
        <v>Male</v>
      </c>
    </row>
    <row r="2490" spans="1:7">
      <c r="A2490" s="1" t="s">
        <v>4</v>
      </c>
      <c r="B2490" s="1" t="s">
        <v>2992</v>
      </c>
      <c r="C2490">
        <f>VLOOKUP(B2490,NB_2!A:C,3,0)</f>
        <v>8.9847259658580411E-2</v>
      </c>
      <c r="D2490">
        <f>VLOOKUP(B2490,NB_2!A:C,2,0)</f>
        <v>8.1053698074974676E-3</v>
      </c>
      <c r="E2490">
        <f>C2490*GETPIVOTDATA("Gender",NB_2!$A$3,"Gender","Male","LastLetter","a")</f>
        <v>1.5741433632904926E-2</v>
      </c>
      <c r="F2490">
        <f>D2490*GETPIVOTDATA("Gender",NB_2!$A$3,"Gender","Female","LastLetter","a")</f>
        <v>4.50024585056597E-3</v>
      </c>
      <c r="G2490" t="str">
        <f t="shared" si="38"/>
        <v>Male</v>
      </c>
    </row>
    <row r="2491" spans="1:7">
      <c r="A2491" s="1" t="s">
        <v>4</v>
      </c>
      <c r="B2491" s="1" t="s">
        <v>2986</v>
      </c>
      <c r="C2491">
        <f>VLOOKUP(B2491,NB_2!A:C,3,0)</f>
        <v>5.6603773584905662E-2</v>
      </c>
      <c r="D2491">
        <f>VLOOKUP(B2491,NB_2!A:C,2,0)</f>
        <v>3.0395136778115502E-2</v>
      </c>
      <c r="E2491">
        <f>C2491*GETPIVOTDATA("Gender",NB_2!$A$3,"Gender","Male","LastLetter","a")</f>
        <v>9.9171031887301028E-3</v>
      </c>
      <c r="F2491">
        <f>D2491*GETPIVOTDATA("Gender",NB_2!$A$3,"Gender","Female","LastLetter","a")</f>
        <v>1.6875921939622389E-2</v>
      </c>
      <c r="G2491" t="str">
        <f t="shared" si="38"/>
        <v>Female</v>
      </c>
    </row>
    <row r="2492" spans="1:7">
      <c r="A2492" s="1" t="s">
        <v>4</v>
      </c>
      <c r="B2492" s="1" t="s">
        <v>2996</v>
      </c>
      <c r="C2492">
        <f>VLOOKUP(B2492,NB_2!A:C,3,0)</f>
        <v>2.4258760107816711E-2</v>
      </c>
      <c r="D2492">
        <f>VLOOKUP(B2492,NB_2!A:C,2,0)</f>
        <v>0</v>
      </c>
      <c r="E2492">
        <f>C2492*GETPIVOTDATA("Gender",NB_2!$A$3,"Gender","Male","LastLetter","a")</f>
        <v>4.2501870808843295E-3</v>
      </c>
      <c r="F2492">
        <f>D2492*GETPIVOTDATA("Gender",NB_2!$A$3,"Gender","Female","LastLetter","a")</f>
        <v>0</v>
      </c>
      <c r="G2492" t="str">
        <f t="shared" si="38"/>
        <v>Male</v>
      </c>
    </row>
    <row r="2493" spans="1:7">
      <c r="A2493" s="1" t="s">
        <v>4</v>
      </c>
      <c r="B2493" s="1" t="s">
        <v>2994</v>
      </c>
      <c r="C2493">
        <f>VLOOKUP(B2493,NB_2!A:C,3,0)</f>
        <v>6.2893081761006289E-2</v>
      </c>
      <c r="D2493">
        <f>VLOOKUP(B2493,NB_2!A:C,2,0)</f>
        <v>5.065856129685917E-3</v>
      </c>
      <c r="E2493">
        <f>C2493*GETPIVOTDATA("Gender",NB_2!$A$3,"Gender","Male","LastLetter","a")</f>
        <v>1.1019003543033448E-2</v>
      </c>
      <c r="F2493">
        <f>D2493*GETPIVOTDATA("Gender",NB_2!$A$3,"Gender","Female","LastLetter","a")</f>
        <v>2.812653656603731E-3</v>
      </c>
      <c r="G2493" t="str">
        <f t="shared" si="38"/>
        <v>Male</v>
      </c>
    </row>
    <row r="2494" spans="1:7">
      <c r="A2494" s="1" t="s">
        <v>4</v>
      </c>
      <c r="B2494" s="1" t="s">
        <v>2981</v>
      </c>
      <c r="C2494">
        <f>VLOOKUP(B2494,NB_2!A:C,3,0)</f>
        <v>1.2578616352201259E-2</v>
      </c>
      <c r="D2494">
        <f>VLOOKUP(B2494,NB_2!A:C,2,0)</f>
        <v>0</v>
      </c>
      <c r="E2494">
        <f>C2494*GETPIVOTDATA("Gender",NB_2!$A$3,"Gender","Male","LastLetter","a")</f>
        <v>2.2038007086066895E-3</v>
      </c>
      <c r="F2494">
        <f>D2494*GETPIVOTDATA("Gender",NB_2!$A$3,"Gender","Female","LastLetter","a")</f>
        <v>0</v>
      </c>
      <c r="G2494" t="str">
        <f t="shared" si="38"/>
        <v>Male</v>
      </c>
    </row>
    <row r="2495" spans="1:7">
      <c r="A2495" s="1" t="s">
        <v>4</v>
      </c>
      <c r="B2495" s="1" t="s">
        <v>2988</v>
      </c>
      <c r="C2495">
        <f>VLOOKUP(B2495,NB_2!A:C,3,0)</f>
        <v>0.16172506738544473</v>
      </c>
      <c r="D2495">
        <f>VLOOKUP(B2495,NB_2!A:C,2,0)</f>
        <v>1.4184397163120567E-2</v>
      </c>
      <c r="E2495">
        <f>C2495*GETPIVOTDATA("Gender",NB_2!$A$3,"Gender","Male","LastLetter","a")</f>
        <v>2.8334580539228861E-2</v>
      </c>
      <c r="F2495">
        <f>D2495*GETPIVOTDATA("Gender",NB_2!$A$3,"Gender","Female","LastLetter","a")</f>
        <v>7.8754302384904471E-3</v>
      </c>
      <c r="G2495" t="str">
        <f t="shared" si="38"/>
        <v>Male</v>
      </c>
    </row>
    <row r="2496" spans="1:7">
      <c r="A2496" s="1" t="s">
        <v>4</v>
      </c>
      <c r="B2496" s="1" t="s">
        <v>2988</v>
      </c>
      <c r="C2496">
        <f>VLOOKUP(B2496,NB_2!A:C,3,0)</f>
        <v>0.16172506738544473</v>
      </c>
      <c r="D2496">
        <f>VLOOKUP(B2496,NB_2!A:C,2,0)</f>
        <v>1.4184397163120567E-2</v>
      </c>
      <c r="E2496">
        <f>C2496*GETPIVOTDATA("Gender",NB_2!$A$3,"Gender","Male","LastLetter","a")</f>
        <v>2.8334580539228861E-2</v>
      </c>
      <c r="F2496">
        <f>D2496*GETPIVOTDATA("Gender",NB_2!$A$3,"Gender","Female","LastLetter","a")</f>
        <v>7.8754302384904471E-3</v>
      </c>
      <c r="G2496" t="str">
        <f t="shared" si="38"/>
        <v>Male</v>
      </c>
    </row>
    <row r="2497" spans="1:7">
      <c r="A2497" s="1" t="s">
        <v>4</v>
      </c>
      <c r="B2497" s="1" t="s">
        <v>2988</v>
      </c>
      <c r="C2497">
        <f>VLOOKUP(B2497,NB_2!A:C,3,0)</f>
        <v>0.16172506738544473</v>
      </c>
      <c r="D2497">
        <f>VLOOKUP(B2497,NB_2!A:C,2,0)</f>
        <v>1.4184397163120567E-2</v>
      </c>
      <c r="E2497">
        <f>C2497*GETPIVOTDATA("Gender",NB_2!$A$3,"Gender","Male","LastLetter","a")</f>
        <v>2.8334580539228861E-2</v>
      </c>
      <c r="F2497">
        <f>D2497*GETPIVOTDATA("Gender",NB_2!$A$3,"Gender","Female","LastLetter","a")</f>
        <v>7.8754302384904471E-3</v>
      </c>
      <c r="G2497" t="str">
        <f t="shared" si="38"/>
        <v>Male</v>
      </c>
    </row>
    <row r="2498" spans="1:7">
      <c r="A2498" s="1" t="s">
        <v>4</v>
      </c>
      <c r="B2498" s="1" t="s">
        <v>2976</v>
      </c>
      <c r="C2498">
        <f>VLOOKUP(B2498,NB_2!A:C,3,0)</f>
        <v>0.17520215633423181</v>
      </c>
      <c r="D2498">
        <f>VLOOKUP(B2498,NB_2!A:C,2,0)</f>
        <v>0.55521783181357653</v>
      </c>
      <c r="E2498">
        <f>C2498*GETPIVOTDATA("Gender",NB_2!$A$3,"Gender","Male","LastLetter","a")</f>
        <v>3.0695795584164604E-2</v>
      </c>
      <c r="F2498">
        <f>D2498*GETPIVOTDATA("Gender",NB_2!$A$3,"Gender","Female","LastLetter","a")</f>
        <v>0.30826684076376898</v>
      </c>
      <c r="G2498" t="str">
        <f t="shared" si="38"/>
        <v>Female</v>
      </c>
    </row>
    <row r="2499" spans="1:7">
      <c r="A2499" s="1" t="s">
        <v>4</v>
      </c>
      <c r="B2499" s="1" t="s">
        <v>2983</v>
      </c>
      <c r="C2499">
        <f>VLOOKUP(B2499,NB_2!A:C,3,0)</f>
        <v>6.5588499550763707E-2</v>
      </c>
      <c r="D2499">
        <f>VLOOKUP(B2499,NB_2!A:C,2,0)</f>
        <v>0.33839918946301922</v>
      </c>
      <c r="E2499">
        <f>C2499*GETPIVOTDATA("Gender",NB_2!$A$3,"Gender","Male","LastLetter","a")</f>
        <v>1.1491246552020596E-2</v>
      </c>
      <c r="F2499">
        <f>D2499*GETPIVOTDATA("Gender",NB_2!$A$3,"Gender","Female","LastLetter","a")</f>
        <v>0.18788526426112923</v>
      </c>
      <c r="G2499" t="str">
        <f t="shared" ref="G2499:G2562" si="39">IF(E2499&gt;F2499,"Male","Female")</f>
        <v>Female</v>
      </c>
    </row>
    <row r="2500" spans="1:7">
      <c r="A2500" s="1" t="s">
        <v>4</v>
      </c>
      <c r="B2500" s="1" t="s">
        <v>2981</v>
      </c>
      <c r="C2500">
        <f>VLOOKUP(B2500,NB_2!A:C,3,0)</f>
        <v>1.2578616352201259E-2</v>
      </c>
      <c r="D2500">
        <f>VLOOKUP(B2500,NB_2!A:C,2,0)</f>
        <v>0</v>
      </c>
      <c r="E2500">
        <f>C2500*GETPIVOTDATA("Gender",NB_2!$A$3,"Gender","Male","LastLetter","a")</f>
        <v>2.2038007086066895E-3</v>
      </c>
      <c r="F2500">
        <f>D2500*GETPIVOTDATA("Gender",NB_2!$A$3,"Gender","Female","LastLetter","a")</f>
        <v>0</v>
      </c>
      <c r="G2500" t="str">
        <f t="shared" si="39"/>
        <v>Male</v>
      </c>
    </row>
    <row r="2501" spans="1:7">
      <c r="A2501" s="1" t="s">
        <v>4</v>
      </c>
      <c r="B2501" s="1" t="s">
        <v>2976</v>
      </c>
      <c r="C2501">
        <f>VLOOKUP(B2501,NB_2!A:C,3,0)</f>
        <v>0.17520215633423181</v>
      </c>
      <c r="D2501">
        <f>VLOOKUP(B2501,NB_2!A:C,2,0)</f>
        <v>0.55521783181357653</v>
      </c>
      <c r="E2501">
        <f>C2501*GETPIVOTDATA("Gender",NB_2!$A$3,"Gender","Male","LastLetter","a")</f>
        <v>3.0695795584164604E-2</v>
      </c>
      <c r="F2501">
        <f>D2501*GETPIVOTDATA("Gender",NB_2!$A$3,"Gender","Female","LastLetter","a")</f>
        <v>0.30826684076376898</v>
      </c>
      <c r="G2501" t="str">
        <f t="shared" si="39"/>
        <v>Female</v>
      </c>
    </row>
    <row r="2502" spans="1:7">
      <c r="A2502" s="1" t="s">
        <v>4</v>
      </c>
      <c r="B2502" s="1" t="s">
        <v>2986</v>
      </c>
      <c r="C2502">
        <f>VLOOKUP(B2502,NB_2!A:C,3,0)</f>
        <v>5.6603773584905662E-2</v>
      </c>
      <c r="D2502">
        <f>VLOOKUP(B2502,NB_2!A:C,2,0)</f>
        <v>3.0395136778115502E-2</v>
      </c>
      <c r="E2502">
        <f>C2502*GETPIVOTDATA("Gender",NB_2!$A$3,"Gender","Male","LastLetter","a")</f>
        <v>9.9171031887301028E-3</v>
      </c>
      <c r="F2502">
        <f>D2502*GETPIVOTDATA("Gender",NB_2!$A$3,"Gender","Female","LastLetter","a")</f>
        <v>1.6875921939622389E-2</v>
      </c>
      <c r="G2502" t="str">
        <f t="shared" si="39"/>
        <v>Female</v>
      </c>
    </row>
    <row r="2503" spans="1:7">
      <c r="A2503" s="1" t="s">
        <v>4</v>
      </c>
      <c r="B2503" s="1" t="s">
        <v>2976</v>
      </c>
      <c r="C2503">
        <f>VLOOKUP(B2503,NB_2!A:C,3,0)</f>
        <v>0.17520215633423181</v>
      </c>
      <c r="D2503">
        <f>VLOOKUP(B2503,NB_2!A:C,2,0)</f>
        <v>0.55521783181357653</v>
      </c>
      <c r="E2503">
        <f>C2503*GETPIVOTDATA("Gender",NB_2!$A$3,"Gender","Male","LastLetter","a")</f>
        <v>3.0695795584164604E-2</v>
      </c>
      <c r="F2503">
        <f>D2503*GETPIVOTDATA("Gender",NB_2!$A$3,"Gender","Female","LastLetter","a")</f>
        <v>0.30826684076376898</v>
      </c>
      <c r="G2503" t="str">
        <f t="shared" si="39"/>
        <v>Female</v>
      </c>
    </row>
    <row r="2504" spans="1:7">
      <c r="A2504" s="1" t="s">
        <v>4</v>
      </c>
      <c r="B2504" s="1" t="s">
        <v>2988</v>
      </c>
      <c r="C2504">
        <f>VLOOKUP(B2504,NB_2!A:C,3,0)</f>
        <v>0.16172506738544473</v>
      </c>
      <c r="D2504">
        <f>VLOOKUP(B2504,NB_2!A:C,2,0)</f>
        <v>1.4184397163120567E-2</v>
      </c>
      <c r="E2504">
        <f>C2504*GETPIVOTDATA("Gender",NB_2!$A$3,"Gender","Male","LastLetter","a")</f>
        <v>2.8334580539228861E-2</v>
      </c>
      <c r="F2504">
        <f>D2504*GETPIVOTDATA("Gender",NB_2!$A$3,"Gender","Female","LastLetter","a")</f>
        <v>7.8754302384904471E-3</v>
      </c>
      <c r="G2504" t="str">
        <f t="shared" si="39"/>
        <v>Male</v>
      </c>
    </row>
    <row r="2505" spans="1:7">
      <c r="A2505" s="1" t="s">
        <v>4</v>
      </c>
      <c r="B2505" s="1" t="s">
        <v>2994</v>
      </c>
      <c r="C2505">
        <f>VLOOKUP(B2505,NB_2!A:C,3,0)</f>
        <v>6.2893081761006289E-2</v>
      </c>
      <c r="D2505">
        <f>VLOOKUP(B2505,NB_2!A:C,2,0)</f>
        <v>5.065856129685917E-3</v>
      </c>
      <c r="E2505">
        <f>C2505*GETPIVOTDATA("Gender",NB_2!$A$3,"Gender","Male","LastLetter","a")</f>
        <v>1.1019003543033448E-2</v>
      </c>
      <c r="F2505">
        <f>D2505*GETPIVOTDATA("Gender",NB_2!$A$3,"Gender","Female","LastLetter","a")</f>
        <v>2.812653656603731E-3</v>
      </c>
      <c r="G2505" t="str">
        <f t="shared" si="39"/>
        <v>Male</v>
      </c>
    </row>
    <row r="2506" spans="1:7">
      <c r="A2506" s="1" t="s">
        <v>4</v>
      </c>
      <c r="B2506" s="1" t="s">
        <v>2988</v>
      </c>
      <c r="C2506">
        <f>VLOOKUP(B2506,NB_2!A:C,3,0)</f>
        <v>0.16172506738544473</v>
      </c>
      <c r="D2506">
        <f>VLOOKUP(B2506,NB_2!A:C,2,0)</f>
        <v>1.4184397163120567E-2</v>
      </c>
      <c r="E2506">
        <f>C2506*GETPIVOTDATA("Gender",NB_2!$A$3,"Gender","Male","LastLetter","a")</f>
        <v>2.8334580539228861E-2</v>
      </c>
      <c r="F2506">
        <f>D2506*GETPIVOTDATA("Gender",NB_2!$A$3,"Gender","Female","LastLetter","a")</f>
        <v>7.8754302384904471E-3</v>
      </c>
      <c r="G2506" t="str">
        <f t="shared" si="39"/>
        <v>Male</v>
      </c>
    </row>
    <row r="2507" spans="1:7">
      <c r="A2507" s="1" t="s">
        <v>4</v>
      </c>
      <c r="B2507" s="1" t="s">
        <v>2987</v>
      </c>
      <c r="C2507">
        <f>VLOOKUP(B2507,NB_2!A:C,3,0)</f>
        <v>3.7735849056603772E-2</v>
      </c>
      <c r="D2507">
        <f>VLOOKUP(B2507,NB_2!A:C,2,0)</f>
        <v>7.0921985815602835E-3</v>
      </c>
      <c r="E2507">
        <f>C2507*GETPIVOTDATA("Gender",NB_2!$A$3,"Gender","Male","LastLetter","a")</f>
        <v>6.6114021258200676E-3</v>
      </c>
      <c r="F2507">
        <f>D2507*GETPIVOTDATA("Gender",NB_2!$A$3,"Gender","Female","LastLetter","a")</f>
        <v>3.9377151192452236E-3</v>
      </c>
      <c r="G2507" t="str">
        <f t="shared" si="39"/>
        <v>Male</v>
      </c>
    </row>
    <row r="2508" spans="1:7">
      <c r="A2508" s="1" t="s">
        <v>4</v>
      </c>
      <c r="B2508" s="1" t="s">
        <v>2982</v>
      </c>
      <c r="C2508">
        <f>VLOOKUP(B2508,NB_2!A:C,3,0)</f>
        <v>0.1096136567834681</v>
      </c>
      <c r="D2508">
        <f>VLOOKUP(B2508,NB_2!A:C,2,0)</f>
        <v>5.065856129685917E-3</v>
      </c>
      <c r="E2508">
        <f>C2508*GETPIVOTDATA("Gender",NB_2!$A$3,"Gender","Male","LastLetter","a")</f>
        <v>1.9204549032144008E-2</v>
      </c>
      <c r="F2508">
        <f>D2508*GETPIVOTDATA("Gender",NB_2!$A$3,"Gender","Female","LastLetter","a")</f>
        <v>2.812653656603731E-3</v>
      </c>
      <c r="G2508" t="str">
        <f t="shared" si="39"/>
        <v>Male</v>
      </c>
    </row>
    <row r="2509" spans="1:7">
      <c r="A2509" s="1" t="s">
        <v>4</v>
      </c>
      <c r="B2509" s="1" t="s">
        <v>2976</v>
      </c>
      <c r="C2509">
        <f>VLOOKUP(B2509,NB_2!A:C,3,0)</f>
        <v>0.17520215633423181</v>
      </c>
      <c r="D2509">
        <f>VLOOKUP(B2509,NB_2!A:C,2,0)</f>
        <v>0.55521783181357653</v>
      </c>
      <c r="E2509">
        <f>C2509*GETPIVOTDATA("Gender",NB_2!$A$3,"Gender","Male","LastLetter","a")</f>
        <v>3.0695795584164604E-2</v>
      </c>
      <c r="F2509">
        <f>D2509*GETPIVOTDATA("Gender",NB_2!$A$3,"Gender","Female","LastLetter","a")</f>
        <v>0.30826684076376898</v>
      </c>
      <c r="G2509" t="str">
        <f t="shared" si="39"/>
        <v>Female</v>
      </c>
    </row>
    <row r="2510" spans="1:7">
      <c r="A2510" s="1" t="s">
        <v>4</v>
      </c>
      <c r="B2510" s="1" t="s">
        <v>2994</v>
      </c>
      <c r="C2510">
        <f>VLOOKUP(B2510,NB_2!A:C,3,0)</f>
        <v>6.2893081761006289E-2</v>
      </c>
      <c r="D2510">
        <f>VLOOKUP(B2510,NB_2!A:C,2,0)</f>
        <v>5.065856129685917E-3</v>
      </c>
      <c r="E2510">
        <f>C2510*GETPIVOTDATA("Gender",NB_2!$A$3,"Gender","Male","LastLetter","a")</f>
        <v>1.1019003543033448E-2</v>
      </c>
      <c r="F2510">
        <f>D2510*GETPIVOTDATA("Gender",NB_2!$A$3,"Gender","Female","LastLetter","a")</f>
        <v>2.812653656603731E-3</v>
      </c>
      <c r="G2510" t="str">
        <f t="shared" si="39"/>
        <v>Male</v>
      </c>
    </row>
    <row r="2511" spans="1:7">
      <c r="A2511" s="1" t="s">
        <v>4</v>
      </c>
      <c r="B2511" s="1" t="s">
        <v>2976</v>
      </c>
      <c r="C2511">
        <f>VLOOKUP(B2511,NB_2!A:C,3,0)</f>
        <v>0.17520215633423181</v>
      </c>
      <c r="D2511">
        <f>VLOOKUP(B2511,NB_2!A:C,2,0)</f>
        <v>0.55521783181357653</v>
      </c>
      <c r="E2511">
        <f>C2511*GETPIVOTDATA("Gender",NB_2!$A$3,"Gender","Male","LastLetter","a")</f>
        <v>3.0695795584164604E-2</v>
      </c>
      <c r="F2511">
        <f>D2511*GETPIVOTDATA("Gender",NB_2!$A$3,"Gender","Female","LastLetter","a")</f>
        <v>0.30826684076376898</v>
      </c>
      <c r="G2511" t="str">
        <f t="shared" si="39"/>
        <v>Female</v>
      </c>
    </row>
    <row r="2512" spans="1:7">
      <c r="A2512" s="1" t="s">
        <v>4</v>
      </c>
      <c r="B2512" s="1" t="s">
        <v>2983</v>
      </c>
      <c r="C2512">
        <f>VLOOKUP(B2512,NB_2!A:C,3,0)</f>
        <v>6.5588499550763707E-2</v>
      </c>
      <c r="D2512">
        <f>VLOOKUP(B2512,NB_2!A:C,2,0)</f>
        <v>0.33839918946301922</v>
      </c>
      <c r="E2512">
        <f>C2512*GETPIVOTDATA("Gender",NB_2!$A$3,"Gender","Male","LastLetter","a")</f>
        <v>1.1491246552020596E-2</v>
      </c>
      <c r="F2512">
        <f>D2512*GETPIVOTDATA("Gender",NB_2!$A$3,"Gender","Female","LastLetter","a")</f>
        <v>0.18788526426112923</v>
      </c>
      <c r="G2512" t="str">
        <f t="shared" si="39"/>
        <v>Female</v>
      </c>
    </row>
    <row r="2513" spans="1:7">
      <c r="A2513" s="1" t="s">
        <v>4</v>
      </c>
      <c r="B2513" s="1" t="s">
        <v>2986</v>
      </c>
      <c r="C2513">
        <f>VLOOKUP(B2513,NB_2!A:C,3,0)</f>
        <v>5.6603773584905662E-2</v>
      </c>
      <c r="D2513">
        <f>VLOOKUP(B2513,NB_2!A:C,2,0)</f>
        <v>3.0395136778115502E-2</v>
      </c>
      <c r="E2513">
        <f>C2513*GETPIVOTDATA("Gender",NB_2!$A$3,"Gender","Male","LastLetter","a")</f>
        <v>9.9171031887301028E-3</v>
      </c>
      <c r="F2513">
        <f>D2513*GETPIVOTDATA("Gender",NB_2!$A$3,"Gender","Female","LastLetter","a")</f>
        <v>1.6875921939622389E-2</v>
      </c>
      <c r="G2513" t="str">
        <f t="shared" si="39"/>
        <v>Female</v>
      </c>
    </row>
    <row r="2514" spans="1:7">
      <c r="A2514" s="1" t="s">
        <v>4</v>
      </c>
      <c r="B2514" s="1" t="s">
        <v>2980</v>
      </c>
      <c r="C2514">
        <f>VLOOKUP(B2514,NB_2!A:C,3,0)</f>
        <v>1.7969451931716084E-3</v>
      </c>
      <c r="D2514">
        <f>VLOOKUP(B2514,NB_2!A:C,2,0)</f>
        <v>1.0131712259371835E-3</v>
      </c>
      <c r="E2514">
        <f>C2514*GETPIVOTDATA("Gender",NB_2!$A$3,"Gender","Male","LastLetter","a")</f>
        <v>3.1482867265809851E-4</v>
      </c>
      <c r="F2514">
        <f>D2514*GETPIVOTDATA("Gender",NB_2!$A$3,"Gender","Female","LastLetter","a")</f>
        <v>5.6253073132074625E-4</v>
      </c>
      <c r="G2514" t="str">
        <f t="shared" si="39"/>
        <v>Female</v>
      </c>
    </row>
    <row r="2515" spans="1:7">
      <c r="A2515" s="1" t="s">
        <v>4</v>
      </c>
      <c r="B2515" s="1" t="s">
        <v>2982</v>
      </c>
      <c r="C2515">
        <f>VLOOKUP(B2515,NB_2!A:C,3,0)</f>
        <v>0.1096136567834681</v>
      </c>
      <c r="D2515">
        <f>VLOOKUP(B2515,NB_2!A:C,2,0)</f>
        <v>5.065856129685917E-3</v>
      </c>
      <c r="E2515">
        <f>C2515*GETPIVOTDATA("Gender",NB_2!$A$3,"Gender","Male","LastLetter","a")</f>
        <v>1.9204549032144008E-2</v>
      </c>
      <c r="F2515">
        <f>D2515*GETPIVOTDATA("Gender",NB_2!$A$3,"Gender","Female","LastLetter","a")</f>
        <v>2.812653656603731E-3</v>
      </c>
      <c r="G2515" t="str">
        <f t="shared" si="39"/>
        <v>Male</v>
      </c>
    </row>
    <row r="2516" spans="1:7">
      <c r="A2516" s="1" t="s">
        <v>4</v>
      </c>
      <c r="B2516" s="1" t="s">
        <v>2988</v>
      </c>
      <c r="C2516">
        <f>VLOOKUP(B2516,NB_2!A:C,3,0)</f>
        <v>0.16172506738544473</v>
      </c>
      <c r="D2516">
        <f>VLOOKUP(B2516,NB_2!A:C,2,0)</f>
        <v>1.4184397163120567E-2</v>
      </c>
      <c r="E2516">
        <f>C2516*GETPIVOTDATA("Gender",NB_2!$A$3,"Gender","Male","LastLetter","a")</f>
        <v>2.8334580539228861E-2</v>
      </c>
      <c r="F2516">
        <f>D2516*GETPIVOTDATA("Gender",NB_2!$A$3,"Gender","Female","LastLetter","a")</f>
        <v>7.8754302384904471E-3</v>
      </c>
      <c r="G2516" t="str">
        <f t="shared" si="39"/>
        <v>Male</v>
      </c>
    </row>
    <row r="2517" spans="1:7">
      <c r="A2517" s="1" t="s">
        <v>4</v>
      </c>
      <c r="B2517" s="1" t="s">
        <v>2986</v>
      </c>
      <c r="C2517">
        <f>VLOOKUP(B2517,NB_2!A:C,3,0)</f>
        <v>5.6603773584905662E-2</v>
      </c>
      <c r="D2517">
        <f>VLOOKUP(B2517,NB_2!A:C,2,0)</f>
        <v>3.0395136778115502E-2</v>
      </c>
      <c r="E2517">
        <f>C2517*GETPIVOTDATA("Gender",NB_2!$A$3,"Gender","Male","LastLetter","a")</f>
        <v>9.9171031887301028E-3</v>
      </c>
      <c r="F2517">
        <f>D2517*GETPIVOTDATA("Gender",NB_2!$A$3,"Gender","Female","LastLetter","a")</f>
        <v>1.6875921939622389E-2</v>
      </c>
      <c r="G2517" t="str">
        <f t="shared" si="39"/>
        <v>Female</v>
      </c>
    </row>
    <row r="2518" spans="1:7">
      <c r="A2518" s="1" t="s">
        <v>4</v>
      </c>
      <c r="B2518" s="1" t="s">
        <v>2982</v>
      </c>
      <c r="C2518">
        <f>VLOOKUP(B2518,NB_2!A:C,3,0)</f>
        <v>0.1096136567834681</v>
      </c>
      <c r="D2518">
        <f>VLOOKUP(B2518,NB_2!A:C,2,0)</f>
        <v>5.065856129685917E-3</v>
      </c>
      <c r="E2518">
        <f>C2518*GETPIVOTDATA("Gender",NB_2!$A$3,"Gender","Male","LastLetter","a")</f>
        <v>1.9204549032144008E-2</v>
      </c>
      <c r="F2518">
        <f>D2518*GETPIVOTDATA("Gender",NB_2!$A$3,"Gender","Female","LastLetter","a")</f>
        <v>2.812653656603731E-3</v>
      </c>
      <c r="G2518" t="str">
        <f t="shared" si="39"/>
        <v>Male</v>
      </c>
    </row>
    <row r="2519" spans="1:7">
      <c r="A2519" s="1" t="s">
        <v>4</v>
      </c>
      <c r="B2519" s="1" t="s">
        <v>2988</v>
      </c>
      <c r="C2519">
        <f>VLOOKUP(B2519,NB_2!A:C,3,0)</f>
        <v>0.16172506738544473</v>
      </c>
      <c r="D2519">
        <f>VLOOKUP(B2519,NB_2!A:C,2,0)</f>
        <v>1.4184397163120567E-2</v>
      </c>
      <c r="E2519">
        <f>C2519*GETPIVOTDATA("Gender",NB_2!$A$3,"Gender","Male","LastLetter","a")</f>
        <v>2.8334580539228861E-2</v>
      </c>
      <c r="F2519">
        <f>D2519*GETPIVOTDATA("Gender",NB_2!$A$3,"Gender","Female","LastLetter","a")</f>
        <v>7.8754302384904471E-3</v>
      </c>
      <c r="G2519" t="str">
        <f t="shared" si="39"/>
        <v>Male</v>
      </c>
    </row>
    <row r="2520" spans="1:7">
      <c r="A2520" s="1" t="s">
        <v>4</v>
      </c>
      <c r="B2520" s="1" t="s">
        <v>2985</v>
      </c>
      <c r="C2520">
        <f>VLOOKUP(B2520,NB_2!A:C,3,0)</f>
        <v>3.6837376460017966E-2</v>
      </c>
      <c r="D2520">
        <f>VLOOKUP(B2520,NB_2!A:C,2,0)</f>
        <v>4.0526849037487338E-3</v>
      </c>
      <c r="E2520">
        <f>C2520*GETPIVOTDATA("Gender",NB_2!$A$3,"Gender","Male","LastLetter","a")</f>
        <v>6.4539877894910181E-3</v>
      </c>
      <c r="F2520">
        <f>D2520*GETPIVOTDATA("Gender",NB_2!$A$3,"Gender","Female","LastLetter","a")</f>
        <v>2.250122925282985E-3</v>
      </c>
      <c r="G2520" t="str">
        <f t="shared" si="39"/>
        <v>Male</v>
      </c>
    </row>
    <row r="2521" spans="1:7">
      <c r="A2521" s="1" t="s">
        <v>4</v>
      </c>
      <c r="B2521" s="1" t="s">
        <v>2992</v>
      </c>
      <c r="C2521">
        <f>VLOOKUP(B2521,NB_2!A:C,3,0)</f>
        <v>8.9847259658580411E-2</v>
      </c>
      <c r="D2521">
        <f>VLOOKUP(B2521,NB_2!A:C,2,0)</f>
        <v>8.1053698074974676E-3</v>
      </c>
      <c r="E2521">
        <f>C2521*GETPIVOTDATA("Gender",NB_2!$A$3,"Gender","Male","LastLetter","a")</f>
        <v>1.5741433632904926E-2</v>
      </c>
      <c r="F2521">
        <f>D2521*GETPIVOTDATA("Gender",NB_2!$A$3,"Gender","Female","LastLetter","a")</f>
        <v>4.50024585056597E-3</v>
      </c>
      <c r="G2521" t="str">
        <f t="shared" si="39"/>
        <v>Male</v>
      </c>
    </row>
    <row r="2522" spans="1:7">
      <c r="A2522" s="1" t="s">
        <v>4</v>
      </c>
      <c r="B2522" s="1" t="s">
        <v>2988</v>
      </c>
      <c r="C2522">
        <f>VLOOKUP(B2522,NB_2!A:C,3,0)</f>
        <v>0.16172506738544473</v>
      </c>
      <c r="D2522">
        <f>VLOOKUP(B2522,NB_2!A:C,2,0)</f>
        <v>1.4184397163120567E-2</v>
      </c>
      <c r="E2522">
        <f>C2522*GETPIVOTDATA("Gender",NB_2!$A$3,"Gender","Male","LastLetter","a")</f>
        <v>2.8334580539228861E-2</v>
      </c>
      <c r="F2522">
        <f>D2522*GETPIVOTDATA("Gender",NB_2!$A$3,"Gender","Female","LastLetter","a")</f>
        <v>7.8754302384904471E-3</v>
      </c>
      <c r="G2522" t="str">
        <f t="shared" si="39"/>
        <v>Male</v>
      </c>
    </row>
    <row r="2523" spans="1:7">
      <c r="A2523" s="1" t="s">
        <v>4</v>
      </c>
      <c r="B2523" s="1" t="s">
        <v>2992</v>
      </c>
      <c r="C2523">
        <f>VLOOKUP(B2523,NB_2!A:C,3,0)</f>
        <v>8.9847259658580411E-2</v>
      </c>
      <c r="D2523">
        <f>VLOOKUP(B2523,NB_2!A:C,2,0)</f>
        <v>8.1053698074974676E-3</v>
      </c>
      <c r="E2523">
        <f>C2523*GETPIVOTDATA("Gender",NB_2!$A$3,"Gender","Male","LastLetter","a")</f>
        <v>1.5741433632904926E-2</v>
      </c>
      <c r="F2523">
        <f>D2523*GETPIVOTDATA("Gender",NB_2!$A$3,"Gender","Female","LastLetter","a")</f>
        <v>4.50024585056597E-3</v>
      </c>
      <c r="G2523" t="str">
        <f t="shared" si="39"/>
        <v>Male</v>
      </c>
    </row>
    <row r="2524" spans="1:7">
      <c r="A2524" s="1" t="s">
        <v>4</v>
      </c>
      <c r="B2524" s="1" t="s">
        <v>2994</v>
      </c>
      <c r="C2524">
        <f>VLOOKUP(B2524,NB_2!A:C,3,0)</f>
        <v>6.2893081761006289E-2</v>
      </c>
      <c r="D2524">
        <f>VLOOKUP(B2524,NB_2!A:C,2,0)</f>
        <v>5.065856129685917E-3</v>
      </c>
      <c r="E2524">
        <f>C2524*GETPIVOTDATA("Gender",NB_2!$A$3,"Gender","Male","LastLetter","a")</f>
        <v>1.1019003543033448E-2</v>
      </c>
      <c r="F2524">
        <f>D2524*GETPIVOTDATA("Gender",NB_2!$A$3,"Gender","Female","LastLetter","a")</f>
        <v>2.812653656603731E-3</v>
      </c>
      <c r="G2524" t="str">
        <f t="shared" si="39"/>
        <v>Male</v>
      </c>
    </row>
    <row r="2525" spans="1:7">
      <c r="A2525" s="1" t="s">
        <v>4</v>
      </c>
      <c r="B2525" s="1" t="s">
        <v>2992</v>
      </c>
      <c r="C2525">
        <f>VLOOKUP(B2525,NB_2!A:C,3,0)</f>
        <v>8.9847259658580411E-2</v>
      </c>
      <c r="D2525">
        <f>VLOOKUP(B2525,NB_2!A:C,2,0)</f>
        <v>8.1053698074974676E-3</v>
      </c>
      <c r="E2525">
        <f>C2525*GETPIVOTDATA("Gender",NB_2!$A$3,"Gender","Male","LastLetter","a")</f>
        <v>1.5741433632904926E-2</v>
      </c>
      <c r="F2525">
        <f>D2525*GETPIVOTDATA("Gender",NB_2!$A$3,"Gender","Female","LastLetter","a")</f>
        <v>4.50024585056597E-3</v>
      </c>
      <c r="G2525" t="str">
        <f t="shared" si="39"/>
        <v>Male</v>
      </c>
    </row>
    <row r="2526" spans="1:7">
      <c r="A2526" s="1" t="s">
        <v>4</v>
      </c>
      <c r="B2526" s="1" t="s">
        <v>2988</v>
      </c>
      <c r="C2526">
        <f>VLOOKUP(B2526,NB_2!A:C,3,0)</f>
        <v>0.16172506738544473</v>
      </c>
      <c r="D2526">
        <f>VLOOKUP(B2526,NB_2!A:C,2,0)</f>
        <v>1.4184397163120567E-2</v>
      </c>
      <c r="E2526">
        <f>C2526*GETPIVOTDATA("Gender",NB_2!$A$3,"Gender","Male","LastLetter","a")</f>
        <v>2.8334580539228861E-2</v>
      </c>
      <c r="F2526">
        <f>D2526*GETPIVOTDATA("Gender",NB_2!$A$3,"Gender","Female","LastLetter","a")</f>
        <v>7.8754302384904471E-3</v>
      </c>
      <c r="G2526" t="str">
        <f t="shared" si="39"/>
        <v>Male</v>
      </c>
    </row>
    <row r="2527" spans="1:7">
      <c r="A2527" s="1" t="s">
        <v>4</v>
      </c>
      <c r="B2527" s="1" t="s">
        <v>2987</v>
      </c>
      <c r="C2527">
        <f>VLOOKUP(B2527,NB_2!A:C,3,0)</f>
        <v>3.7735849056603772E-2</v>
      </c>
      <c r="D2527">
        <f>VLOOKUP(B2527,NB_2!A:C,2,0)</f>
        <v>7.0921985815602835E-3</v>
      </c>
      <c r="E2527">
        <f>C2527*GETPIVOTDATA("Gender",NB_2!$A$3,"Gender","Male","LastLetter","a")</f>
        <v>6.6114021258200676E-3</v>
      </c>
      <c r="F2527">
        <f>D2527*GETPIVOTDATA("Gender",NB_2!$A$3,"Gender","Female","LastLetter","a")</f>
        <v>3.9377151192452236E-3</v>
      </c>
      <c r="G2527" t="str">
        <f t="shared" si="39"/>
        <v>Male</v>
      </c>
    </row>
    <row r="2528" spans="1:7">
      <c r="A2528" s="1" t="s">
        <v>4</v>
      </c>
      <c r="B2528" s="1" t="s">
        <v>2976</v>
      </c>
      <c r="C2528">
        <f>VLOOKUP(B2528,NB_2!A:C,3,0)</f>
        <v>0.17520215633423181</v>
      </c>
      <c r="D2528">
        <f>VLOOKUP(B2528,NB_2!A:C,2,0)</f>
        <v>0.55521783181357653</v>
      </c>
      <c r="E2528">
        <f>C2528*GETPIVOTDATA("Gender",NB_2!$A$3,"Gender","Male","LastLetter","a")</f>
        <v>3.0695795584164604E-2</v>
      </c>
      <c r="F2528">
        <f>D2528*GETPIVOTDATA("Gender",NB_2!$A$3,"Gender","Female","LastLetter","a")</f>
        <v>0.30826684076376898</v>
      </c>
      <c r="G2528" t="str">
        <f t="shared" si="39"/>
        <v>Female</v>
      </c>
    </row>
    <row r="2529" spans="1:7">
      <c r="A2529" s="1" t="s">
        <v>4</v>
      </c>
      <c r="B2529" s="1" t="s">
        <v>2992</v>
      </c>
      <c r="C2529">
        <f>VLOOKUP(B2529,NB_2!A:C,3,0)</f>
        <v>8.9847259658580411E-2</v>
      </c>
      <c r="D2529">
        <f>VLOOKUP(B2529,NB_2!A:C,2,0)</f>
        <v>8.1053698074974676E-3</v>
      </c>
      <c r="E2529">
        <f>C2529*GETPIVOTDATA("Gender",NB_2!$A$3,"Gender","Male","LastLetter","a")</f>
        <v>1.5741433632904926E-2</v>
      </c>
      <c r="F2529">
        <f>D2529*GETPIVOTDATA("Gender",NB_2!$A$3,"Gender","Female","LastLetter","a")</f>
        <v>4.50024585056597E-3</v>
      </c>
      <c r="G2529" t="str">
        <f t="shared" si="39"/>
        <v>Male</v>
      </c>
    </row>
    <row r="2530" spans="1:7">
      <c r="A2530" s="1" t="s">
        <v>4</v>
      </c>
      <c r="B2530" s="1" t="s">
        <v>2982</v>
      </c>
      <c r="C2530">
        <f>VLOOKUP(B2530,NB_2!A:C,3,0)</f>
        <v>0.1096136567834681</v>
      </c>
      <c r="D2530">
        <f>VLOOKUP(B2530,NB_2!A:C,2,0)</f>
        <v>5.065856129685917E-3</v>
      </c>
      <c r="E2530">
        <f>C2530*GETPIVOTDATA("Gender",NB_2!$A$3,"Gender","Male","LastLetter","a")</f>
        <v>1.9204549032144008E-2</v>
      </c>
      <c r="F2530">
        <f>D2530*GETPIVOTDATA("Gender",NB_2!$A$3,"Gender","Female","LastLetter","a")</f>
        <v>2.812653656603731E-3</v>
      </c>
      <c r="G2530" t="str">
        <f t="shared" si="39"/>
        <v>Male</v>
      </c>
    </row>
    <row r="2531" spans="1:7">
      <c r="A2531" s="1" t="s">
        <v>4</v>
      </c>
      <c r="B2531" s="1" t="s">
        <v>2976</v>
      </c>
      <c r="C2531">
        <f>VLOOKUP(B2531,NB_2!A:C,3,0)</f>
        <v>0.17520215633423181</v>
      </c>
      <c r="D2531">
        <f>VLOOKUP(B2531,NB_2!A:C,2,0)</f>
        <v>0.55521783181357653</v>
      </c>
      <c r="E2531">
        <f>C2531*GETPIVOTDATA("Gender",NB_2!$A$3,"Gender","Male","LastLetter","a")</f>
        <v>3.0695795584164604E-2</v>
      </c>
      <c r="F2531">
        <f>D2531*GETPIVOTDATA("Gender",NB_2!$A$3,"Gender","Female","LastLetter","a")</f>
        <v>0.30826684076376898</v>
      </c>
      <c r="G2531" t="str">
        <f t="shared" si="39"/>
        <v>Female</v>
      </c>
    </row>
    <row r="2532" spans="1:7">
      <c r="A2532" s="1" t="s">
        <v>4</v>
      </c>
      <c r="B2532" s="1" t="s">
        <v>2988</v>
      </c>
      <c r="C2532">
        <f>VLOOKUP(B2532,NB_2!A:C,3,0)</f>
        <v>0.16172506738544473</v>
      </c>
      <c r="D2532">
        <f>VLOOKUP(B2532,NB_2!A:C,2,0)</f>
        <v>1.4184397163120567E-2</v>
      </c>
      <c r="E2532">
        <f>C2532*GETPIVOTDATA("Gender",NB_2!$A$3,"Gender","Male","LastLetter","a")</f>
        <v>2.8334580539228861E-2</v>
      </c>
      <c r="F2532">
        <f>D2532*GETPIVOTDATA("Gender",NB_2!$A$3,"Gender","Female","LastLetter","a")</f>
        <v>7.8754302384904471E-3</v>
      </c>
      <c r="G2532" t="str">
        <f t="shared" si="39"/>
        <v>Male</v>
      </c>
    </row>
    <row r="2533" spans="1:7">
      <c r="A2533" s="1" t="s">
        <v>4</v>
      </c>
      <c r="B2533" s="1" t="s">
        <v>2983</v>
      </c>
      <c r="C2533">
        <f>VLOOKUP(B2533,NB_2!A:C,3,0)</f>
        <v>6.5588499550763707E-2</v>
      </c>
      <c r="D2533">
        <f>VLOOKUP(B2533,NB_2!A:C,2,0)</f>
        <v>0.33839918946301922</v>
      </c>
      <c r="E2533">
        <f>C2533*GETPIVOTDATA("Gender",NB_2!$A$3,"Gender","Male","LastLetter","a")</f>
        <v>1.1491246552020596E-2</v>
      </c>
      <c r="F2533">
        <f>D2533*GETPIVOTDATA("Gender",NB_2!$A$3,"Gender","Female","LastLetter","a")</f>
        <v>0.18788526426112923</v>
      </c>
      <c r="G2533" t="str">
        <f t="shared" si="39"/>
        <v>Female</v>
      </c>
    </row>
    <row r="2534" spans="1:7">
      <c r="A2534" s="1" t="s">
        <v>4</v>
      </c>
      <c r="B2534" s="1" t="s">
        <v>2983</v>
      </c>
      <c r="C2534">
        <f>VLOOKUP(B2534,NB_2!A:C,3,0)</f>
        <v>6.5588499550763707E-2</v>
      </c>
      <c r="D2534">
        <f>VLOOKUP(B2534,NB_2!A:C,2,0)</f>
        <v>0.33839918946301922</v>
      </c>
      <c r="E2534">
        <f>C2534*GETPIVOTDATA("Gender",NB_2!$A$3,"Gender","Male","LastLetter","a")</f>
        <v>1.1491246552020596E-2</v>
      </c>
      <c r="F2534">
        <f>D2534*GETPIVOTDATA("Gender",NB_2!$A$3,"Gender","Female","LastLetter","a")</f>
        <v>0.18788526426112923</v>
      </c>
      <c r="G2534" t="str">
        <f t="shared" si="39"/>
        <v>Female</v>
      </c>
    </row>
    <row r="2535" spans="1:7">
      <c r="A2535" s="1" t="s">
        <v>4</v>
      </c>
      <c r="B2535" s="1" t="s">
        <v>2997</v>
      </c>
      <c r="C2535">
        <f>VLOOKUP(B2535,NB_2!A:C,3,0)</f>
        <v>1.7070979335130278E-2</v>
      </c>
      <c r="D2535">
        <f>VLOOKUP(B2535,NB_2!A:C,2,0)</f>
        <v>2.0263424518743669E-3</v>
      </c>
      <c r="E2535">
        <f>C2535*GETPIVOTDATA("Gender",NB_2!$A$3,"Gender","Male","LastLetter","a")</f>
        <v>2.9908723902519353E-3</v>
      </c>
      <c r="F2535">
        <f>D2535*GETPIVOTDATA("Gender",NB_2!$A$3,"Gender","Female","LastLetter","a")</f>
        <v>1.1250614626414925E-3</v>
      </c>
      <c r="G2535" t="str">
        <f t="shared" si="39"/>
        <v>Male</v>
      </c>
    </row>
    <row r="2536" spans="1:7">
      <c r="A2536" s="1" t="s">
        <v>4</v>
      </c>
      <c r="B2536" s="1" t="s">
        <v>2982</v>
      </c>
      <c r="C2536">
        <f>VLOOKUP(B2536,NB_2!A:C,3,0)</f>
        <v>0.1096136567834681</v>
      </c>
      <c r="D2536">
        <f>VLOOKUP(B2536,NB_2!A:C,2,0)</f>
        <v>5.065856129685917E-3</v>
      </c>
      <c r="E2536">
        <f>C2536*GETPIVOTDATA("Gender",NB_2!$A$3,"Gender","Male","LastLetter","a")</f>
        <v>1.9204549032144008E-2</v>
      </c>
      <c r="F2536">
        <f>D2536*GETPIVOTDATA("Gender",NB_2!$A$3,"Gender","Female","LastLetter","a")</f>
        <v>2.812653656603731E-3</v>
      </c>
      <c r="G2536" t="str">
        <f t="shared" si="39"/>
        <v>Male</v>
      </c>
    </row>
    <row r="2537" spans="1:7">
      <c r="A2537" s="1" t="s">
        <v>4</v>
      </c>
      <c r="B2537" s="1" t="s">
        <v>2996</v>
      </c>
      <c r="C2537">
        <f>VLOOKUP(B2537,NB_2!A:C,3,0)</f>
        <v>2.4258760107816711E-2</v>
      </c>
      <c r="D2537">
        <f>VLOOKUP(B2537,NB_2!A:C,2,0)</f>
        <v>0</v>
      </c>
      <c r="E2537">
        <f>C2537*GETPIVOTDATA("Gender",NB_2!$A$3,"Gender","Male","LastLetter","a")</f>
        <v>4.2501870808843295E-3</v>
      </c>
      <c r="F2537">
        <f>D2537*GETPIVOTDATA("Gender",NB_2!$A$3,"Gender","Female","LastLetter","a")</f>
        <v>0</v>
      </c>
      <c r="G2537" t="str">
        <f t="shared" si="39"/>
        <v>Male</v>
      </c>
    </row>
    <row r="2538" spans="1:7">
      <c r="A2538" s="1" t="s">
        <v>4</v>
      </c>
      <c r="B2538" s="1" t="s">
        <v>2992</v>
      </c>
      <c r="C2538">
        <f>VLOOKUP(B2538,NB_2!A:C,3,0)</f>
        <v>8.9847259658580411E-2</v>
      </c>
      <c r="D2538">
        <f>VLOOKUP(B2538,NB_2!A:C,2,0)</f>
        <v>8.1053698074974676E-3</v>
      </c>
      <c r="E2538">
        <f>C2538*GETPIVOTDATA("Gender",NB_2!$A$3,"Gender","Male","LastLetter","a")</f>
        <v>1.5741433632904926E-2</v>
      </c>
      <c r="F2538">
        <f>D2538*GETPIVOTDATA("Gender",NB_2!$A$3,"Gender","Female","LastLetter","a")</f>
        <v>4.50024585056597E-3</v>
      </c>
      <c r="G2538" t="str">
        <f t="shared" si="39"/>
        <v>Male</v>
      </c>
    </row>
    <row r="2539" spans="1:7">
      <c r="A2539" s="1" t="s">
        <v>4</v>
      </c>
      <c r="B2539" s="1" t="s">
        <v>2976</v>
      </c>
      <c r="C2539">
        <f>VLOOKUP(B2539,NB_2!A:C,3,0)</f>
        <v>0.17520215633423181</v>
      </c>
      <c r="D2539">
        <f>VLOOKUP(B2539,NB_2!A:C,2,0)</f>
        <v>0.55521783181357653</v>
      </c>
      <c r="E2539">
        <f>C2539*GETPIVOTDATA("Gender",NB_2!$A$3,"Gender","Male","LastLetter","a")</f>
        <v>3.0695795584164604E-2</v>
      </c>
      <c r="F2539">
        <f>D2539*GETPIVOTDATA("Gender",NB_2!$A$3,"Gender","Female","LastLetter","a")</f>
        <v>0.30826684076376898</v>
      </c>
      <c r="G2539" t="str">
        <f t="shared" si="39"/>
        <v>Female</v>
      </c>
    </row>
    <row r="2540" spans="1:7">
      <c r="A2540" s="1" t="s">
        <v>4</v>
      </c>
      <c r="B2540" s="1" t="s">
        <v>2992</v>
      </c>
      <c r="C2540">
        <f>VLOOKUP(B2540,NB_2!A:C,3,0)</f>
        <v>8.9847259658580411E-2</v>
      </c>
      <c r="D2540">
        <f>VLOOKUP(B2540,NB_2!A:C,2,0)</f>
        <v>8.1053698074974676E-3</v>
      </c>
      <c r="E2540">
        <f>C2540*GETPIVOTDATA("Gender",NB_2!$A$3,"Gender","Male","LastLetter","a")</f>
        <v>1.5741433632904926E-2</v>
      </c>
      <c r="F2540">
        <f>D2540*GETPIVOTDATA("Gender",NB_2!$A$3,"Gender","Female","LastLetter","a")</f>
        <v>4.50024585056597E-3</v>
      </c>
      <c r="G2540" t="str">
        <f t="shared" si="39"/>
        <v>Male</v>
      </c>
    </row>
    <row r="2541" spans="1:7">
      <c r="A2541" s="1" t="s">
        <v>4</v>
      </c>
      <c r="B2541" s="1" t="s">
        <v>2985</v>
      </c>
      <c r="C2541">
        <f>VLOOKUP(B2541,NB_2!A:C,3,0)</f>
        <v>3.6837376460017966E-2</v>
      </c>
      <c r="D2541">
        <f>VLOOKUP(B2541,NB_2!A:C,2,0)</f>
        <v>4.0526849037487338E-3</v>
      </c>
      <c r="E2541">
        <f>C2541*GETPIVOTDATA("Gender",NB_2!$A$3,"Gender","Male","LastLetter","a")</f>
        <v>6.4539877894910181E-3</v>
      </c>
      <c r="F2541">
        <f>D2541*GETPIVOTDATA("Gender",NB_2!$A$3,"Gender","Female","LastLetter","a")</f>
        <v>2.250122925282985E-3</v>
      </c>
      <c r="G2541" t="str">
        <f t="shared" si="39"/>
        <v>Male</v>
      </c>
    </row>
    <row r="2542" spans="1:7">
      <c r="A2542" s="1" t="s">
        <v>4</v>
      </c>
      <c r="B2542" s="1" t="s">
        <v>2986</v>
      </c>
      <c r="C2542">
        <f>VLOOKUP(B2542,NB_2!A:C,3,0)</f>
        <v>5.6603773584905662E-2</v>
      </c>
      <c r="D2542">
        <f>VLOOKUP(B2542,NB_2!A:C,2,0)</f>
        <v>3.0395136778115502E-2</v>
      </c>
      <c r="E2542">
        <f>C2542*GETPIVOTDATA("Gender",NB_2!$A$3,"Gender","Male","LastLetter","a")</f>
        <v>9.9171031887301028E-3</v>
      </c>
      <c r="F2542">
        <f>D2542*GETPIVOTDATA("Gender",NB_2!$A$3,"Gender","Female","LastLetter","a")</f>
        <v>1.6875921939622389E-2</v>
      </c>
      <c r="G2542" t="str">
        <f t="shared" si="39"/>
        <v>Female</v>
      </c>
    </row>
    <row r="2543" spans="1:7">
      <c r="A2543" s="1" t="s">
        <v>4</v>
      </c>
      <c r="B2543" s="1" t="s">
        <v>2988</v>
      </c>
      <c r="C2543">
        <f>VLOOKUP(B2543,NB_2!A:C,3,0)</f>
        <v>0.16172506738544473</v>
      </c>
      <c r="D2543">
        <f>VLOOKUP(B2543,NB_2!A:C,2,0)</f>
        <v>1.4184397163120567E-2</v>
      </c>
      <c r="E2543">
        <f>C2543*GETPIVOTDATA("Gender",NB_2!$A$3,"Gender","Male","LastLetter","a")</f>
        <v>2.8334580539228861E-2</v>
      </c>
      <c r="F2543">
        <f>D2543*GETPIVOTDATA("Gender",NB_2!$A$3,"Gender","Female","LastLetter","a")</f>
        <v>7.8754302384904471E-3</v>
      </c>
      <c r="G2543" t="str">
        <f t="shared" si="39"/>
        <v>Male</v>
      </c>
    </row>
    <row r="2544" spans="1:7">
      <c r="A2544" s="1" t="s">
        <v>4</v>
      </c>
      <c r="B2544" s="1" t="s">
        <v>2976</v>
      </c>
      <c r="C2544">
        <f>VLOOKUP(B2544,NB_2!A:C,3,0)</f>
        <v>0.17520215633423181</v>
      </c>
      <c r="D2544">
        <f>VLOOKUP(B2544,NB_2!A:C,2,0)</f>
        <v>0.55521783181357653</v>
      </c>
      <c r="E2544">
        <f>C2544*GETPIVOTDATA("Gender",NB_2!$A$3,"Gender","Male","LastLetter","a")</f>
        <v>3.0695795584164604E-2</v>
      </c>
      <c r="F2544">
        <f>D2544*GETPIVOTDATA("Gender",NB_2!$A$3,"Gender","Female","LastLetter","a")</f>
        <v>0.30826684076376898</v>
      </c>
      <c r="G2544" t="str">
        <f t="shared" si="39"/>
        <v>Female</v>
      </c>
    </row>
    <row r="2545" spans="1:7">
      <c r="A2545" s="1" t="s">
        <v>4</v>
      </c>
      <c r="B2545" s="1" t="s">
        <v>2983</v>
      </c>
      <c r="C2545">
        <f>VLOOKUP(B2545,NB_2!A:C,3,0)</f>
        <v>6.5588499550763707E-2</v>
      </c>
      <c r="D2545">
        <f>VLOOKUP(B2545,NB_2!A:C,2,0)</f>
        <v>0.33839918946301922</v>
      </c>
      <c r="E2545">
        <f>C2545*GETPIVOTDATA("Gender",NB_2!$A$3,"Gender","Male","LastLetter","a")</f>
        <v>1.1491246552020596E-2</v>
      </c>
      <c r="F2545">
        <f>D2545*GETPIVOTDATA("Gender",NB_2!$A$3,"Gender","Female","LastLetter","a")</f>
        <v>0.18788526426112923</v>
      </c>
      <c r="G2545" t="str">
        <f t="shared" si="39"/>
        <v>Female</v>
      </c>
    </row>
    <row r="2546" spans="1:7">
      <c r="A2546" s="1" t="s">
        <v>4</v>
      </c>
      <c r="B2546" s="1" t="s">
        <v>2976</v>
      </c>
      <c r="C2546">
        <f>VLOOKUP(B2546,NB_2!A:C,3,0)</f>
        <v>0.17520215633423181</v>
      </c>
      <c r="D2546">
        <f>VLOOKUP(B2546,NB_2!A:C,2,0)</f>
        <v>0.55521783181357653</v>
      </c>
      <c r="E2546">
        <f>C2546*GETPIVOTDATA("Gender",NB_2!$A$3,"Gender","Male","LastLetter","a")</f>
        <v>3.0695795584164604E-2</v>
      </c>
      <c r="F2546">
        <f>D2546*GETPIVOTDATA("Gender",NB_2!$A$3,"Gender","Female","LastLetter","a")</f>
        <v>0.30826684076376898</v>
      </c>
      <c r="G2546" t="str">
        <f t="shared" si="39"/>
        <v>Female</v>
      </c>
    </row>
    <row r="2547" spans="1:7">
      <c r="A2547" s="1" t="s">
        <v>4</v>
      </c>
      <c r="B2547" s="1" t="s">
        <v>2991</v>
      </c>
      <c r="C2547">
        <f>VLOOKUP(B2547,NB_2!A:C,3,0)</f>
        <v>3.5938903863432167E-3</v>
      </c>
      <c r="D2547">
        <f>VLOOKUP(B2547,NB_2!A:C,2,0)</f>
        <v>0</v>
      </c>
      <c r="E2547">
        <f>C2547*GETPIVOTDATA("Gender",NB_2!$A$3,"Gender","Male","LastLetter","a")</f>
        <v>6.2965734531619702E-4</v>
      </c>
      <c r="F2547">
        <f>D2547*GETPIVOTDATA("Gender",NB_2!$A$3,"Gender","Female","LastLetter","a")</f>
        <v>0</v>
      </c>
      <c r="G2547" t="str">
        <f t="shared" si="39"/>
        <v>Male</v>
      </c>
    </row>
    <row r="2548" spans="1:7">
      <c r="A2548" s="1" t="s">
        <v>4</v>
      </c>
      <c r="B2548" s="1" t="s">
        <v>2994</v>
      </c>
      <c r="C2548">
        <f>VLOOKUP(B2548,NB_2!A:C,3,0)</f>
        <v>6.2893081761006289E-2</v>
      </c>
      <c r="D2548">
        <f>VLOOKUP(B2548,NB_2!A:C,2,0)</f>
        <v>5.065856129685917E-3</v>
      </c>
      <c r="E2548">
        <f>C2548*GETPIVOTDATA("Gender",NB_2!$A$3,"Gender","Male","LastLetter","a")</f>
        <v>1.1019003543033448E-2</v>
      </c>
      <c r="F2548">
        <f>D2548*GETPIVOTDATA("Gender",NB_2!$A$3,"Gender","Female","LastLetter","a")</f>
        <v>2.812653656603731E-3</v>
      </c>
      <c r="G2548" t="str">
        <f t="shared" si="39"/>
        <v>Male</v>
      </c>
    </row>
    <row r="2549" spans="1:7">
      <c r="A2549" s="1" t="s">
        <v>4</v>
      </c>
      <c r="B2549" s="1" t="s">
        <v>2988</v>
      </c>
      <c r="C2549">
        <f>VLOOKUP(B2549,NB_2!A:C,3,0)</f>
        <v>0.16172506738544473</v>
      </c>
      <c r="D2549">
        <f>VLOOKUP(B2549,NB_2!A:C,2,0)</f>
        <v>1.4184397163120567E-2</v>
      </c>
      <c r="E2549">
        <f>C2549*GETPIVOTDATA("Gender",NB_2!$A$3,"Gender","Male","LastLetter","a")</f>
        <v>2.8334580539228861E-2</v>
      </c>
      <c r="F2549">
        <f>D2549*GETPIVOTDATA("Gender",NB_2!$A$3,"Gender","Female","LastLetter","a")</f>
        <v>7.8754302384904471E-3</v>
      </c>
      <c r="G2549" t="str">
        <f t="shared" si="39"/>
        <v>Male</v>
      </c>
    </row>
    <row r="2550" spans="1:7">
      <c r="A2550" s="1" t="s">
        <v>4</v>
      </c>
      <c r="B2550" s="1" t="s">
        <v>2986</v>
      </c>
      <c r="C2550">
        <f>VLOOKUP(B2550,NB_2!A:C,3,0)</f>
        <v>5.6603773584905662E-2</v>
      </c>
      <c r="D2550">
        <f>VLOOKUP(B2550,NB_2!A:C,2,0)</f>
        <v>3.0395136778115502E-2</v>
      </c>
      <c r="E2550">
        <f>C2550*GETPIVOTDATA("Gender",NB_2!$A$3,"Gender","Male","LastLetter","a")</f>
        <v>9.9171031887301028E-3</v>
      </c>
      <c r="F2550">
        <f>D2550*GETPIVOTDATA("Gender",NB_2!$A$3,"Gender","Female","LastLetter","a")</f>
        <v>1.6875921939622389E-2</v>
      </c>
      <c r="G2550" t="str">
        <f t="shared" si="39"/>
        <v>Female</v>
      </c>
    </row>
    <row r="2551" spans="1:7">
      <c r="A2551" s="1" t="s">
        <v>4</v>
      </c>
      <c r="B2551" s="1" t="s">
        <v>2976</v>
      </c>
      <c r="C2551">
        <f>VLOOKUP(B2551,NB_2!A:C,3,0)</f>
        <v>0.17520215633423181</v>
      </c>
      <c r="D2551">
        <f>VLOOKUP(B2551,NB_2!A:C,2,0)</f>
        <v>0.55521783181357653</v>
      </c>
      <c r="E2551">
        <f>C2551*GETPIVOTDATA("Gender",NB_2!$A$3,"Gender","Male","LastLetter","a")</f>
        <v>3.0695795584164604E-2</v>
      </c>
      <c r="F2551">
        <f>D2551*GETPIVOTDATA("Gender",NB_2!$A$3,"Gender","Female","LastLetter","a")</f>
        <v>0.30826684076376898</v>
      </c>
      <c r="G2551" t="str">
        <f t="shared" si="39"/>
        <v>Female</v>
      </c>
    </row>
    <row r="2552" spans="1:7">
      <c r="A2552" s="1" t="s">
        <v>4</v>
      </c>
      <c r="B2552" s="1" t="s">
        <v>2986</v>
      </c>
      <c r="C2552">
        <f>VLOOKUP(B2552,NB_2!A:C,3,0)</f>
        <v>5.6603773584905662E-2</v>
      </c>
      <c r="D2552">
        <f>VLOOKUP(B2552,NB_2!A:C,2,0)</f>
        <v>3.0395136778115502E-2</v>
      </c>
      <c r="E2552">
        <f>C2552*GETPIVOTDATA("Gender",NB_2!$A$3,"Gender","Male","LastLetter","a")</f>
        <v>9.9171031887301028E-3</v>
      </c>
      <c r="F2552">
        <f>D2552*GETPIVOTDATA("Gender",NB_2!$A$3,"Gender","Female","LastLetter","a")</f>
        <v>1.6875921939622389E-2</v>
      </c>
      <c r="G2552" t="str">
        <f t="shared" si="39"/>
        <v>Female</v>
      </c>
    </row>
    <row r="2553" spans="1:7">
      <c r="A2553" s="1" t="s">
        <v>4</v>
      </c>
      <c r="B2553" s="1" t="s">
        <v>2976</v>
      </c>
      <c r="C2553">
        <f>VLOOKUP(B2553,NB_2!A:C,3,0)</f>
        <v>0.17520215633423181</v>
      </c>
      <c r="D2553">
        <f>VLOOKUP(B2553,NB_2!A:C,2,0)</f>
        <v>0.55521783181357653</v>
      </c>
      <c r="E2553">
        <f>C2553*GETPIVOTDATA("Gender",NB_2!$A$3,"Gender","Male","LastLetter","a")</f>
        <v>3.0695795584164604E-2</v>
      </c>
      <c r="F2553">
        <f>D2553*GETPIVOTDATA("Gender",NB_2!$A$3,"Gender","Female","LastLetter","a")</f>
        <v>0.30826684076376898</v>
      </c>
      <c r="G2553" t="str">
        <f t="shared" si="39"/>
        <v>Female</v>
      </c>
    </row>
    <row r="2554" spans="1:7">
      <c r="A2554" s="1" t="s">
        <v>4</v>
      </c>
      <c r="B2554" s="1" t="s">
        <v>2983</v>
      </c>
      <c r="C2554">
        <f>VLOOKUP(B2554,NB_2!A:C,3,0)</f>
        <v>6.5588499550763707E-2</v>
      </c>
      <c r="D2554">
        <f>VLOOKUP(B2554,NB_2!A:C,2,0)</f>
        <v>0.33839918946301922</v>
      </c>
      <c r="E2554">
        <f>C2554*GETPIVOTDATA("Gender",NB_2!$A$3,"Gender","Male","LastLetter","a")</f>
        <v>1.1491246552020596E-2</v>
      </c>
      <c r="F2554">
        <f>D2554*GETPIVOTDATA("Gender",NB_2!$A$3,"Gender","Female","LastLetter","a")</f>
        <v>0.18788526426112923</v>
      </c>
      <c r="G2554" t="str">
        <f t="shared" si="39"/>
        <v>Female</v>
      </c>
    </row>
    <row r="2555" spans="1:7">
      <c r="A2555" s="1" t="s">
        <v>4</v>
      </c>
      <c r="B2555" s="1" t="s">
        <v>2976</v>
      </c>
      <c r="C2555">
        <f>VLOOKUP(B2555,NB_2!A:C,3,0)</f>
        <v>0.17520215633423181</v>
      </c>
      <c r="D2555">
        <f>VLOOKUP(B2555,NB_2!A:C,2,0)</f>
        <v>0.55521783181357653</v>
      </c>
      <c r="E2555">
        <f>C2555*GETPIVOTDATA("Gender",NB_2!$A$3,"Gender","Male","LastLetter","a")</f>
        <v>3.0695795584164604E-2</v>
      </c>
      <c r="F2555">
        <f>D2555*GETPIVOTDATA("Gender",NB_2!$A$3,"Gender","Female","LastLetter","a")</f>
        <v>0.30826684076376898</v>
      </c>
      <c r="G2555" t="str">
        <f t="shared" si="39"/>
        <v>Female</v>
      </c>
    </row>
    <row r="2556" spans="1:7">
      <c r="A2556" s="1" t="s">
        <v>4</v>
      </c>
      <c r="B2556" s="1" t="s">
        <v>2976</v>
      </c>
      <c r="C2556">
        <f>VLOOKUP(B2556,NB_2!A:C,3,0)</f>
        <v>0.17520215633423181</v>
      </c>
      <c r="D2556">
        <f>VLOOKUP(B2556,NB_2!A:C,2,0)</f>
        <v>0.55521783181357653</v>
      </c>
      <c r="E2556">
        <f>C2556*GETPIVOTDATA("Gender",NB_2!$A$3,"Gender","Male","LastLetter","a")</f>
        <v>3.0695795584164604E-2</v>
      </c>
      <c r="F2556">
        <f>D2556*GETPIVOTDATA("Gender",NB_2!$A$3,"Gender","Female","LastLetter","a")</f>
        <v>0.30826684076376898</v>
      </c>
      <c r="G2556" t="str">
        <f t="shared" si="39"/>
        <v>Female</v>
      </c>
    </row>
    <row r="2557" spans="1:7">
      <c r="A2557" s="1" t="s">
        <v>4</v>
      </c>
      <c r="B2557" s="1" t="s">
        <v>2983</v>
      </c>
      <c r="C2557">
        <f>VLOOKUP(B2557,NB_2!A:C,3,0)</f>
        <v>6.5588499550763707E-2</v>
      </c>
      <c r="D2557">
        <f>VLOOKUP(B2557,NB_2!A:C,2,0)</f>
        <v>0.33839918946301922</v>
      </c>
      <c r="E2557">
        <f>C2557*GETPIVOTDATA("Gender",NB_2!$A$3,"Gender","Male","LastLetter","a")</f>
        <v>1.1491246552020596E-2</v>
      </c>
      <c r="F2557">
        <f>D2557*GETPIVOTDATA("Gender",NB_2!$A$3,"Gender","Female","LastLetter","a")</f>
        <v>0.18788526426112923</v>
      </c>
      <c r="G2557" t="str">
        <f t="shared" si="39"/>
        <v>Female</v>
      </c>
    </row>
    <row r="2558" spans="1:7">
      <c r="A2558" s="1" t="s">
        <v>4</v>
      </c>
      <c r="B2558" s="1" t="s">
        <v>2976</v>
      </c>
      <c r="C2558">
        <f>VLOOKUP(B2558,NB_2!A:C,3,0)</f>
        <v>0.17520215633423181</v>
      </c>
      <c r="D2558">
        <f>VLOOKUP(B2558,NB_2!A:C,2,0)</f>
        <v>0.55521783181357653</v>
      </c>
      <c r="E2558">
        <f>C2558*GETPIVOTDATA("Gender",NB_2!$A$3,"Gender","Male","LastLetter","a")</f>
        <v>3.0695795584164604E-2</v>
      </c>
      <c r="F2558">
        <f>D2558*GETPIVOTDATA("Gender",NB_2!$A$3,"Gender","Female","LastLetter","a")</f>
        <v>0.30826684076376898</v>
      </c>
      <c r="G2558" t="str">
        <f t="shared" si="39"/>
        <v>Female</v>
      </c>
    </row>
    <row r="2559" spans="1:7">
      <c r="A2559" s="1" t="s">
        <v>4</v>
      </c>
      <c r="B2559" s="1" t="s">
        <v>2986</v>
      </c>
      <c r="C2559">
        <f>VLOOKUP(B2559,NB_2!A:C,3,0)</f>
        <v>5.6603773584905662E-2</v>
      </c>
      <c r="D2559">
        <f>VLOOKUP(B2559,NB_2!A:C,2,0)</f>
        <v>3.0395136778115502E-2</v>
      </c>
      <c r="E2559">
        <f>C2559*GETPIVOTDATA("Gender",NB_2!$A$3,"Gender","Male","LastLetter","a")</f>
        <v>9.9171031887301028E-3</v>
      </c>
      <c r="F2559">
        <f>D2559*GETPIVOTDATA("Gender",NB_2!$A$3,"Gender","Female","LastLetter","a")</f>
        <v>1.6875921939622389E-2</v>
      </c>
      <c r="G2559" t="str">
        <f t="shared" si="39"/>
        <v>Female</v>
      </c>
    </row>
    <row r="2560" spans="1:7">
      <c r="A2560" s="1" t="s">
        <v>4</v>
      </c>
      <c r="B2560" s="1" t="s">
        <v>2988</v>
      </c>
      <c r="C2560">
        <f>VLOOKUP(B2560,NB_2!A:C,3,0)</f>
        <v>0.16172506738544473</v>
      </c>
      <c r="D2560">
        <f>VLOOKUP(B2560,NB_2!A:C,2,0)</f>
        <v>1.4184397163120567E-2</v>
      </c>
      <c r="E2560">
        <f>C2560*GETPIVOTDATA("Gender",NB_2!$A$3,"Gender","Male","LastLetter","a")</f>
        <v>2.8334580539228861E-2</v>
      </c>
      <c r="F2560">
        <f>D2560*GETPIVOTDATA("Gender",NB_2!$A$3,"Gender","Female","LastLetter","a")</f>
        <v>7.8754302384904471E-3</v>
      </c>
      <c r="G2560" t="str">
        <f t="shared" si="39"/>
        <v>Male</v>
      </c>
    </row>
    <row r="2561" spans="1:7">
      <c r="A2561" s="1" t="s">
        <v>4</v>
      </c>
      <c r="B2561" s="1" t="s">
        <v>2976</v>
      </c>
      <c r="C2561">
        <f>VLOOKUP(B2561,NB_2!A:C,3,0)</f>
        <v>0.17520215633423181</v>
      </c>
      <c r="D2561">
        <f>VLOOKUP(B2561,NB_2!A:C,2,0)</f>
        <v>0.55521783181357653</v>
      </c>
      <c r="E2561">
        <f>C2561*GETPIVOTDATA("Gender",NB_2!$A$3,"Gender","Male","LastLetter","a")</f>
        <v>3.0695795584164604E-2</v>
      </c>
      <c r="F2561">
        <f>D2561*GETPIVOTDATA("Gender",NB_2!$A$3,"Gender","Female","LastLetter","a")</f>
        <v>0.30826684076376898</v>
      </c>
      <c r="G2561" t="str">
        <f t="shared" si="39"/>
        <v>Female</v>
      </c>
    </row>
    <row r="2562" spans="1:7">
      <c r="A2562" s="1" t="s">
        <v>4</v>
      </c>
      <c r="B2562" s="1" t="s">
        <v>2986</v>
      </c>
      <c r="C2562">
        <f>VLOOKUP(B2562,NB_2!A:C,3,0)</f>
        <v>5.6603773584905662E-2</v>
      </c>
      <c r="D2562">
        <f>VLOOKUP(B2562,NB_2!A:C,2,0)</f>
        <v>3.0395136778115502E-2</v>
      </c>
      <c r="E2562">
        <f>C2562*GETPIVOTDATA("Gender",NB_2!$A$3,"Gender","Male","LastLetter","a")</f>
        <v>9.9171031887301028E-3</v>
      </c>
      <c r="F2562">
        <f>D2562*GETPIVOTDATA("Gender",NB_2!$A$3,"Gender","Female","LastLetter","a")</f>
        <v>1.6875921939622389E-2</v>
      </c>
      <c r="G2562" t="str">
        <f t="shared" si="39"/>
        <v>Female</v>
      </c>
    </row>
    <row r="2563" spans="1:7">
      <c r="A2563" s="1" t="s">
        <v>4</v>
      </c>
      <c r="B2563" s="1" t="s">
        <v>2983</v>
      </c>
      <c r="C2563">
        <f>VLOOKUP(B2563,NB_2!A:C,3,0)</f>
        <v>6.5588499550763707E-2</v>
      </c>
      <c r="D2563">
        <f>VLOOKUP(B2563,NB_2!A:C,2,0)</f>
        <v>0.33839918946301922</v>
      </c>
      <c r="E2563">
        <f>C2563*GETPIVOTDATA("Gender",NB_2!$A$3,"Gender","Male","LastLetter","a")</f>
        <v>1.1491246552020596E-2</v>
      </c>
      <c r="F2563">
        <f>D2563*GETPIVOTDATA("Gender",NB_2!$A$3,"Gender","Female","LastLetter","a")</f>
        <v>0.18788526426112923</v>
      </c>
      <c r="G2563" t="str">
        <f t="shared" ref="G2563:G2626" si="40">IF(E2563&gt;F2563,"Male","Female")</f>
        <v>Female</v>
      </c>
    </row>
    <row r="2564" spans="1:7">
      <c r="A2564" s="1" t="s">
        <v>4</v>
      </c>
      <c r="B2564" s="1" t="s">
        <v>2988</v>
      </c>
      <c r="C2564">
        <f>VLOOKUP(B2564,NB_2!A:C,3,0)</f>
        <v>0.16172506738544473</v>
      </c>
      <c r="D2564">
        <f>VLOOKUP(B2564,NB_2!A:C,2,0)</f>
        <v>1.4184397163120567E-2</v>
      </c>
      <c r="E2564">
        <f>C2564*GETPIVOTDATA("Gender",NB_2!$A$3,"Gender","Male","LastLetter","a")</f>
        <v>2.8334580539228861E-2</v>
      </c>
      <c r="F2564">
        <f>D2564*GETPIVOTDATA("Gender",NB_2!$A$3,"Gender","Female","LastLetter","a")</f>
        <v>7.8754302384904471E-3</v>
      </c>
      <c r="G2564" t="str">
        <f t="shared" si="40"/>
        <v>Male</v>
      </c>
    </row>
    <row r="2565" spans="1:7">
      <c r="A2565" s="1" t="s">
        <v>4</v>
      </c>
      <c r="B2565" s="1" t="s">
        <v>2983</v>
      </c>
      <c r="C2565">
        <f>VLOOKUP(B2565,NB_2!A:C,3,0)</f>
        <v>6.5588499550763707E-2</v>
      </c>
      <c r="D2565">
        <f>VLOOKUP(B2565,NB_2!A:C,2,0)</f>
        <v>0.33839918946301922</v>
      </c>
      <c r="E2565">
        <f>C2565*GETPIVOTDATA("Gender",NB_2!$A$3,"Gender","Male","LastLetter","a")</f>
        <v>1.1491246552020596E-2</v>
      </c>
      <c r="F2565">
        <f>D2565*GETPIVOTDATA("Gender",NB_2!$A$3,"Gender","Female","LastLetter","a")</f>
        <v>0.18788526426112923</v>
      </c>
      <c r="G2565" t="str">
        <f t="shared" si="40"/>
        <v>Female</v>
      </c>
    </row>
    <row r="2566" spans="1:7">
      <c r="A2566" s="1" t="s">
        <v>4</v>
      </c>
      <c r="B2566" s="1" t="s">
        <v>2976</v>
      </c>
      <c r="C2566">
        <f>VLOOKUP(B2566,NB_2!A:C,3,0)</f>
        <v>0.17520215633423181</v>
      </c>
      <c r="D2566">
        <f>VLOOKUP(B2566,NB_2!A:C,2,0)</f>
        <v>0.55521783181357653</v>
      </c>
      <c r="E2566">
        <f>C2566*GETPIVOTDATA("Gender",NB_2!$A$3,"Gender","Male","LastLetter","a")</f>
        <v>3.0695795584164604E-2</v>
      </c>
      <c r="F2566">
        <f>D2566*GETPIVOTDATA("Gender",NB_2!$A$3,"Gender","Female","LastLetter","a")</f>
        <v>0.30826684076376898</v>
      </c>
      <c r="G2566" t="str">
        <f t="shared" si="40"/>
        <v>Female</v>
      </c>
    </row>
    <row r="2567" spans="1:7">
      <c r="A2567" s="1" t="s">
        <v>4</v>
      </c>
      <c r="B2567" s="1" t="s">
        <v>2988</v>
      </c>
      <c r="C2567">
        <f>VLOOKUP(B2567,NB_2!A:C,3,0)</f>
        <v>0.16172506738544473</v>
      </c>
      <c r="D2567">
        <f>VLOOKUP(B2567,NB_2!A:C,2,0)</f>
        <v>1.4184397163120567E-2</v>
      </c>
      <c r="E2567">
        <f>C2567*GETPIVOTDATA("Gender",NB_2!$A$3,"Gender","Male","LastLetter","a")</f>
        <v>2.8334580539228861E-2</v>
      </c>
      <c r="F2567">
        <f>D2567*GETPIVOTDATA("Gender",NB_2!$A$3,"Gender","Female","LastLetter","a")</f>
        <v>7.8754302384904471E-3</v>
      </c>
      <c r="G2567" t="str">
        <f t="shared" si="40"/>
        <v>Male</v>
      </c>
    </row>
    <row r="2568" spans="1:7">
      <c r="A2568" s="1" t="s">
        <v>4</v>
      </c>
      <c r="B2568" s="1" t="s">
        <v>2976</v>
      </c>
      <c r="C2568">
        <f>VLOOKUP(B2568,NB_2!A:C,3,0)</f>
        <v>0.17520215633423181</v>
      </c>
      <c r="D2568">
        <f>VLOOKUP(B2568,NB_2!A:C,2,0)</f>
        <v>0.55521783181357653</v>
      </c>
      <c r="E2568">
        <f>C2568*GETPIVOTDATA("Gender",NB_2!$A$3,"Gender","Male","LastLetter","a")</f>
        <v>3.0695795584164604E-2</v>
      </c>
      <c r="F2568">
        <f>D2568*GETPIVOTDATA("Gender",NB_2!$A$3,"Gender","Female","LastLetter","a")</f>
        <v>0.30826684076376898</v>
      </c>
      <c r="G2568" t="str">
        <f t="shared" si="40"/>
        <v>Female</v>
      </c>
    </row>
    <row r="2569" spans="1:7">
      <c r="A2569" s="1" t="s">
        <v>4</v>
      </c>
      <c r="B2569" s="1" t="s">
        <v>2987</v>
      </c>
      <c r="C2569">
        <f>VLOOKUP(B2569,NB_2!A:C,3,0)</f>
        <v>3.7735849056603772E-2</v>
      </c>
      <c r="D2569">
        <f>VLOOKUP(B2569,NB_2!A:C,2,0)</f>
        <v>7.0921985815602835E-3</v>
      </c>
      <c r="E2569">
        <f>C2569*GETPIVOTDATA("Gender",NB_2!$A$3,"Gender","Male","LastLetter","a")</f>
        <v>6.6114021258200676E-3</v>
      </c>
      <c r="F2569">
        <f>D2569*GETPIVOTDATA("Gender",NB_2!$A$3,"Gender","Female","LastLetter","a")</f>
        <v>3.9377151192452236E-3</v>
      </c>
      <c r="G2569" t="str">
        <f t="shared" si="40"/>
        <v>Male</v>
      </c>
    </row>
    <row r="2570" spans="1:7">
      <c r="A2570" s="1" t="s">
        <v>4</v>
      </c>
      <c r="B2570" s="1" t="s">
        <v>2976</v>
      </c>
      <c r="C2570">
        <f>VLOOKUP(B2570,NB_2!A:C,3,0)</f>
        <v>0.17520215633423181</v>
      </c>
      <c r="D2570">
        <f>VLOOKUP(B2570,NB_2!A:C,2,0)</f>
        <v>0.55521783181357653</v>
      </c>
      <c r="E2570">
        <f>C2570*GETPIVOTDATA("Gender",NB_2!$A$3,"Gender","Male","LastLetter","a")</f>
        <v>3.0695795584164604E-2</v>
      </c>
      <c r="F2570">
        <f>D2570*GETPIVOTDATA("Gender",NB_2!$A$3,"Gender","Female","LastLetter","a")</f>
        <v>0.30826684076376898</v>
      </c>
      <c r="G2570" t="str">
        <f t="shared" si="40"/>
        <v>Female</v>
      </c>
    </row>
    <row r="2571" spans="1:7">
      <c r="A2571" s="1" t="s">
        <v>4</v>
      </c>
      <c r="B2571" s="1" t="s">
        <v>2982</v>
      </c>
      <c r="C2571">
        <f>VLOOKUP(B2571,NB_2!A:C,3,0)</f>
        <v>0.1096136567834681</v>
      </c>
      <c r="D2571">
        <f>VLOOKUP(B2571,NB_2!A:C,2,0)</f>
        <v>5.065856129685917E-3</v>
      </c>
      <c r="E2571">
        <f>C2571*GETPIVOTDATA("Gender",NB_2!$A$3,"Gender","Male","LastLetter","a")</f>
        <v>1.9204549032144008E-2</v>
      </c>
      <c r="F2571">
        <f>D2571*GETPIVOTDATA("Gender",NB_2!$A$3,"Gender","Female","LastLetter","a")</f>
        <v>2.812653656603731E-3</v>
      </c>
      <c r="G2571" t="str">
        <f t="shared" si="40"/>
        <v>Male</v>
      </c>
    </row>
    <row r="2572" spans="1:7">
      <c r="A2572" s="1" t="s">
        <v>4</v>
      </c>
      <c r="B2572" s="1" t="s">
        <v>2976</v>
      </c>
      <c r="C2572">
        <f>VLOOKUP(B2572,NB_2!A:C,3,0)</f>
        <v>0.17520215633423181</v>
      </c>
      <c r="D2572">
        <f>VLOOKUP(B2572,NB_2!A:C,2,0)</f>
        <v>0.55521783181357653</v>
      </c>
      <c r="E2572">
        <f>C2572*GETPIVOTDATA("Gender",NB_2!$A$3,"Gender","Male","LastLetter","a")</f>
        <v>3.0695795584164604E-2</v>
      </c>
      <c r="F2572">
        <f>D2572*GETPIVOTDATA("Gender",NB_2!$A$3,"Gender","Female","LastLetter","a")</f>
        <v>0.30826684076376898</v>
      </c>
      <c r="G2572" t="str">
        <f t="shared" si="40"/>
        <v>Female</v>
      </c>
    </row>
    <row r="2573" spans="1:7">
      <c r="A2573" s="1" t="s">
        <v>4</v>
      </c>
      <c r="B2573" s="1" t="s">
        <v>2988</v>
      </c>
      <c r="C2573">
        <f>VLOOKUP(B2573,NB_2!A:C,3,0)</f>
        <v>0.16172506738544473</v>
      </c>
      <c r="D2573">
        <f>VLOOKUP(B2573,NB_2!A:C,2,0)</f>
        <v>1.4184397163120567E-2</v>
      </c>
      <c r="E2573">
        <f>C2573*GETPIVOTDATA("Gender",NB_2!$A$3,"Gender","Male","LastLetter","a")</f>
        <v>2.8334580539228861E-2</v>
      </c>
      <c r="F2573">
        <f>D2573*GETPIVOTDATA("Gender",NB_2!$A$3,"Gender","Female","LastLetter","a")</f>
        <v>7.8754302384904471E-3</v>
      </c>
      <c r="G2573" t="str">
        <f t="shared" si="40"/>
        <v>Male</v>
      </c>
    </row>
    <row r="2574" spans="1:7">
      <c r="A2574" s="1" t="s">
        <v>4</v>
      </c>
      <c r="B2574" s="1" t="s">
        <v>2982</v>
      </c>
      <c r="C2574">
        <f>VLOOKUP(B2574,NB_2!A:C,3,0)</f>
        <v>0.1096136567834681</v>
      </c>
      <c r="D2574">
        <f>VLOOKUP(B2574,NB_2!A:C,2,0)</f>
        <v>5.065856129685917E-3</v>
      </c>
      <c r="E2574">
        <f>C2574*GETPIVOTDATA("Gender",NB_2!$A$3,"Gender","Male","LastLetter","a")</f>
        <v>1.9204549032144008E-2</v>
      </c>
      <c r="F2574">
        <f>D2574*GETPIVOTDATA("Gender",NB_2!$A$3,"Gender","Female","LastLetter","a")</f>
        <v>2.812653656603731E-3</v>
      </c>
      <c r="G2574" t="str">
        <f t="shared" si="40"/>
        <v>Male</v>
      </c>
    </row>
    <row r="2575" spans="1:7">
      <c r="A2575" s="1" t="s">
        <v>4</v>
      </c>
      <c r="B2575" s="1" t="s">
        <v>2988</v>
      </c>
      <c r="C2575">
        <f>VLOOKUP(B2575,NB_2!A:C,3,0)</f>
        <v>0.16172506738544473</v>
      </c>
      <c r="D2575">
        <f>VLOOKUP(B2575,NB_2!A:C,2,0)</f>
        <v>1.4184397163120567E-2</v>
      </c>
      <c r="E2575">
        <f>C2575*GETPIVOTDATA("Gender",NB_2!$A$3,"Gender","Male","LastLetter","a")</f>
        <v>2.8334580539228861E-2</v>
      </c>
      <c r="F2575">
        <f>D2575*GETPIVOTDATA("Gender",NB_2!$A$3,"Gender","Female","LastLetter","a")</f>
        <v>7.8754302384904471E-3</v>
      </c>
      <c r="G2575" t="str">
        <f t="shared" si="40"/>
        <v>Male</v>
      </c>
    </row>
    <row r="2576" spans="1:7">
      <c r="A2576" s="1" t="s">
        <v>4</v>
      </c>
      <c r="B2576" s="1" t="s">
        <v>2982</v>
      </c>
      <c r="C2576">
        <f>VLOOKUP(B2576,NB_2!A:C,3,0)</f>
        <v>0.1096136567834681</v>
      </c>
      <c r="D2576">
        <f>VLOOKUP(B2576,NB_2!A:C,2,0)</f>
        <v>5.065856129685917E-3</v>
      </c>
      <c r="E2576">
        <f>C2576*GETPIVOTDATA("Gender",NB_2!$A$3,"Gender","Male","LastLetter","a")</f>
        <v>1.9204549032144008E-2</v>
      </c>
      <c r="F2576">
        <f>D2576*GETPIVOTDATA("Gender",NB_2!$A$3,"Gender","Female","LastLetter","a")</f>
        <v>2.812653656603731E-3</v>
      </c>
      <c r="G2576" t="str">
        <f t="shared" si="40"/>
        <v>Male</v>
      </c>
    </row>
    <row r="2577" spans="1:7">
      <c r="A2577" s="1" t="s">
        <v>4</v>
      </c>
      <c r="B2577" s="1" t="s">
        <v>2976</v>
      </c>
      <c r="C2577">
        <f>VLOOKUP(B2577,NB_2!A:C,3,0)</f>
        <v>0.17520215633423181</v>
      </c>
      <c r="D2577">
        <f>VLOOKUP(B2577,NB_2!A:C,2,0)</f>
        <v>0.55521783181357653</v>
      </c>
      <c r="E2577">
        <f>C2577*GETPIVOTDATA("Gender",NB_2!$A$3,"Gender","Male","LastLetter","a")</f>
        <v>3.0695795584164604E-2</v>
      </c>
      <c r="F2577">
        <f>D2577*GETPIVOTDATA("Gender",NB_2!$A$3,"Gender","Female","LastLetter","a")</f>
        <v>0.30826684076376898</v>
      </c>
      <c r="G2577" t="str">
        <f t="shared" si="40"/>
        <v>Female</v>
      </c>
    </row>
    <row r="2578" spans="1:7">
      <c r="A2578" s="1" t="s">
        <v>4</v>
      </c>
      <c r="B2578" s="1" t="s">
        <v>2994</v>
      </c>
      <c r="C2578">
        <f>VLOOKUP(B2578,NB_2!A:C,3,0)</f>
        <v>6.2893081761006289E-2</v>
      </c>
      <c r="D2578">
        <f>VLOOKUP(B2578,NB_2!A:C,2,0)</f>
        <v>5.065856129685917E-3</v>
      </c>
      <c r="E2578">
        <f>C2578*GETPIVOTDATA("Gender",NB_2!$A$3,"Gender","Male","LastLetter","a")</f>
        <v>1.1019003543033448E-2</v>
      </c>
      <c r="F2578">
        <f>D2578*GETPIVOTDATA("Gender",NB_2!$A$3,"Gender","Female","LastLetter","a")</f>
        <v>2.812653656603731E-3</v>
      </c>
      <c r="G2578" t="str">
        <f t="shared" si="40"/>
        <v>Male</v>
      </c>
    </row>
    <row r="2579" spans="1:7">
      <c r="A2579" s="1" t="s">
        <v>4</v>
      </c>
      <c r="B2579" s="1" t="s">
        <v>2976</v>
      </c>
      <c r="C2579">
        <f>VLOOKUP(B2579,NB_2!A:C,3,0)</f>
        <v>0.17520215633423181</v>
      </c>
      <c r="D2579">
        <f>VLOOKUP(B2579,NB_2!A:C,2,0)</f>
        <v>0.55521783181357653</v>
      </c>
      <c r="E2579">
        <f>C2579*GETPIVOTDATA("Gender",NB_2!$A$3,"Gender","Male","LastLetter","a")</f>
        <v>3.0695795584164604E-2</v>
      </c>
      <c r="F2579">
        <f>D2579*GETPIVOTDATA("Gender",NB_2!$A$3,"Gender","Female","LastLetter","a")</f>
        <v>0.30826684076376898</v>
      </c>
      <c r="G2579" t="str">
        <f t="shared" si="40"/>
        <v>Female</v>
      </c>
    </row>
    <row r="2580" spans="1:7">
      <c r="A2580" s="1" t="s">
        <v>4</v>
      </c>
      <c r="B2580" s="1" t="s">
        <v>2993</v>
      </c>
      <c r="C2580">
        <f>VLOOKUP(B2580,NB_2!A:C,3,0)</f>
        <v>2.2461814914645103E-2</v>
      </c>
      <c r="D2580">
        <f>VLOOKUP(B2580,NB_2!A:C,2,0)</f>
        <v>3.0395136778115501E-3</v>
      </c>
      <c r="E2580">
        <f>C2580*GETPIVOTDATA("Gender",NB_2!$A$3,"Gender","Male","LastLetter","a")</f>
        <v>3.9353584082262314E-3</v>
      </c>
      <c r="F2580">
        <f>D2580*GETPIVOTDATA("Gender",NB_2!$A$3,"Gender","Female","LastLetter","a")</f>
        <v>1.6875921939622388E-3</v>
      </c>
      <c r="G2580" t="str">
        <f t="shared" si="40"/>
        <v>Male</v>
      </c>
    </row>
    <row r="2581" spans="1:7">
      <c r="A2581" s="1" t="s">
        <v>4</v>
      </c>
      <c r="B2581" s="1" t="s">
        <v>2996</v>
      </c>
      <c r="C2581">
        <f>VLOOKUP(B2581,NB_2!A:C,3,0)</f>
        <v>2.4258760107816711E-2</v>
      </c>
      <c r="D2581">
        <f>VLOOKUP(B2581,NB_2!A:C,2,0)</f>
        <v>0</v>
      </c>
      <c r="E2581">
        <f>C2581*GETPIVOTDATA("Gender",NB_2!$A$3,"Gender","Male","LastLetter","a")</f>
        <v>4.2501870808843295E-3</v>
      </c>
      <c r="F2581">
        <f>D2581*GETPIVOTDATA("Gender",NB_2!$A$3,"Gender","Female","LastLetter","a")</f>
        <v>0</v>
      </c>
      <c r="G2581" t="str">
        <f t="shared" si="40"/>
        <v>Male</v>
      </c>
    </row>
    <row r="2582" spans="1:7">
      <c r="A2582" s="1" t="s">
        <v>4</v>
      </c>
      <c r="B2582" s="1" t="s">
        <v>2992</v>
      </c>
      <c r="C2582">
        <f>VLOOKUP(B2582,NB_2!A:C,3,0)</f>
        <v>8.9847259658580411E-2</v>
      </c>
      <c r="D2582">
        <f>VLOOKUP(B2582,NB_2!A:C,2,0)</f>
        <v>8.1053698074974676E-3</v>
      </c>
      <c r="E2582">
        <f>C2582*GETPIVOTDATA("Gender",NB_2!$A$3,"Gender","Male","LastLetter","a")</f>
        <v>1.5741433632904926E-2</v>
      </c>
      <c r="F2582">
        <f>D2582*GETPIVOTDATA("Gender",NB_2!$A$3,"Gender","Female","LastLetter","a")</f>
        <v>4.50024585056597E-3</v>
      </c>
      <c r="G2582" t="str">
        <f t="shared" si="40"/>
        <v>Male</v>
      </c>
    </row>
    <row r="2583" spans="1:7">
      <c r="A2583" s="1" t="s">
        <v>4</v>
      </c>
      <c r="B2583" s="1" t="s">
        <v>2987</v>
      </c>
      <c r="C2583">
        <f>VLOOKUP(B2583,NB_2!A:C,3,0)</f>
        <v>3.7735849056603772E-2</v>
      </c>
      <c r="D2583">
        <f>VLOOKUP(B2583,NB_2!A:C,2,0)</f>
        <v>7.0921985815602835E-3</v>
      </c>
      <c r="E2583">
        <f>C2583*GETPIVOTDATA("Gender",NB_2!$A$3,"Gender","Male","LastLetter","a")</f>
        <v>6.6114021258200676E-3</v>
      </c>
      <c r="F2583">
        <f>D2583*GETPIVOTDATA("Gender",NB_2!$A$3,"Gender","Female","LastLetter","a")</f>
        <v>3.9377151192452236E-3</v>
      </c>
      <c r="G2583" t="str">
        <f t="shared" si="40"/>
        <v>Male</v>
      </c>
    </row>
    <row r="2584" spans="1:7">
      <c r="A2584" s="1" t="s">
        <v>4</v>
      </c>
      <c r="B2584" s="1" t="s">
        <v>2994</v>
      </c>
      <c r="C2584">
        <f>VLOOKUP(B2584,NB_2!A:C,3,0)</f>
        <v>6.2893081761006289E-2</v>
      </c>
      <c r="D2584">
        <f>VLOOKUP(B2584,NB_2!A:C,2,0)</f>
        <v>5.065856129685917E-3</v>
      </c>
      <c r="E2584">
        <f>C2584*GETPIVOTDATA("Gender",NB_2!$A$3,"Gender","Male","LastLetter","a")</f>
        <v>1.1019003543033448E-2</v>
      </c>
      <c r="F2584">
        <f>D2584*GETPIVOTDATA("Gender",NB_2!$A$3,"Gender","Female","LastLetter","a")</f>
        <v>2.812653656603731E-3</v>
      </c>
      <c r="G2584" t="str">
        <f t="shared" si="40"/>
        <v>Male</v>
      </c>
    </row>
    <row r="2585" spans="1:7">
      <c r="A2585" s="1" t="s">
        <v>4</v>
      </c>
      <c r="B2585" s="1" t="s">
        <v>2993</v>
      </c>
      <c r="C2585">
        <f>VLOOKUP(B2585,NB_2!A:C,3,0)</f>
        <v>2.2461814914645103E-2</v>
      </c>
      <c r="D2585">
        <f>VLOOKUP(B2585,NB_2!A:C,2,0)</f>
        <v>3.0395136778115501E-3</v>
      </c>
      <c r="E2585">
        <f>C2585*GETPIVOTDATA("Gender",NB_2!$A$3,"Gender","Male","LastLetter","a")</f>
        <v>3.9353584082262314E-3</v>
      </c>
      <c r="F2585">
        <f>D2585*GETPIVOTDATA("Gender",NB_2!$A$3,"Gender","Female","LastLetter","a")</f>
        <v>1.6875921939622388E-3</v>
      </c>
      <c r="G2585" t="str">
        <f t="shared" si="40"/>
        <v>Male</v>
      </c>
    </row>
    <row r="2586" spans="1:7">
      <c r="A2586" s="1" t="s">
        <v>4</v>
      </c>
      <c r="B2586" s="1" t="s">
        <v>2982</v>
      </c>
      <c r="C2586">
        <f>VLOOKUP(B2586,NB_2!A:C,3,0)</f>
        <v>0.1096136567834681</v>
      </c>
      <c r="D2586">
        <f>VLOOKUP(B2586,NB_2!A:C,2,0)</f>
        <v>5.065856129685917E-3</v>
      </c>
      <c r="E2586">
        <f>C2586*GETPIVOTDATA("Gender",NB_2!$A$3,"Gender","Male","LastLetter","a")</f>
        <v>1.9204549032144008E-2</v>
      </c>
      <c r="F2586">
        <f>D2586*GETPIVOTDATA("Gender",NB_2!$A$3,"Gender","Female","LastLetter","a")</f>
        <v>2.812653656603731E-3</v>
      </c>
      <c r="G2586" t="str">
        <f t="shared" si="40"/>
        <v>Male</v>
      </c>
    </row>
    <row r="2587" spans="1:7">
      <c r="A2587" s="1" t="s">
        <v>4</v>
      </c>
      <c r="B2587" s="1" t="s">
        <v>2987</v>
      </c>
      <c r="C2587">
        <f>VLOOKUP(B2587,NB_2!A:C,3,0)</f>
        <v>3.7735849056603772E-2</v>
      </c>
      <c r="D2587">
        <f>VLOOKUP(B2587,NB_2!A:C,2,0)</f>
        <v>7.0921985815602835E-3</v>
      </c>
      <c r="E2587">
        <f>C2587*GETPIVOTDATA("Gender",NB_2!$A$3,"Gender","Male","LastLetter","a")</f>
        <v>6.6114021258200676E-3</v>
      </c>
      <c r="F2587">
        <f>D2587*GETPIVOTDATA("Gender",NB_2!$A$3,"Gender","Female","LastLetter","a")</f>
        <v>3.9377151192452236E-3</v>
      </c>
      <c r="G2587" t="str">
        <f t="shared" si="40"/>
        <v>Male</v>
      </c>
    </row>
    <row r="2588" spans="1:7">
      <c r="A2588" s="1" t="s">
        <v>4</v>
      </c>
      <c r="B2588" s="1" t="s">
        <v>2976</v>
      </c>
      <c r="C2588">
        <f>VLOOKUP(B2588,NB_2!A:C,3,0)</f>
        <v>0.17520215633423181</v>
      </c>
      <c r="D2588">
        <f>VLOOKUP(B2588,NB_2!A:C,2,0)</f>
        <v>0.55521783181357653</v>
      </c>
      <c r="E2588">
        <f>C2588*GETPIVOTDATA("Gender",NB_2!$A$3,"Gender","Male","LastLetter","a")</f>
        <v>3.0695795584164604E-2</v>
      </c>
      <c r="F2588">
        <f>D2588*GETPIVOTDATA("Gender",NB_2!$A$3,"Gender","Female","LastLetter","a")</f>
        <v>0.30826684076376898</v>
      </c>
      <c r="G2588" t="str">
        <f t="shared" si="40"/>
        <v>Female</v>
      </c>
    </row>
    <row r="2589" spans="1:7">
      <c r="A2589" s="1" t="s">
        <v>4</v>
      </c>
      <c r="B2589" s="1" t="s">
        <v>2982</v>
      </c>
      <c r="C2589">
        <f>VLOOKUP(B2589,NB_2!A:C,3,0)</f>
        <v>0.1096136567834681</v>
      </c>
      <c r="D2589">
        <f>VLOOKUP(B2589,NB_2!A:C,2,0)</f>
        <v>5.065856129685917E-3</v>
      </c>
      <c r="E2589">
        <f>C2589*GETPIVOTDATA("Gender",NB_2!$A$3,"Gender","Male","LastLetter","a")</f>
        <v>1.9204549032144008E-2</v>
      </c>
      <c r="F2589">
        <f>D2589*GETPIVOTDATA("Gender",NB_2!$A$3,"Gender","Female","LastLetter","a")</f>
        <v>2.812653656603731E-3</v>
      </c>
      <c r="G2589" t="str">
        <f t="shared" si="40"/>
        <v>Male</v>
      </c>
    </row>
    <row r="2590" spans="1:7">
      <c r="A2590" s="1" t="s">
        <v>4</v>
      </c>
      <c r="B2590" s="1" t="s">
        <v>2988</v>
      </c>
      <c r="C2590">
        <f>VLOOKUP(B2590,NB_2!A:C,3,0)</f>
        <v>0.16172506738544473</v>
      </c>
      <c r="D2590">
        <f>VLOOKUP(B2590,NB_2!A:C,2,0)</f>
        <v>1.4184397163120567E-2</v>
      </c>
      <c r="E2590">
        <f>C2590*GETPIVOTDATA("Gender",NB_2!$A$3,"Gender","Male","LastLetter","a")</f>
        <v>2.8334580539228861E-2</v>
      </c>
      <c r="F2590">
        <f>D2590*GETPIVOTDATA("Gender",NB_2!$A$3,"Gender","Female","LastLetter","a")</f>
        <v>7.8754302384904471E-3</v>
      </c>
      <c r="G2590" t="str">
        <f t="shared" si="40"/>
        <v>Male</v>
      </c>
    </row>
    <row r="2591" spans="1:7">
      <c r="A2591" s="1" t="s">
        <v>4</v>
      </c>
      <c r="B2591" s="1" t="s">
        <v>2994</v>
      </c>
      <c r="C2591">
        <f>VLOOKUP(B2591,NB_2!A:C,3,0)</f>
        <v>6.2893081761006289E-2</v>
      </c>
      <c r="D2591">
        <f>VLOOKUP(B2591,NB_2!A:C,2,0)</f>
        <v>5.065856129685917E-3</v>
      </c>
      <c r="E2591">
        <f>C2591*GETPIVOTDATA("Gender",NB_2!$A$3,"Gender","Male","LastLetter","a")</f>
        <v>1.1019003543033448E-2</v>
      </c>
      <c r="F2591">
        <f>D2591*GETPIVOTDATA("Gender",NB_2!$A$3,"Gender","Female","LastLetter","a")</f>
        <v>2.812653656603731E-3</v>
      </c>
      <c r="G2591" t="str">
        <f t="shared" si="40"/>
        <v>Male</v>
      </c>
    </row>
    <row r="2592" spans="1:7">
      <c r="A2592" s="1" t="s">
        <v>4</v>
      </c>
      <c r="B2592" s="1" t="s">
        <v>2976</v>
      </c>
      <c r="C2592">
        <f>VLOOKUP(B2592,NB_2!A:C,3,0)</f>
        <v>0.17520215633423181</v>
      </c>
      <c r="D2592">
        <f>VLOOKUP(B2592,NB_2!A:C,2,0)</f>
        <v>0.55521783181357653</v>
      </c>
      <c r="E2592">
        <f>C2592*GETPIVOTDATA("Gender",NB_2!$A$3,"Gender","Male","LastLetter","a")</f>
        <v>3.0695795584164604E-2</v>
      </c>
      <c r="F2592">
        <f>D2592*GETPIVOTDATA("Gender",NB_2!$A$3,"Gender","Female","LastLetter","a")</f>
        <v>0.30826684076376898</v>
      </c>
      <c r="G2592" t="str">
        <f t="shared" si="40"/>
        <v>Female</v>
      </c>
    </row>
    <row r="2593" spans="1:7">
      <c r="A2593" s="1" t="s">
        <v>4</v>
      </c>
      <c r="B2593" s="1" t="s">
        <v>2988</v>
      </c>
      <c r="C2593">
        <f>VLOOKUP(B2593,NB_2!A:C,3,0)</f>
        <v>0.16172506738544473</v>
      </c>
      <c r="D2593">
        <f>VLOOKUP(B2593,NB_2!A:C,2,0)</f>
        <v>1.4184397163120567E-2</v>
      </c>
      <c r="E2593">
        <f>C2593*GETPIVOTDATA("Gender",NB_2!$A$3,"Gender","Male","LastLetter","a")</f>
        <v>2.8334580539228861E-2</v>
      </c>
      <c r="F2593">
        <f>D2593*GETPIVOTDATA("Gender",NB_2!$A$3,"Gender","Female","LastLetter","a")</f>
        <v>7.8754302384904471E-3</v>
      </c>
      <c r="G2593" t="str">
        <f t="shared" si="40"/>
        <v>Male</v>
      </c>
    </row>
    <row r="2594" spans="1:7">
      <c r="A2594" s="1" t="s">
        <v>4</v>
      </c>
      <c r="B2594" s="1" t="s">
        <v>2983</v>
      </c>
      <c r="C2594">
        <f>VLOOKUP(B2594,NB_2!A:C,3,0)</f>
        <v>6.5588499550763707E-2</v>
      </c>
      <c r="D2594">
        <f>VLOOKUP(B2594,NB_2!A:C,2,0)</f>
        <v>0.33839918946301922</v>
      </c>
      <c r="E2594">
        <f>C2594*GETPIVOTDATA("Gender",NB_2!$A$3,"Gender","Male","LastLetter","a")</f>
        <v>1.1491246552020596E-2</v>
      </c>
      <c r="F2594">
        <f>D2594*GETPIVOTDATA("Gender",NB_2!$A$3,"Gender","Female","LastLetter","a")</f>
        <v>0.18788526426112923</v>
      </c>
      <c r="G2594" t="str">
        <f t="shared" si="40"/>
        <v>Female</v>
      </c>
    </row>
    <row r="2595" spans="1:7">
      <c r="A2595" s="1" t="s">
        <v>4</v>
      </c>
      <c r="B2595" s="1" t="s">
        <v>2976</v>
      </c>
      <c r="C2595">
        <f>VLOOKUP(B2595,NB_2!A:C,3,0)</f>
        <v>0.17520215633423181</v>
      </c>
      <c r="D2595">
        <f>VLOOKUP(B2595,NB_2!A:C,2,0)</f>
        <v>0.55521783181357653</v>
      </c>
      <c r="E2595">
        <f>C2595*GETPIVOTDATA("Gender",NB_2!$A$3,"Gender","Male","LastLetter","a")</f>
        <v>3.0695795584164604E-2</v>
      </c>
      <c r="F2595">
        <f>D2595*GETPIVOTDATA("Gender",NB_2!$A$3,"Gender","Female","LastLetter","a")</f>
        <v>0.30826684076376898</v>
      </c>
      <c r="G2595" t="str">
        <f t="shared" si="40"/>
        <v>Female</v>
      </c>
    </row>
    <row r="2596" spans="1:7">
      <c r="A2596" s="1" t="s">
        <v>4</v>
      </c>
      <c r="B2596" s="1" t="s">
        <v>2982</v>
      </c>
      <c r="C2596">
        <f>VLOOKUP(B2596,NB_2!A:C,3,0)</f>
        <v>0.1096136567834681</v>
      </c>
      <c r="D2596">
        <f>VLOOKUP(B2596,NB_2!A:C,2,0)</f>
        <v>5.065856129685917E-3</v>
      </c>
      <c r="E2596">
        <f>C2596*GETPIVOTDATA("Gender",NB_2!$A$3,"Gender","Male","LastLetter","a")</f>
        <v>1.9204549032144008E-2</v>
      </c>
      <c r="F2596">
        <f>D2596*GETPIVOTDATA("Gender",NB_2!$A$3,"Gender","Female","LastLetter","a")</f>
        <v>2.812653656603731E-3</v>
      </c>
      <c r="G2596" t="str">
        <f t="shared" si="40"/>
        <v>Male</v>
      </c>
    </row>
    <row r="2597" spans="1:7">
      <c r="A2597" s="1" t="s">
        <v>4</v>
      </c>
      <c r="B2597" s="1" t="s">
        <v>2988</v>
      </c>
      <c r="C2597">
        <f>VLOOKUP(B2597,NB_2!A:C,3,0)</f>
        <v>0.16172506738544473</v>
      </c>
      <c r="D2597">
        <f>VLOOKUP(B2597,NB_2!A:C,2,0)</f>
        <v>1.4184397163120567E-2</v>
      </c>
      <c r="E2597">
        <f>C2597*GETPIVOTDATA("Gender",NB_2!$A$3,"Gender","Male","LastLetter","a")</f>
        <v>2.8334580539228861E-2</v>
      </c>
      <c r="F2597">
        <f>D2597*GETPIVOTDATA("Gender",NB_2!$A$3,"Gender","Female","LastLetter","a")</f>
        <v>7.8754302384904471E-3</v>
      </c>
      <c r="G2597" t="str">
        <f t="shared" si="40"/>
        <v>Male</v>
      </c>
    </row>
    <row r="2598" spans="1:7">
      <c r="A2598" s="1" t="s">
        <v>4</v>
      </c>
      <c r="B2598" s="1" t="s">
        <v>2983</v>
      </c>
      <c r="C2598">
        <f>VLOOKUP(B2598,NB_2!A:C,3,0)</f>
        <v>6.5588499550763707E-2</v>
      </c>
      <c r="D2598">
        <f>VLOOKUP(B2598,NB_2!A:C,2,0)</f>
        <v>0.33839918946301922</v>
      </c>
      <c r="E2598">
        <f>C2598*GETPIVOTDATA("Gender",NB_2!$A$3,"Gender","Male","LastLetter","a")</f>
        <v>1.1491246552020596E-2</v>
      </c>
      <c r="F2598">
        <f>D2598*GETPIVOTDATA("Gender",NB_2!$A$3,"Gender","Female","LastLetter","a")</f>
        <v>0.18788526426112923</v>
      </c>
      <c r="G2598" t="str">
        <f t="shared" si="40"/>
        <v>Female</v>
      </c>
    </row>
    <row r="2599" spans="1:7">
      <c r="A2599" s="1" t="s">
        <v>4</v>
      </c>
      <c r="B2599" s="1" t="s">
        <v>2998</v>
      </c>
      <c r="C2599">
        <f>VLOOKUP(B2599,NB_2!A:C,3,0)</f>
        <v>5.3908355795148251E-3</v>
      </c>
      <c r="D2599">
        <f>VLOOKUP(B2599,NB_2!A:C,2,0)</f>
        <v>1.0131712259371835E-3</v>
      </c>
      <c r="E2599">
        <f>C2599*GETPIVOTDATA("Gender",NB_2!$A$3,"Gender","Male","LastLetter","a")</f>
        <v>9.4448601797429547E-4</v>
      </c>
      <c r="F2599">
        <f>D2599*GETPIVOTDATA("Gender",NB_2!$A$3,"Gender","Female","LastLetter","a")</f>
        <v>5.6253073132074625E-4</v>
      </c>
      <c r="G2599" t="str">
        <f t="shared" si="40"/>
        <v>Male</v>
      </c>
    </row>
    <row r="2600" spans="1:7">
      <c r="A2600" s="1" t="s">
        <v>4</v>
      </c>
      <c r="B2600" s="1" t="s">
        <v>2976</v>
      </c>
      <c r="C2600">
        <f>VLOOKUP(B2600,NB_2!A:C,3,0)</f>
        <v>0.17520215633423181</v>
      </c>
      <c r="D2600">
        <f>VLOOKUP(B2600,NB_2!A:C,2,0)</f>
        <v>0.55521783181357653</v>
      </c>
      <c r="E2600">
        <f>C2600*GETPIVOTDATA("Gender",NB_2!$A$3,"Gender","Male","LastLetter","a")</f>
        <v>3.0695795584164604E-2</v>
      </c>
      <c r="F2600">
        <f>D2600*GETPIVOTDATA("Gender",NB_2!$A$3,"Gender","Female","LastLetter","a")</f>
        <v>0.30826684076376898</v>
      </c>
      <c r="G2600" t="str">
        <f t="shared" si="40"/>
        <v>Female</v>
      </c>
    </row>
    <row r="2601" spans="1:7">
      <c r="A2601" s="1" t="s">
        <v>4</v>
      </c>
      <c r="B2601" s="1" t="s">
        <v>2987</v>
      </c>
      <c r="C2601">
        <f>VLOOKUP(B2601,NB_2!A:C,3,0)</f>
        <v>3.7735849056603772E-2</v>
      </c>
      <c r="D2601">
        <f>VLOOKUP(B2601,NB_2!A:C,2,0)</f>
        <v>7.0921985815602835E-3</v>
      </c>
      <c r="E2601">
        <f>C2601*GETPIVOTDATA("Gender",NB_2!$A$3,"Gender","Male","LastLetter","a")</f>
        <v>6.6114021258200676E-3</v>
      </c>
      <c r="F2601">
        <f>D2601*GETPIVOTDATA("Gender",NB_2!$A$3,"Gender","Female","LastLetter","a")</f>
        <v>3.9377151192452236E-3</v>
      </c>
      <c r="G2601" t="str">
        <f t="shared" si="40"/>
        <v>Male</v>
      </c>
    </row>
    <row r="2602" spans="1:7">
      <c r="A2602" s="1" t="s">
        <v>4</v>
      </c>
      <c r="B2602" s="1" t="s">
        <v>2976</v>
      </c>
      <c r="C2602">
        <f>VLOOKUP(B2602,NB_2!A:C,3,0)</f>
        <v>0.17520215633423181</v>
      </c>
      <c r="D2602">
        <f>VLOOKUP(B2602,NB_2!A:C,2,0)</f>
        <v>0.55521783181357653</v>
      </c>
      <c r="E2602">
        <f>C2602*GETPIVOTDATA("Gender",NB_2!$A$3,"Gender","Male","LastLetter","a")</f>
        <v>3.0695795584164604E-2</v>
      </c>
      <c r="F2602">
        <f>D2602*GETPIVOTDATA("Gender",NB_2!$A$3,"Gender","Female","LastLetter","a")</f>
        <v>0.30826684076376898</v>
      </c>
      <c r="G2602" t="str">
        <f t="shared" si="40"/>
        <v>Female</v>
      </c>
    </row>
    <row r="2603" spans="1:7">
      <c r="A2603" s="1" t="s">
        <v>4</v>
      </c>
      <c r="B2603" s="1" t="s">
        <v>2982</v>
      </c>
      <c r="C2603">
        <f>VLOOKUP(B2603,NB_2!A:C,3,0)</f>
        <v>0.1096136567834681</v>
      </c>
      <c r="D2603">
        <f>VLOOKUP(B2603,NB_2!A:C,2,0)</f>
        <v>5.065856129685917E-3</v>
      </c>
      <c r="E2603">
        <f>C2603*GETPIVOTDATA("Gender",NB_2!$A$3,"Gender","Male","LastLetter","a")</f>
        <v>1.9204549032144008E-2</v>
      </c>
      <c r="F2603">
        <f>D2603*GETPIVOTDATA("Gender",NB_2!$A$3,"Gender","Female","LastLetter","a")</f>
        <v>2.812653656603731E-3</v>
      </c>
      <c r="G2603" t="str">
        <f t="shared" si="40"/>
        <v>Male</v>
      </c>
    </row>
    <row r="2604" spans="1:7">
      <c r="A2604" s="1" t="s">
        <v>4</v>
      </c>
      <c r="B2604" s="1" t="s">
        <v>2988</v>
      </c>
      <c r="C2604">
        <f>VLOOKUP(B2604,NB_2!A:C,3,0)</f>
        <v>0.16172506738544473</v>
      </c>
      <c r="D2604">
        <f>VLOOKUP(B2604,NB_2!A:C,2,0)</f>
        <v>1.4184397163120567E-2</v>
      </c>
      <c r="E2604">
        <f>C2604*GETPIVOTDATA("Gender",NB_2!$A$3,"Gender","Male","LastLetter","a")</f>
        <v>2.8334580539228861E-2</v>
      </c>
      <c r="F2604">
        <f>D2604*GETPIVOTDATA("Gender",NB_2!$A$3,"Gender","Female","LastLetter","a")</f>
        <v>7.8754302384904471E-3</v>
      </c>
      <c r="G2604" t="str">
        <f t="shared" si="40"/>
        <v>Male</v>
      </c>
    </row>
    <row r="2605" spans="1:7">
      <c r="A2605" s="1" t="s">
        <v>4</v>
      </c>
      <c r="B2605" s="1" t="s">
        <v>2984</v>
      </c>
      <c r="C2605">
        <f>VLOOKUP(B2605,NB_2!A:C,3,0)</f>
        <v>2.3360287511230909E-2</v>
      </c>
      <c r="D2605">
        <f>VLOOKUP(B2605,NB_2!A:C,2,0)</f>
        <v>1.0131712259371835E-3</v>
      </c>
      <c r="E2605">
        <f>C2605*GETPIVOTDATA("Gender",NB_2!$A$3,"Gender","Male","LastLetter","a")</f>
        <v>4.0927727445552809E-3</v>
      </c>
      <c r="F2605">
        <f>D2605*GETPIVOTDATA("Gender",NB_2!$A$3,"Gender","Female","LastLetter","a")</f>
        <v>5.6253073132074625E-4</v>
      </c>
      <c r="G2605" t="str">
        <f t="shared" si="40"/>
        <v>Male</v>
      </c>
    </row>
    <row r="2606" spans="1:7">
      <c r="A2606" s="1" t="s">
        <v>4</v>
      </c>
      <c r="B2606" s="1" t="s">
        <v>2982</v>
      </c>
      <c r="C2606">
        <f>VLOOKUP(B2606,NB_2!A:C,3,0)</f>
        <v>0.1096136567834681</v>
      </c>
      <c r="D2606">
        <f>VLOOKUP(B2606,NB_2!A:C,2,0)</f>
        <v>5.065856129685917E-3</v>
      </c>
      <c r="E2606">
        <f>C2606*GETPIVOTDATA("Gender",NB_2!$A$3,"Gender","Male","LastLetter","a")</f>
        <v>1.9204549032144008E-2</v>
      </c>
      <c r="F2606">
        <f>D2606*GETPIVOTDATA("Gender",NB_2!$A$3,"Gender","Female","LastLetter","a")</f>
        <v>2.812653656603731E-3</v>
      </c>
      <c r="G2606" t="str">
        <f t="shared" si="40"/>
        <v>Male</v>
      </c>
    </row>
    <row r="2607" spans="1:7">
      <c r="A2607" s="1" t="s">
        <v>4</v>
      </c>
      <c r="B2607" s="1" t="s">
        <v>2983</v>
      </c>
      <c r="C2607">
        <f>VLOOKUP(B2607,NB_2!A:C,3,0)</f>
        <v>6.5588499550763707E-2</v>
      </c>
      <c r="D2607">
        <f>VLOOKUP(B2607,NB_2!A:C,2,0)</f>
        <v>0.33839918946301922</v>
      </c>
      <c r="E2607">
        <f>C2607*GETPIVOTDATA("Gender",NB_2!$A$3,"Gender","Male","LastLetter","a")</f>
        <v>1.1491246552020596E-2</v>
      </c>
      <c r="F2607">
        <f>D2607*GETPIVOTDATA("Gender",NB_2!$A$3,"Gender","Female","LastLetter","a")</f>
        <v>0.18788526426112923</v>
      </c>
      <c r="G2607" t="str">
        <f t="shared" si="40"/>
        <v>Female</v>
      </c>
    </row>
    <row r="2608" spans="1:7">
      <c r="A2608" s="1" t="s">
        <v>4</v>
      </c>
      <c r="B2608" s="1" t="s">
        <v>2988</v>
      </c>
      <c r="C2608">
        <f>VLOOKUP(B2608,NB_2!A:C,3,0)</f>
        <v>0.16172506738544473</v>
      </c>
      <c r="D2608">
        <f>VLOOKUP(B2608,NB_2!A:C,2,0)</f>
        <v>1.4184397163120567E-2</v>
      </c>
      <c r="E2608">
        <f>C2608*GETPIVOTDATA("Gender",NB_2!$A$3,"Gender","Male","LastLetter","a")</f>
        <v>2.8334580539228861E-2</v>
      </c>
      <c r="F2608">
        <f>D2608*GETPIVOTDATA("Gender",NB_2!$A$3,"Gender","Female","LastLetter","a")</f>
        <v>7.8754302384904471E-3</v>
      </c>
      <c r="G2608" t="str">
        <f t="shared" si="40"/>
        <v>Male</v>
      </c>
    </row>
    <row r="2609" spans="1:7">
      <c r="A2609" s="1" t="s">
        <v>4</v>
      </c>
      <c r="B2609" s="1" t="s">
        <v>2992</v>
      </c>
      <c r="C2609">
        <f>VLOOKUP(B2609,NB_2!A:C,3,0)</f>
        <v>8.9847259658580411E-2</v>
      </c>
      <c r="D2609">
        <f>VLOOKUP(B2609,NB_2!A:C,2,0)</f>
        <v>8.1053698074974676E-3</v>
      </c>
      <c r="E2609">
        <f>C2609*GETPIVOTDATA("Gender",NB_2!$A$3,"Gender","Male","LastLetter","a")</f>
        <v>1.5741433632904926E-2</v>
      </c>
      <c r="F2609">
        <f>D2609*GETPIVOTDATA("Gender",NB_2!$A$3,"Gender","Female","LastLetter","a")</f>
        <v>4.50024585056597E-3</v>
      </c>
      <c r="G2609" t="str">
        <f t="shared" si="40"/>
        <v>Male</v>
      </c>
    </row>
    <row r="2610" spans="1:7">
      <c r="A2610" s="1" t="s">
        <v>4</v>
      </c>
      <c r="B2610" s="1" t="s">
        <v>2982</v>
      </c>
      <c r="C2610">
        <f>VLOOKUP(B2610,NB_2!A:C,3,0)</f>
        <v>0.1096136567834681</v>
      </c>
      <c r="D2610">
        <f>VLOOKUP(B2610,NB_2!A:C,2,0)</f>
        <v>5.065856129685917E-3</v>
      </c>
      <c r="E2610">
        <f>C2610*GETPIVOTDATA("Gender",NB_2!$A$3,"Gender","Male","LastLetter","a")</f>
        <v>1.9204549032144008E-2</v>
      </c>
      <c r="F2610">
        <f>D2610*GETPIVOTDATA("Gender",NB_2!$A$3,"Gender","Female","LastLetter","a")</f>
        <v>2.812653656603731E-3</v>
      </c>
      <c r="G2610" t="str">
        <f t="shared" si="40"/>
        <v>Male</v>
      </c>
    </row>
    <row r="2611" spans="1:7">
      <c r="A2611" s="1" t="s">
        <v>4</v>
      </c>
      <c r="B2611" s="1" t="s">
        <v>2976</v>
      </c>
      <c r="C2611">
        <f>VLOOKUP(B2611,NB_2!A:C,3,0)</f>
        <v>0.17520215633423181</v>
      </c>
      <c r="D2611">
        <f>VLOOKUP(B2611,NB_2!A:C,2,0)</f>
        <v>0.55521783181357653</v>
      </c>
      <c r="E2611">
        <f>C2611*GETPIVOTDATA("Gender",NB_2!$A$3,"Gender","Male","LastLetter","a")</f>
        <v>3.0695795584164604E-2</v>
      </c>
      <c r="F2611">
        <f>D2611*GETPIVOTDATA("Gender",NB_2!$A$3,"Gender","Female","LastLetter","a")</f>
        <v>0.30826684076376898</v>
      </c>
      <c r="G2611" t="str">
        <f t="shared" si="40"/>
        <v>Female</v>
      </c>
    </row>
    <row r="2612" spans="1:7">
      <c r="A2612" s="1" t="s">
        <v>4</v>
      </c>
      <c r="B2612" s="1" t="s">
        <v>2982</v>
      </c>
      <c r="C2612">
        <f>VLOOKUP(B2612,NB_2!A:C,3,0)</f>
        <v>0.1096136567834681</v>
      </c>
      <c r="D2612">
        <f>VLOOKUP(B2612,NB_2!A:C,2,0)</f>
        <v>5.065856129685917E-3</v>
      </c>
      <c r="E2612">
        <f>C2612*GETPIVOTDATA("Gender",NB_2!$A$3,"Gender","Male","LastLetter","a")</f>
        <v>1.9204549032144008E-2</v>
      </c>
      <c r="F2612">
        <f>D2612*GETPIVOTDATA("Gender",NB_2!$A$3,"Gender","Female","LastLetter","a")</f>
        <v>2.812653656603731E-3</v>
      </c>
      <c r="G2612" t="str">
        <f t="shared" si="40"/>
        <v>Male</v>
      </c>
    </row>
    <row r="2613" spans="1:7">
      <c r="A2613" s="1" t="s">
        <v>4</v>
      </c>
      <c r="B2613" s="1" t="s">
        <v>2986</v>
      </c>
      <c r="C2613">
        <f>VLOOKUP(B2613,NB_2!A:C,3,0)</f>
        <v>5.6603773584905662E-2</v>
      </c>
      <c r="D2613">
        <f>VLOOKUP(B2613,NB_2!A:C,2,0)</f>
        <v>3.0395136778115502E-2</v>
      </c>
      <c r="E2613">
        <f>C2613*GETPIVOTDATA("Gender",NB_2!$A$3,"Gender","Male","LastLetter","a")</f>
        <v>9.9171031887301028E-3</v>
      </c>
      <c r="F2613">
        <f>D2613*GETPIVOTDATA("Gender",NB_2!$A$3,"Gender","Female","LastLetter","a")</f>
        <v>1.6875921939622389E-2</v>
      </c>
      <c r="G2613" t="str">
        <f t="shared" si="40"/>
        <v>Female</v>
      </c>
    </row>
    <row r="2614" spans="1:7">
      <c r="A2614" s="1" t="s">
        <v>4</v>
      </c>
      <c r="B2614" s="1" t="s">
        <v>2988</v>
      </c>
      <c r="C2614">
        <f>VLOOKUP(B2614,NB_2!A:C,3,0)</f>
        <v>0.16172506738544473</v>
      </c>
      <c r="D2614">
        <f>VLOOKUP(B2614,NB_2!A:C,2,0)</f>
        <v>1.4184397163120567E-2</v>
      </c>
      <c r="E2614">
        <f>C2614*GETPIVOTDATA("Gender",NB_2!$A$3,"Gender","Male","LastLetter","a")</f>
        <v>2.8334580539228861E-2</v>
      </c>
      <c r="F2614">
        <f>D2614*GETPIVOTDATA("Gender",NB_2!$A$3,"Gender","Female","LastLetter","a")</f>
        <v>7.8754302384904471E-3</v>
      </c>
      <c r="G2614" t="str">
        <f t="shared" si="40"/>
        <v>Male</v>
      </c>
    </row>
    <row r="2615" spans="1:7">
      <c r="A2615" s="1" t="s">
        <v>4</v>
      </c>
      <c r="B2615" s="1" t="s">
        <v>2997</v>
      </c>
      <c r="C2615">
        <f>VLOOKUP(B2615,NB_2!A:C,3,0)</f>
        <v>1.7070979335130278E-2</v>
      </c>
      <c r="D2615">
        <f>VLOOKUP(B2615,NB_2!A:C,2,0)</f>
        <v>2.0263424518743669E-3</v>
      </c>
      <c r="E2615">
        <f>C2615*GETPIVOTDATA("Gender",NB_2!$A$3,"Gender","Male","LastLetter","a")</f>
        <v>2.9908723902519353E-3</v>
      </c>
      <c r="F2615">
        <f>D2615*GETPIVOTDATA("Gender",NB_2!$A$3,"Gender","Female","LastLetter","a")</f>
        <v>1.1250614626414925E-3</v>
      </c>
      <c r="G2615" t="str">
        <f t="shared" si="40"/>
        <v>Male</v>
      </c>
    </row>
    <row r="2616" spans="1:7">
      <c r="A2616" s="1" t="s">
        <v>4</v>
      </c>
      <c r="B2616" s="1" t="s">
        <v>2984</v>
      </c>
      <c r="C2616">
        <f>VLOOKUP(B2616,NB_2!A:C,3,0)</f>
        <v>2.3360287511230909E-2</v>
      </c>
      <c r="D2616">
        <f>VLOOKUP(B2616,NB_2!A:C,2,0)</f>
        <v>1.0131712259371835E-3</v>
      </c>
      <c r="E2616">
        <f>C2616*GETPIVOTDATA("Gender",NB_2!$A$3,"Gender","Male","LastLetter","a")</f>
        <v>4.0927727445552809E-3</v>
      </c>
      <c r="F2616">
        <f>D2616*GETPIVOTDATA("Gender",NB_2!$A$3,"Gender","Female","LastLetter","a")</f>
        <v>5.6253073132074625E-4</v>
      </c>
      <c r="G2616" t="str">
        <f t="shared" si="40"/>
        <v>Male</v>
      </c>
    </row>
    <row r="2617" spans="1:7">
      <c r="A2617" s="1" t="s">
        <v>4</v>
      </c>
      <c r="B2617" s="1" t="s">
        <v>2992</v>
      </c>
      <c r="C2617">
        <f>VLOOKUP(B2617,NB_2!A:C,3,0)</f>
        <v>8.9847259658580411E-2</v>
      </c>
      <c r="D2617">
        <f>VLOOKUP(B2617,NB_2!A:C,2,0)</f>
        <v>8.1053698074974676E-3</v>
      </c>
      <c r="E2617">
        <f>C2617*GETPIVOTDATA("Gender",NB_2!$A$3,"Gender","Male","LastLetter","a")</f>
        <v>1.5741433632904926E-2</v>
      </c>
      <c r="F2617">
        <f>D2617*GETPIVOTDATA("Gender",NB_2!$A$3,"Gender","Female","LastLetter","a")</f>
        <v>4.50024585056597E-3</v>
      </c>
      <c r="G2617" t="str">
        <f t="shared" si="40"/>
        <v>Male</v>
      </c>
    </row>
    <row r="2618" spans="1:7">
      <c r="A2618" s="1" t="s">
        <v>4</v>
      </c>
      <c r="B2618" s="1" t="s">
        <v>2983</v>
      </c>
      <c r="C2618">
        <f>VLOOKUP(B2618,NB_2!A:C,3,0)</f>
        <v>6.5588499550763707E-2</v>
      </c>
      <c r="D2618">
        <f>VLOOKUP(B2618,NB_2!A:C,2,0)</f>
        <v>0.33839918946301922</v>
      </c>
      <c r="E2618">
        <f>C2618*GETPIVOTDATA("Gender",NB_2!$A$3,"Gender","Male","LastLetter","a")</f>
        <v>1.1491246552020596E-2</v>
      </c>
      <c r="F2618">
        <f>D2618*GETPIVOTDATA("Gender",NB_2!$A$3,"Gender","Female","LastLetter","a")</f>
        <v>0.18788526426112923</v>
      </c>
      <c r="G2618" t="str">
        <f t="shared" si="40"/>
        <v>Female</v>
      </c>
    </row>
    <row r="2619" spans="1:7">
      <c r="A2619" s="1" t="s">
        <v>4</v>
      </c>
      <c r="B2619" s="1" t="s">
        <v>2987</v>
      </c>
      <c r="C2619">
        <f>VLOOKUP(B2619,NB_2!A:C,3,0)</f>
        <v>3.7735849056603772E-2</v>
      </c>
      <c r="D2619">
        <f>VLOOKUP(B2619,NB_2!A:C,2,0)</f>
        <v>7.0921985815602835E-3</v>
      </c>
      <c r="E2619">
        <f>C2619*GETPIVOTDATA("Gender",NB_2!$A$3,"Gender","Male","LastLetter","a")</f>
        <v>6.6114021258200676E-3</v>
      </c>
      <c r="F2619">
        <f>D2619*GETPIVOTDATA("Gender",NB_2!$A$3,"Gender","Female","LastLetter","a")</f>
        <v>3.9377151192452236E-3</v>
      </c>
      <c r="G2619" t="str">
        <f t="shared" si="40"/>
        <v>Male</v>
      </c>
    </row>
    <row r="2620" spans="1:7">
      <c r="A2620" s="1" t="s">
        <v>4</v>
      </c>
      <c r="B2620" s="1" t="s">
        <v>2986</v>
      </c>
      <c r="C2620">
        <f>VLOOKUP(B2620,NB_2!A:C,3,0)</f>
        <v>5.6603773584905662E-2</v>
      </c>
      <c r="D2620">
        <f>VLOOKUP(B2620,NB_2!A:C,2,0)</f>
        <v>3.0395136778115502E-2</v>
      </c>
      <c r="E2620">
        <f>C2620*GETPIVOTDATA("Gender",NB_2!$A$3,"Gender","Male","LastLetter","a")</f>
        <v>9.9171031887301028E-3</v>
      </c>
      <c r="F2620">
        <f>D2620*GETPIVOTDATA("Gender",NB_2!$A$3,"Gender","Female","LastLetter","a")</f>
        <v>1.6875921939622389E-2</v>
      </c>
      <c r="G2620" t="str">
        <f t="shared" si="40"/>
        <v>Female</v>
      </c>
    </row>
    <row r="2621" spans="1:7">
      <c r="A2621" s="1" t="s">
        <v>4</v>
      </c>
      <c r="B2621" s="1" t="s">
        <v>2982</v>
      </c>
      <c r="C2621">
        <f>VLOOKUP(B2621,NB_2!A:C,3,0)</f>
        <v>0.1096136567834681</v>
      </c>
      <c r="D2621">
        <f>VLOOKUP(B2621,NB_2!A:C,2,0)</f>
        <v>5.065856129685917E-3</v>
      </c>
      <c r="E2621">
        <f>C2621*GETPIVOTDATA("Gender",NB_2!$A$3,"Gender","Male","LastLetter","a")</f>
        <v>1.9204549032144008E-2</v>
      </c>
      <c r="F2621">
        <f>D2621*GETPIVOTDATA("Gender",NB_2!$A$3,"Gender","Female","LastLetter","a")</f>
        <v>2.812653656603731E-3</v>
      </c>
      <c r="G2621" t="str">
        <f t="shared" si="40"/>
        <v>Male</v>
      </c>
    </row>
    <row r="2622" spans="1:7">
      <c r="A2622" s="1" t="s">
        <v>4</v>
      </c>
      <c r="B2622" s="1" t="s">
        <v>2976</v>
      </c>
      <c r="C2622">
        <f>VLOOKUP(B2622,NB_2!A:C,3,0)</f>
        <v>0.17520215633423181</v>
      </c>
      <c r="D2622">
        <f>VLOOKUP(B2622,NB_2!A:C,2,0)</f>
        <v>0.55521783181357653</v>
      </c>
      <c r="E2622">
        <f>C2622*GETPIVOTDATA("Gender",NB_2!$A$3,"Gender","Male","LastLetter","a")</f>
        <v>3.0695795584164604E-2</v>
      </c>
      <c r="F2622">
        <f>D2622*GETPIVOTDATA("Gender",NB_2!$A$3,"Gender","Female","LastLetter","a")</f>
        <v>0.30826684076376898</v>
      </c>
      <c r="G2622" t="str">
        <f t="shared" si="40"/>
        <v>Female</v>
      </c>
    </row>
    <row r="2623" spans="1:7">
      <c r="A2623" s="1" t="s">
        <v>4</v>
      </c>
      <c r="B2623" s="1" t="s">
        <v>2992</v>
      </c>
      <c r="C2623">
        <f>VLOOKUP(B2623,NB_2!A:C,3,0)</f>
        <v>8.9847259658580411E-2</v>
      </c>
      <c r="D2623">
        <f>VLOOKUP(B2623,NB_2!A:C,2,0)</f>
        <v>8.1053698074974676E-3</v>
      </c>
      <c r="E2623">
        <f>C2623*GETPIVOTDATA("Gender",NB_2!$A$3,"Gender","Male","LastLetter","a")</f>
        <v>1.5741433632904926E-2</v>
      </c>
      <c r="F2623">
        <f>D2623*GETPIVOTDATA("Gender",NB_2!$A$3,"Gender","Female","LastLetter","a")</f>
        <v>4.50024585056597E-3</v>
      </c>
      <c r="G2623" t="str">
        <f t="shared" si="40"/>
        <v>Male</v>
      </c>
    </row>
    <row r="2624" spans="1:7">
      <c r="A2624" s="1" t="s">
        <v>4</v>
      </c>
      <c r="B2624" s="1" t="s">
        <v>2976</v>
      </c>
      <c r="C2624">
        <f>VLOOKUP(B2624,NB_2!A:C,3,0)</f>
        <v>0.17520215633423181</v>
      </c>
      <c r="D2624">
        <f>VLOOKUP(B2624,NB_2!A:C,2,0)</f>
        <v>0.55521783181357653</v>
      </c>
      <c r="E2624">
        <f>C2624*GETPIVOTDATA("Gender",NB_2!$A$3,"Gender","Male","LastLetter","a")</f>
        <v>3.0695795584164604E-2</v>
      </c>
      <c r="F2624">
        <f>D2624*GETPIVOTDATA("Gender",NB_2!$A$3,"Gender","Female","LastLetter","a")</f>
        <v>0.30826684076376898</v>
      </c>
      <c r="G2624" t="str">
        <f t="shared" si="40"/>
        <v>Female</v>
      </c>
    </row>
    <row r="2625" spans="1:7">
      <c r="A2625" s="1" t="s">
        <v>4</v>
      </c>
      <c r="B2625" s="1" t="s">
        <v>2976</v>
      </c>
      <c r="C2625">
        <f>VLOOKUP(B2625,NB_2!A:C,3,0)</f>
        <v>0.17520215633423181</v>
      </c>
      <c r="D2625">
        <f>VLOOKUP(B2625,NB_2!A:C,2,0)</f>
        <v>0.55521783181357653</v>
      </c>
      <c r="E2625">
        <f>C2625*GETPIVOTDATA("Gender",NB_2!$A$3,"Gender","Male","LastLetter","a")</f>
        <v>3.0695795584164604E-2</v>
      </c>
      <c r="F2625">
        <f>D2625*GETPIVOTDATA("Gender",NB_2!$A$3,"Gender","Female","LastLetter","a")</f>
        <v>0.30826684076376898</v>
      </c>
      <c r="G2625" t="str">
        <f t="shared" si="40"/>
        <v>Female</v>
      </c>
    </row>
    <row r="2626" spans="1:7">
      <c r="A2626" s="1" t="s">
        <v>4</v>
      </c>
      <c r="B2626" s="1" t="s">
        <v>2987</v>
      </c>
      <c r="C2626">
        <f>VLOOKUP(B2626,NB_2!A:C,3,0)</f>
        <v>3.7735849056603772E-2</v>
      </c>
      <c r="D2626">
        <f>VLOOKUP(B2626,NB_2!A:C,2,0)</f>
        <v>7.0921985815602835E-3</v>
      </c>
      <c r="E2626">
        <f>C2626*GETPIVOTDATA("Gender",NB_2!$A$3,"Gender","Male","LastLetter","a")</f>
        <v>6.6114021258200676E-3</v>
      </c>
      <c r="F2626">
        <f>D2626*GETPIVOTDATA("Gender",NB_2!$A$3,"Gender","Female","LastLetter","a")</f>
        <v>3.9377151192452236E-3</v>
      </c>
      <c r="G2626" t="str">
        <f t="shared" si="40"/>
        <v>Male</v>
      </c>
    </row>
    <row r="2627" spans="1:7">
      <c r="A2627" s="1" t="s">
        <v>4</v>
      </c>
      <c r="B2627" s="1" t="s">
        <v>2978</v>
      </c>
      <c r="C2627">
        <f>VLOOKUP(B2627,NB_2!A:C,3,0)</f>
        <v>3.0548068283917342E-2</v>
      </c>
      <c r="D2627">
        <f>VLOOKUP(B2627,NB_2!A:C,2,0)</f>
        <v>1.0131712259371835E-3</v>
      </c>
      <c r="E2627">
        <f>C2627*GETPIVOTDATA("Gender",NB_2!$A$3,"Gender","Male","LastLetter","a")</f>
        <v>5.3520874351876743E-3</v>
      </c>
      <c r="F2627">
        <f>D2627*GETPIVOTDATA("Gender",NB_2!$A$3,"Gender","Female","LastLetter","a")</f>
        <v>5.6253073132074625E-4</v>
      </c>
      <c r="G2627" t="str">
        <f t="shared" ref="G2627:G2690" si="41">IF(E2627&gt;F2627,"Male","Female")</f>
        <v>Male</v>
      </c>
    </row>
    <row r="2628" spans="1:7">
      <c r="A2628" s="1" t="s">
        <v>4</v>
      </c>
      <c r="B2628" s="1" t="s">
        <v>2996</v>
      </c>
      <c r="C2628">
        <f>VLOOKUP(B2628,NB_2!A:C,3,0)</f>
        <v>2.4258760107816711E-2</v>
      </c>
      <c r="D2628">
        <f>VLOOKUP(B2628,NB_2!A:C,2,0)</f>
        <v>0</v>
      </c>
      <c r="E2628">
        <f>C2628*GETPIVOTDATA("Gender",NB_2!$A$3,"Gender","Male","LastLetter","a")</f>
        <v>4.2501870808843295E-3</v>
      </c>
      <c r="F2628">
        <f>D2628*GETPIVOTDATA("Gender",NB_2!$A$3,"Gender","Female","LastLetter","a")</f>
        <v>0</v>
      </c>
      <c r="G2628" t="str">
        <f t="shared" si="41"/>
        <v>Male</v>
      </c>
    </row>
    <row r="2629" spans="1:7">
      <c r="A2629" s="1" t="s">
        <v>4</v>
      </c>
      <c r="B2629" s="1" t="s">
        <v>2982</v>
      </c>
      <c r="C2629">
        <f>VLOOKUP(B2629,NB_2!A:C,3,0)</f>
        <v>0.1096136567834681</v>
      </c>
      <c r="D2629">
        <f>VLOOKUP(B2629,NB_2!A:C,2,0)</f>
        <v>5.065856129685917E-3</v>
      </c>
      <c r="E2629">
        <f>C2629*GETPIVOTDATA("Gender",NB_2!$A$3,"Gender","Male","LastLetter","a")</f>
        <v>1.9204549032144008E-2</v>
      </c>
      <c r="F2629">
        <f>D2629*GETPIVOTDATA("Gender",NB_2!$A$3,"Gender","Female","LastLetter","a")</f>
        <v>2.812653656603731E-3</v>
      </c>
      <c r="G2629" t="str">
        <f t="shared" si="41"/>
        <v>Male</v>
      </c>
    </row>
    <row r="2630" spans="1:7">
      <c r="A2630" s="1" t="s">
        <v>4</v>
      </c>
      <c r="B2630" s="1" t="s">
        <v>2988</v>
      </c>
      <c r="C2630">
        <f>VLOOKUP(B2630,NB_2!A:C,3,0)</f>
        <v>0.16172506738544473</v>
      </c>
      <c r="D2630">
        <f>VLOOKUP(B2630,NB_2!A:C,2,0)</f>
        <v>1.4184397163120567E-2</v>
      </c>
      <c r="E2630">
        <f>C2630*GETPIVOTDATA("Gender",NB_2!$A$3,"Gender","Male","LastLetter","a")</f>
        <v>2.8334580539228861E-2</v>
      </c>
      <c r="F2630">
        <f>D2630*GETPIVOTDATA("Gender",NB_2!$A$3,"Gender","Female","LastLetter","a")</f>
        <v>7.8754302384904471E-3</v>
      </c>
      <c r="G2630" t="str">
        <f t="shared" si="41"/>
        <v>Male</v>
      </c>
    </row>
    <row r="2631" spans="1:7">
      <c r="A2631" s="1" t="s">
        <v>4</v>
      </c>
      <c r="B2631" s="1" t="s">
        <v>2988</v>
      </c>
      <c r="C2631">
        <f>VLOOKUP(B2631,NB_2!A:C,3,0)</f>
        <v>0.16172506738544473</v>
      </c>
      <c r="D2631">
        <f>VLOOKUP(B2631,NB_2!A:C,2,0)</f>
        <v>1.4184397163120567E-2</v>
      </c>
      <c r="E2631">
        <f>C2631*GETPIVOTDATA("Gender",NB_2!$A$3,"Gender","Male","LastLetter","a")</f>
        <v>2.8334580539228861E-2</v>
      </c>
      <c r="F2631">
        <f>D2631*GETPIVOTDATA("Gender",NB_2!$A$3,"Gender","Female","LastLetter","a")</f>
        <v>7.8754302384904471E-3</v>
      </c>
      <c r="G2631" t="str">
        <f t="shared" si="41"/>
        <v>Male</v>
      </c>
    </row>
    <row r="2632" spans="1:7">
      <c r="A2632" s="1" t="s">
        <v>4</v>
      </c>
      <c r="B2632" s="1" t="s">
        <v>2988</v>
      </c>
      <c r="C2632">
        <f>VLOOKUP(B2632,NB_2!A:C,3,0)</f>
        <v>0.16172506738544473</v>
      </c>
      <c r="D2632">
        <f>VLOOKUP(B2632,NB_2!A:C,2,0)</f>
        <v>1.4184397163120567E-2</v>
      </c>
      <c r="E2632">
        <f>C2632*GETPIVOTDATA("Gender",NB_2!$A$3,"Gender","Male","LastLetter","a")</f>
        <v>2.8334580539228861E-2</v>
      </c>
      <c r="F2632">
        <f>D2632*GETPIVOTDATA("Gender",NB_2!$A$3,"Gender","Female","LastLetter","a")</f>
        <v>7.8754302384904471E-3</v>
      </c>
      <c r="G2632" t="str">
        <f t="shared" si="41"/>
        <v>Male</v>
      </c>
    </row>
    <row r="2633" spans="1:7">
      <c r="A2633" s="1" t="s">
        <v>4</v>
      </c>
      <c r="B2633" s="1" t="s">
        <v>2986</v>
      </c>
      <c r="C2633">
        <f>VLOOKUP(B2633,NB_2!A:C,3,0)</f>
        <v>5.6603773584905662E-2</v>
      </c>
      <c r="D2633">
        <f>VLOOKUP(B2633,NB_2!A:C,2,0)</f>
        <v>3.0395136778115502E-2</v>
      </c>
      <c r="E2633">
        <f>C2633*GETPIVOTDATA("Gender",NB_2!$A$3,"Gender","Male","LastLetter","a")</f>
        <v>9.9171031887301028E-3</v>
      </c>
      <c r="F2633">
        <f>D2633*GETPIVOTDATA("Gender",NB_2!$A$3,"Gender","Female","LastLetter","a")</f>
        <v>1.6875921939622389E-2</v>
      </c>
      <c r="G2633" t="str">
        <f t="shared" si="41"/>
        <v>Female</v>
      </c>
    </row>
    <row r="2634" spans="1:7">
      <c r="A2634" s="1" t="s">
        <v>4</v>
      </c>
      <c r="B2634" s="1" t="s">
        <v>2982</v>
      </c>
      <c r="C2634">
        <f>VLOOKUP(B2634,NB_2!A:C,3,0)</f>
        <v>0.1096136567834681</v>
      </c>
      <c r="D2634">
        <f>VLOOKUP(B2634,NB_2!A:C,2,0)</f>
        <v>5.065856129685917E-3</v>
      </c>
      <c r="E2634">
        <f>C2634*GETPIVOTDATA("Gender",NB_2!$A$3,"Gender","Male","LastLetter","a")</f>
        <v>1.9204549032144008E-2</v>
      </c>
      <c r="F2634">
        <f>D2634*GETPIVOTDATA("Gender",NB_2!$A$3,"Gender","Female","LastLetter","a")</f>
        <v>2.812653656603731E-3</v>
      </c>
      <c r="G2634" t="str">
        <f t="shared" si="41"/>
        <v>Male</v>
      </c>
    </row>
    <row r="2635" spans="1:7">
      <c r="A2635" s="1" t="s">
        <v>4</v>
      </c>
      <c r="B2635" s="1" t="s">
        <v>2993</v>
      </c>
      <c r="C2635">
        <f>VLOOKUP(B2635,NB_2!A:C,3,0)</f>
        <v>2.2461814914645103E-2</v>
      </c>
      <c r="D2635">
        <f>VLOOKUP(B2635,NB_2!A:C,2,0)</f>
        <v>3.0395136778115501E-3</v>
      </c>
      <c r="E2635">
        <f>C2635*GETPIVOTDATA("Gender",NB_2!$A$3,"Gender","Male","LastLetter","a")</f>
        <v>3.9353584082262314E-3</v>
      </c>
      <c r="F2635">
        <f>D2635*GETPIVOTDATA("Gender",NB_2!$A$3,"Gender","Female","LastLetter","a")</f>
        <v>1.6875921939622388E-3</v>
      </c>
      <c r="G2635" t="str">
        <f t="shared" si="41"/>
        <v>Male</v>
      </c>
    </row>
    <row r="2636" spans="1:7">
      <c r="A2636" s="1" t="s">
        <v>4</v>
      </c>
      <c r="B2636" s="1" t="s">
        <v>2992</v>
      </c>
      <c r="C2636">
        <f>VLOOKUP(B2636,NB_2!A:C,3,0)</f>
        <v>8.9847259658580411E-2</v>
      </c>
      <c r="D2636">
        <f>VLOOKUP(B2636,NB_2!A:C,2,0)</f>
        <v>8.1053698074974676E-3</v>
      </c>
      <c r="E2636">
        <f>C2636*GETPIVOTDATA("Gender",NB_2!$A$3,"Gender","Male","LastLetter","a")</f>
        <v>1.5741433632904926E-2</v>
      </c>
      <c r="F2636">
        <f>D2636*GETPIVOTDATA("Gender",NB_2!$A$3,"Gender","Female","LastLetter","a")</f>
        <v>4.50024585056597E-3</v>
      </c>
      <c r="G2636" t="str">
        <f t="shared" si="41"/>
        <v>Male</v>
      </c>
    </row>
    <row r="2637" spans="1:7">
      <c r="A2637" s="1" t="s">
        <v>4</v>
      </c>
      <c r="B2637" s="1" t="s">
        <v>2978</v>
      </c>
      <c r="C2637">
        <f>VLOOKUP(B2637,NB_2!A:C,3,0)</f>
        <v>3.0548068283917342E-2</v>
      </c>
      <c r="D2637">
        <f>VLOOKUP(B2637,NB_2!A:C,2,0)</f>
        <v>1.0131712259371835E-3</v>
      </c>
      <c r="E2637">
        <f>C2637*GETPIVOTDATA("Gender",NB_2!$A$3,"Gender","Male","LastLetter","a")</f>
        <v>5.3520874351876743E-3</v>
      </c>
      <c r="F2637">
        <f>D2637*GETPIVOTDATA("Gender",NB_2!$A$3,"Gender","Female","LastLetter","a")</f>
        <v>5.6253073132074625E-4</v>
      </c>
      <c r="G2637" t="str">
        <f t="shared" si="41"/>
        <v>Male</v>
      </c>
    </row>
    <row r="2638" spans="1:7">
      <c r="A2638" s="1" t="s">
        <v>4</v>
      </c>
      <c r="B2638" s="1" t="s">
        <v>2992</v>
      </c>
      <c r="C2638">
        <f>VLOOKUP(B2638,NB_2!A:C,3,0)</f>
        <v>8.9847259658580411E-2</v>
      </c>
      <c r="D2638">
        <f>VLOOKUP(B2638,NB_2!A:C,2,0)</f>
        <v>8.1053698074974676E-3</v>
      </c>
      <c r="E2638">
        <f>C2638*GETPIVOTDATA("Gender",NB_2!$A$3,"Gender","Male","LastLetter","a")</f>
        <v>1.5741433632904926E-2</v>
      </c>
      <c r="F2638">
        <f>D2638*GETPIVOTDATA("Gender",NB_2!$A$3,"Gender","Female","LastLetter","a")</f>
        <v>4.50024585056597E-3</v>
      </c>
      <c r="G2638" t="str">
        <f t="shared" si="41"/>
        <v>Male</v>
      </c>
    </row>
    <row r="2639" spans="1:7">
      <c r="A2639" s="1" t="s">
        <v>4</v>
      </c>
      <c r="B2639" s="1" t="s">
        <v>2983</v>
      </c>
      <c r="C2639">
        <f>VLOOKUP(B2639,NB_2!A:C,3,0)</f>
        <v>6.5588499550763707E-2</v>
      </c>
      <c r="D2639">
        <f>VLOOKUP(B2639,NB_2!A:C,2,0)</f>
        <v>0.33839918946301922</v>
      </c>
      <c r="E2639">
        <f>C2639*GETPIVOTDATA("Gender",NB_2!$A$3,"Gender","Male","LastLetter","a")</f>
        <v>1.1491246552020596E-2</v>
      </c>
      <c r="F2639">
        <f>D2639*GETPIVOTDATA("Gender",NB_2!$A$3,"Gender","Female","LastLetter","a")</f>
        <v>0.18788526426112923</v>
      </c>
      <c r="G2639" t="str">
        <f t="shared" si="41"/>
        <v>Female</v>
      </c>
    </row>
    <row r="2640" spans="1:7">
      <c r="A2640" s="1" t="s">
        <v>4</v>
      </c>
      <c r="B2640" s="1" t="s">
        <v>2992</v>
      </c>
      <c r="C2640">
        <f>VLOOKUP(B2640,NB_2!A:C,3,0)</f>
        <v>8.9847259658580411E-2</v>
      </c>
      <c r="D2640">
        <f>VLOOKUP(B2640,NB_2!A:C,2,0)</f>
        <v>8.1053698074974676E-3</v>
      </c>
      <c r="E2640">
        <f>C2640*GETPIVOTDATA("Gender",NB_2!$A$3,"Gender","Male","LastLetter","a")</f>
        <v>1.5741433632904926E-2</v>
      </c>
      <c r="F2640">
        <f>D2640*GETPIVOTDATA("Gender",NB_2!$A$3,"Gender","Female","LastLetter","a")</f>
        <v>4.50024585056597E-3</v>
      </c>
      <c r="G2640" t="str">
        <f t="shared" si="41"/>
        <v>Male</v>
      </c>
    </row>
    <row r="2641" spans="1:7">
      <c r="A2641" s="1" t="s">
        <v>4</v>
      </c>
      <c r="B2641" s="1" t="s">
        <v>2988</v>
      </c>
      <c r="C2641">
        <f>VLOOKUP(B2641,NB_2!A:C,3,0)</f>
        <v>0.16172506738544473</v>
      </c>
      <c r="D2641">
        <f>VLOOKUP(B2641,NB_2!A:C,2,0)</f>
        <v>1.4184397163120567E-2</v>
      </c>
      <c r="E2641">
        <f>C2641*GETPIVOTDATA("Gender",NB_2!$A$3,"Gender","Male","LastLetter","a")</f>
        <v>2.8334580539228861E-2</v>
      </c>
      <c r="F2641">
        <f>D2641*GETPIVOTDATA("Gender",NB_2!$A$3,"Gender","Female","LastLetter","a")</f>
        <v>7.8754302384904471E-3</v>
      </c>
      <c r="G2641" t="str">
        <f t="shared" si="41"/>
        <v>Male</v>
      </c>
    </row>
    <row r="2642" spans="1:7">
      <c r="A2642" s="1" t="s">
        <v>4</v>
      </c>
      <c r="B2642" s="1" t="s">
        <v>2986</v>
      </c>
      <c r="C2642">
        <f>VLOOKUP(B2642,NB_2!A:C,3,0)</f>
        <v>5.6603773584905662E-2</v>
      </c>
      <c r="D2642">
        <f>VLOOKUP(B2642,NB_2!A:C,2,0)</f>
        <v>3.0395136778115502E-2</v>
      </c>
      <c r="E2642">
        <f>C2642*GETPIVOTDATA("Gender",NB_2!$A$3,"Gender","Male","LastLetter","a")</f>
        <v>9.9171031887301028E-3</v>
      </c>
      <c r="F2642">
        <f>D2642*GETPIVOTDATA("Gender",NB_2!$A$3,"Gender","Female","LastLetter","a")</f>
        <v>1.6875921939622389E-2</v>
      </c>
      <c r="G2642" t="str">
        <f t="shared" si="41"/>
        <v>Female</v>
      </c>
    </row>
    <row r="2643" spans="1:7">
      <c r="A2643" s="1" t="s">
        <v>4</v>
      </c>
      <c r="B2643" s="1" t="s">
        <v>2988</v>
      </c>
      <c r="C2643">
        <f>VLOOKUP(B2643,NB_2!A:C,3,0)</f>
        <v>0.16172506738544473</v>
      </c>
      <c r="D2643">
        <f>VLOOKUP(B2643,NB_2!A:C,2,0)</f>
        <v>1.4184397163120567E-2</v>
      </c>
      <c r="E2643">
        <f>C2643*GETPIVOTDATA("Gender",NB_2!$A$3,"Gender","Male","LastLetter","a")</f>
        <v>2.8334580539228861E-2</v>
      </c>
      <c r="F2643">
        <f>D2643*GETPIVOTDATA("Gender",NB_2!$A$3,"Gender","Female","LastLetter","a")</f>
        <v>7.8754302384904471E-3</v>
      </c>
      <c r="G2643" t="str">
        <f t="shared" si="41"/>
        <v>Male</v>
      </c>
    </row>
    <row r="2644" spans="1:7">
      <c r="A2644" s="1" t="s">
        <v>4</v>
      </c>
      <c r="B2644" s="1" t="s">
        <v>2988</v>
      </c>
      <c r="C2644">
        <f>VLOOKUP(B2644,NB_2!A:C,3,0)</f>
        <v>0.16172506738544473</v>
      </c>
      <c r="D2644">
        <f>VLOOKUP(B2644,NB_2!A:C,2,0)</f>
        <v>1.4184397163120567E-2</v>
      </c>
      <c r="E2644">
        <f>C2644*GETPIVOTDATA("Gender",NB_2!$A$3,"Gender","Male","LastLetter","a")</f>
        <v>2.8334580539228861E-2</v>
      </c>
      <c r="F2644">
        <f>D2644*GETPIVOTDATA("Gender",NB_2!$A$3,"Gender","Female","LastLetter","a")</f>
        <v>7.8754302384904471E-3</v>
      </c>
      <c r="G2644" t="str">
        <f t="shared" si="41"/>
        <v>Male</v>
      </c>
    </row>
    <row r="2645" spans="1:7">
      <c r="A2645" s="1" t="s">
        <v>4</v>
      </c>
      <c r="B2645" s="1" t="s">
        <v>2978</v>
      </c>
      <c r="C2645">
        <f>VLOOKUP(B2645,NB_2!A:C,3,0)</f>
        <v>3.0548068283917342E-2</v>
      </c>
      <c r="D2645">
        <f>VLOOKUP(B2645,NB_2!A:C,2,0)</f>
        <v>1.0131712259371835E-3</v>
      </c>
      <c r="E2645">
        <f>C2645*GETPIVOTDATA("Gender",NB_2!$A$3,"Gender","Male","LastLetter","a")</f>
        <v>5.3520874351876743E-3</v>
      </c>
      <c r="F2645">
        <f>D2645*GETPIVOTDATA("Gender",NB_2!$A$3,"Gender","Female","LastLetter","a")</f>
        <v>5.6253073132074625E-4</v>
      </c>
      <c r="G2645" t="str">
        <f t="shared" si="41"/>
        <v>Male</v>
      </c>
    </row>
    <row r="2646" spans="1:7">
      <c r="A2646" s="1" t="s">
        <v>4</v>
      </c>
      <c r="B2646" s="1" t="s">
        <v>2990</v>
      </c>
      <c r="C2646">
        <f>VLOOKUP(B2646,NB_2!A:C,3,0)</f>
        <v>1.2578616352201259E-2</v>
      </c>
      <c r="D2646">
        <f>VLOOKUP(B2646,NB_2!A:C,2,0)</f>
        <v>1.0131712259371835E-3</v>
      </c>
      <c r="E2646">
        <f>C2646*GETPIVOTDATA("Gender",NB_2!$A$3,"Gender","Male","LastLetter","a")</f>
        <v>2.2038007086066895E-3</v>
      </c>
      <c r="F2646">
        <f>D2646*GETPIVOTDATA("Gender",NB_2!$A$3,"Gender","Female","LastLetter","a")</f>
        <v>5.6253073132074625E-4</v>
      </c>
      <c r="G2646" t="str">
        <f t="shared" si="41"/>
        <v>Male</v>
      </c>
    </row>
    <row r="2647" spans="1:7">
      <c r="A2647" s="1" t="s">
        <v>4</v>
      </c>
      <c r="B2647" s="1" t="s">
        <v>2988</v>
      </c>
      <c r="C2647">
        <f>VLOOKUP(B2647,NB_2!A:C,3,0)</f>
        <v>0.16172506738544473</v>
      </c>
      <c r="D2647">
        <f>VLOOKUP(B2647,NB_2!A:C,2,0)</f>
        <v>1.4184397163120567E-2</v>
      </c>
      <c r="E2647">
        <f>C2647*GETPIVOTDATA("Gender",NB_2!$A$3,"Gender","Male","LastLetter","a")</f>
        <v>2.8334580539228861E-2</v>
      </c>
      <c r="F2647">
        <f>D2647*GETPIVOTDATA("Gender",NB_2!$A$3,"Gender","Female","LastLetter","a")</f>
        <v>7.8754302384904471E-3</v>
      </c>
      <c r="G2647" t="str">
        <f t="shared" si="41"/>
        <v>Male</v>
      </c>
    </row>
    <row r="2648" spans="1:7">
      <c r="A2648" s="1" t="s">
        <v>4</v>
      </c>
      <c r="B2648" s="1" t="s">
        <v>2981</v>
      </c>
      <c r="C2648">
        <f>VLOOKUP(B2648,NB_2!A:C,3,0)</f>
        <v>1.2578616352201259E-2</v>
      </c>
      <c r="D2648">
        <f>VLOOKUP(B2648,NB_2!A:C,2,0)</f>
        <v>0</v>
      </c>
      <c r="E2648">
        <f>C2648*GETPIVOTDATA("Gender",NB_2!$A$3,"Gender","Male","LastLetter","a")</f>
        <v>2.2038007086066895E-3</v>
      </c>
      <c r="F2648">
        <f>D2648*GETPIVOTDATA("Gender",NB_2!$A$3,"Gender","Female","LastLetter","a")</f>
        <v>0</v>
      </c>
      <c r="G2648" t="str">
        <f t="shared" si="41"/>
        <v>Male</v>
      </c>
    </row>
    <row r="2649" spans="1:7">
      <c r="A2649" s="1" t="s">
        <v>4</v>
      </c>
      <c r="B2649" s="1" t="s">
        <v>2995</v>
      </c>
      <c r="C2649">
        <f>VLOOKUP(B2649,NB_2!A:C,3,0)</f>
        <v>3.2345013477088951E-2</v>
      </c>
      <c r="D2649">
        <f>VLOOKUP(B2649,NB_2!A:C,2,0)</f>
        <v>1.0131712259371834E-2</v>
      </c>
      <c r="E2649">
        <f>C2649*GETPIVOTDATA("Gender",NB_2!$A$3,"Gender","Male","LastLetter","a")</f>
        <v>5.6669161078457733E-3</v>
      </c>
      <c r="F2649">
        <f>D2649*GETPIVOTDATA("Gender",NB_2!$A$3,"Gender","Female","LastLetter","a")</f>
        <v>5.6253073132074621E-3</v>
      </c>
      <c r="G2649" t="str">
        <f t="shared" si="41"/>
        <v>Male</v>
      </c>
    </row>
    <row r="2650" spans="1:7">
      <c r="A2650" s="1" t="s">
        <v>4</v>
      </c>
      <c r="B2650" s="1" t="s">
        <v>2994</v>
      </c>
      <c r="C2650">
        <f>VLOOKUP(B2650,NB_2!A:C,3,0)</f>
        <v>6.2893081761006289E-2</v>
      </c>
      <c r="D2650">
        <f>VLOOKUP(B2650,NB_2!A:C,2,0)</f>
        <v>5.065856129685917E-3</v>
      </c>
      <c r="E2650">
        <f>C2650*GETPIVOTDATA("Gender",NB_2!$A$3,"Gender","Male","LastLetter","a")</f>
        <v>1.1019003543033448E-2</v>
      </c>
      <c r="F2650">
        <f>D2650*GETPIVOTDATA("Gender",NB_2!$A$3,"Gender","Female","LastLetter","a")</f>
        <v>2.812653656603731E-3</v>
      </c>
      <c r="G2650" t="str">
        <f t="shared" si="41"/>
        <v>Male</v>
      </c>
    </row>
    <row r="2651" spans="1:7">
      <c r="A2651" s="1" t="s">
        <v>4</v>
      </c>
      <c r="B2651" s="1" t="s">
        <v>2988</v>
      </c>
      <c r="C2651">
        <f>VLOOKUP(B2651,NB_2!A:C,3,0)</f>
        <v>0.16172506738544473</v>
      </c>
      <c r="D2651">
        <f>VLOOKUP(B2651,NB_2!A:C,2,0)</f>
        <v>1.4184397163120567E-2</v>
      </c>
      <c r="E2651">
        <f>C2651*GETPIVOTDATA("Gender",NB_2!$A$3,"Gender","Male","LastLetter","a")</f>
        <v>2.8334580539228861E-2</v>
      </c>
      <c r="F2651">
        <f>D2651*GETPIVOTDATA("Gender",NB_2!$A$3,"Gender","Female","LastLetter","a")</f>
        <v>7.8754302384904471E-3</v>
      </c>
      <c r="G2651" t="str">
        <f t="shared" si="41"/>
        <v>Male</v>
      </c>
    </row>
    <row r="2652" spans="1:7">
      <c r="A2652" s="1" t="s">
        <v>4</v>
      </c>
      <c r="B2652" s="1" t="s">
        <v>2994</v>
      </c>
      <c r="C2652">
        <f>VLOOKUP(B2652,NB_2!A:C,3,0)</f>
        <v>6.2893081761006289E-2</v>
      </c>
      <c r="D2652">
        <f>VLOOKUP(B2652,NB_2!A:C,2,0)</f>
        <v>5.065856129685917E-3</v>
      </c>
      <c r="E2652">
        <f>C2652*GETPIVOTDATA("Gender",NB_2!$A$3,"Gender","Male","LastLetter","a")</f>
        <v>1.1019003543033448E-2</v>
      </c>
      <c r="F2652">
        <f>D2652*GETPIVOTDATA("Gender",NB_2!$A$3,"Gender","Female","LastLetter","a")</f>
        <v>2.812653656603731E-3</v>
      </c>
      <c r="G2652" t="str">
        <f t="shared" si="41"/>
        <v>Male</v>
      </c>
    </row>
    <row r="2653" spans="1:7">
      <c r="A2653" s="1" t="s">
        <v>4</v>
      </c>
      <c r="B2653" s="1" t="s">
        <v>2976</v>
      </c>
      <c r="C2653">
        <f>VLOOKUP(B2653,NB_2!A:C,3,0)</f>
        <v>0.17520215633423181</v>
      </c>
      <c r="D2653">
        <f>VLOOKUP(B2653,NB_2!A:C,2,0)</f>
        <v>0.55521783181357653</v>
      </c>
      <c r="E2653">
        <f>C2653*GETPIVOTDATA("Gender",NB_2!$A$3,"Gender","Male","LastLetter","a")</f>
        <v>3.0695795584164604E-2</v>
      </c>
      <c r="F2653">
        <f>D2653*GETPIVOTDATA("Gender",NB_2!$A$3,"Gender","Female","LastLetter","a")</f>
        <v>0.30826684076376898</v>
      </c>
      <c r="G2653" t="str">
        <f t="shared" si="41"/>
        <v>Female</v>
      </c>
    </row>
    <row r="2654" spans="1:7">
      <c r="A2654" s="1" t="s">
        <v>4</v>
      </c>
      <c r="B2654" s="1" t="s">
        <v>2985</v>
      </c>
      <c r="C2654">
        <f>VLOOKUP(B2654,NB_2!A:C,3,0)</f>
        <v>3.6837376460017966E-2</v>
      </c>
      <c r="D2654">
        <f>VLOOKUP(B2654,NB_2!A:C,2,0)</f>
        <v>4.0526849037487338E-3</v>
      </c>
      <c r="E2654">
        <f>C2654*GETPIVOTDATA("Gender",NB_2!$A$3,"Gender","Male","LastLetter","a")</f>
        <v>6.4539877894910181E-3</v>
      </c>
      <c r="F2654">
        <f>D2654*GETPIVOTDATA("Gender",NB_2!$A$3,"Gender","Female","LastLetter","a")</f>
        <v>2.250122925282985E-3</v>
      </c>
      <c r="G2654" t="str">
        <f t="shared" si="41"/>
        <v>Male</v>
      </c>
    </row>
    <row r="2655" spans="1:7">
      <c r="A2655" s="1" t="s">
        <v>4</v>
      </c>
      <c r="B2655" s="1" t="s">
        <v>2992</v>
      </c>
      <c r="C2655">
        <f>VLOOKUP(B2655,NB_2!A:C,3,0)</f>
        <v>8.9847259658580411E-2</v>
      </c>
      <c r="D2655">
        <f>VLOOKUP(B2655,NB_2!A:C,2,0)</f>
        <v>8.1053698074974676E-3</v>
      </c>
      <c r="E2655">
        <f>C2655*GETPIVOTDATA("Gender",NB_2!$A$3,"Gender","Male","LastLetter","a")</f>
        <v>1.5741433632904926E-2</v>
      </c>
      <c r="F2655">
        <f>D2655*GETPIVOTDATA("Gender",NB_2!$A$3,"Gender","Female","LastLetter","a")</f>
        <v>4.50024585056597E-3</v>
      </c>
      <c r="G2655" t="str">
        <f t="shared" si="41"/>
        <v>Male</v>
      </c>
    </row>
    <row r="2656" spans="1:7">
      <c r="A2656" s="1" t="s">
        <v>4</v>
      </c>
      <c r="B2656" s="1" t="s">
        <v>2982</v>
      </c>
      <c r="C2656">
        <f>VLOOKUP(B2656,NB_2!A:C,3,0)</f>
        <v>0.1096136567834681</v>
      </c>
      <c r="D2656">
        <f>VLOOKUP(B2656,NB_2!A:C,2,0)</f>
        <v>5.065856129685917E-3</v>
      </c>
      <c r="E2656">
        <f>C2656*GETPIVOTDATA("Gender",NB_2!$A$3,"Gender","Male","LastLetter","a")</f>
        <v>1.9204549032144008E-2</v>
      </c>
      <c r="F2656">
        <f>D2656*GETPIVOTDATA("Gender",NB_2!$A$3,"Gender","Female","LastLetter","a")</f>
        <v>2.812653656603731E-3</v>
      </c>
      <c r="G2656" t="str">
        <f t="shared" si="41"/>
        <v>Male</v>
      </c>
    </row>
    <row r="2657" spans="1:7">
      <c r="A2657" s="1" t="s">
        <v>4</v>
      </c>
      <c r="B2657" s="1" t="s">
        <v>2976</v>
      </c>
      <c r="C2657">
        <f>VLOOKUP(B2657,NB_2!A:C,3,0)</f>
        <v>0.17520215633423181</v>
      </c>
      <c r="D2657">
        <f>VLOOKUP(B2657,NB_2!A:C,2,0)</f>
        <v>0.55521783181357653</v>
      </c>
      <c r="E2657">
        <f>C2657*GETPIVOTDATA("Gender",NB_2!$A$3,"Gender","Male","LastLetter","a")</f>
        <v>3.0695795584164604E-2</v>
      </c>
      <c r="F2657">
        <f>D2657*GETPIVOTDATA("Gender",NB_2!$A$3,"Gender","Female","LastLetter","a")</f>
        <v>0.30826684076376898</v>
      </c>
      <c r="G2657" t="str">
        <f t="shared" si="41"/>
        <v>Female</v>
      </c>
    </row>
    <row r="2658" spans="1:7">
      <c r="A2658" s="1" t="s">
        <v>4</v>
      </c>
      <c r="B2658" s="1" t="s">
        <v>2988</v>
      </c>
      <c r="C2658">
        <f>VLOOKUP(B2658,NB_2!A:C,3,0)</f>
        <v>0.16172506738544473</v>
      </c>
      <c r="D2658">
        <f>VLOOKUP(B2658,NB_2!A:C,2,0)</f>
        <v>1.4184397163120567E-2</v>
      </c>
      <c r="E2658">
        <f>C2658*GETPIVOTDATA("Gender",NB_2!$A$3,"Gender","Male","LastLetter","a")</f>
        <v>2.8334580539228861E-2</v>
      </c>
      <c r="F2658">
        <f>D2658*GETPIVOTDATA("Gender",NB_2!$A$3,"Gender","Female","LastLetter","a")</f>
        <v>7.8754302384904471E-3</v>
      </c>
      <c r="G2658" t="str">
        <f t="shared" si="41"/>
        <v>Male</v>
      </c>
    </row>
    <row r="2659" spans="1:7">
      <c r="A2659" s="1" t="s">
        <v>4</v>
      </c>
      <c r="B2659" s="1" t="s">
        <v>2978</v>
      </c>
      <c r="C2659">
        <f>VLOOKUP(B2659,NB_2!A:C,3,0)</f>
        <v>3.0548068283917342E-2</v>
      </c>
      <c r="D2659">
        <f>VLOOKUP(B2659,NB_2!A:C,2,0)</f>
        <v>1.0131712259371835E-3</v>
      </c>
      <c r="E2659">
        <f>C2659*GETPIVOTDATA("Gender",NB_2!$A$3,"Gender","Male","LastLetter","a")</f>
        <v>5.3520874351876743E-3</v>
      </c>
      <c r="F2659">
        <f>D2659*GETPIVOTDATA("Gender",NB_2!$A$3,"Gender","Female","LastLetter","a")</f>
        <v>5.6253073132074625E-4</v>
      </c>
      <c r="G2659" t="str">
        <f t="shared" si="41"/>
        <v>Male</v>
      </c>
    </row>
    <row r="2660" spans="1:7">
      <c r="A2660" s="1" t="s">
        <v>4</v>
      </c>
      <c r="B2660" s="1" t="s">
        <v>2988</v>
      </c>
      <c r="C2660">
        <f>VLOOKUP(B2660,NB_2!A:C,3,0)</f>
        <v>0.16172506738544473</v>
      </c>
      <c r="D2660">
        <f>VLOOKUP(B2660,NB_2!A:C,2,0)</f>
        <v>1.4184397163120567E-2</v>
      </c>
      <c r="E2660">
        <f>C2660*GETPIVOTDATA("Gender",NB_2!$A$3,"Gender","Male","LastLetter","a")</f>
        <v>2.8334580539228861E-2</v>
      </c>
      <c r="F2660">
        <f>D2660*GETPIVOTDATA("Gender",NB_2!$A$3,"Gender","Female","LastLetter","a")</f>
        <v>7.8754302384904471E-3</v>
      </c>
      <c r="G2660" t="str">
        <f t="shared" si="41"/>
        <v>Male</v>
      </c>
    </row>
    <row r="2661" spans="1:7">
      <c r="A2661" s="1" t="s">
        <v>4</v>
      </c>
      <c r="B2661" s="1" t="s">
        <v>2984</v>
      </c>
      <c r="C2661">
        <f>VLOOKUP(B2661,NB_2!A:C,3,0)</f>
        <v>2.3360287511230909E-2</v>
      </c>
      <c r="D2661">
        <f>VLOOKUP(B2661,NB_2!A:C,2,0)</f>
        <v>1.0131712259371835E-3</v>
      </c>
      <c r="E2661">
        <f>C2661*GETPIVOTDATA("Gender",NB_2!$A$3,"Gender","Male","LastLetter","a")</f>
        <v>4.0927727445552809E-3</v>
      </c>
      <c r="F2661">
        <f>D2661*GETPIVOTDATA("Gender",NB_2!$A$3,"Gender","Female","LastLetter","a")</f>
        <v>5.6253073132074625E-4</v>
      </c>
      <c r="G2661" t="str">
        <f t="shared" si="41"/>
        <v>Male</v>
      </c>
    </row>
    <row r="2662" spans="1:7">
      <c r="A2662" s="1" t="s">
        <v>4</v>
      </c>
      <c r="B2662" s="1" t="s">
        <v>2992</v>
      </c>
      <c r="C2662">
        <f>VLOOKUP(B2662,NB_2!A:C,3,0)</f>
        <v>8.9847259658580411E-2</v>
      </c>
      <c r="D2662">
        <f>VLOOKUP(B2662,NB_2!A:C,2,0)</f>
        <v>8.1053698074974676E-3</v>
      </c>
      <c r="E2662">
        <f>C2662*GETPIVOTDATA("Gender",NB_2!$A$3,"Gender","Male","LastLetter","a")</f>
        <v>1.5741433632904926E-2</v>
      </c>
      <c r="F2662">
        <f>D2662*GETPIVOTDATA("Gender",NB_2!$A$3,"Gender","Female","LastLetter","a")</f>
        <v>4.50024585056597E-3</v>
      </c>
      <c r="G2662" t="str">
        <f t="shared" si="41"/>
        <v>Male</v>
      </c>
    </row>
    <row r="2663" spans="1:7">
      <c r="A2663" s="1" t="s">
        <v>4</v>
      </c>
      <c r="B2663" s="1" t="s">
        <v>2989</v>
      </c>
      <c r="C2663">
        <f>VLOOKUP(B2663,NB_2!A:C,3,0)</f>
        <v>2.6954177897574125E-3</v>
      </c>
      <c r="D2663">
        <f>VLOOKUP(B2663,NB_2!A:C,2,0)</f>
        <v>2.0263424518743669E-3</v>
      </c>
      <c r="E2663">
        <f>C2663*GETPIVOTDATA("Gender",NB_2!$A$3,"Gender","Male","LastLetter","a")</f>
        <v>4.7224300898714773E-4</v>
      </c>
      <c r="F2663">
        <f>D2663*GETPIVOTDATA("Gender",NB_2!$A$3,"Gender","Female","LastLetter","a")</f>
        <v>1.1250614626414925E-3</v>
      </c>
      <c r="G2663" t="str">
        <f t="shared" si="41"/>
        <v>Female</v>
      </c>
    </row>
    <row r="2664" spans="1:7">
      <c r="A2664" s="1" t="s">
        <v>4</v>
      </c>
      <c r="B2664" s="1" t="s">
        <v>2983</v>
      </c>
      <c r="C2664">
        <f>VLOOKUP(B2664,NB_2!A:C,3,0)</f>
        <v>6.5588499550763707E-2</v>
      </c>
      <c r="D2664">
        <f>VLOOKUP(B2664,NB_2!A:C,2,0)</f>
        <v>0.33839918946301922</v>
      </c>
      <c r="E2664">
        <f>C2664*GETPIVOTDATA("Gender",NB_2!$A$3,"Gender","Male","LastLetter","a")</f>
        <v>1.1491246552020596E-2</v>
      </c>
      <c r="F2664">
        <f>D2664*GETPIVOTDATA("Gender",NB_2!$A$3,"Gender","Female","LastLetter","a")</f>
        <v>0.18788526426112923</v>
      </c>
      <c r="G2664" t="str">
        <f t="shared" si="41"/>
        <v>Female</v>
      </c>
    </row>
    <row r="2665" spans="1:7">
      <c r="A2665" s="1" t="s">
        <v>4</v>
      </c>
      <c r="B2665" s="1" t="s">
        <v>2977</v>
      </c>
      <c r="C2665">
        <f>VLOOKUP(B2665,NB_2!A:C,3,0)</f>
        <v>8.9847259658580418E-3</v>
      </c>
      <c r="D2665">
        <f>VLOOKUP(B2665,NB_2!A:C,2,0)</f>
        <v>2.0263424518743669E-3</v>
      </c>
      <c r="E2665">
        <f>C2665*GETPIVOTDATA("Gender",NB_2!$A$3,"Gender","Male","LastLetter","a")</f>
        <v>1.5741433632904926E-3</v>
      </c>
      <c r="F2665">
        <f>D2665*GETPIVOTDATA("Gender",NB_2!$A$3,"Gender","Female","LastLetter","a")</f>
        <v>1.1250614626414925E-3</v>
      </c>
      <c r="G2665" t="str">
        <f t="shared" si="41"/>
        <v>Male</v>
      </c>
    </row>
    <row r="2666" spans="1:7">
      <c r="A2666" s="1" t="s">
        <v>4</v>
      </c>
      <c r="B2666" s="1" t="s">
        <v>2976</v>
      </c>
      <c r="C2666">
        <f>VLOOKUP(B2666,NB_2!A:C,3,0)</f>
        <v>0.17520215633423181</v>
      </c>
      <c r="D2666">
        <f>VLOOKUP(B2666,NB_2!A:C,2,0)</f>
        <v>0.55521783181357653</v>
      </c>
      <c r="E2666">
        <f>C2666*GETPIVOTDATA("Gender",NB_2!$A$3,"Gender","Male","LastLetter","a")</f>
        <v>3.0695795584164604E-2</v>
      </c>
      <c r="F2666">
        <f>D2666*GETPIVOTDATA("Gender",NB_2!$A$3,"Gender","Female","LastLetter","a")</f>
        <v>0.30826684076376898</v>
      </c>
      <c r="G2666" t="str">
        <f t="shared" si="41"/>
        <v>Female</v>
      </c>
    </row>
    <row r="2667" spans="1:7">
      <c r="A2667" s="1" t="s">
        <v>4</v>
      </c>
      <c r="B2667" s="1" t="s">
        <v>2982</v>
      </c>
      <c r="C2667">
        <f>VLOOKUP(B2667,NB_2!A:C,3,0)</f>
        <v>0.1096136567834681</v>
      </c>
      <c r="D2667">
        <f>VLOOKUP(B2667,NB_2!A:C,2,0)</f>
        <v>5.065856129685917E-3</v>
      </c>
      <c r="E2667">
        <f>C2667*GETPIVOTDATA("Gender",NB_2!$A$3,"Gender","Male","LastLetter","a")</f>
        <v>1.9204549032144008E-2</v>
      </c>
      <c r="F2667">
        <f>D2667*GETPIVOTDATA("Gender",NB_2!$A$3,"Gender","Female","LastLetter","a")</f>
        <v>2.812653656603731E-3</v>
      </c>
      <c r="G2667" t="str">
        <f t="shared" si="41"/>
        <v>Male</v>
      </c>
    </row>
    <row r="2668" spans="1:7">
      <c r="A2668" s="1" t="s">
        <v>4</v>
      </c>
      <c r="B2668" s="1" t="s">
        <v>2976</v>
      </c>
      <c r="C2668">
        <f>VLOOKUP(B2668,NB_2!A:C,3,0)</f>
        <v>0.17520215633423181</v>
      </c>
      <c r="D2668">
        <f>VLOOKUP(B2668,NB_2!A:C,2,0)</f>
        <v>0.55521783181357653</v>
      </c>
      <c r="E2668">
        <f>C2668*GETPIVOTDATA("Gender",NB_2!$A$3,"Gender","Male","LastLetter","a")</f>
        <v>3.0695795584164604E-2</v>
      </c>
      <c r="F2668">
        <f>D2668*GETPIVOTDATA("Gender",NB_2!$A$3,"Gender","Female","LastLetter","a")</f>
        <v>0.30826684076376898</v>
      </c>
      <c r="G2668" t="str">
        <f t="shared" si="41"/>
        <v>Female</v>
      </c>
    </row>
    <row r="2669" spans="1:7">
      <c r="A2669" s="1" t="s">
        <v>4</v>
      </c>
      <c r="B2669" s="1" t="s">
        <v>2994</v>
      </c>
      <c r="C2669">
        <f>VLOOKUP(B2669,NB_2!A:C,3,0)</f>
        <v>6.2893081761006289E-2</v>
      </c>
      <c r="D2669">
        <f>VLOOKUP(B2669,NB_2!A:C,2,0)</f>
        <v>5.065856129685917E-3</v>
      </c>
      <c r="E2669">
        <f>C2669*GETPIVOTDATA("Gender",NB_2!$A$3,"Gender","Male","LastLetter","a")</f>
        <v>1.1019003543033448E-2</v>
      </c>
      <c r="F2669">
        <f>D2669*GETPIVOTDATA("Gender",NB_2!$A$3,"Gender","Female","LastLetter","a")</f>
        <v>2.812653656603731E-3</v>
      </c>
      <c r="G2669" t="str">
        <f t="shared" si="41"/>
        <v>Male</v>
      </c>
    </row>
    <row r="2670" spans="1:7">
      <c r="A2670" s="1" t="s">
        <v>4</v>
      </c>
      <c r="B2670" s="1" t="s">
        <v>2978</v>
      </c>
      <c r="C2670">
        <f>VLOOKUP(B2670,NB_2!A:C,3,0)</f>
        <v>3.0548068283917342E-2</v>
      </c>
      <c r="D2670">
        <f>VLOOKUP(B2670,NB_2!A:C,2,0)</f>
        <v>1.0131712259371835E-3</v>
      </c>
      <c r="E2670">
        <f>C2670*GETPIVOTDATA("Gender",NB_2!$A$3,"Gender","Male","LastLetter","a")</f>
        <v>5.3520874351876743E-3</v>
      </c>
      <c r="F2670">
        <f>D2670*GETPIVOTDATA("Gender",NB_2!$A$3,"Gender","Female","LastLetter","a")</f>
        <v>5.6253073132074625E-4</v>
      </c>
      <c r="G2670" t="str">
        <f t="shared" si="41"/>
        <v>Male</v>
      </c>
    </row>
    <row r="2671" spans="1:7">
      <c r="A2671" s="1" t="s">
        <v>4</v>
      </c>
      <c r="B2671" s="1" t="s">
        <v>2995</v>
      </c>
      <c r="C2671">
        <f>VLOOKUP(B2671,NB_2!A:C,3,0)</f>
        <v>3.2345013477088951E-2</v>
      </c>
      <c r="D2671">
        <f>VLOOKUP(B2671,NB_2!A:C,2,0)</f>
        <v>1.0131712259371834E-2</v>
      </c>
      <c r="E2671">
        <f>C2671*GETPIVOTDATA("Gender",NB_2!$A$3,"Gender","Male","LastLetter","a")</f>
        <v>5.6669161078457733E-3</v>
      </c>
      <c r="F2671">
        <f>D2671*GETPIVOTDATA("Gender",NB_2!$A$3,"Gender","Female","LastLetter","a")</f>
        <v>5.6253073132074621E-3</v>
      </c>
      <c r="G2671" t="str">
        <f t="shared" si="41"/>
        <v>Male</v>
      </c>
    </row>
    <row r="2672" spans="1:7">
      <c r="A2672" s="1" t="s">
        <v>4</v>
      </c>
      <c r="B2672" s="1" t="s">
        <v>2996</v>
      </c>
      <c r="C2672">
        <f>VLOOKUP(B2672,NB_2!A:C,3,0)</f>
        <v>2.4258760107816711E-2</v>
      </c>
      <c r="D2672">
        <f>VLOOKUP(B2672,NB_2!A:C,2,0)</f>
        <v>0</v>
      </c>
      <c r="E2672">
        <f>C2672*GETPIVOTDATA("Gender",NB_2!$A$3,"Gender","Male","LastLetter","a")</f>
        <v>4.2501870808843295E-3</v>
      </c>
      <c r="F2672">
        <f>D2672*GETPIVOTDATA("Gender",NB_2!$A$3,"Gender","Female","LastLetter","a")</f>
        <v>0</v>
      </c>
      <c r="G2672" t="str">
        <f t="shared" si="41"/>
        <v>Male</v>
      </c>
    </row>
    <row r="2673" spans="1:7">
      <c r="A2673" s="1" t="s">
        <v>4</v>
      </c>
      <c r="B2673" s="1" t="s">
        <v>2982</v>
      </c>
      <c r="C2673">
        <f>VLOOKUP(B2673,NB_2!A:C,3,0)</f>
        <v>0.1096136567834681</v>
      </c>
      <c r="D2673">
        <f>VLOOKUP(B2673,NB_2!A:C,2,0)</f>
        <v>5.065856129685917E-3</v>
      </c>
      <c r="E2673">
        <f>C2673*GETPIVOTDATA("Gender",NB_2!$A$3,"Gender","Male","LastLetter","a")</f>
        <v>1.9204549032144008E-2</v>
      </c>
      <c r="F2673">
        <f>D2673*GETPIVOTDATA("Gender",NB_2!$A$3,"Gender","Female","LastLetter","a")</f>
        <v>2.812653656603731E-3</v>
      </c>
      <c r="G2673" t="str">
        <f t="shared" si="41"/>
        <v>Male</v>
      </c>
    </row>
    <row r="2674" spans="1:7">
      <c r="A2674" s="1" t="s">
        <v>4</v>
      </c>
      <c r="B2674" s="1" t="s">
        <v>2981</v>
      </c>
      <c r="C2674">
        <f>VLOOKUP(B2674,NB_2!A:C,3,0)</f>
        <v>1.2578616352201259E-2</v>
      </c>
      <c r="D2674">
        <f>VLOOKUP(B2674,NB_2!A:C,2,0)</f>
        <v>0</v>
      </c>
      <c r="E2674">
        <f>C2674*GETPIVOTDATA("Gender",NB_2!$A$3,"Gender","Male","LastLetter","a")</f>
        <v>2.2038007086066895E-3</v>
      </c>
      <c r="F2674">
        <f>D2674*GETPIVOTDATA("Gender",NB_2!$A$3,"Gender","Female","LastLetter","a")</f>
        <v>0</v>
      </c>
      <c r="G2674" t="str">
        <f t="shared" si="41"/>
        <v>Male</v>
      </c>
    </row>
    <row r="2675" spans="1:7">
      <c r="A2675" s="1" t="s">
        <v>4</v>
      </c>
      <c r="B2675" s="1" t="s">
        <v>2976</v>
      </c>
      <c r="C2675">
        <f>VLOOKUP(B2675,NB_2!A:C,3,0)</f>
        <v>0.17520215633423181</v>
      </c>
      <c r="D2675">
        <f>VLOOKUP(B2675,NB_2!A:C,2,0)</f>
        <v>0.55521783181357653</v>
      </c>
      <c r="E2675">
        <f>C2675*GETPIVOTDATA("Gender",NB_2!$A$3,"Gender","Male","LastLetter","a")</f>
        <v>3.0695795584164604E-2</v>
      </c>
      <c r="F2675">
        <f>D2675*GETPIVOTDATA("Gender",NB_2!$A$3,"Gender","Female","LastLetter","a")</f>
        <v>0.30826684076376898</v>
      </c>
      <c r="G2675" t="str">
        <f t="shared" si="41"/>
        <v>Female</v>
      </c>
    </row>
    <row r="2676" spans="1:7">
      <c r="A2676" s="1" t="s">
        <v>4</v>
      </c>
      <c r="B2676" s="1" t="s">
        <v>2992</v>
      </c>
      <c r="C2676">
        <f>VLOOKUP(B2676,NB_2!A:C,3,0)</f>
        <v>8.9847259658580411E-2</v>
      </c>
      <c r="D2676">
        <f>VLOOKUP(B2676,NB_2!A:C,2,0)</f>
        <v>8.1053698074974676E-3</v>
      </c>
      <c r="E2676">
        <f>C2676*GETPIVOTDATA("Gender",NB_2!$A$3,"Gender","Male","LastLetter","a")</f>
        <v>1.5741433632904926E-2</v>
      </c>
      <c r="F2676">
        <f>D2676*GETPIVOTDATA("Gender",NB_2!$A$3,"Gender","Female","LastLetter","a")</f>
        <v>4.50024585056597E-3</v>
      </c>
      <c r="G2676" t="str">
        <f t="shared" si="41"/>
        <v>Male</v>
      </c>
    </row>
    <row r="2677" spans="1:7">
      <c r="A2677" s="1" t="s">
        <v>4</v>
      </c>
      <c r="B2677" s="1" t="s">
        <v>2996</v>
      </c>
      <c r="C2677">
        <f>VLOOKUP(B2677,NB_2!A:C,3,0)</f>
        <v>2.4258760107816711E-2</v>
      </c>
      <c r="D2677">
        <f>VLOOKUP(B2677,NB_2!A:C,2,0)</f>
        <v>0</v>
      </c>
      <c r="E2677">
        <f>C2677*GETPIVOTDATA("Gender",NB_2!$A$3,"Gender","Male","LastLetter","a")</f>
        <v>4.2501870808843295E-3</v>
      </c>
      <c r="F2677">
        <f>D2677*GETPIVOTDATA("Gender",NB_2!$A$3,"Gender","Female","LastLetter","a")</f>
        <v>0</v>
      </c>
      <c r="G2677" t="str">
        <f t="shared" si="41"/>
        <v>Male</v>
      </c>
    </row>
    <row r="2678" spans="1:7">
      <c r="A2678" s="1" t="s">
        <v>4</v>
      </c>
      <c r="B2678" s="1" t="s">
        <v>2994</v>
      </c>
      <c r="C2678">
        <f>VLOOKUP(B2678,NB_2!A:C,3,0)</f>
        <v>6.2893081761006289E-2</v>
      </c>
      <c r="D2678">
        <f>VLOOKUP(B2678,NB_2!A:C,2,0)</f>
        <v>5.065856129685917E-3</v>
      </c>
      <c r="E2678">
        <f>C2678*GETPIVOTDATA("Gender",NB_2!$A$3,"Gender","Male","LastLetter","a")</f>
        <v>1.1019003543033448E-2</v>
      </c>
      <c r="F2678">
        <f>D2678*GETPIVOTDATA("Gender",NB_2!$A$3,"Gender","Female","LastLetter","a")</f>
        <v>2.812653656603731E-3</v>
      </c>
      <c r="G2678" t="str">
        <f t="shared" si="41"/>
        <v>Male</v>
      </c>
    </row>
    <row r="2679" spans="1:7">
      <c r="A2679" s="1" t="s">
        <v>4</v>
      </c>
      <c r="B2679" s="1" t="s">
        <v>2992</v>
      </c>
      <c r="C2679">
        <f>VLOOKUP(B2679,NB_2!A:C,3,0)</f>
        <v>8.9847259658580411E-2</v>
      </c>
      <c r="D2679">
        <f>VLOOKUP(B2679,NB_2!A:C,2,0)</f>
        <v>8.1053698074974676E-3</v>
      </c>
      <c r="E2679">
        <f>C2679*GETPIVOTDATA("Gender",NB_2!$A$3,"Gender","Male","LastLetter","a")</f>
        <v>1.5741433632904926E-2</v>
      </c>
      <c r="F2679">
        <f>D2679*GETPIVOTDATA("Gender",NB_2!$A$3,"Gender","Female","LastLetter","a")</f>
        <v>4.50024585056597E-3</v>
      </c>
      <c r="G2679" t="str">
        <f t="shared" si="41"/>
        <v>Male</v>
      </c>
    </row>
    <row r="2680" spans="1:7">
      <c r="A2680" s="1" t="s">
        <v>4</v>
      </c>
      <c r="B2680" s="1" t="s">
        <v>2976</v>
      </c>
      <c r="C2680">
        <f>VLOOKUP(B2680,NB_2!A:C,3,0)</f>
        <v>0.17520215633423181</v>
      </c>
      <c r="D2680">
        <f>VLOOKUP(B2680,NB_2!A:C,2,0)</f>
        <v>0.55521783181357653</v>
      </c>
      <c r="E2680">
        <f>C2680*GETPIVOTDATA("Gender",NB_2!$A$3,"Gender","Male","LastLetter","a")</f>
        <v>3.0695795584164604E-2</v>
      </c>
      <c r="F2680">
        <f>D2680*GETPIVOTDATA("Gender",NB_2!$A$3,"Gender","Female","LastLetter","a")</f>
        <v>0.30826684076376898</v>
      </c>
      <c r="G2680" t="str">
        <f t="shared" si="41"/>
        <v>Female</v>
      </c>
    </row>
    <row r="2681" spans="1:7">
      <c r="A2681" s="1" t="s">
        <v>4</v>
      </c>
      <c r="B2681" s="1" t="s">
        <v>2976</v>
      </c>
      <c r="C2681">
        <f>VLOOKUP(B2681,NB_2!A:C,3,0)</f>
        <v>0.17520215633423181</v>
      </c>
      <c r="D2681">
        <f>VLOOKUP(B2681,NB_2!A:C,2,0)</f>
        <v>0.55521783181357653</v>
      </c>
      <c r="E2681">
        <f>C2681*GETPIVOTDATA("Gender",NB_2!$A$3,"Gender","Male","LastLetter","a")</f>
        <v>3.0695795584164604E-2</v>
      </c>
      <c r="F2681">
        <f>D2681*GETPIVOTDATA("Gender",NB_2!$A$3,"Gender","Female","LastLetter","a")</f>
        <v>0.30826684076376898</v>
      </c>
      <c r="G2681" t="str">
        <f t="shared" si="41"/>
        <v>Female</v>
      </c>
    </row>
    <row r="2682" spans="1:7">
      <c r="A2682" s="1" t="s">
        <v>4</v>
      </c>
      <c r="B2682" s="1" t="s">
        <v>2992</v>
      </c>
      <c r="C2682">
        <f>VLOOKUP(B2682,NB_2!A:C,3,0)</f>
        <v>8.9847259658580411E-2</v>
      </c>
      <c r="D2682">
        <f>VLOOKUP(B2682,NB_2!A:C,2,0)</f>
        <v>8.1053698074974676E-3</v>
      </c>
      <c r="E2682">
        <f>C2682*GETPIVOTDATA("Gender",NB_2!$A$3,"Gender","Male","LastLetter","a")</f>
        <v>1.5741433632904926E-2</v>
      </c>
      <c r="F2682">
        <f>D2682*GETPIVOTDATA("Gender",NB_2!$A$3,"Gender","Female","LastLetter","a")</f>
        <v>4.50024585056597E-3</v>
      </c>
      <c r="G2682" t="str">
        <f t="shared" si="41"/>
        <v>Male</v>
      </c>
    </row>
    <row r="2683" spans="1:7">
      <c r="A2683" s="1" t="s">
        <v>4</v>
      </c>
      <c r="B2683" s="1" t="s">
        <v>2992</v>
      </c>
      <c r="C2683">
        <f>VLOOKUP(B2683,NB_2!A:C,3,0)</f>
        <v>8.9847259658580411E-2</v>
      </c>
      <c r="D2683">
        <f>VLOOKUP(B2683,NB_2!A:C,2,0)</f>
        <v>8.1053698074974676E-3</v>
      </c>
      <c r="E2683">
        <f>C2683*GETPIVOTDATA("Gender",NB_2!$A$3,"Gender","Male","LastLetter","a")</f>
        <v>1.5741433632904926E-2</v>
      </c>
      <c r="F2683">
        <f>D2683*GETPIVOTDATA("Gender",NB_2!$A$3,"Gender","Female","LastLetter","a")</f>
        <v>4.50024585056597E-3</v>
      </c>
      <c r="G2683" t="str">
        <f t="shared" si="41"/>
        <v>Male</v>
      </c>
    </row>
    <row r="2684" spans="1:7">
      <c r="A2684" s="1" t="s">
        <v>4</v>
      </c>
      <c r="B2684" s="1" t="s">
        <v>2987</v>
      </c>
      <c r="C2684">
        <f>VLOOKUP(B2684,NB_2!A:C,3,0)</f>
        <v>3.7735849056603772E-2</v>
      </c>
      <c r="D2684">
        <f>VLOOKUP(B2684,NB_2!A:C,2,0)</f>
        <v>7.0921985815602835E-3</v>
      </c>
      <c r="E2684">
        <f>C2684*GETPIVOTDATA("Gender",NB_2!$A$3,"Gender","Male","LastLetter","a")</f>
        <v>6.6114021258200676E-3</v>
      </c>
      <c r="F2684">
        <f>D2684*GETPIVOTDATA("Gender",NB_2!$A$3,"Gender","Female","LastLetter","a")</f>
        <v>3.9377151192452236E-3</v>
      </c>
      <c r="G2684" t="str">
        <f t="shared" si="41"/>
        <v>Male</v>
      </c>
    </row>
    <row r="2685" spans="1:7">
      <c r="A2685" s="1" t="s">
        <v>4</v>
      </c>
      <c r="B2685" s="1" t="s">
        <v>2996</v>
      </c>
      <c r="C2685">
        <f>VLOOKUP(B2685,NB_2!A:C,3,0)</f>
        <v>2.4258760107816711E-2</v>
      </c>
      <c r="D2685">
        <f>VLOOKUP(B2685,NB_2!A:C,2,0)</f>
        <v>0</v>
      </c>
      <c r="E2685">
        <f>C2685*GETPIVOTDATA("Gender",NB_2!$A$3,"Gender","Male","LastLetter","a")</f>
        <v>4.2501870808843295E-3</v>
      </c>
      <c r="F2685">
        <f>D2685*GETPIVOTDATA("Gender",NB_2!$A$3,"Gender","Female","LastLetter","a")</f>
        <v>0</v>
      </c>
      <c r="G2685" t="str">
        <f t="shared" si="41"/>
        <v>Male</v>
      </c>
    </row>
    <row r="2686" spans="1:7">
      <c r="A2686" s="1" t="s">
        <v>4</v>
      </c>
      <c r="B2686" s="1" t="s">
        <v>2990</v>
      </c>
      <c r="C2686">
        <f>VLOOKUP(B2686,NB_2!A:C,3,0)</f>
        <v>1.2578616352201259E-2</v>
      </c>
      <c r="D2686">
        <f>VLOOKUP(B2686,NB_2!A:C,2,0)</f>
        <v>1.0131712259371835E-3</v>
      </c>
      <c r="E2686">
        <f>C2686*GETPIVOTDATA("Gender",NB_2!$A$3,"Gender","Male","LastLetter","a")</f>
        <v>2.2038007086066895E-3</v>
      </c>
      <c r="F2686">
        <f>D2686*GETPIVOTDATA("Gender",NB_2!$A$3,"Gender","Female","LastLetter","a")</f>
        <v>5.6253073132074625E-4</v>
      </c>
      <c r="G2686" t="str">
        <f t="shared" si="41"/>
        <v>Male</v>
      </c>
    </row>
    <row r="2687" spans="1:7">
      <c r="A2687" s="1" t="s">
        <v>4</v>
      </c>
      <c r="B2687" s="1" t="s">
        <v>2993</v>
      </c>
      <c r="C2687">
        <f>VLOOKUP(B2687,NB_2!A:C,3,0)</f>
        <v>2.2461814914645103E-2</v>
      </c>
      <c r="D2687">
        <f>VLOOKUP(B2687,NB_2!A:C,2,0)</f>
        <v>3.0395136778115501E-3</v>
      </c>
      <c r="E2687">
        <f>C2687*GETPIVOTDATA("Gender",NB_2!$A$3,"Gender","Male","LastLetter","a")</f>
        <v>3.9353584082262314E-3</v>
      </c>
      <c r="F2687">
        <f>D2687*GETPIVOTDATA("Gender",NB_2!$A$3,"Gender","Female","LastLetter","a")</f>
        <v>1.6875921939622388E-3</v>
      </c>
      <c r="G2687" t="str">
        <f t="shared" si="41"/>
        <v>Male</v>
      </c>
    </row>
    <row r="2688" spans="1:7">
      <c r="A2688" s="1" t="s">
        <v>4</v>
      </c>
      <c r="B2688" s="1" t="s">
        <v>2982</v>
      </c>
      <c r="C2688">
        <f>VLOOKUP(B2688,NB_2!A:C,3,0)</f>
        <v>0.1096136567834681</v>
      </c>
      <c r="D2688">
        <f>VLOOKUP(B2688,NB_2!A:C,2,0)</f>
        <v>5.065856129685917E-3</v>
      </c>
      <c r="E2688">
        <f>C2688*GETPIVOTDATA("Gender",NB_2!$A$3,"Gender","Male","LastLetter","a")</f>
        <v>1.9204549032144008E-2</v>
      </c>
      <c r="F2688">
        <f>D2688*GETPIVOTDATA("Gender",NB_2!$A$3,"Gender","Female","LastLetter","a")</f>
        <v>2.812653656603731E-3</v>
      </c>
      <c r="G2688" t="str">
        <f t="shared" si="41"/>
        <v>Male</v>
      </c>
    </row>
    <row r="2689" spans="1:7">
      <c r="A2689" s="1" t="s">
        <v>4</v>
      </c>
      <c r="B2689" s="1" t="s">
        <v>2984</v>
      </c>
      <c r="C2689">
        <f>VLOOKUP(B2689,NB_2!A:C,3,0)</f>
        <v>2.3360287511230909E-2</v>
      </c>
      <c r="D2689">
        <f>VLOOKUP(B2689,NB_2!A:C,2,0)</f>
        <v>1.0131712259371835E-3</v>
      </c>
      <c r="E2689">
        <f>C2689*GETPIVOTDATA("Gender",NB_2!$A$3,"Gender","Male","LastLetter","a")</f>
        <v>4.0927727445552809E-3</v>
      </c>
      <c r="F2689">
        <f>D2689*GETPIVOTDATA("Gender",NB_2!$A$3,"Gender","Female","LastLetter","a")</f>
        <v>5.6253073132074625E-4</v>
      </c>
      <c r="G2689" t="str">
        <f t="shared" si="41"/>
        <v>Male</v>
      </c>
    </row>
    <row r="2690" spans="1:7">
      <c r="A2690" s="1" t="s">
        <v>4</v>
      </c>
      <c r="B2690" s="1" t="s">
        <v>2983</v>
      </c>
      <c r="C2690">
        <f>VLOOKUP(B2690,NB_2!A:C,3,0)</f>
        <v>6.5588499550763707E-2</v>
      </c>
      <c r="D2690">
        <f>VLOOKUP(B2690,NB_2!A:C,2,0)</f>
        <v>0.33839918946301922</v>
      </c>
      <c r="E2690">
        <f>C2690*GETPIVOTDATA("Gender",NB_2!$A$3,"Gender","Male","LastLetter","a")</f>
        <v>1.1491246552020596E-2</v>
      </c>
      <c r="F2690">
        <f>D2690*GETPIVOTDATA("Gender",NB_2!$A$3,"Gender","Female","LastLetter","a")</f>
        <v>0.18788526426112923</v>
      </c>
      <c r="G2690" t="str">
        <f t="shared" si="41"/>
        <v>Female</v>
      </c>
    </row>
    <row r="2691" spans="1:7">
      <c r="A2691" s="1" t="s">
        <v>4</v>
      </c>
      <c r="B2691" s="1" t="s">
        <v>2994</v>
      </c>
      <c r="C2691">
        <f>VLOOKUP(B2691,NB_2!A:C,3,0)</f>
        <v>6.2893081761006289E-2</v>
      </c>
      <c r="D2691">
        <f>VLOOKUP(B2691,NB_2!A:C,2,0)</f>
        <v>5.065856129685917E-3</v>
      </c>
      <c r="E2691">
        <f>C2691*GETPIVOTDATA("Gender",NB_2!$A$3,"Gender","Male","LastLetter","a")</f>
        <v>1.1019003543033448E-2</v>
      </c>
      <c r="F2691">
        <f>D2691*GETPIVOTDATA("Gender",NB_2!$A$3,"Gender","Female","LastLetter","a")</f>
        <v>2.812653656603731E-3</v>
      </c>
      <c r="G2691" t="str">
        <f t="shared" ref="G2691:G2754" si="42">IF(E2691&gt;F2691,"Male","Female")</f>
        <v>Male</v>
      </c>
    </row>
    <row r="2692" spans="1:7">
      <c r="A2692" s="1" t="s">
        <v>4</v>
      </c>
      <c r="B2692" s="1" t="s">
        <v>2978</v>
      </c>
      <c r="C2692">
        <f>VLOOKUP(B2692,NB_2!A:C,3,0)</f>
        <v>3.0548068283917342E-2</v>
      </c>
      <c r="D2692">
        <f>VLOOKUP(B2692,NB_2!A:C,2,0)</f>
        <v>1.0131712259371835E-3</v>
      </c>
      <c r="E2692">
        <f>C2692*GETPIVOTDATA("Gender",NB_2!$A$3,"Gender","Male","LastLetter","a")</f>
        <v>5.3520874351876743E-3</v>
      </c>
      <c r="F2692">
        <f>D2692*GETPIVOTDATA("Gender",NB_2!$A$3,"Gender","Female","LastLetter","a")</f>
        <v>5.6253073132074625E-4</v>
      </c>
      <c r="G2692" t="str">
        <f t="shared" si="42"/>
        <v>Male</v>
      </c>
    </row>
    <row r="2693" spans="1:7">
      <c r="A2693" s="1" t="s">
        <v>4</v>
      </c>
      <c r="B2693" s="1" t="s">
        <v>2982</v>
      </c>
      <c r="C2693">
        <f>VLOOKUP(B2693,NB_2!A:C,3,0)</f>
        <v>0.1096136567834681</v>
      </c>
      <c r="D2693">
        <f>VLOOKUP(B2693,NB_2!A:C,2,0)</f>
        <v>5.065856129685917E-3</v>
      </c>
      <c r="E2693">
        <f>C2693*GETPIVOTDATA("Gender",NB_2!$A$3,"Gender","Male","LastLetter","a")</f>
        <v>1.9204549032144008E-2</v>
      </c>
      <c r="F2693">
        <f>D2693*GETPIVOTDATA("Gender",NB_2!$A$3,"Gender","Female","LastLetter","a")</f>
        <v>2.812653656603731E-3</v>
      </c>
      <c r="G2693" t="str">
        <f t="shared" si="42"/>
        <v>Male</v>
      </c>
    </row>
    <row r="2694" spans="1:7">
      <c r="A2694" s="1" t="s">
        <v>4</v>
      </c>
      <c r="B2694" s="1" t="s">
        <v>2976</v>
      </c>
      <c r="C2694">
        <f>VLOOKUP(B2694,NB_2!A:C,3,0)</f>
        <v>0.17520215633423181</v>
      </c>
      <c r="D2694">
        <f>VLOOKUP(B2694,NB_2!A:C,2,0)</f>
        <v>0.55521783181357653</v>
      </c>
      <c r="E2694">
        <f>C2694*GETPIVOTDATA("Gender",NB_2!$A$3,"Gender","Male","LastLetter","a")</f>
        <v>3.0695795584164604E-2</v>
      </c>
      <c r="F2694">
        <f>D2694*GETPIVOTDATA("Gender",NB_2!$A$3,"Gender","Female","LastLetter","a")</f>
        <v>0.30826684076376898</v>
      </c>
      <c r="G2694" t="str">
        <f t="shared" si="42"/>
        <v>Female</v>
      </c>
    </row>
    <row r="2695" spans="1:7">
      <c r="A2695" s="1" t="s">
        <v>4</v>
      </c>
      <c r="B2695" s="1" t="s">
        <v>2980</v>
      </c>
      <c r="C2695">
        <f>VLOOKUP(B2695,NB_2!A:C,3,0)</f>
        <v>1.7969451931716084E-3</v>
      </c>
      <c r="D2695">
        <f>VLOOKUP(B2695,NB_2!A:C,2,0)</f>
        <v>1.0131712259371835E-3</v>
      </c>
      <c r="E2695">
        <f>C2695*GETPIVOTDATA("Gender",NB_2!$A$3,"Gender","Male","LastLetter","a")</f>
        <v>3.1482867265809851E-4</v>
      </c>
      <c r="F2695">
        <f>D2695*GETPIVOTDATA("Gender",NB_2!$A$3,"Gender","Female","LastLetter","a")</f>
        <v>5.6253073132074625E-4</v>
      </c>
      <c r="G2695" t="str">
        <f t="shared" si="42"/>
        <v>Female</v>
      </c>
    </row>
    <row r="2696" spans="1:7">
      <c r="A2696" s="1" t="s">
        <v>4</v>
      </c>
      <c r="B2696" s="1" t="s">
        <v>2984</v>
      </c>
      <c r="C2696">
        <f>VLOOKUP(B2696,NB_2!A:C,3,0)</f>
        <v>2.3360287511230909E-2</v>
      </c>
      <c r="D2696">
        <f>VLOOKUP(B2696,NB_2!A:C,2,0)</f>
        <v>1.0131712259371835E-3</v>
      </c>
      <c r="E2696">
        <f>C2696*GETPIVOTDATA("Gender",NB_2!$A$3,"Gender","Male","LastLetter","a")</f>
        <v>4.0927727445552809E-3</v>
      </c>
      <c r="F2696">
        <f>D2696*GETPIVOTDATA("Gender",NB_2!$A$3,"Gender","Female","LastLetter","a")</f>
        <v>5.6253073132074625E-4</v>
      </c>
      <c r="G2696" t="str">
        <f t="shared" si="42"/>
        <v>Male</v>
      </c>
    </row>
    <row r="2697" spans="1:7">
      <c r="A2697" s="1" t="s">
        <v>4</v>
      </c>
      <c r="B2697" s="1" t="s">
        <v>2997</v>
      </c>
      <c r="C2697">
        <f>VLOOKUP(B2697,NB_2!A:C,3,0)</f>
        <v>1.7070979335130278E-2</v>
      </c>
      <c r="D2697">
        <f>VLOOKUP(B2697,NB_2!A:C,2,0)</f>
        <v>2.0263424518743669E-3</v>
      </c>
      <c r="E2697">
        <f>C2697*GETPIVOTDATA("Gender",NB_2!$A$3,"Gender","Male","LastLetter","a")</f>
        <v>2.9908723902519353E-3</v>
      </c>
      <c r="F2697">
        <f>D2697*GETPIVOTDATA("Gender",NB_2!$A$3,"Gender","Female","LastLetter","a")</f>
        <v>1.1250614626414925E-3</v>
      </c>
      <c r="G2697" t="str">
        <f t="shared" si="42"/>
        <v>Male</v>
      </c>
    </row>
    <row r="2698" spans="1:7">
      <c r="A2698" s="1" t="s">
        <v>4</v>
      </c>
      <c r="B2698" s="1" t="s">
        <v>2988</v>
      </c>
      <c r="C2698">
        <f>VLOOKUP(B2698,NB_2!A:C,3,0)</f>
        <v>0.16172506738544473</v>
      </c>
      <c r="D2698">
        <f>VLOOKUP(B2698,NB_2!A:C,2,0)</f>
        <v>1.4184397163120567E-2</v>
      </c>
      <c r="E2698">
        <f>C2698*GETPIVOTDATA("Gender",NB_2!$A$3,"Gender","Male","LastLetter","a")</f>
        <v>2.8334580539228861E-2</v>
      </c>
      <c r="F2698">
        <f>D2698*GETPIVOTDATA("Gender",NB_2!$A$3,"Gender","Female","LastLetter","a")</f>
        <v>7.8754302384904471E-3</v>
      </c>
      <c r="G2698" t="str">
        <f t="shared" si="42"/>
        <v>Male</v>
      </c>
    </row>
    <row r="2699" spans="1:7">
      <c r="A2699" s="1" t="s">
        <v>4</v>
      </c>
      <c r="B2699" s="1" t="s">
        <v>2976</v>
      </c>
      <c r="C2699">
        <f>VLOOKUP(B2699,NB_2!A:C,3,0)</f>
        <v>0.17520215633423181</v>
      </c>
      <c r="D2699">
        <f>VLOOKUP(B2699,NB_2!A:C,2,0)</f>
        <v>0.55521783181357653</v>
      </c>
      <c r="E2699">
        <f>C2699*GETPIVOTDATA("Gender",NB_2!$A$3,"Gender","Male","LastLetter","a")</f>
        <v>3.0695795584164604E-2</v>
      </c>
      <c r="F2699">
        <f>D2699*GETPIVOTDATA("Gender",NB_2!$A$3,"Gender","Female","LastLetter","a")</f>
        <v>0.30826684076376898</v>
      </c>
      <c r="G2699" t="str">
        <f t="shared" si="42"/>
        <v>Female</v>
      </c>
    </row>
    <row r="2700" spans="1:7">
      <c r="A2700" s="1" t="s">
        <v>4</v>
      </c>
      <c r="B2700" s="1" t="s">
        <v>2992</v>
      </c>
      <c r="C2700">
        <f>VLOOKUP(B2700,NB_2!A:C,3,0)</f>
        <v>8.9847259658580411E-2</v>
      </c>
      <c r="D2700">
        <f>VLOOKUP(B2700,NB_2!A:C,2,0)</f>
        <v>8.1053698074974676E-3</v>
      </c>
      <c r="E2700">
        <f>C2700*GETPIVOTDATA("Gender",NB_2!$A$3,"Gender","Male","LastLetter","a")</f>
        <v>1.5741433632904926E-2</v>
      </c>
      <c r="F2700">
        <f>D2700*GETPIVOTDATA("Gender",NB_2!$A$3,"Gender","Female","LastLetter","a")</f>
        <v>4.50024585056597E-3</v>
      </c>
      <c r="G2700" t="str">
        <f t="shared" si="42"/>
        <v>Male</v>
      </c>
    </row>
    <row r="2701" spans="1:7">
      <c r="A2701" s="1" t="s">
        <v>4</v>
      </c>
      <c r="B2701" s="1" t="s">
        <v>2997</v>
      </c>
      <c r="C2701">
        <f>VLOOKUP(B2701,NB_2!A:C,3,0)</f>
        <v>1.7070979335130278E-2</v>
      </c>
      <c r="D2701">
        <f>VLOOKUP(B2701,NB_2!A:C,2,0)</f>
        <v>2.0263424518743669E-3</v>
      </c>
      <c r="E2701">
        <f>C2701*GETPIVOTDATA("Gender",NB_2!$A$3,"Gender","Male","LastLetter","a")</f>
        <v>2.9908723902519353E-3</v>
      </c>
      <c r="F2701">
        <f>D2701*GETPIVOTDATA("Gender",NB_2!$A$3,"Gender","Female","LastLetter","a")</f>
        <v>1.1250614626414925E-3</v>
      </c>
      <c r="G2701" t="str">
        <f t="shared" si="42"/>
        <v>Male</v>
      </c>
    </row>
    <row r="2702" spans="1:7">
      <c r="A2702" s="1" t="s">
        <v>4</v>
      </c>
      <c r="B2702" s="1" t="s">
        <v>2988</v>
      </c>
      <c r="C2702">
        <f>VLOOKUP(B2702,NB_2!A:C,3,0)</f>
        <v>0.16172506738544473</v>
      </c>
      <c r="D2702">
        <f>VLOOKUP(B2702,NB_2!A:C,2,0)</f>
        <v>1.4184397163120567E-2</v>
      </c>
      <c r="E2702">
        <f>C2702*GETPIVOTDATA("Gender",NB_2!$A$3,"Gender","Male","LastLetter","a")</f>
        <v>2.8334580539228861E-2</v>
      </c>
      <c r="F2702">
        <f>D2702*GETPIVOTDATA("Gender",NB_2!$A$3,"Gender","Female","LastLetter","a")</f>
        <v>7.8754302384904471E-3</v>
      </c>
      <c r="G2702" t="str">
        <f t="shared" si="42"/>
        <v>Male</v>
      </c>
    </row>
    <row r="2703" spans="1:7">
      <c r="A2703" s="1" t="s">
        <v>4</v>
      </c>
      <c r="B2703" s="1" t="s">
        <v>2983</v>
      </c>
      <c r="C2703">
        <f>VLOOKUP(B2703,NB_2!A:C,3,0)</f>
        <v>6.5588499550763707E-2</v>
      </c>
      <c r="D2703">
        <f>VLOOKUP(B2703,NB_2!A:C,2,0)</f>
        <v>0.33839918946301922</v>
      </c>
      <c r="E2703">
        <f>C2703*GETPIVOTDATA("Gender",NB_2!$A$3,"Gender","Male","LastLetter","a")</f>
        <v>1.1491246552020596E-2</v>
      </c>
      <c r="F2703">
        <f>D2703*GETPIVOTDATA("Gender",NB_2!$A$3,"Gender","Female","LastLetter","a")</f>
        <v>0.18788526426112923</v>
      </c>
      <c r="G2703" t="str">
        <f t="shared" si="42"/>
        <v>Female</v>
      </c>
    </row>
    <row r="2704" spans="1:7">
      <c r="A2704" s="1" t="s">
        <v>4</v>
      </c>
      <c r="B2704" s="1" t="s">
        <v>2976</v>
      </c>
      <c r="C2704">
        <f>VLOOKUP(B2704,NB_2!A:C,3,0)</f>
        <v>0.17520215633423181</v>
      </c>
      <c r="D2704">
        <f>VLOOKUP(B2704,NB_2!A:C,2,0)</f>
        <v>0.55521783181357653</v>
      </c>
      <c r="E2704">
        <f>C2704*GETPIVOTDATA("Gender",NB_2!$A$3,"Gender","Male","LastLetter","a")</f>
        <v>3.0695795584164604E-2</v>
      </c>
      <c r="F2704">
        <f>D2704*GETPIVOTDATA("Gender",NB_2!$A$3,"Gender","Female","LastLetter","a")</f>
        <v>0.30826684076376898</v>
      </c>
      <c r="G2704" t="str">
        <f t="shared" si="42"/>
        <v>Female</v>
      </c>
    </row>
    <row r="2705" spans="1:7">
      <c r="A2705" s="1" t="s">
        <v>4</v>
      </c>
      <c r="B2705" s="1" t="s">
        <v>2983</v>
      </c>
      <c r="C2705">
        <f>VLOOKUP(B2705,NB_2!A:C,3,0)</f>
        <v>6.5588499550763707E-2</v>
      </c>
      <c r="D2705">
        <f>VLOOKUP(B2705,NB_2!A:C,2,0)</f>
        <v>0.33839918946301922</v>
      </c>
      <c r="E2705">
        <f>C2705*GETPIVOTDATA("Gender",NB_2!$A$3,"Gender","Male","LastLetter","a")</f>
        <v>1.1491246552020596E-2</v>
      </c>
      <c r="F2705">
        <f>D2705*GETPIVOTDATA("Gender",NB_2!$A$3,"Gender","Female","LastLetter","a")</f>
        <v>0.18788526426112923</v>
      </c>
      <c r="G2705" t="str">
        <f t="shared" si="42"/>
        <v>Female</v>
      </c>
    </row>
    <row r="2706" spans="1:7">
      <c r="A2706" s="1" t="s">
        <v>4</v>
      </c>
      <c r="B2706" s="1" t="s">
        <v>2983</v>
      </c>
      <c r="C2706">
        <f>VLOOKUP(B2706,NB_2!A:C,3,0)</f>
        <v>6.5588499550763707E-2</v>
      </c>
      <c r="D2706">
        <f>VLOOKUP(B2706,NB_2!A:C,2,0)</f>
        <v>0.33839918946301922</v>
      </c>
      <c r="E2706">
        <f>C2706*GETPIVOTDATA("Gender",NB_2!$A$3,"Gender","Male","LastLetter","a")</f>
        <v>1.1491246552020596E-2</v>
      </c>
      <c r="F2706">
        <f>D2706*GETPIVOTDATA("Gender",NB_2!$A$3,"Gender","Female","LastLetter","a")</f>
        <v>0.18788526426112923</v>
      </c>
      <c r="G2706" t="str">
        <f t="shared" si="42"/>
        <v>Female</v>
      </c>
    </row>
    <row r="2707" spans="1:7">
      <c r="A2707" s="1" t="s">
        <v>4</v>
      </c>
      <c r="B2707" s="1" t="s">
        <v>2994</v>
      </c>
      <c r="C2707">
        <f>VLOOKUP(B2707,NB_2!A:C,3,0)</f>
        <v>6.2893081761006289E-2</v>
      </c>
      <c r="D2707">
        <f>VLOOKUP(B2707,NB_2!A:C,2,0)</f>
        <v>5.065856129685917E-3</v>
      </c>
      <c r="E2707">
        <f>C2707*GETPIVOTDATA("Gender",NB_2!$A$3,"Gender","Male","LastLetter","a")</f>
        <v>1.1019003543033448E-2</v>
      </c>
      <c r="F2707">
        <f>D2707*GETPIVOTDATA("Gender",NB_2!$A$3,"Gender","Female","LastLetter","a")</f>
        <v>2.812653656603731E-3</v>
      </c>
      <c r="G2707" t="str">
        <f t="shared" si="42"/>
        <v>Male</v>
      </c>
    </row>
    <row r="2708" spans="1:7">
      <c r="A2708" s="1" t="s">
        <v>4</v>
      </c>
      <c r="B2708" s="1" t="s">
        <v>2996</v>
      </c>
      <c r="C2708">
        <f>VLOOKUP(B2708,NB_2!A:C,3,0)</f>
        <v>2.4258760107816711E-2</v>
      </c>
      <c r="D2708">
        <f>VLOOKUP(B2708,NB_2!A:C,2,0)</f>
        <v>0</v>
      </c>
      <c r="E2708">
        <f>C2708*GETPIVOTDATA("Gender",NB_2!$A$3,"Gender","Male","LastLetter","a")</f>
        <v>4.2501870808843295E-3</v>
      </c>
      <c r="F2708">
        <f>D2708*GETPIVOTDATA("Gender",NB_2!$A$3,"Gender","Female","LastLetter","a")</f>
        <v>0</v>
      </c>
      <c r="G2708" t="str">
        <f t="shared" si="42"/>
        <v>Male</v>
      </c>
    </row>
    <row r="2709" spans="1:7">
      <c r="A2709" s="1" t="s">
        <v>4</v>
      </c>
      <c r="B2709" s="1" t="s">
        <v>2982</v>
      </c>
      <c r="C2709">
        <f>VLOOKUP(B2709,NB_2!A:C,3,0)</f>
        <v>0.1096136567834681</v>
      </c>
      <c r="D2709">
        <f>VLOOKUP(B2709,NB_2!A:C,2,0)</f>
        <v>5.065856129685917E-3</v>
      </c>
      <c r="E2709">
        <f>C2709*GETPIVOTDATA("Gender",NB_2!$A$3,"Gender","Male","LastLetter","a")</f>
        <v>1.9204549032144008E-2</v>
      </c>
      <c r="F2709">
        <f>D2709*GETPIVOTDATA("Gender",NB_2!$A$3,"Gender","Female","LastLetter","a")</f>
        <v>2.812653656603731E-3</v>
      </c>
      <c r="G2709" t="str">
        <f t="shared" si="42"/>
        <v>Male</v>
      </c>
    </row>
    <row r="2710" spans="1:7">
      <c r="A2710" s="1" t="s">
        <v>4</v>
      </c>
      <c r="B2710" s="1" t="s">
        <v>2992</v>
      </c>
      <c r="C2710">
        <f>VLOOKUP(B2710,NB_2!A:C,3,0)</f>
        <v>8.9847259658580411E-2</v>
      </c>
      <c r="D2710">
        <f>VLOOKUP(B2710,NB_2!A:C,2,0)</f>
        <v>8.1053698074974676E-3</v>
      </c>
      <c r="E2710">
        <f>C2710*GETPIVOTDATA("Gender",NB_2!$A$3,"Gender","Male","LastLetter","a")</f>
        <v>1.5741433632904926E-2</v>
      </c>
      <c r="F2710">
        <f>D2710*GETPIVOTDATA("Gender",NB_2!$A$3,"Gender","Female","LastLetter","a")</f>
        <v>4.50024585056597E-3</v>
      </c>
      <c r="G2710" t="str">
        <f t="shared" si="42"/>
        <v>Male</v>
      </c>
    </row>
    <row r="2711" spans="1:7">
      <c r="A2711" s="1" t="s">
        <v>4</v>
      </c>
      <c r="B2711" s="1" t="s">
        <v>2986</v>
      </c>
      <c r="C2711">
        <f>VLOOKUP(B2711,NB_2!A:C,3,0)</f>
        <v>5.6603773584905662E-2</v>
      </c>
      <c r="D2711">
        <f>VLOOKUP(B2711,NB_2!A:C,2,0)</f>
        <v>3.0395136778115502E-2</v>
      </c>
      <c r="E2711">
        <f>C2711*GETPIVOTDATA("Gender",NB_2!$A$3,"Gender","Male","LastLetter","a")</f>
        <v>9.9171031887301028E-3</v>
      </c>
      <c r="F2711">
        <f>D2711*GETPIVOTDATA("Gender",NB_2!$A$3,"Gender","Female","LastLetter","a")</f>
        <v>1.6875921939622389E-2</v>
      </c>
      <c r="G2711" t="str">
        <f t="shared" si="42"/>
        <v>Female</v>
      </c>
    </row>
    <row r="2712" spans="1:7">
      <c r="A2712" s="1" t="s">
        <v>4</v>
      </c>
      <c r="B2712" s="1" t="s">
        <v>2993</v>
      </c>
      <c r="C2712">
        <f>VLOOKUP(B2712,NB_2!A:C,3,0)</f>
        <v>2.2461814914645103E-2</v>
      </c>
      <c r="D2712">
        <f>VLOOKUP(B2712,NB_2!A:C,2,0)</f>
        <v>3.0395136778115501E-3</v>
      </c>
      <c r="E2712">
        <f>C2712*GETPIVOTDATA("Gender",NB_2!$A$3,"Gender","Male","LastLetter","a")</f>
        <v>3.9353584082262314E-3</v>
      </c>
      <c r="F2712">
        <f>D2712*GETPIVOTDATA("Gender",NB_2!$A$3,"Gender","Female","LastLetter","a")</f>
        <v>1.6875921939622388E-3</v>
      </c>
      <c r="G2712" t="str">
        <f t="shared" si="42"/>
        <v>Male</v>
      </c>
    </row>
    <row r="2713" spans="1:7">
      <c r="A2713" s="1" t="s">
        <v>4</v>
      </c>
      <c r="B2713" s="1" t="s">
        <v>2988</v>
      </c>
      <c r="C2713">
        <f>VLOOKUP(B2713,NB_2!A:C,3,0)</f>
        <v>0.16172506738544473</v>
      </c>
      <c r="D2713">
        <f>VLOOKUP(B2713,NB_2!A:C,2,0)</f>
        <v>1.4184397163120567E-2</v>
      </c>
      <c r="E2713">
        <f>C2713*GETPIVOTDATA("Gender",NB_2!$A$3,"Gender","Male","LastLetter","a")</f>
        <v>2.8334580539228861E-2</v>
      </c>
      <c r="F2713">
        <f>D2713*GETPIVOTDATA("Gender",NB_2!$A$3,"Gender","Female","LastLetter","a")</f>
        <v>7.8754302384904471E-3</v>
      </c>
      <c r="G2713" t="str">
        <f t="shared" si="42"/>
        <v>Male</v>
      </c>
    </row>
    <row r="2714" spans="1:7">
      <c r="A2714" s="1" t="s">
        <v>4</v>
      </c>
      <c r="B2714" s="1" t="s">
        <v>2986</v>
      </c>
      <c r="C2714">
        <f>VLOOKUP(B2714,NB_2!A:C,3,0)</f>
        <v>5.6603773584905662E-2</v>
      </c>
      <c r="D2714">
        <f>VLOOKUP(B2714,NB_2!A:C,2,0)</f>
        <v>3.0395136778115502E-2</v>
      </c>
      <c r="E2714">
        <f>C2714*GETPIVOTDATA("Gender",NB_2!$A$3,"Gender","Male","LastLetter","a")</f>
        <v>9.9171031887301028E-3</v>
      </c>
      <c r="F2714">
        <f>D2714*GETPIVOTDATA("Gender",NB_2!$A$3,"Gender","Female","LastLetter","a")</f>
        <v>1.6875921939622389E-2</v>
      </c>
      <c r="G2714" t="str">
        <f t="shared" si="42"/>
        <v>Female</v>
      </c>
    </row>
    <row r="2715" spans="1:7">
      <c r="A2715" s="1" t="s">
        <v>4</v>
      </c>
      <c r="B2715" s="1" t="s">
        <v>2996</v>
      </c>
      <c r="C2715">
        <f>VLOOKUP(B2715,NB_2!A:C,3,0)</f>
        <v>2.4258760107816711E-2</v>
      </c>
      <c r="D2715">
        <f>VLOOKUP(B2715,NB_2!A:C,2,0)</f>
        <v>0</v>
      </c>
      <c r="E2715">
        <f>C2715*GETPIVOTDATA("Gender",NB_2!$A$3,"Gender","Male","LastLetter","a")</f>
        <v>4.2501870808843295E-3</v>
      </c>
      <c r="F2715">
        <f>D2715*GETPIVOTDATA("Gender",NB_2!$A$3,"Gender","Female","LastLetter","a")</f>
        <v>0</v>
      </c>
      <c r="G2715" t="str">
        <f t="shared" si="42"/>
        <v>Male</v>
      </c>
    </row>
    <row r="2716" spans="1:7">
      <c r="A2716" s="1" t="s">
        <v>4</v>
      </c>
      <c r="B2716" s="1" t="s">
        <v>2983</v>
      </c>
      <c r="C2716">
        <f>VLOOKUP(B2716,NB_2!A:C,3,0)</f>
        <v>6.5588499550763707E-2</v>
      </c>
      <c r="D2716">
        <f>VLOOKUP(B2716,NB_2!A:C,2,0)</f>
        <v>0.33839918946301922</v>
      </c>
      <c r="E2716">
        <f>C2716*GETPIVOTDATA("Gender",NB_2!$A$3,"Gender","Male","LastLetter","a")</f>
        <v>1.1491246552020596E-2</v>
      </c>
      <c r="F2716">
        <f>D2716*GETPIVOTDATA("Gender",NB_2!$A$3,"Gender","Female","LastLetter","a")</f>
        <v>0.18788526426112923</v>
      </c>
      <c r="G2716" t="str">
        <f t="shared" si="42"/>
        <v>Female</v>
      </c>
    </row>
    <row r="2717" spans="1:7">
      <c r="A2717" s="1" t="s">
        <v>4</v>
      </c>
      <c r="B2717" s="1" t="s">
        <v>2990</v>
      </c>
      <c r="C2717">
        <f>VLOOKUP(B2717,NB_2!A:C,3,0)</f>
        <v>1.2578616352201259E-2</v>
      </c>
      <c r="D2717">
        <f>VLOOKUP(B2717,NB_2!A:C,2,0)</f>
        <v>1.0131712259371835E-3</v>
      </c>
      <c r="E2717">
        <f>C2717*GETPIVOTDATA("Gender",NB_2!$A$3,"Gender","Male","LastLetter","a")</f>
        <v>2.2038007086066895E-3</v>
      </c>
      <c r="F2717">
        <f>D2717*GETPIVOTDATA("Gender",NB_2!$A$3,"Gender","Female","LastLetter","a")</f>
        <v>5.6253073132074625E-4</v>
      </c>
      <c r="G2717" t="str">
        <f t="shared" si="42"/>
        <v>Male</v>
      </c>
    </row>
    <row r="2718" spans="1:7">
      <c r="A2718" s="1" t="s">
        <v>4</v>
      </c>
      <c r="B2718" s="1" t="s">
        <v>2983</v>
      </c>
      <c r="C2718">
        <f>VLOOKUP(B2718,NB_2!A:C,3,0)</f>
        <v>6.5588499550763707E-2</v>
      </c>
      <c r="D2718">
        <f>VLOOKUP(B2718,NB_2!A:C,2,0)</f>
        <v>0.33839918946301922</v>
      </c>
      <c r="E2718">
        <f>C2718*GETPIVOTDATA("Gender",NB_2!$A$3,"Gender","Male","LastLetter","a")</f>
        <v>1.1491246552020596E-2</v>
      </c>
      <c r="F2718">
        <f>D2718*GETPIVOTDATA("Gender",NB_2!$A$3,"Gender","Female","LastLetter","a")</f>
        <v>0.18788526426112923</v>
      </c>
      <c r="G2718" t="str">
        <f t="shared" si="42"/>
        <v>Female</v>
      </c>
    </row>
    <row r="2719" spans="1:7">
      <c r="A2719" s="1" t="s">
        <v>4</v>
      </c>
      <c r="B2719" s="1" t="s">
        <v>2994</v>
      </c>
      <c r="C2719">
        <f>VLOOKUP(B2719,NB_2!A:C,3,0)</f>
        <v>6.2893081761006289E-2</v>
      </c>
      <c r="D2719">
        <f>VLOOKUP(B2719,NB_2!A:C,2,0)</f>
        <v>5.065856129685917E-3</v>
      </c>
      <c r="E2719">
        <f>C2719*GETPIVOTDATA("Gender",NB_2!$A$3,"Gender","Male","LastLetter","a")</f>
        <v>1.1019003543033448E-2</v>
      </c>
      <c r="F2719">
        <f>D2719*GETPIVOTDATA("Gender",NB_2!$A$3,"Gender","Female","LastLetter","a")</f>
        <v>2.812653656603731E-3</v>
      </c>
      <c r="G2719" t="str">
        <f t="shared" si="42"/>
        <v>Male</v>
      </c>
    </row>
    <row r="2720" spans="1:7">
      <c r="A2720" s="1" t="s">
        <v>4</v>
      </c>
      <c r="B2720" s="1" t="s">
        <v>2993</v>
      </c>
      <c r="C2720">
        <f>VLOOKUP(B2720,NB_2!A:C,3,0)</f>
        <v>2.2461814914645103E-2</v>
      </c>
      <c r="D2720">
        <f>VLOOKUP(B2720,NB_2!A:C,2,0)</f>
        <v>3.0395136778115501E-3</v>
      </c>
      <c r="E2720">
        <f>C2720*GETPIVOTDATA("Gender",NB_2!$A$3,"Gender","Male","LastLetter","a")</f>
        <v>3.9353584082262314E-3</v>
      </c>
      <c r="F2720">
        <f>D2720*GETPIVOTDATA("Gender",NB_2!$A$3,"Gender","Female","LastLetter","a")</f>
        <v>1.6875921939622388E-3</v>
      </c>
      <c r="G2720" t="str">
        <f t="shared" si="42"/>
        <v>Male</v>
      </c>
    </row>
    <row r="2721" spans="1:7">
      <c r="A2721" s="1" t="s">
        <v>4</v>
      </c>
      <c r="B2721" s="1" t="s">
        <v>2992</v>
      </c>
      <c r="C2721">
        <f>VLOOKUP(B2721,NB_2!A:C,3,0)</f>
        <v>8.9847259658580411E-2</v>
      </c>
      <c r="D2721">
        <f>VLOOKUP(B2721,NB_2!A:C,2,0)</f>
        <v>8.1053698074974676E-3</v>
      </c>
      <c r="E2721">
        <f>C2721*GETPIVOTDATA("Gender",NB_2!$A$3,"Gender","Male","LastLetter","a")</f>
        <v>1.5741433632904926E-2</v>
      </c>
      <c r="F2721">
        <f>D2721*GETPIVOTDATA("Gender",NB_2!$A$3,"Gender","Female","LastLetter","a")</f>
        <v>4.50024585056597E-3</v>
      </c>
      <c r="G2721" t="str">
        <f t="shared" si="42"/>
        <v>Male</v>
      </c>
    </row>
    <row r="2722" spans="1:7">
      <c r="A2722" s="1" t="s">
        <v>4</v>
      </c>
      <c r="B2722" s="1" t="s">
        <v>2979</v>
      </c>
      <c r="C2722">
        <f>VLOOKUP(B2722,NB_2!A:C,3,0)</f>
        <v>6.2893081761006293E-3</v>
      </c>
      <c r="D2722">
        <f>VLOOKUP(B2722,NB_2!A:C,2,0)</f>
        <v>8.1053698074974676E-3</v>
      </c>
      <c r="E2722">
        <f>C2722*GETPIVOTDATA("Gender",NB_2!$A$3,"Gender","Male","LastLetter","a")</f>
        <v>1.1019003543033448E-3</v>
      </c>
      <c r="F2722">
        <f>D2722*GETPIVOTDATA("Gender",NB_2!$A$3,"Gender","Female","LastLetter","a")</f>
        <v>4.50024585056597E-3</v>
      </c>
      <c r="G2722" t="str">
        <f t="shared" si="42"/>
        <v>Female</v>
      </c>
    </row>
    <row r="2723" spans="1:7">
      <c r="A2723" s="1" t="s">
        <v>4</v>
      </c>
      <c r="B2723" s="1" t="s">
        <v>2994</v>
      </c>
      <c r="C2723">
        <f>VLOOKUP(B2723,NB_2!A:C,3,0)</f>
        <v>6.2893081761006289E-2</v>
      </c>
      <c r="D2723">
        <f>VLOOKUP(B2723,NB_2!A:C,2,0)</f>
        <v>5.065856129685917E-3</v>
      </c>
      <c r="E2723">
        <f>C2723*GETPIVOTDATA("Gender",NB_2!$A$3,"Gender","Male","LastLetter","a")</f>
        <v>1.1019003543033448E-2</v>
      </c>
      <c r="F2723">
        <f>D2723*GETPIVOTDATA("Gender",NB_2!$A$3,"Gender","Female","LastLetter","a")</f>
        <v>2.812653656603731E-3</v>
      </c>
      <c r="G2723" t="str">
        <f t="shared" si="42"/>
        <v>Male</v>
      </c>
    </row>
    <row r="2724" spans="1:7">
      <c r="A2724" s="1" t="s">
        <v>4</v>
      </c>
      <c r="B2724" s="1" t="s">
        <v>2984</v>
      </c>
      <c r="C2724">
        <f>VLOOKUP(B2724,NB_2!A:C,3,0)</f>
        <v>2.3360287511230909E-2</v>
      </c>
      <c r="D2724">
        <f>VLOOKUP(B2724,NB_2!A:C,2,0)</f>
        <v>1.0131712259371835E-3</v>
      </c>
      <c r="E2724">
        <f>C2724*GETPIVOTDATA("Gender",NB_2!$A$3,"Gender","Male","LastLetter","a")</f>
        <v>4.0927727445552809E-3</v>
      </c>
      <c r="F2724">
        <f>D2724*GETPIVOTDATA("Gender",NB_2!$A$3,"Gender","Female","LastLetter","a")</f>
        <v>5.6253073132074625E-4</v>
      </c>
      <c r="G2724" t="str">
        <f t="shared" si="42"/>
        <v>Male</v>
      </c>
    </row>
    <row r="2725" spans="1:7">
      <c r="A2725" s="1" t="s">
        <v>4</v>
      </c>
      <c r="B2725" s="1" t="s">
        <v>2994</v>
      </c>
      <c r="C2725">
        <f>VLOOKUP(B2725,NB_2!A:C,3,0)</f>
        <v>6.2893081761006289E-2</v>
      </c>
      <c r="D2725">
        <f>VLOOKUP(B2725,NB_2!A:C,2,0)</f>
        <v>5.065856129685917E-3</v>
      </c>
      <c r="E2725">
        <f>C2725*GETPIVOTDATA("Gender",NB_2!$A$3,"Gender","Male","LastLetter","a")</f>
        <v>1.1019003543033448E-2</v>
      </c>
      <c r="F2725">
        <f>D2725*GETPIVOTDATA("Gender",NB_2!$A$3,"Gender","Female","LastLetter","a")</f>
        <v>2.812653656603731E-3</v>
      </c>
      <c r="G2725" t="str">
        <f t="shared" si="42"/>
        <v>Male</v>
      </c>
    </row>
    <row r="2726" spans="1:7">
      <c r="A2726" s="1" t="s">
        <v>4</v>
      </c>
      <c r="B2726" s="1" t="s">
        <v>2992</v>
      </c>
      <c r="C2726">
        <f>VLOOKUP(B2726,NB_2!A:C,3,0)</f>
        <v>8.9847259658580411E-2</v>
      </c>
      <c r="D2726">
        <f>VLOOKUP(B2726,NB_2!A:C,2,0)</f>
        <v>8.1053698074974676E-3</v>
      </c>
      <c r="E2726">
        <f>C2726*GETPIVOTDATA("Gender",NB_2!$A$3,"Gender","Male","LastLetter","a")</f>
        <v>1.5741433632904926E-2</v>
      </c>
      <c r="F2726">
        <f>D2726*GETPIVOTDATA("Gender",NB_2!$A$3,"Gender","Female","LastLetter","a")</f>
        <v>4.50024585056597E-3</v>
      </c>
      <c r="G2726" t="str">
        <f t="shared" si="42"/>
        <v>Male</v>
      </c>
    </row>
    <row r="2727" spans="1:7">
      <c r="A2727" s="1" t="s">
        <v>4</v>
      </c>
      <c r="B2727" s="1" t="s">
        <v>2985</v>
      </c>
      <c r="C2727">
        <f>VLOOKUP(B2727,NB_2!A:C,3,0)</f>
        <v>3.6837376460017966E-2</v>
      </c>
      <c r="D2727">
        <f>VLOOKUP(B2727,NB_2!A:C,2,0)</f>
        <v>4.0526849037487338E-3</v>
      </c>
      <c r="E2727">
        <f>C2727*GETPIVOTDATA("Gender",NB_2!$A$3,"Gender","Male","LastLetter","a")</f>
        <v>6.4539877894910181E-3</v>
      </c>
      <c r="F2727">
        <f>D2727*GETPIVOTDATA("Gender",NB_2!$A$3,"Gender","Female","LastLetter","a")</f>
        <v>2.250122925282985E-3</v>
      </c>
      <c r="G2727" t="str">
        <f t="shared" si="42"/>
        <v>Male</v>
      </c>
    </row>
    <row r="2728" spans="1:7">
      <c r="A2728" s="1" t="s">
        <v>4</v>
      </c>
      <c r="B2728" s="1" t="s">
        <v>2976</v>
      </c>
      <c r="C2728">
        <f>VLOOKUP(B2728,NB_2!A:C,3,0)</f>
        <v>0.17520215633423181</v>
      </c>
      <c r="D2728">
        <f>VLOOKUP(B2728,NB_2!A:C,2,0)</f>
        <v>0.55521783181357653</v>
      </c>
      <c r="E2728">
        <f>C2728*GETPIVOTDATA("Gender",NB_2!$A$3,"Gender","Male","LastLetter","a")</f>
        <v>3.0695795584164604E-2</v>
      </c>
      <c r="F2728">
        <f>D2728*GETPIVOTDATA("Gender",NB_2!$A$3,"Gender","Female","LastLetter","a")</f>
        <v>0.30826684076376898</v>
      </c>
      <c r="G2728" t="str">
        <f t="shared" si="42"/>
        <v>Female</v>
      </c>
    </row>
    <row r="2729" spans="1:7">
      <c r="A2729" s="1" t="s">
        <v>4</v>
      </c>
      <c r="B2729" s="1" t="s">
        <v>2990</v>
      </c>
      <c r="C2729">
        <f>VLOOKUP(B2729,NB_2!A:C,3,0)</f>
        <v>1.2578616352201259E-2</v>
      </c>
      <c r="D2729">
        <f>VLOOKUP(B2729,NB_2!A:C,2,0)</f>
        <v>1.0131712259371835E-3</v>
      </c>
      <c r="E2729">
        <f>C2729*GETPIVOTDATA("Gender",NB_2!$A$3,"Gender","Male","LastLetter","a")</f>
        <v>2.2038007086066895E-3</v>
      </c>
      <c r="F2729">
        <f>D2729*GETPIVOTDATA("Gender",NB_2!$A$3,"Gender","Female","LastLetter","a")</f>
        <v>5.6253073132074625E-4</v>
      </c>
      <c r="G2729" t="str">
        <f t="shared" si="42"/>
        <v>Male</v>
      </c>
    </row>
    <row r="2730" spans="1:7">
      <c r="A2730" s="1" t="s">
        <v>4</v>
      </c>
      <c r="B2730" s="1" t="s">
        <v>2979</v>
      </c>
      <c r="C2730">
        <f>VLOOKUP(B2730,NB_2!A:C,3,0)</f>
        <v>6.2893081761006293E-3</v>
      </c>
      <c r="D2730">
        <f>VLOOKUP(B2730,NB_2!A:C,2,0)</f>
        <v>8.1053698074974676E-3</v>
      </c>
      <c r="E2730">
        <f>C2730*GETPIVOTDATA("Gender",NB_2!$A$3,"Gender","Male","LastLetter","a")</f>
        <v>1.1019003543033448E-3</v>
      </c>
      <c r="F2730">
        <f>D2730*GETPIVOTDATA("Gender",NB_2!$A$3,"Gender","Female","LastLetter","a")</f>
        <v>4.50024585056597E-3</v>
      </c>
      <c r="G2730" t="str">
        <f t="shared" si="42"/>
        <v>Female</v>
      </c>
    </row>
    <row r="2731" spans="1:7">
      <c r="A2731" s="1" t="s">
        <v>4</v>
      </c>
      <c r="B2731" s="1" t="s">
        <v>2984</v>
      </c>
      <c r="C2731">
        <f>VLOOKUP(B2731,NB_2!A:C,3,0)</f>
        <v>2.3360287511230909E-2</v>
      </c>
      <c r="D2731">
        <f>VLOOKUP(B2731,NB_2!A:C,2,0)</f>
        <v>1.0131712259371835E-3</v>
      </c>
      <c r="E2731">
        <f>C2731*GETPIVOTDATA("Gender",NB_2!$A$3,"Gender","Male","LastLetter","a")</f>
        <v>4.0927727445552809E-3</v>
      </c>
      <c r="F2731">
        <f>D2731*GETPIVOTDATA("Gender",NB_2!$A$3,"Gender","Female","LastLetter","a")</f>
        <v>5.6253073132074625E-4</v>
      </c>
      <c r="G2731" t="str">
        <f t="shared" si="42"/>
        <v>Male</v>
      </c>
    </row>
    <row r="2732" spans="1:7">
      <c r="A2732" s="1" t="s">
        <v>4</v>
      </c>
      <c r="B2732" s="1" t="s">
        <v>2982</v>
      </c>
      <c r="C2732">
        <f>VLOOKUP(B2732,NB_2!A:C,3,0)</f>
        <v>0.1096136567834681</v>
      </c>
      <c r="D2732">
        <f>VLOOKUP(B2732,NB_2!A:C,2,0)</f>
        <v>5.065856129685917E-3</v>
      </c>
      <c r="E2732">
        <f>C2732*GETPIVOTDATA("Gender",NB_2!$A$3,"Gender","Male","LastLetter","a")</f>
        <v>1.9204549032144008E-2</v>
      </c>
      <c r="F2732">
        <f>D2732*GETPIVOTDATA("Gender",NB_2!$A$3,"Gender","Female","LastLetter","a")</f>
        <v>2.812653656603731E-3</v>
      </c>
      <c r="G2732" t="str">
        <f t="shared" si="42"/>
        <v>Male</v>
      </c>
    </row>
    <row r="2733" spans="1:7">
      <c r="A2733" s="1" t="s">
        <v>4</v>
      </c>
      <c r="B2733" s="1" t="s">
        <v>2994</v>
      </c>
      <c r="C2733">
        <f>VLOOKUP(B2733,NB_2!A:C,3,0)</f>
        <v>6.2893081761006289E-2</v>
      </c>
      <c r="D2733">
        <f>VLOOKUP(B2733,NB_2!A:C,2,0)</f>
        <v>5.065856129685917E-3</v>
      </c>
      <c r="E2733">
        <f>C2733*GETPIVOTDATA("Gender",NB_2!$A$3,"Gender","Male","LastLetter","a")</f>
        <v>1.1019003543033448E-2</v>
      </c>
      <c r="F2733">
        <f>D2733*GETPIVOTDATA("Gender",NB_2!$A$3,"Gender","Female","LastLetter","a")</f>
        <v>2.812653656603731E-3</v>
      </c>
      <c r="G2733" t="str">
        <f t="shared" si="42"/>
        <v>Male</v>
      </c>
    </row>
    <row r="2734" spans="1:7">
      <c r="A2734" s="1" t="s">
        <v>4</v>
      </c>
      <c r="B2734" s="1" t="s">
        <v>2982</v>
      </c>
      <c r="C2734">
        <f>VLOOKUP(B2734,NB_2!A:C,3,0)</f>
        <v>0.1096136567834681</v>
      </c>
      <c r="D2734">
        <f>VLOOKUP(B2734,NB_2!A:C,2,0)</f>
        <v>5.065856129685917E-3</v>
      </c>
      <c r="E2734">
        <f>C2734*GETPIVOTDATA("Gender",NB_2!$A$3,"Gender","Male","LastLetter","a")</f>
        <v>1.9204549032144008E-2</v>
      </c>
      <c r="F2734">
        <f>D2734*GETPIVOTDATA("Gender",NB_2!$A$3,"Gender","Female","LastLetter","a")</f>
        <v>2.812653656603731E-3</v>
      </c>
      <c r="G2734" t="str">
        <f t="shared" si="42"/>
        <v>Male</v>
      </c>
    </row>
    <row r="2735" spans="1:7">
      <c r="A2735" s="1" t="s">
        <v>4</v>
      </c>
      <c r="B2735" s="1" t="s">
        <v>2988</v>
      </c>
      <c r="C2735">
        <f>VLOOKUP(B2735,NB_2!A:C,3,0)</f>
        <v>0.16172506738544473</v>
      </c>
      <c r="D2735">
        <f>VLOOKUP(B2735,NB_2!A:C,2,0)</f>
        <v>1.4184397163120567E-2</v>
      </c>
      <c r="E2735">
        <f>C2735*GETPIVOTDATA("Gender",NB_2!$A$3,"Gender","Male","LastLetter","a")</f>
        <v>2.8334580539228861E-2</v>
      </c>
      <c r="F2735">
        <f>D2735*GETPIVOTDATA("Gender",NB_2!$A$3,"Gender","Female","LastLetter","a")</f>
        <v>7.8754302384904471E-3</v>
      </c>
      <c r="G2735" t="str">
        <f t="shared" si="42"/>
        <v>Male</v>
      </c>
    </row>
    <row r="2736" spans="1:7">
      <c r="A2736" s="1" t="s">
        <v>4</v>
      </c>
      <c r="B2736" s="1" t="s">
        <v>2988</v>
      </c>
      <c r="C2736">
        <f>VLOOKUP(B2736,NB_2!A:C,3,0)</f>
        <v>0.16172506738544473</v>
      </c>
      <c r="D2736">
        <f>VLOOKUP(B2736,NB_2!A:C,2,0)</f>
        <v>1.4184397163120567E-2</v>
      </c>
      <c r="E2736">
        <f>C2736*GETPIVOTDATA("Gender",NB_2!$A$3,"Gender","Male","LastLetter","a")</f>
        <v>2.8334580539228861E-2</v>
      </c>
      <c r="F2736">
        <f>D2736*GETPIVOTDATA("Gender",NB_2!$A$3,"Gender","Female","LastLetter","a")</f>
        <v>7.8754302384904471E-3</v>
      </c>
      <c r="G2736" t="str">
        <f t="shared" si="42"/>
        <v>Male</v>
      </c>
    </row>
    <row r="2737" spans="1:7">
      <c r="A2737" s="1" t="s">
        <v>4</v>
      </c>
      <c r="B2737" s="1" t="s">
        <v>2976</v>
      </c>
      <c r="C2737">
        <f>VLOOKUP(B2737,NB_2!A:C,3,0)</f>
        <v>0.17520215633423181</v>
      </c>
      <c r="D2737">
        <f>VLOOKUP(B2737,NB_2!A:C,2,0)</f>
        <v>0.55521783181357653</v>
      </c>
      <c r="E2737">
        <f>C2737*GETPIVOTDATA("Gender",NB_2!$A$3,"Gender","Male","LastLetter","a")</f>
        <v>3.0695795584164604E-2</v>
      </c>
      <c r="F2737">
        <f>D2737*GETPIVOTDATA("Gender",NB_2!$A$3,"Gender","Female","LastLetter","a")</f>
        <v>0.30826684076376898</v>
      </c>
      <c r="G2737" t="str">
        <f t="shared" si="42"/>
        <v>Female</v>
      </c>
    </row>
    <row r="2738" spans="1:7">
      <c r="A2738" s="1" t="s">
        <v>4</v>
      </c>
      <c r="B2738" s="1" t="s">
        <v>2982</v>
      </c>
      <c r="C2738">
        <f>VLOOKUP(B2738,NB_2!A:C,3,0)</f>
        <v>0.1096136567834681</v>
      </c>
      <c r="D2738">
        <f>VLOOKUP(B2738,NB_2!A:C,2,0)</f>
        <v>5.065856129685917E-3</v>
      </c>
      <c r="E2738">
        <f>C2738*GETPIVOTDATA("Gender",NB_2!$A$3,"Gender","Male","LastLetter","a")</f>
        <v>1.9204549032144008E-2</v>
      </c>
      <c r="F2738">
        <f>D2738*GETPIVOTDATA("Gender",NB_2!$A$3,"Gender","Female","LastLetter","a")</f>
        <v>2.812653656603731E-3</v>
      </c>
      <c r="G2738" t="str">
        <f t="shared" si="42"/>
        <v>Male</v>
      </c>
    </row>
    <row r="2739" spans="1:7">
      <c r="A2739" s="1" t="s">
        <v>4</v>
      </c>
      <c r="B2739" s="1" t="s">
        <v>2976</v>
      </c>
      <c r="C2739">
        <f>VLOOKUP(B2739,NB_2!A:C,3,0)</f>
        <v>0.17520215633423181</v>
      </c>
      <c r="D2739">
        <f>VLOOKUP(B2739,NB_2!A:C,2,0)</f>
        <v>0.55521783181357653</v>
      </c>
      <c r="E2739">
        <f>C2739*GETPIVOTDATA("Gender",NB_2!$A$3,"Gender","Male","LastLetter","a")</f>
        <v>3.0695795584164604E-2</v>
      </c>
      <c r="F2739">
        <f>D2739*GETPIVOTDATA("Gender",NB_2!$A$3,"Gender","Female","LastLetter","a")</f>
        <v>0.30826684076376898</v>
      </c>
      <c r="G2739" t="str">
        <f t="shared" si="42"/>
        <v>Female</v>
      </c>
    </row>
    <row r="2740" spans="1:7">
      <c r="A2740" s="1" t="s">
        <v>4</v>
      </c>
      <c r="B2740" s="1" t="s">
        <v>2976</v>
      </c>
      <c r="C2740">
        <f>VLOOKUP(B2740,NB_2!A:C,3,0)</f>
        <v>0.17520215633423181</v>
      </c>
      <c r="D2740">
        <f>VLOOKUP(B2740,NB_2!A:C,2,0)</f>
        <v>0.55521783181357653</v>
      </c>
      <c r="E2740">
        <f>C2740*GETPIVOTDATA("Gender",NB_2!$A$3,"Gender","Male","LastLetter","a")</f>
        <v>3.0695795584164604E-2</v>
      </c>
      <c r="F2740">
        <f>D2740*GETPIVOTDATA("Gender",NB_2!$A$3,"Gender","Female","LastLetter","a")</f>
        <v>0.30826684076376898</v>
      </c>
      <c r="G2740" t="str">
        <f t="shared" si="42"/>
        <v>Female</v>
      </c>
    </row>
    <row r="2741" spans="1:7">
      <c r="A2741" s="1" t="s">
        <v>4</v>
      </c>
      <c r="B2741" s="1" t="s">
        <v>2976</v>
      </c>
      <c r="C2741">
        <f>VLOOKUP(B2741,NB_2!A:C,3,0)</f>
        <v>0.17520215633423181</v>
      </c>
      <c r="D2741">
        <f>VLOOKUP(B2741,NB_2!A:C,2,0)</f>
        <v>0.55521783181357653</v>
      </c>
      <c r="E2741">
        <f>C2741*GETPIVOTDATA("Gender",NB_2!$A$3,"Gender","Male","LastLetter","a")</f>
        <v>3.0695795584164604E-2</v>
      </c>
      <c r="F2741">
        <f>D2741*GETPIVOTDATA("Gender",NB_2!$A$3,"Gender","Female","LastLetter","a")</f>
        <v>0.30826684076376898</v>
      </c>
      <c r="G2741" t="str">
        <f t="shared" si="42"/>
        <v>Female</v>
      </c>
    </row>
    <row r="2742" spans="1:7">
      <c r="A2742" s="1" t="s">
        <v>4</v>
      </c>
      <c r="B2742" s="1" t="s">
        <v>2994</v>
      </c>
      <c r="C2742">
        <f>VLOOKUP(B2742,NB_2!A:C,3,0)</f>
        <v>6.2893081761006289E-2</v>
      </c>
      <c r="D2742">
        <f>VLOOKUP(B2742,NB_2!A:C,2,0)</f>
        <v>5.065856129685917E-3</v>
      </c>
      <c r="E2742">
        <f>C2742*GETPIVOTDATA("Gender",NB_2!$A$3,"Gender","Male","LastLetter","a")</f>
        <v>1.1019003543033448E-2</v>
      </c>
      <c r="F2742">
        <f>D2742*GETPIVOTDATA("Gender",NB_2!$A$3,"Gender","Female","LastLetter","a")</f>
        <v>2.812653656603731E-3</v>
      </c>
      <c r="G2742" t="str">
        <f t="shared" si="42"/>
        <v>Male</v>
      </c>
    </row>
    <row r="2743" spans="1:7">
      <c r="A2743" s="1" t="s">
        <v>4</v>
      </c>
      <c r="B2743" s="1" t="s">
        <v>2983</v>
      </c>
      <c r="C2743">
        <f>VLOOKUP(B2743,NB_2!A:C,3,0)</f>
        <v>6.5588499550763707E-2</v>
      </c>
      <c r="D2743">
        <f>VLOOKUP(B2743,NB_2!A:C,2,0)</f>
        <v>0.33839918946301922</v>
      </c>
      <c r="E2743">
        <f>C2743*GETPIVOTDATA("Gender",NB_2!$A$3,"Gender","Male","LastLetter","a")</f>
        <v>1.1491246552020596E-2</v>
      </c>
      <c r="F2743">
        <f>D2743*GETPIVOTDATA("Gender",NB_2!$A$3,"Gender","Female","LastLetter","a")</f>
        <v>0.18788526426112923</v>
      </c>
      <c r="G2743" t="str">
        <f t="shared" si="42"/>
        <v>Female</v>
      </c>
    </row>
    <row r="2744" spans="1:7">
      <c r="A2744" s="1" t="s">
        <v>4</v>
      </c>
      <c r="B2744" s="1" t="s">
        <v>2985</v>
      </c>
      <c r="C2744">
        <f>VLOOKUP(B2744,NB_2!A:C,3,0)</f>
        <v>3.6837376460017966E-2</v>
      </c>
      <c r="D2744">
        <f>VLOOKUP(B2744,NB_2!A:C,2,0)</f>
        <v>4.0526849037487338E-3</v>
      </c>
      <c r="E2744">
        <f>C2744*GETPIVOTDATA("Gender",NB_2!$A$3,"Gender","Male","LastLetter","a")</f>
        <v>6.4539877894910181E-3</v>
      </c>
      <c r="F2744">
        <f>D2744*GETPIVOTDATA("Gender",NB_2!$A$3,"Gender","Female","LastLetter","a")</f>
        <v>2.250122925282985E-3</v>
      </c>
      <c r="G2744" t="str">
        <f t="shared" si="42"/>
        <v>Male</v>
      </c>
    </row>
    <row r="2745" spans="1:7">
      <c r="A2745" s="1" t="s">
        <v>4</v>
      </c>
      <c r="B2745" s="1" t="s">
        <v>2983</v>
      </c>
      <c r="C2745">
        <f>VLOOKUP(B2745,NB_2!A:C,3,0)</f>
        <v>6.5588499550763707E-2</v>
      </c>
      <c r="D2745">
        <f>VLOOKUP(B2745,NB_2!A:C,2,0)</f>
        <v>0.33839918946301922</v>
      </c>
      <c r="E2745">
        <f>C2745*GETPIVOTDATA("Gender",NB_2!$A$3,"Gender","Male","LastLetter","a")</f>
        <v>1.1491246552020596E-2</v>
      </c>
      <c r="F2745">
        <f>D2745*GETPIVOTDATA("Gender",NB_2!$A$3,"Gender","Female","LastLetter","a")</f>
        <v>0.18788526426112923</v>
      </c>
      <c r="G2745" t="str">
        <f t="shared" si="42"/>
        <v>Female</v>
      </c>
    </row>
    <row r="2746" spans="1:7">
      <c r="A2746" s="1" t="s">
        <v>4</v>
      </c>
      <c r="B2746" s="1" t="s">
        <v>2992</v>
      </c>
      <c r="C2746">
        <f>VLOOKUP(B2746,NB_2!A:C,3,0)</f>
        <v>8.9847259658580411E-2</v>
      </c>
      <c r="D2746">
        <f>VLOOKUP(B2746,NB_2!A:C,2,0)</f>
        <v>8.1053698074974676E-3</v>
      </c>
      <c r="E2746">
        <f>C2746*GETPIVOTDATA("Gender",NB_2!$A$3,"Gender","Male","LastLetter","a")</f>
        <v>1.5741433632904926E-2</v>
      </c>
      <c r="F2746">
        <f>D2746*GETPIVOTDATA("Gender",NB_2!$A$3,"Gender","Female","LastLetter","a")</f>
        <v>4.50024585056597E-3</v>
      </c>
      <c r="G2746" t="str">
        <f t="shared" si="42"/>
        <v>Male</v>
      </c>
    </row>
    <row r="2747" spans="1:7">
      <c r="A2747" s="1" t="s">
        <v>4</v>
      </c>
      <c r="B2747" s="1" t="s">
        <v>2998</v>
      </c>
      <c r="C2747">
        <f>VLOOKUP(B2747,NB_2!A:C,3,0)</f>
        <v>5.3908355795148251E-3</v>
      </c>
      <c r="D2747">
        <f>VLOOKUP(B2747,NB_2!A:C,2,0)</f>
        <v>1.0131712259371835E-3</v>
      </c>
      <c r="E2747">
        <f>C2747*GETPIVOTDATA("Gender",NB_2!$A$3,"Gender","Male","LastLetter","a")</f>
        <v>9.4448601797429547E-4</v>
      </c>
      <c r="F2747">
        <f>D2747*GETPIVOTDATA("Gender",NB_2!$A$3,"Gender","Female","LastLetter","a")</f>
        <v>5.6253073132074625E-4</v>
      </c>
      <c r="G2747" t="str">
        <f t="shared" si="42"/>
        <v>Male</v>
      </c>
    </row>
    <row r="2748" spans="1:7">
      <c r="A2748" s="1" t="s">
        <v>4</v>
      </c>
      <c r="B2748" s="1" t="s">
        <v>2992</v>
      </c>
      <c r="C2748">
        <f>VLOOKUP(B2748,NB_2!A:C,3,0)</f>
        <v>8.9847259658580411E-2</v>
      </c>
      <c r="D2748">
        <f>VLOOKUP(B2748,NB_2!A:C,2,0)</f>
        <v>8.1053698074974676E-3</v>
      </c>
      <c r="E2748">
        <f>C2748*GETPIVOTDATA("Gender",NB_2!$A$3,"Gender","Male","LastLetter","a")</f>
        <v>1.5741433632904926E-2</v>
      </c>
      <c r="F2748">
        <f>D2748*GETPIVOTDATA("Gender",NB_2!$A$3,"Gender","Female","LastLetter","a")</f>
        <v>4.50024585056597E-3</v>
      </c>
      <c r="G2748" t="str">
        <f t="shared" si="42"/>
        <v>Male</v>
      </c>
    </row>
    <row r="2749" spans="1:7">
      <c r="A2749" s="1" t="s">
        <v>4</v>
      </c>
      <c r="B2749" s="1" t="s">
        <v>2983</v>
      </c>
      <c r="C2749">
        <f>VLOOKUP(B2749,NB_2!A:C,3,0)</f>
        <v>6.5588499550763707E-2</v>
      </c>
      <c r="D2749">
        <f>VLOOKUP(B2749,NB_2!A:C,2,0)</f>
        <v>0.33839918946301922</v>
      </c>
      <c r="E2749">
        <f>C2749*GETPIVOTDATA("Gender",NB_2!$A$3,"Gender","Male","LastLetter","a")</f>
        <v>1.1491246552020596E-2</v>
      </c>
      <c r="F2749">
        <f>D2749*GETPIVOTDATA("Gender",NB_2!$A$3,"Gender","Female","LastLetter","a")</f>
        <v>0.18788526426112923</v>
      </c>
      <c r="G2749" t="str">
        <f t="shared" si="42"/>
        <v>Female</v>
      </c>
    </row>
    <row r="2750" spans="1:7">
      <c r="A2750" s="1" t="s">
        <v>4</v>
      </c>
      <c r="B2750" s="1" t="s">
        <v>2995</v>
      </c>
      <c r="C2750">
        <f>VLOOKUP(B2750,NB_2!A:C,3,0)</f>
        <v>3.2345013477088951E-2</v>
      </c>
      <c r="D2750">
        <f>VLOOKUP(B2750,NB_2!A:C,2,0)</f>
        <v>1.0131712259371834E-2</v>
      </c>
      <c r="E2750">
        <f>C2750*GETPIVOTDATA("Gender",NB_2!$A$3,"Gender","Male","LastLetter","a")</f>
        <v>5.6669161078457733E-3</v>
      </c>
      <c r="F2750">
        <f>D2750*GETPIVOTDATA("Gender",NB_2!$A$3,"Gender","Female","LastLetter","a")</f>
        <v>5.6253073132074621E-3</v>
      </c>
      <c r="G2750" t="str">
        <f t="shared" si="42"/>
        <v>Male</v>
      </c>
    </row>
    <row r="2751" spans="1:7">
      <c r="A2751" s="1" t="s">
        <v>4</v>
      </c>
      <c r="B2751" s="1" t="s">
        <v>2997</v>
      </c>
      <c r="C2751">
        <f>VLOOKUP(B2751,NB_2!A:C,3,0)</f>
        <v>1.7070979335130278E-2</v>
      </c>
      <c r="D2751">
        <f>VLOOKUP(B2751,NB_2!A:C,2,0)</f>
        <v>2.0263424518743669E-3</v>
      </c>
      <c r="E2751">
        <f>C2751*GETPIVOTDATA("Gender",NB_2!$A$3,"Gender","Male","LastLetter","a")</f>
        <v>2.9908723902519353E-3</v>
      </c>
      <c r="F2751">
        <f>D2751*GETPIVOTDATA("Gender",NB_2!$A$3,"Gender","Female","LastLetter","a")</f>
        <v>1.1250614626414925E-3</v>
      </c>
      <c r="G2751" t="str">
        <f t="shared" si="42"/>
        <v>Male</v>
      </c>
    </row>
    <row r="2752" spans="1:7">
      <c r="A2752" s="1" t="s">
        <v>4</v>
      </c>
      <c r="B2752" s="1" t="s">
        <v>2988</v>
      </c>
      <c r="C2752">
        <f>VLOOKUP(B2752,NB_2!A:C,3,0)</f>
        <v>0.16172506738544473</v>
      </c>
      <c r="D2752">
        <f>VLOOKUP(B2752,NB_2!A:C,2,0)</f>
        <v>1.4184397163120567E-2</v>
      </c>
      <c r="E2752">
        <f>C2752*GETPIVOTDATA("Gender",NB_2!$A$3,"Gender","Male","LastLetter","a")</f>
        <v>2.8334580539228861E-2</v>
      </c>
      <c r="F2752">
        <f>D2752*GETPIVOTDATA("Gender",NB_2!$A$3,"Gender","Female","LastLetter","a")</f>
        <v>7.8754302384904471E-3</v>
      </c>
      <c r="G2752" t="str">
        <f t="shared" si="42"/>
        <v>Male</v>
      </c>
    </row>
    <row r="2753" spans="1:7">
      <c r="A2753" s="1" t="s">
        <v>4</v>
      </c>
      <c r="B2753" s="1" t="s">
        <v>2986</v>
      </c>
      <c r="C2753">
        <f>VLOOKUP(B2753,NB_2!A:C,3,0)</f>
        <v>5.6603773584905662E-2</v>
      </c>
      <c r="D2753">
        <f>VLOOKUP(B2753,NB_2!A:C,2,0)</f>
        <v>3.0395136778115502E-2</v>
      </c>
      <c r="E2753">
        <f>C2753*GETPIVOTDATA("Gender",NB_2!$A$3,"Gender","Male","LastLetter","a")</f>
        <v>9.9171031887301028E-3</v>
      </c>
      <c r="F2753">
        <f>D2753*GETPIVOTDATA("Gender",NB_2!$A$3,"Gender","Female","LastLetter","a")</f>
        <v>1.6875921939622389E-2</v>
      </c>
      <c r="G2753" t="str">
        <f t="shared" si="42"/>
        <v>Female</v>
      </c>
    </row>
    <row r="2754" spans="1:7">
      <c r="A2754" s="1" t="s">
        <v>4</v>
      </c>
      <c r="B2754" s="1" t="s">
        <v>2992</v>
      </c>
      <c r="C2754">
        <f>VLOOKUP(B2754,NB_2!A:C,3,0)</f>
        <v>8.9847259658580411E-2</v>
      </c>
      <c r="D2754">
        <f>VLOOKUP(B2754,NB_2!A:C,2,0)</f>
        <v>8.1053698074974676E-3</v>
      </c>
      <c r="E2754">
        <f>C2754*GETPIVOTDATA("Gender",NB_2!$A$3,"Gender","Male","LastLetter","a")</f>
        <v>1.5741433632904926E-2</v>
      </c>
      <c r="F2754">
        <f>D2754*GETPIVOTDATA("Gender",NB_2!$A$3,"Gender","Female","LastLetter","a")</f>
        <v>4.50024585056597E-3</v>
      </c>
      <c r="G2754" t="str">
        <f t="shared" si="42"/>
        <v>Male</v>
      </c>
    </row>
    <row r="2755" spans="1:7">
      <c r="A2755" s="1" t="s">
        <v>4</v>
      </c>
      <c r="B2755" s="1" t="s">
        <v>2982</v>
      </c>
      <c r="C2755">
        <f>VLOOKUP(B2755,NB_2!A:C,3,0)</f>
        <v>0.1096136567834681</v>
      </c>
      <c r="D2755">
        <f>VLOOKUP(B2755,NB_2!A:C,2,0)</f>
        <v>5.065856129685917E-3</v>
      </c>
      <c r="E2755">
        <f>C2755*GETPIVOTDATA("Gender",NB_2!$A$3,"Gender","Male","LastLetter","a")</f>
        <v>1.9204549032144008E-2</v>
      </c>
      <c r="F2755">
        <f>D2755*GETPIVOTDATA("Gender",NB_2!$A$3,"Gender","Female","LastLetter","a")</f>
        <v>2.812653656603731E-3</v>
      </c>
      <c r="G2755" t="str">
        <f t="shared" ref="G2755:G2818" si="43">IF(E2755&gt;F2755,"Male","Female")</f>
        <v>Male</v>
      </c>
    </row>
    <row r="2756" spans="1:7">
      <c r="A2756" s="1" t="s">
        <v>4</v>
      </c>
      <c r="B2756" s="1" t="s">
        <v>2976</v>
      </c>
      <c r="C2756">
        <f>VLOOKUP(B2756,NB_2!A:C,3,0)</f>
        <v>0.17520215633423181</v>
      </c>
      <c r="D2756">
        <f>VLOOKUP(B2756,NB_2!A:C,2,0)</f>
        <v>0.55521783181357653</v>
      </c>
      <c r="E2756">
        <f>C2756*GETPIVOTDATA("Gender",NB_2!$A$3,"Gender","Male","LastLetter","a")</f>
        <v>3.0695795584164604E-2</v>
      </c>
      <c r="F2756">
        <f>D2756*GETPIVOTDATA("Gender",NB_2!$A$3,"Gender","Female","LastLetter","a")</f>
        <v>0.30826684076376898</v>
      </c>
      <c r="G2756" t="str">
        <f t="shared" si="43"/>
        <v>Female</v>
      </c>
    </row>
    <row r="2757" spans="1:7">
      <c r="A2757" s="1" t="s">
        <v>4</v>
      </c>
      <c r="B2757" s="1" t="s">
        <v>2978</v>
      </c>
      <c r="C2757">
        <f>VLOOKUP(B2757,NB_2!A:C,3,0)</f>
        <v>3.0548068283917342E-2</v>
      </c>
      <c r="D2757">
        <f>VLOOKUP(B2757,NB_2!A:C,2,0)</f>
        <v>1.0131712259371835E-3</v>
      </c>
      <c r="E2757">
        <f>C2757*GETPIVOTDATA("Gender",NB_2!$A$3,"Gender","Male","LastLetter","a")</f>
        <v>5.3520874351876743E-3</v>
      </c>
      <c r="F2757">
        <f>D2757*GETPIVOTDATA("Gender",NB_2!$A$3,"Gender","Female","LastLetter","a")</f>
        <v>5.6253073132074625E-4</v>
      </c>
      <c r="G2757" t="str">
        <f t="shared" si="43"/>
        <v>Male</v>
      </c>
    </row>
    <row r="2758" spans="1:7">
      <c r="A2758" s="1" t="s">
        <v>4</v>
      </c>
      <c r="B2758" s="1" t="s">
        <v>2988</v>
      </c>
      <c r="C2758">
        <f>VLOOKUP(B2758,NB_2!A:C,3,0)</f>
        <v>0.16172506738544473</v>
      </c>
      <c r="D2758">
        <f>VLOOKUP(B2758,NB_2!A:C,2,0)</f>
        <v>1.4184397163120567E-2</v>
      </c>
      <c r="E2758">
        <f>C2758*GETPIVOTDATA("Gender",NB_2!$A$3,"Gender","Male","LastLetter","a")</f>
        <v>2.8334580539228861E-2</v>
      </c>
      <c r="F2758">
        <f>D2758*GETPIVOTDATA("Gender",NB_2!$A$3,"Gender","Female","LastLetter","a")</f>
        <v>7.8754302384904471E-3</v>
      </c>
      <c r="G2758" t="str">
        <f t="shared" si="43"/>
        <v>Male</v>
      </c>
    </row>
    <row r="2759" spans="1:7">
      <c r="A2759" s="1" t="s">
        <v>4</v>
      </c>
      <c r="B2759" s="1" t="s">
        <v>2993</v>
      </c>
      <c r="C2759">
        <f>VLOOKUP(B2759,NB_2!A:C,3,0)</f>
        <v>2.2461814914645103E-2</v>
      </c>
      <c r="D2759">
        <f>VLOOKUP(B2759,NB_2!A:C,2,0)</f>
        <v>3.0395136778115501E-3</v>
      </c>
      <c r="E2759">
        <f>C2759*GETPIVOTDATA("Gender",NB_2!$A$3,"Gender","Male","LastLetter","a")</f>
        <v>3.9353584082262314E-3</v>
      </c>
      <c r="F2759">
        <f>D2759*GETPIVOTDATA("Gender",NB_2!$A$3,"Gender","Female","LastLetter","a")</f>
        <v>1.6875921939622388E-3</v>
      </c>
      <c r="G2759" t="str">
        <f t="shared" si="43"/>
        <v>Male</v>
      </c>
    </row>
    <row r="2760" spans="1:7">
      <c r="A2760" s="1" t="s">
        <v>4</v>
      </c>
      <c r="B2760" s="1" t="s">
        <v>2978</v>
      </c>
      <c r="C2760">
        <f>VLOOKUP(B2760,NB_2!A:C,3,0)</f>
        <v>3.0548068283917342E-2</v>
      </c>
      <c r="D2760">
        <f>VLOOKUP(B2760,NB_2!A:C,2,0)</f>
        <v>1.0131712259371835E-3</v>
      </c>
      <c r="E2760">
        <f>C2760*GETPIVOTDATA("Gender",NB_2!$A$3,"Gender","Male","LastLetter","a")</f>
        <v>5.3520874351876743E-3</v>
      </c>
      <c r="F2760">
        <f>D2760*GETPIVOTDATA("Gender",NB_2!$A$3,"Gender","Female","LastLetter","a")</f>
        <v>5.6253073132074625E-4</v>
      </c>
      <c r="G2760" t="str">
        <f t="shared" si="43"/>
        <v>Male</v>
      </c>
    </row>
    <row r="2761" spans="1:7">
      <c r="A2761" s="1" t="s">
        <v>4</v>
      </c>
      <c r="B2761" s="1" t="s">
        <v>2976</v>
      </c>
      <c r="C2761">
        <f>VLOOKUP(B2761,NB_2!A:C,3,0)</f>
        <v>0.17520215633423181</v>
      </c>
      <c r="D2761">
        <f>VLOOKUP(B2761,NB_2!A:C,2,0)</f>
        <v>0.55521783181357653</v>
      </c>
      <c r="E2761">
        <f>C2761*GETPIVOTDATA("Gender",NB_2!$A$3,"Gender","Male","LastLetter","a")</f>
        <v>3.0695795584164604E-2</v>
      </c>
      <c r="F2761">
        <f>D2761*GETPIVOTDATA("Gender",NB_2!$A$3,"Gender","Female","LastLetter","a")</f>
        <v>0.30826684076376898</v>
      </c>
      <c r="G2761" t="str">
        <f t="shared" si="43"/>
        <v>Female</v>
      </c>
    </row>
    <row r="2762" spans="1:7">
      <c r="A2762" s="1" t="s">
        <v>4</v>
      </c>
      <c r="B2762" s="1" t="s">
        <v>2994</v>
      </c>
      <c r="C2762">
        <f>VLOOKUP(B2762,NB_2!A:C,3,0)</f>
        <v>6.2893081761006289E-2</v>
      </c>
      <c r="D2762">
        <f>VLOOKUP(B2762,NB_2!A:C,2,0)</f>
        <v>5.065856129685917E-3</v>
      </c>
      <c r="E2762">
        <f>C2762*GETPIVOTDATA("Gender",NB_2!$A$3,"Gender","Male","LastLetter","a")</f>
        <v>1.1019003543033448E-2</v>
      </c>
      <c r="F2762">
        <f>D2762*GETPIVOTDATA("Gender",NB_2!$A$3,"Gender","Female","LastLetter","a")</f>
        <v>2.812653656603731E-3</v>
      </c>
      <c r="G2762" t="str">
        <f t="shared" si="43"/>
        <v>Male</v>
      </c>
    </row>
    <row r="2763" spans="1:7">
      <c r="A2763" s="1" t="s">
        <v>4</v>
      </c>
      <c r="B2763" s="1" t="s">
        <v>2988</v>
      </c>
      <c r="C2763">
        <f>VLOOKUP(B2763,NB_2!A:C,3,0)</f>
        <v>0.16172506738544473</v>
      </c>
      <c r="D2763">
        <f>VLOOKUP(B2763,NB_2!A:C,2,0)</f>
        <v>1.4184397163120567E-2</v>
      </c>
      <c r="E2763">
        <f>C2763*GETPIVOTDATA("Gender",NB_2!$A$3,"Gender","Male","LastLetter","a")</f>
        <v>2.8334580539228861E-2</v>
      </c>
      <c r="F2763">
        <f>D2763*GETPIVOTDATA("Gender",NB_2!$A$3,"Gender","Female","LastLetter","a")</f>
        <v>7.8754302384904471E-3</v>
      </c>
      <c r="G2763" t="str">
        <f t="shared" si="43"/>
        <v>Male</v>
      </c>
    </row>
    <row r="2764" spans="1:7">
      <c r="A2764" s="1" t="s">
        <v>4</v>
      </c>
      <c r="B2764" s="1" t="s">
        <v>2985</v>
      </c>
      <c r="C2764">
        <f>VLOOKUP(B2764,NB_2!A:C,3,0)</f>
        <v>3.6837376460017966E-2</v>
      </c>
      <c r="D2764">
        <f>VLOOKUP(B2764,NB_2!A:C,2,0)</f>
        <v>4.0526849037487338E-3</v>
      </c>
      <c r="E2764">
        <f>C2764*GETPIVOTDATA("Gender",NB_2!$A$3,"Gender","Male","LastLetter","a")</f>
        <v>6.4539877894910181E-3</v>
      </c>
      <c r="F2764">
        <f>D2764*GETPIVOTDATA("Gender",NB_2!$A$3,"Gender","Female","LastLetter","a")</f>
        <v>2.250122925282985E-3</v>
      </c>
      <c r="G2764" t="str">
        <f t="shared" si="43"/>
        <v>Male</v>
      </c>
    </row>
    <row r="2765" spans="1:7">
      <c r="A2765" s="1" t="s">
        <v>4</v>
      </c>
      <c r="B2765" s="1" t="s">
        <v>2983</v>
      </c>
      <c r="C2765">
        <f>VLOOKUP(B2765,NB_2!A:C,3,0)</f>
        <v>6.5588499550763707E-2</v>
      </c>
      <c r="D2765">
        <f>VLOOKUP(B2765,NB_2!A:C,2,0)</f>
        <v>0.33839918946301922</v>
      </c>
      <c r="E2765">
        <f>C2765*GETPIVOTDATA("Gender",NB_2!$A$3,"Gender","Male","LastLetter","a")</f>
        <v>1.1491246552020596E-2</v>
      </c>
      <c r="F2765">
        <f>D2765*GETPIVOTDATA("Gender",NB_2!$A$3,"Gender","Female","LastLetter","a")</f>
        <v>0.18788526426112923</v>
      </c>
      <c r="G2765" t="str">
        <f t="shared" si="43"/>
        <v>Female</v>
      </c>
    </row>
    <row r="2766" spans="1:7">
      <c r="A2766" s="1" t="s">
        <v>4</v>
      </c>
      <c r="B2766" s="1" t="s">
        <v>2982</v>
      </c>
      <c r="C2766">
        <f>VLOOKUP(B2766,NB_2!A:C,3,0)</f>
        <v>0.1096136567834681</v>
      </c>
      <c r="D2766">
        <f>VLOOKUP(B2766,NB_2!A:C,2,0)</f>
        <v>5.065856129685917E-3</v>
      </c>
      <c r="E2766">
        <f>C2766*GETPIVOTDATA("Gender",NB_2!$A$3,"Gender","Male","LastLetter","a")</f>
        <v>1.9204549032144008E-2</v>
      </c>
      <c r="F2766">
        <f>D2766*GETPIVOTDATA("Gender",NB_2!$A$3,"Gender","Female","LastLetter","a")</f>
        <v>2.812653656603731E-3</v>
      </c>
      <c r="G2766" t="str">
        <f t="shared" si="43"/>
        <v>Male</v>
      </c>
    </row>
    <row r="2767" spans="1:7">
      <c r="A2767" s="1" t="s">
        <v>4</v>
      </c>
      <c r="B2767" s="1" t="s">
        <v>2987</v>
      </c>
      <c r="C2767">
        <f>VLOOKUP(B2767,NB_2!A:C,3,0)</f>
        <v>3.7735849056603772E-2</v>
      </c>
      <c r="D2767">
        <f>VLOOKUP(B2767,NB_2!A:C,2,0)</f>
        <v>7.0921985815602835E-3</v>
      </c>
      <c r="E2767">
        <f>C2767*GETPIVOTDATA("Gender",NB_2!$A$3,"Gender","Male","LastLetter","a")</f>
        <v>6.6114021258200676E-3</v>
      </c>
      <c r="F2767">
        <f>D2767*GETPIVOTDATA("Gender",NB_2!$A$3,"Gender","Female","LastLetter","a")</f>
        <v>3.9377151192452236E-3</v>
      </c>
      <c r="G2767" t="str">
        <f t="shared" si="43"/>
        <v>Male</v>
      </c>
    </row>
    <row r="2768" spans="1:7">
      <c r="A2768" s="1" t="s">
        <v>4</v>
      </c>
      <c r="B2768" s="1" t="s">
        <v>2982</v>
      </c>
      <c r="C2768">
        <f>VLOOKUP(B2768,NB_2!A:C,3,0)</f>
        <v>0.1096136567834681</v>
      </c>
      <c r="D2768">
        <f>VLOOKUP(B2768,NB_2!A:C,2,0)</f>
        <v>5.065856129685917E-3</v>
      </c>
      <c r="E2768">
        <f>C2768*GETPIVOTDATA("Gender",NB_2!$A$3,"Gender","Male","LastLetter","a")</f>
        <v>1.9204549032144008E-2</v>
      </c>
      <c r="F2768">
        <f>D2768*GETPIVOTDATA("Gender",NB_2!$A$3,"Gender","Female","LastLetter","a")</f>
        <v>2.812653656603731E-3</v>
      </c>
      <c r="G2768" t="str">
        <f t="shared" si="43"/>
        <v>Male</v>
      </c>
    </row>
    <row r="2769" spans="1:7">
      <c r="A2769" s="1" t="s">
        <v>4</v>
      </c>
      <c r="B2769" s="1" t="s">
        <v>2992</v>
      </c>
      <c r="C2769">
        <f>VLOOKUP(B2769,NB_2!A:C,3,0)</f>
        <v>8.9847259658580411E-2</v>
      </c>
      <c r="D2769">
        <f>VLOOKUP(B2769,NB_2!A:C,2,0)</f>
        <v>8.1053698074974676E-3</v>
      </c>
      <c r="E2769">
        <f>C2769*GETPIVOTDATA("Gender",NB_2!$A$3,"Gender","Male","LastLetter","a")</f>
        <v>1.5741433632904926E-2</v>
      </c>
      <c r="F2769">
        <f>D2769*GETPIVOTDATA("Gender",NB_2!$A$3,"Gender","Female","LastLetter","a")</f>
        <v>4.50024585056597E-3</v>
      </c>
      <c r="G2769" t="str">
        <f t="shared" si="43"/>
        <v>Male</v>
      </c>
    </row>
    <row r="2770" spans="1:7">
      <c r="A2770" s="1" t="s">
        <v>4</v>
      </c>
      <c r="B2770" s="1" t="s">
        <v>2988</v>
      </c>
      <c r="C2770">
        <f>VLOOKUP(B2770,NB_2!A:C,3,0)</f>
        <v>0.16172506738544473</v>
      </c>
      <c r="D2770">
        <f>VLOOKUP(B2770,NB_2!A:C,2,0)</f>
        <v>1.4184397163120567E-2</v>
      </c>
      <c r="E2770">
        <f>C2770*GETPIVOTDATA("Gender",NB_2!$A$3,"Gender","Male","LastLetter","a")</f>
        <v>2.8334580539228861E-2</v>
      </c>
      <c r="F2770">
        <f>D2770*GETPIVOTDATA("Gender",NB_2!$A$3,"Gender","Female","LastLetter","a")</f>
        <v>7.8754302384904471E-3</v>
      </c>
      <c r="G2770" t="str">
        <f t="shared" si="43"/>
        <v>Male</v>
      </c>
    </row>
    <row r="2771" spans="1:7">
      <c r="A2771" s="1" t="s">
        <v>4</v>
      </c>
      <c r="B2771" s="1" t="s">
        <v>2994</v>
      </c>
      <c r="C2771">
        <f>VLOOKUP(B2771,NB_2!A:C,3,0)</f>
        <v>6.2893081761006289E-2</v>
      </c>
      <c r="D2771">
        <f>VLOOKUP(B2771,NB_2!A:C,2,0)</f>
        <v>5.065856129685917E-3</v>
      </c>
      <c r="E2771">
        <f>C2771*GETPIVOTDATA("Gender",NB_2!$A$3,"Gender","Male","LastLetter","a")</f>
        <v>1.1019003543033448E-2</v>
      </c>
      <c r="F2771">
        <f>D2771*GETPIVOTDATA("Gender",NB_2!$A$3,"Gender","Female","LastLetter","a")</f>
        <v>2.812653656603731E-3</v>
      </c>
      <c r="G2771" t="str">
        <f t="shared" si="43"/>
        <v>Male</v>
      </c>
    </row>
    <row r="2772" spans="1:7">
      <c r="A2772" s="1" t="s">
        <v>4</v>
      </c>
      <c r="B2772" s="1" t="s">
        <v>2986</v>
      </c>
      <c r="C2772">
        <f>VLOOKUP(B2772,NB_2!A:C,3,0)</f>
        <v>5.6603773584905662E-2</v>
      </c>
      <c r="D2772">
        <f>VLOOKUP(B2772,NB_2!A:C,2,0)</f>
        <v>3.0395136778115502E-2</v>
      </c>
      <c r="E2772">
        <f>C2772*GETPIVOTDATA("Gender",NB_2!$A$3,"Gender","Male","LastLetter","a")</f>
        <v>9.9171031887301028E-3</v>
      </c>
      <c r="F2772">
        <f>D2772*GETPIVOTDATA("Gender",NB_2!$A$3,"Gender","Female","LastLetter","a")</f>
        <v>1.6875921939622389E-2</v>
      </c>
      <c r="G2772" t="str">
        <f t="shared" si="43"/>
        <v>Female</v>
      </c>
    </row>
    <row r="2773" spans="1:7">
      <c r="A2773" s="1" t="s">
        <v>4</v>
      </c>
      <c r="B2773" s="1" t="s">
        <v>2995</v>
      </c>
      <c r="C2773">
        <f>VLOOKUP(B2773,NB_2!A:C,3,0)</f>
        <v>3.2345013477088951E-2</v>
      </c>
      <c r="D2773">
        <f>VLOOKUP(B2773,NB_2!A:C,2,0)</f>
        <v>1.0131712259371834E-2</v>
      </c>
      <c r="E2773">
        <f>C2773*GETPIVOTDATA("Gender",NB_2!$A$3,"Gender","Male","LastLetter","a")</f>
        <v>5.6669161078457733E-3</v>
      </c>
      <c r="F2773">
        <f>D2773*GETPIVOTDATA("Gender",NB_2!$A$3,"Gender","Female","LastLetter","a")</f>
        <v>5.6253073132074621E-3</v>
      </c>
      <c r="G2773" t="str">
        <f t="shared" si="43"/>
        <v>Male</v>
      </c>
    </row>
    <row r="2774" spans="1:7">
      <c r="A2774" s="1" t="s">
        <v>4</v>
      </c>
      <c r="B2774" s="1" t="s">
        <v>2988</v>
      </c>
      <c r="C2774">
        <f>VLOOKUP(B2774,NB_2!A:C,3,0)</f>
        <v>0.16172506738544473</v>
      </c>
      <c r="D2774">
        <f>VLOOKUP(B2774,NB_2!A:C,2,0)</f>
        <v>1.4184397163120567E-2</v>
      </c>
      <c r="E2774">
        <f>C2774*GETPIVOTDATA("Gender",NB_2!$A$3,"Gender","Male","LastLetter","a")</f>
        <v>2.8334580539228861E-2</v>
      </c>
      <c r="F2774">
        <f>D2774*GETPIVOTDATA("Gender",NB_2!$A$3,"Gender","Female","LastLetter","a")</f>
        <v>7.8754302384904471E-3</v>
      </c>
      <c r="G2774" t="str">
        <f t="shared" si="43"/>
        <v>Male</v>
      </c>
    </row>
    <row r="2775" spans="1:7">
      <c r="A2775" s="1" t="s">
        <v>4</v>
      </c>
      <c r="B2775" s="1" t="s">
        <v>2976</v>
      </c>
      <c r="C2775">
        <f>VLOOKUP(B2775,NB_2!A:C,3,0)</f>
        <v>0.17520215633423181</v>
      </c>
      <c r="D2775">
        <f>VLOOKUP(B2775,NB_2!A:C,2,0)</f>
        <v>0.55521783181357653</v>
      </c>
      <c r="E2775">
        <f>C2775*GETPIVOTDATA("Gender",NB_2!$A$3,"Gender","Male","LastLetter","a")</f>
        <v>3.0695795584164604E-2</v>
      </c>
      <c r="F2775">
        <f>D2775*GETPIVOTDATA("Gender",NB_2!$A$3,"Gender","Female","LastLetter","a")</f>
        <v>0.30826684076376898</v>
      </c>
      <c r="G2775" t="str">
        <f t="shared" si="43"/>
        <v>Female</v>
      </c>
    </row>
    <row r="2776" spans="1:7">
      <c r="A2776" s="1" t="s">
        <v>4</v>
      </c>
      <c r="B2776" s="1" t="s">
        <v>2992</v>
      </c>
      <c r="C2776">
        <f>VLOOKUP(B2776,NB_2!A:C,3,0)</f>
        <v>8.9847259658580411E-2</v>
      </c>
      <c r="D2776">
        <f>VLOOKUP(B2776,NB_2!A:C,2,0)</f>
        <v>8.1053698074974676E-3</v>
      </c>
      <c r="E2776">
        <f>C2776*GETPIVOTDATA("Gender",NB_2!$A$3,"Gender","Male","LastLetter","a")</f>
        <v>1.5741433632904926E-2</v>
      </c>
      <c r="F2776">
        <f>D2776*GETPIVOTDATA("Gender",NB_2!$A$3,"Gender","Female","LastLetter","a")</f>
        <v>4.50024585056597E-3</v>
      </c>
      <c r="G2776" t="str">
        <f t="shared" si="43"/>
        <v>Male</v>
      </c>
    </row>
    <row r="2777" spans="1:7">
      <c r="A2777" s="1" t="s">
        <v>4</v>
      </c>
      <c r="B2777" s="1" t="s">
        <v>2988</v>
      </c>
      <c r="C2777">
        <f>VLOOKUP(B2777,NB_2!A:C,3,0)</f>
        <v>0.16172506738544473</v>
      </c>
      <c r="D2777">
        <f>VLOOKUP(B2777,NB_2!A:C,2,0)</f>
        <v>1.4184397163120567E-2</v>
      </c>
      <c r="E2777">
        <f>C2777*GETPIVOTDATA("Gender",NB_2!$A$3,"Gender","Male","LastLetter","a")</f>
        <v>2.8334580539228861E-2</v>
      </c>
      <c r="F2777">
        <f>D2777*GETPIVOTDATA("Gender",NB_2!$A$3,"Gender","Female","LastLetter","a")</f>
        <v>7.8754302384904471E-3</v>
      </c>
      <c r="G2777" t="str">
        <f t="shared" si="43"/>
        <v>Male</v>
      </c>
    </row>
    <row r="2778" spans="1:7">
      <c r="A2778" s="1" t="s">
        <v>4</v>
      </c>
      <c r="B2778" s="1" t="s">
        <v>2997</v>
      </c>
      <c r="C2778">
        <f>VLOOKUP(B2778,NB_2!A:C,3,0)</f>
        <v>1.7070979335130278E-2</v>
      </c>
      <c r="D2778">
        <f>VLOOKUP(B2778,NB_2!A:C,2,0)</f>
        <v>2.0263424518743669E-3</v>
      </c>
      <c r="E2778">
        <f>C2778*GETPIVOTDATA("Gender",NB_2!$A$3,"Gender","Male","LastLetter","a")</f>
        <v>2.9908723902519353E-3</v>
      </c>
      <c r="F2778">
        <f>D2778*GETPIVOTDATA("Gender",NB_2!$A$3,"Gender","Female","LastLetter","a")</f>
        <v>1.1250614626414925E-3</v>
      </c>
      <c r="G2778" t="str">
        <f t="shared" si="43"/>
        <v>Male</v>
      </c>
    </row>
    <row r="2779" spans="1:7">
      <c r="A2779" s="1" t="s">
        <v>4</v>
      </c>
      <c r="B2779" s="1" t="s">
        <v>2976</v>
      </c>
      <c r="C2779">
        <f>VLOOKUP(B2779,NB_2!A:C,3,0)</f>
        <v>0.17520215633423181</v>
      </c>
      <c r="D2779">
        <f>VLOOKUP(B2779,NB_2!A:C,2,0)</f>
        <v>0.55521783181357653</v>
      </c>
      <c r="E2779">
        <f>C2779*GETPIVOTDATA("Gender",NB_2!$A$3,"Gender","Male","LastLetter","a")</f>
        <v>3.0695795584164604E-2</v>
      </c>
      <c r="F2779">
        <f>D2779*GETPIVOTDATA("Gender",NB_2!$A$3,"Gender","Female","LastLetter","a")</f>
        <v>0.30826684076376898</v>
      </c>
      <c r="G2779" t="str">
        <f t="shared" si="43"/>
        <v>Female</v>
      </c>
    </row>
    <row r="2780" spans="1:7">
      <c r="A2780" s="1" t="s">
        <v>4</v>
      </c>
      <c r="B2780" s="1" t="s">
        <v>2982</v>
      </c>
      <c r="C2780">
        <f>VLOOKUP(B2780,NB_2!A:C,3,0)</f>
        <v>0.1096136567834681</v>
      </c>
      <c r="D2780">
        <f>VLOOKUP(B2780,NB_2!A:C,2,0)</f>
        <v>5.065856129685917E-3</v>
      </c>
      <c r="E2780">
        <f>C2780*GETPIVOTDATA("Gender",NB_2!$A$3,"Gender","Male","LastLetter","a")</f>
        <v>1.9204549032144008E-2</v>
      </c>
      <c r="F2780">
        <f>D2780*GETPIVOTDATA("Gender",NB_2!$A$3,"Gender","Female","LastLetter","a")</f>
        <v>2.812653656603731E-3</v>
      </c>
      <c r="G2780" t="str">
        <f t="shared" si="43"/>
        <v>Male</v>
      </c>
    </row>
    <row r="2781" spans="1:7">
      <c r="A2781" s="1" t="s">
        <v>4</v>
      </c>
      <c r="B2781" s="1" t="s">
        <v>2982</v>
      </c>
      <c r="C2781">
        <f>VLOOKUP(B2781,NB_2!A:C,3,0)</f>
        <v>0.1096136567834681</v>
      </c>
      <c r="D2781">
        <f>VLOOKUP(B2781,NB_2!A:C,2,0)</f>
        <v>5.065856129685917E-3</v>
      </c>
      <c r="E2781">
        <f>C2781*GETPIVOTDATA("Gender",NB_2!$A$3,"Gender","Male","LastLetter","a")</f>
        <v>1.9204549032144008E-2</v>
      </c>
      <c r="F2781">
        <f>D2781*GETPIVOTDATA("Gender",NB_2!$A$3,"Gender","Female","LastLetter","a")</f>
        <v>2.812653656603731E-3</v>
      </c>
      <c r="G2781" t="str">
        <f t="shared" si="43"/>
        <v>Male</v>
      </c>
    </row>
    <row r="2782" spans="1:7">
      <c r="A2782" s="1" t="s">
        <v>4</v>
      </c>
      <c r="B2782" s="1" t="s">
        <v>2992</v>
      </c>
      <c r="C2782">
        <f>VLOOKUP(B2782,NB_2!A:C,3,0)</f>
        <v>8.9847259658580411E-2</v>
      </c>
      <c r="D2782">
        <f>VLOOKUP(B2782,NB_2!A:C,2,0)</f>
        <v>8.1053698074974676E-3</v>
      </c>
      <c r="E2782">
        <f>C2782*GETPIVOTDATA("Gender",NB_2!$A$3,"Gender","Male","LastLetter","a")</f>
        <v>1.5741433632904926E-2</v>
      </c>
      <c r="F2782">
        <f>D2782*GETPIVOTDATA("Gender",NB_2!$A$3,"Gender","Female","LastLetter","a")</f>
        <v>4.50024585056597E-3</v>
      </c>
      <c r="G2782" t="str">
        <f t="shared" si="43"/>
        <v>Male</v>
      </c>
    </row>
    <row r="2783" spans="1:7">
      <c r="A2783" s="1" t="s">
        <v>4</v>
      </c>
      <c r="B2783" s="1" t="s">
        <v>2988</v>
      </c>
      <c r="C2783">
        <f>VLOOKUP(B2783,NB_2!A:C,3,0)</f>
        <v>0.16172506738544473</v>
      </c>
      <c r="D2783">
        <f>VLOOKUP(B2783,NB_2!A:C,2,0)</f>
        <v>1.4184397163120567E-2</v>
      </c>
      <c r="E2783">
        <f>C2783*GETPIVOTDATA("Gender",NB_2!$A$3,"Gender","Male","LastLetter","a")</f>
        <v>2.8334580539228861E-2</v>
      </c>
      <c r="F2783">
        <f>D2783*GETPIVOTDATA("Gender",NB_2!$A$3,"Gender","Female","LastLetter","a")</f>
        <v>7.8754302384904471E-3</v>
      </c>
      <c r="G2783" t="str">
        <f t="shared" si="43"/>
        <v>Male</v>
      </c>
    </row>
    <row r="2784" spans="1:7">
      <c r="A2784" s="1" t="s">
        <v>4</v>
      </c>
      <c r="B2784" s="1" t="s">
        <v>2988</v>
      </c>
      <c r="C2784">
        <f>VLOOKUP(B2784,NB_2!A:C,3,0)</f>
        <v>0.16172506738544473</v>
      </c>
      <c r="D2784">
        <f>VLOOKUP(B2784,NB_2!A:C,2,0)</f>
        <v>1.4184397163120567E-2</v>
      </c>
      <c r="E2784">
        <f>C2784*GETPIVOTDATA("Gender",NB_2!$A$3,"Gender","Male","LastLetter","a")</f>
        <v>2.8334580539228861E-2</v>
      </c>
      <c r="F2784">
        <f>D2784*GETPIVOTDATA("Gender",NB_2!$A$3,"Gender","Female","LastLetter","a")</f>
        <v>7.8754302384904471E-3</v>
      </c>
      <c r="G2784" t="str">
        <f t="shared" si="43"/>
        <v>Male</v>
      </c>
    </row>
    <row r="2785" spans="1:7">
      <c r="A2785" s="1" t="s">
        <v>4</v>
      </c>
      <c r="B2785" s="1" t="s">
        <v>2988</v>
      </c>
      <c r="C2785">
        <f>VLOOKUP(B2785,NB_2!A:C,3,0)</f>
        <v>0.16172506738544473</v>
      </c>
      <c r="D2785">
        <f>VLOOKUP(B2785,NB_2!A:C,2,0)</f>
        <v>1.4184397163120567E-2</v>
      </c>
      <c r="E2785">
        <f>C2785*GETPIVOTDATA("Gender",NB_2!$A$3,"Gender","Male","LastLetter","a")</f>
        <v>2.8334580539228861E-2</v>
      </c>
      <c r="F2785">
        <f>D2785*GETPIVOTDATA("Gender",NB_2!$A$3,"Gender","Female","LastLetter","a")</f>
        <v>7.8754302384904471E-3</v>
      </c>
      <c r="G2785" t="str">
        <f t="shared" si="43"/>
        <v>Male</v>
      </c>
    </row>
    <row r="2786" spans="1:7">
      <c r="A2786" s="1" t="s">
        <v>4</v>
      </c>
      <c r="B2786" s="1" t="s">
        <v>2976</v>
      </c>
      <c r="C2786">
        <f>VLOOKUP(B2786,NB_2!A:C,3,0)</f>
        <v>0.17520215633423181</v>
      </c>
      <c r="D2786">
        <f>VLOOKUP(B2786,NB_2!A:C,2,0)</f>
        <v>0.55521783181357653</v>
      </c>
      <c r="E2786">
        <f>C2786*GETPIVOTDATA("Gender",NB_2!$A$3,"Gender","Male","LastLetter","a")</f>
        <v>3.0695795584164604E-2</v>
      </c>
      <c r="F2786">
        <f>D2786*GETPIVOTDATA("Gender",NB_2!$A$3,"Gender","Female","LastLetter","a")</f>
        <v>0.30826684076376898</v>
      </c>
      <c r="G2786" t="str">
        <f t="shared" si="43"/>
        <v>Female</v>
      </c>
    </row>
    <row r="2787" spans="1:7">
      <c r="A2787" s="1" t="s">
        <v>4</v>
      </c>
      <c r="B2787" s="1" t="s">
        <v>2985</v>
      </c>
      <c r="C2787">
        <f>VLOOKUP(B2787,NB_2!A:C,3,0)</f>
        <v>3.6837376460017966E-2</v>
      </c>
      <c r="D2787">
        <f>VLOOKUP(B2787,NB_2!A:C,2,0)</f>
        <v>4.0526849037487338E-3</v>
      </c>
      <c r="E2787">
        <f>C2787*GETPIVOTDATA("Gender",NB_2!$A$3,"Gender","Male","LastLetter","a")</f>
        <v>6.4539877894910181E-3</v>
      </c>
      <c r="F2787">
        <f>D2787*GETPIVOTDATA("Gender",NB_2!$A$3,"Gender","Female","LastLetter","a")</f>
        <v>2.250122925282985E-3</v>
      </c>
      <c r="G2787" t="str">
        <f t="shared" si="43"/>
        <v>Male</v>
      </c>
    </row>
    <row r="2788" spans="1:7">
      <c r="A2788" s="1" t="s">
        <v>4</v>
      </c>
      <c r="B2788" s="1" t="s">
        <v>2984</v>
      </c>
      <c r="C2788">
        <f>VLOOKUP(B2788,NB_2!A:C,3,0)</f>
        <v>2.3360287511230909E-2</v>
      </c>
      <c r="D2788">
        <f>VLOOKUP(B2788,NB_2!A:C,2,0)</f>
        <v>1.0131712259371835E-3</v>
      </c>
      <c r="E2788">
        <f>C2788*GETPIVOTDATA("Gender",NB_2!$A$3,"Gender","Male","LastLetter","a")</f>
        <v>4.0927727445552809E-3</v>
      </c>
      <c r="F2788">
        <f>D2788*GETPIVOTDATA("Gender",NB_2!$A$3,"Gender","Female","LastLetter","a")</f>
        <v>5.6253073132074625E-4</v>
      </c>
      <c r="G2788" t="str">
        <f t="shared" si="43"/>
        <v>Male</v>
      </c>
    </row>
    <row r="2789" spans="1:7">
      <c r="A2789" s="1" t="s">
        <v>4</v>
      </c>
      <c r="B2789" s="1" t="s">
        <v>2984</v>
      </c>
      <c r="C2789">
        <f>VLOOKUP(B2789,NB_2!A:C,3,0)</f>
        <v>2.3360287511230909E-2</v>
      </c>
      <c r="D2789">
        <f>VLOOKUP(B2789,NB_2!A:C,2,0)</f>
        <v>1.0131712259371835E-3</v>
      </c>
      <c r="E2789">
        <f>C2789*GETPIVOTDATA("Gender",NB_2!$A$3,"Gender","Male","LastLetter","a")</f>
        <v>4.0927727445552809E-3</v>
      </c>
      <c r="F2789">
        <f>D2789*GETPIVOTDATA("Gender",NB_2!$A$3,"Gender","Female","LastLetter","a")</f>
        <v>5.6253073132074625E-4</v>
      </c>
      <c r="G2789" t="str">
        <f t="shared" si="43"/>
        <v>Male</v>
      </c>
    </row>
    <row r="2790" spans="1:7">
      <c r="A2790" s="1" t="s">
        <v>4</v>
      </c>
      <c r="B2790" s="1" t="s">
        <v>2976</v>
      </c>
      <c r="C2790">
        <f>VLOOKUP(B2790,NB_2!A:C,3,0)</f>
        <v>0.17520215633423181</v>
      </c>
      <c r="D2790">
        <f>VLOOKUP(B2790,NB_2!A:C,2,0)</f>
        <v>0.55521783181357653</v>
      </c>
      <c r="E2790">
        <f>C2790*GETPIVOTDATA("Gender",NB_2!$A$3,"Gender","Male","LastLetter","a")</f>
        <v>3.0695795584164604E-2</v>
      </c>
      <c r="F2790">
        <f>D2790*GETPIVOTDATA("Gender",NB_2!$A$3,"Gender","Female","LastLetter","a")</f>
        <v>0.30826684076376898</v>
      </c>
      <c r="G2790" t="str">
        <f t="shared" si="43"/>
        <v>Female</v>
      </c>
    </row>
    <row r="2791" spans="1:7">
      <c r="A2791" s="1" t="s">
        <v>4</v>
      </c>
      <c r="B2791" s="1" t="s">
        <v>2982</v>
      </c>
      <c r="C2791">
        <f>VLOOKUP(B2791,NB_2!A:C,3,0)</f>
        <v>0.1096136567834681</v>
      </c>
      <c r="D2791">
        <f>VLOOKUP(B2791,NB_2!A:C,2,0)</f>
        <v>5.065856129685917E-3</v>
      </c>
      <c r="E2791">
        <f>C2791*GETPIVOTDATA("Gender",NB_2!$A$3,"Gender","Male","LastLetter","a")</f>
        <v>1.9204549032144008E-2</v>
      </c>
      <c r="F2791">
        <f>D2791*GETPIVOTDATA("Gender",NB_2!$A$3,"Gender","Female","LastLetter","a")</f>
        <v>2.812653656603731E-3</v>
      </c>
      <c r="G2791" t="str">
        <f t="shared" si="43"/>
        <v>Male</v>
      </c>
    </row>
    <row r="2792" spans="1:7">
      <c r="A2792" s="1" t="s">
        <v>4</v>
      </c>
      <c r="B2792" s="1" t="s">
        <v>2987</v>
      </c>
      <c r="C2792">
        <f>VLOOKUP(B2792,NB_2!A:C,3,0)</f>
        <v>3.7735849056603772E-2</v>
      </c>
      <c r="D2792">
        <f>VLOOKUP(B2792,NB_2!A:C,2,0)</f>
        <v>7.0921985815602835E-3</v>
      </c>
      <c r="E2792">
        <f>C2792*GETPIVOTDATA("Gender",NB_2!$A$3,"Gender","Male","LastLetter","a")</f>
        <v>6.6114021258200676E-3</v>
      </c>
      <c r="F2792">
        <f>D2792*GETPIVOTDATA("Gender",NB_2!$A$3,"Gender","Female","LastLetter","a")</f>
        <v>3.9377151192452236E-3</v>
      </c>
      <c r="G2792" t="str">
        <f t="shared" si="43"/>
        <v>Male</v>
      </c>
    </row>
    <row r="2793" spans="1:7">
      <c r="A2793" s="1" t="s">
        <v>4</v>
      </c>
      <c r="B2793" s="1" t="s">
        <v>2988</v>
      </c>
      <c r="C2793">
        <f>VLOOKUP(B2793,NB_2!A:C,3,0)</f>
        <v>0.16172506738544473</v>
      </c>
      <c r="D2793">
        <f>VLOOKUP(B2793,NB_2!A:C,2,0)</f>
        <v>1.4184397163120567E-2</v>
      </c>
      <c r="E2793">
        <f>C2793*GETPIVOTDATA("Gender",NB_2!$A$3,"Gender","Male","LastLetter","a")</f>
        <v>2.8334580539228861E-2</v>
      </c>
      <c r="F2793">
        <f>D2793*GETPIVOTDATA("Gender",NB_2!$A$3,"Gender","Female","LastLetter","a")</f>
        <v>7.8754302384904471E-3</v>
      </c>
      <c r="G2793" t="str">
        <f t="shared" si="43"/>
        <v>Male</v>
      </c>
    </row>
    <row r="2794" spans="1:7">
      <c r="A2794" s="1" t="s">
        <v>4</v>
      </c>
      <c r="B2794" s="1" t="s">
        <v>2993</v>
      </c>
      <c r="C2794">
        <f>VLOOKUP(B2794,NB_2!A:C,3,0)</f>
        <v>2.2461814914645103E-2</v>
      </c>
      <c r="D2794">
        <f>VLOOKUP(B2794,NB_2!A:C,2,0)</f>
        <v>3.0395136778115501E-3</v>
      </c>
      <c r="E2794">
        <f>C2794*GETPIVOTDATA("Gender",NB_2!$A$3,"Gender","Male","LastLetter","a")</f>
        <v>3.9353584082262314E-3</v>
      </c>
      <c r="F2794">
        <f>D2794*GETPIVOTDATA("Gender",NB_2!$A$3,"Gender","Female","LastLetter","a")</f>
        <v>1.6875921939622388E-3</v>
      </c>
      <c r="G2794" t="str">
        <f t="shared" si="43"/>
        <v>Male</v>
      </c>
    </row>
    <row r="2795" spans="1:7">
      <c r="A2795" s="1" t="s">
        <v>4</v>
      </c>
      <c r="B2795" s="1" t="s">
        <v>2987</v>
      </c>
      <c r="C2795">
        <f>VLOOKUP(B2795,NB_2!A:C,3,0)</f>
        <v>3.7735849056603772E-2</v>
      </c>
      <c r="D2795">
        <f>VLOOKUP(B2795,NB_2!A:C,2,0)</f>
        <v>7.0921985815602835E-3</v>
      </c>
      <c r="E2795">
        <f>C2795*GETPIVOTDATA("Gender",NB_2!$A$3,"Gender","Male","LastLetter","a")</f>
        <v>6.6114021258200676E-3</v>
      </c>
      <c r="F2795">
        <f>D2795*GETPIVOTDATA("Gender",NB_2!$A$3,"Gender","Female","LastLetter","a")</f>
        <v>3.9377151192452236E-3</v>
      </c>
      <c r="G2795" t="str">
        <f t="shared" si="43"/>
        <v>Male</v>
      </c>
    </row>
    <row r="2796" spans="1:7">
      <c r="A2796" s="1" t="s">
        <v>4</v>
      </c>
      <c r="B2796" s="1" t="s">
        <v>2976</v>
      </c>
      <c r="C2796">
        <f>VLOOKUP(B2796,NB_2!A:C,3,0)</f>
        <v>0.17520215633423181</v>
      </c>
      <c r="D2796">
        <f>VLOOKUP(B2796,NB_2!A:C,2,0)</f>
        <v>0.55521783181357653</v>
      </c>
      <c r="E2796">
        <f>C2796*GETPIVOTDATA("Gender",NB_2!$A$3,"Gender","Male","LastLetter","a")</f>
        <v>3.0695795584164604E-2</v>
      </c>
      <c r="F2796">
        <f>D2796*GETPIVOTDATA("Gender",NB_2!$A$3,"Gender","Female","LastLetter","a")</f>
        <v>0.30826684076376898</v>
      </c>
      <c r="G2796" t="str">
        <f t="shared" si="43"/>
        <v>Female</v>
      </c>
    </row>
    <row r="2797" spans="1:7">
      <c r="A2797" s="1" t="s">
        <v>4</v>
      </c>
      <c r="B2797" s="1" t="s">
        <v>2983</v>
      </c>
      <c r="C2797">
        <f>VLOOKUP(B2797,NB_2!A:C,3,0)</f>
        <v>6.5588499550763707E-2</v>
      </c>
      <c r="D2797">
        <f>VLOOKUP(B2797,NB_2!A:C,2,0)</f>
        <v>0.33839918946301922</v>
      </c>
      <c r="E2797">
        <f>C2797*GETPIVOTDATA("Gender",NB_2!$A$3,"Gender","Male","LastLetter","a")</f>
        <v>1.1491246552020596E-2</v>
      </c>
      <c r="F2797">
        <f>D2797*GETPIVOTDATA("Gender",NB_2!$A$3,"Gender","Female","LastLetter","a")</f>
        <v>0.18788526426112923</v>
      </c>
      <c r="G2797" t="str">
        <f t="shared" si="43"/>
        <v>Female</v>
      </c>
    </row>
    <row r="2798" spans="1:7">
      <c r="A2798" s="1" t="s">
        <v>4</v>
      </c>
      <c r="B2798" s="1" t="s">
        <v>2982</v>
      </c>
      <c r="C2798">
        <f>VLOOKUP(B2798,NB_2!A:C,3,0)</f>
        <v>0.1096136567834681</v>
      </c>
      <c r="D2798">
        <f>VLOOKUP(B2798,NB_2!A:C,2,0)</f>
        <v>5.065856129685917E-3</v>
      </c>
      <c r="E2798">
        <f>C2798*GETPIVOTDATA("Gender",NB_2!$A$3,"Gender","Male","LastLetter","a")</f>
        <v>1.9204549032144008E-2</v>
      </c>
      <c r="F2798">
        <f>D2798*GETPIVOTDATA("Gender",NB_2!$A$3,"Gender","Female","LastLetter","a")</f>
        <v>2.812653656603731E-3</v>
      </c>
      <c r="G2798" t="str">
        <f t="shared" si="43"/>
        <v>Male</v>
      </c>
    </row>
    <row r="2799" spans="1:7">
      <c r="A2799" s="1" t="s">
        <v>4</v>
      </c>
      <c r="B2799" s="1" t="s">
        <v>2988</v>
      </c>
      <c r="C2799">
        <f>VLOOKUP(B2799,NB_2!A:C,3,0)</f>
        <v>0.16172506738544473</v>
      </c>
      <c r="D2799">
        <f>VLOOKUP(B2799,NB_2!A:C,2,0)</f>
        <v>1.4184397163120567E-2</v>
      </c>
      <c r="E2799">
        <f>C2799*GETPIVOTDATA("Gender",NB_2!$A$3,"Gender","Male","LastLetter","a")</f>
        <v>2.8334580539228861E-2</v>
      </c>
      <c r="F2799">
        <f>D2799*GETPIVOTDATA("Gender",NB_2!$A$3,"Gender","Female","LastLetter","a")</f>
        <v>7.8754302384904471E-3</v>
      </c>
      <c r="G2799" t="str">
        <f t="shared" si="43"/>
        <v>Male</v>
      </c>
    </row>
    <row r="2800" spans="1:7">
      <c r="A2800" s="1" t="s">
        <v>4</v>
      </c>
      <c r="B2800" s="1" t="s">
        <v>2984</v>
      </c>
      <c r="C2800">
        <f>VLOOKUP(B2800,NB_2!A:C,3,0)</f>
        <v>2.3360287511230909E-2</v>
      </c>
      <c r="D2800">
        <f>VLOOKUP(B2800,NB_2!A:C,2,0)</f>
        <v>1.0131712259371835E-3</v>
      </c>
      <c r="E2800">
        <f>C2800*GETPIVOTDATA("Gender",NB_2!$A$3,"Gender","Male","LastLetter","a")</f>
        <v>4.0927727445552809E-3</v>
      </c>
      <c r="F2800">
        <f>D2800*GETPIVOTDATA("Gender",NB_2!$A$3,"Gender","Female","LastLetter","a")</f>
        <v>5.6253073132074625E-4</v>
      </c>
      <c r="G2800" t="str">
        <f t="shared" si="43"/>
        <v>Male</v>
      </c>
    </row>
    <row r="2801" spans="1:7">
      <c r="A2801" s="1" t="s">
        <v>4</v>
      </c>
      <c r="B2801" s="1" t="s">
        <v>2982</v>
      </c>
      <c r="C2801">
        <f>VLOOKUP(B2801,NB_2!A:C,3,0)</f>
        <v>0.1096136567834681</v>
      </c>
      <c r="D2801">
        <f>VLOOKUP(B2801,NB_2!A:C,2,0)</f>
        <v>5.065856129685917E-3</v>
      </c>
      <c r="E2801">
        <f>C2801*GETPIVOTDATA("Gender",NB_2!$A$3,"Gender","Male","LastLetter","a")</f>
        <v>1.9204549032144008E-2</v>
      </c>
      <c r="F2801">
        <f>D2801*GETPIVOTDATA("Gender",NB_2!$A$3,"Gender","Female","LastLetter","a")</f>
        <v>2.812653656603731E-3</v>
      </c>
      <c r="G2801" t="str">
        <f t="shared" si="43"/>
        <v>Male</v>
      </c>
    </row>
    <row r="2802" spans="1:7">
      <c r="A2802" s="1" t="s">
        <v>4</v>
      </c>
      <c r="B2802" s="1" t="s">
        <v>2976</v>
      </c>
      <c r="C2802">
        <f>VLOOKUP(B2802,NB_2!A:C,3,0)</f>
        <v>0.17520215633423181</v>
      </c>
      <c r="D2802">
        <f>VLOOKUP(B2802,NB_2!A:C,2,0)</f>
        <v>0.55521783181357653</v>
      </c>
      <c r="E2802">
        <f>C2802*GETPIVOTDATA("Gender",NB_2!$A$3,"Gender","Male","LastLetter","a")</f>
        <v>3.0695795584164604E-2</v>
      </c>
      <c r="F2802">
        <f>D2802*GETPIVOTDATA("Gender",NB_2!$A$3,"Gender","Female","LastLetter","a")</f>
        <v>0.30826684076376898</v>
      </c>
      <c r="G2802" t="str">
        <f t="shared" si="43"/>
        <v>Female</v>
      </c>
    </row>
    <row r="2803" spans="1:7">
      <c r="A2803" s="1" t="s">
        <v>4</v>
      </c>
      <c r="B2803" s="1" t="s">
        <v>2995</v>
      </c>
      <c r="C2803">
        <f>VLOOKUP(B2803,NB_2!A:C,3,0)</f>
        <v>3.2345013477088951E-2</v>
      </c>
      <c r="D2803">
        <f>VLOOKUP(B2803,NB_2!A:C,2,0)</f>
        <v>1.0131712259371834E-2</v>
      </c>
      <c r="E2803">
        <f>C2803*GETPIVOTDATA("Gender",NB_2!$A$3,"Gender","Male","LastLetter","a")</f>
        <v>5.6669161078457733E-3</v>
      </c>
      <c r="F2803">
        <f>D2803*GETPIVOTDATA("Gender",NB_2!$A$3,"Gender","Female","LastLetter","a")</f>
        <v>5.6253073132074621E-3</v>
      </c>
      <c r="G2803" t="str">
        <f t="shared" si="43"/>
        <v>Male</v>
      </c>
    </row>
    <row r="2804" spans="1:7">
      <c r="A2804" s="1" t="s">
        <v>4</v>
      </c>
      <c r="B2804" s="1" t="s">
        <v>2988</v>
      </c>
      <c r="C2804">
        <f>VLOOKUP(B2804,NB_2!A:C,3,0)</f>
        <v>0.16172506738544473</v>
      </c>
      <c r="D2804">
        <f>VLOOKUP(B2804,NB_2!A:C,2,0)</f>
        <v>1.4184397163120567E-2</v>
      </c>
      <c r="E2804">
        <f>C2804*GETPIVOTDATA("Gender",NB_2!$A$3,"Gender","Male","LastLetter","a")</f>
        <v>2.8334580539228861E-2</v>
      </c>
      <c r="F2804">
        <f>D2804*GETPIVOTDATA("Gender",NB_2!$A$3,"Gender","Female","LastLetter","a")</f>
        <v>7.8754302384904471E-3</v>
      </c>
      <c r="G2804" t="str">
        <f t="shared" si="43"/>
        <v>Male</v>
      </c>
    </row>
    <row r="2805" spans="1:7">
      <c r="A2805" s="1" t="s">
        <v>4</v>
      </c>
      <c r="B2805" s="1" t="s">
        <v>2983</v>
      </c>
      <c r="C2805">
        <f>VLOOKUP(B2805,NB_2!A:C,3,0)</f>
        <v>6.5588499550763707E-2</v>
      </c>
      <c r="D2805">
        <f>VLOOKUP(B2805,NB_2!A:C,2,0)</f>
        <v>0.33839918946301922</v>
      </c>
      <c r="E2805">
        <f>C2805*GETPIVOTDATA("Gender",NB_2!$A$3,"Gender","Male","LastLetter","a")</f>
        <v>1.1491246552020596E-2</v>
      </c>
      <c r="F2805">
        <f>D2805*GETPIVOTDATA("Gender",NB_2!$A$3,"Gender","Female","LastLetter","a")</f>
        <v>0.18788526426112923</v>
      </c>
      <c r="G2805" t="str">
        <f t="shared" si="43"/>
        <v>Female</v>
      </c>
    </row>
    <row r="2806" spans="1:7">
      <c r="A2806" s="1" t="s">
        <v>4</v>
      </c>
      <c r="B2806" s="1" t="s">
        <v>2992</v>
      </c>
      <c r="C2806">
        <f>VLOOKUP(B2806,NB_2!A:C,3,0)</f>
        <v>8.9847259658580411E-2</v>
      </c>
      <c r="D2806">
        <f>VLOOKUP(B2806,NB_2!A:C,2,0)</f>
        <v>8.1053698074974676E-3</v>
      </c>
      <c r="E2806">
        <f>C2806*GETPIVOTDATA("Gender",NB_2!$A$3,"Gender","Male","LastLetter","a")</f>
        <v>1.5741433632904926E-2</v>
      </c>
      <c r="F2806">
        <f>D2806*GETPIVOTDATA("Gender",NB_2!$A$3,"Gender","Female","LastLetter","a")</f>
        <v>4.50024585056597E-3</v>
      </c>
      <c r="G2806" t="str">
        <f t="shared" si="43"/>
        <v>Male</v>
      </c>
    </row>
    <row r="2807" spans="1:7">
      <c r="A2807" s="1" t="s">
        <v>4</v>
      </c>
      <c r="B2807" s="1" t="s">
        <v>2983</v>
      </c>
      <c r="C2807">
        <f>VLOOKUP(B2807,NB_2!A:C,3,0)</f>
        <v>6.5588499550763707E-2</v>
      </c>
      <c r="D2807">
        <f>VLOOKUP(B2807,NB_2!A:C,2,0)</f>
        <v>0.33839918946301922</v>
      </c>
      <c r="E2807">
        <f>C2807*GETPIVOTDATA("Gender",NB_2!$A$3,"Gender","Male","LastLetter","a")</f>
        <v>1.1491246552020596E-2</v>
      </c>
      <c r="F2807">
        <f>D2807*GETPIVOTDATA("Gender",NB_2!$A$3,"Gender","Female","LastLetter","a")</f>
        <v>0.18788526426112923</v>
      </c>
      <c r="G2807" t="str">
        <f t="shared" si="43"/>
        <v>Female</v>
      </c>
    </row>
    <row r="2808" spans="1:7">
      <c r="A2808" s="1" t="s">
        <v>4</v>
      </c>
      <c r="B2808" s="1" t="s">
        <v>2995</v>
      </c>
      <c r="C2808">
        <f>VLOOKUP(B2808,NB_2!A:C,3,0)</f>
        <v>3.2345013477088951E-2</v>
      </c>
      <c r="D2808">
        <f>VLOOKUP(B2808,NB_2!A:C,2,0)</f>
        <v>1.0131712259371834E-2</v>
      </c>
      <c r="E2808">
        <f>C2808*GETPIVOTDATA("Gender",NB_2!$A$3,"Gender","Male","LastLetter","a")</f>
        <v>5.6669161078457733E-3</v>
      </c>
      <c r="F2808">
        <f>D2808*GETPIVOTDATA("Gender",NB_2!$A$3,"Gender","Female","LastLetter","a")</f>
        <v>5.6253073132074621E-3</v>
      </c>
      <c r="G2808" t="str">
        <f t="shared" si="43"/>
        <v>Male</v>
      </c>
    </row>
    <row r="2809" spans="1:7">
      <c r="A2809" s="1" t="s">
        <v>4</v>
      </c>
      <c r="B2809" s="1" t="s">
        <v>2976</v>
      </c>
      <c r="C2809">
        <f>VLOOKUP(B2809,NB_2!A:C,3,0)</f>
        <v>0.17520215633423181</v>
      </c>
      <c r="D2809">
        <f>VLOOKUP(B2809,NB_2!A:C,2,0)</f>
        <v>0.55521783181357653</v>
      </c>
      <c r="E2809">
        <f>C2809*GETPIVOTDATA("Gender",NB_2!$A$3,"Gender","Male","LastLetter","a")</f>
        <v>3.0695795584164604E-2</v>
      </c>
      <c r="F2809">
        <f>D2809*GETPIVOTDATA("Gender",NB_2!$A$3,"Gender","Female","LastLetter","a")</f>
        <v>0.30826684076376898</v>
      </c>
      <c r="G2809" t="str">
        <f t="shared" si="43"/>
        <v>Female</v>
      </c>
    </row>
    <row r="2810" spans="1:7">
      <c r="A2810" s="1" t="s">
        <v>4</v>
      </c>
      <c r="B2810" s="1" t="s">
        <v>2988</v>
      </c>
      <c r="C2810">
        <f>VLOOKUP(B2810,NB_2!A:C,3,0)</f>
        <v>0.16172506738544473</v>
      </c>
      <c r="D2810">
        <f>VLOOKUP(B2810,NB_2!A:C,2,0)</f>
        <v>1.4184397163120567E-2</v>
      </c>
      <c r="E2810">
        <f>C2810*GETPIVOTDATA("Gender",NB_2!$A$3,"Gender","Male","LastLetter","a")</f>
        <v>2.8334580539228861E-2</v>
      </c>
      <c r="F2810">
        <f>D2810*GETPIVOTDATA("Gender",NB_2!$A$3,"Gender","Female","LastLetter","a")</f>
        <v>7.8754302384904471E-3</v>
      </c>
      <c r="G2810" t="str">
        <f t="shared" si="43"/>
        <v>Male</v>
      </c>
    </row>
    <row r="2811" spans="1:7">
      <c r="A2811" s="1" t="s">
        <v>4</v>
      </c>
      <c r="B2811" s="1" t="s">
        <v>2994</v>
      </c>
      <c r="C2811">
        <f>VLOOKUP(B2811,NB_2!A:C,3,0)</f>
        <v>6.2893081761006289E-2</v>
      </c>
      <c r="D2811">
        <f>VLOOKUP(B2811,NB_2!A:C,2,0)</f>
        <v>5.065856129685917E-3</v>
      </c>
      <c r="E2811">
        <f>C2811*GETPIVOTDATA("Gender",NB_2!$A$3,"Gender","Male","LastLetter","a")</f>
        <v>1.1019003543033448E-2</v>
      </c>
      <c r="F2811">
        <f>D2811*GETPIVOTDATA("Gender",NB_2!$A$3,"Gender","Female","LastLetter","a")</f>
        <v>2.812653656603731E-3</v>
      </c>
      <c r="G2811" t="str">
        <f t="shared" si="43"/>
        <v>Male</v>
      </c>
    </row>
    <row r="2812" spans="1:7">
      <c r="A2812" s="1" t="s">
        <v>4</v>
      </c>
      <c r="B2812" s="1" t="s">
        <v>2994</v>
      </c>
      <c r="C2812">
        <f>VLOOKUP(B2812,NB_2!A:C,3,0)</f>
        <v>6.2893081761006289E-2</v>
      </c>
      <c r="D2812">
        <f>VLOOKUP(B2812,NB_2!A:C,2,0)</f>
        <v>5.065856129685917E-3</v>
      </c>
      <c r="E2812">
        <f>C2812*GETPIVOTDATA("Gender",NB_2!$A$3,"Gender","Male","LastLetter","a")</f>
        <v>1.1019003543033448E-2</v>
      </c>
      <c r="F2812">
        <f>D2812*GETPIVOTDATA("Gender",NB_2!$A$3,"Gender","Female","LastLetter","a")</f>
        <v>2.812653656603731E-3</v>
      </c>
      <c r="G2812" t="str">
        <f t="shared" si="43"/>
        <v>Male</v>
      </c>
    </row>
    <row r="2813" spans="1:7">
      <c r="A2813" s="1" t="s">
        <v>4</v>
      </c>
      <c r="B2813" s="1" t="s">
        <v>2976</v>
      </c>
      <c r="C2813">
        <f>VLOOKUP(B2813,NB_2!A:C,3,0)</f>
        <v>0.17520215633423181</v>
      </c>
      <c r="D2813">
        <f>VLOOKUP(B2813,NB_2!A:C,2,0)</f>
        <v>0.55521783181357653</v>
      </c>
      <c r="E2813">
        <f>C2813*GETPIVOTDATA("Gender",NB_2!$A$3,"Gender","Male","LastLetter","a")</f>
        <v>3.0695795584164604E-2</v>
      </c>
      <c r="F2813">
        <f>D2813*GETPIVOTDATA("Gender",NB_2!$A$3,"Gender","Female","LastLetter","a")</f>
        <v>0.30826684076376898</v>
      </c>
      <c r="G2813" t="str">
        <f t="shared" si="43"/>
        <v>Female</v>
      </c>
    </row>
    <row r="2814" spans="1:7">
      <c r="A2814" s="1" t="s">
        <v>4</v>
      </c>
      <c r="B2814" s="1" t="s">
        <v>2978</v>
      </c>
      <c r="C2814">
        <f>VLOOKUP(B2814,NB_2!A:C,3,0)</f>
        <v>3.0548068283917342E-2</v>
      </c>
      <c r="D2814">
        <f>VLOOKUP(B2814,NB_2!A:C,2,0)</f>
        <v>1.0131712259371835E-3</v>
      </c>
      <c r="E2814">
        <f>C2814*GETPIVOTDATA("Gender",NB_2!$A$3,"Gender","Male","LastLetter","a")</f>
        <v>5.3520874351876743E-3</v>
      </c>
      <c r="F2814">
        <f>D2814*GETPIVOTDATA("Gender",NB_2!$A$3,"Gender","Female","LastLetter","a")</f>
        <v>5.6253073132074625E-4</v>
      </c>
      <c r="G2814" t="str">
        <f t="shared" si="43"/>
        <v>Male</v>
      </c>
    </row>
    <row r="2815" spans="1:7">
      <c r="A2815" s="1" t="s">
        <v>4</v>
      </c>
      <c r="B2815" s="1" t="s">
        <v>2976</v>
      </c>
      <c r="C2815">
        <f>VLOOKUP(B2815,NB_2!A:C,3,0)</f>
        <v>0.17520215633423181</v>
      </c>
      <c r="D2815">
        <f>VLOOKUP(B2815,NB_2!A:C,2,0)</f>
        <v>0.55521783181357653</v>
      </c>
      <c r="E2815">
        <f>C2815*GETPIVOTDATA("Gender",NB_2!$A$3,"Gender","Male","LastLetter","a")</f>
        <v>3.0695795584164604E-2</v>
      </c>
      <c r="F2815">
        <f>D2815*GETPIVOTDATA("Gender",NB_2!$A$3,"Gender","Female","LastLetter","a")</f>
        <v>0.30826684076376898</v>
      </c>
      <c r="G2815" t="str">
        <f t="shared" si="43"/>
        <v>Female</v>
      </c>
    </row>
    <row r="2816" spans="1:7">
      <c r="A2816" s="1" t="s">
        <v>4</v>
      </c>
      <c r="B2816" s="1" t="s">
        <v>2990</v>
      </c>
      <c r="C2816">
        <f>VLOOKUP(B2816,NB_2!A:C,3,0)</f>
        <v>1.2578616352201259E-2</v>
      </c>
      <c r="D2816">
        <f>VLOOKUP(B2816,NB_2!A:C,2,0)</f>
        <v>1.0131712259371835E-3</v>
      </c>
      <c r="E2816">
        <f>C2816*GETPIVOTDATA("Gender",NB_2!$A$3,"Gender","Male","LastLetter","a")</f>
        <v>2.2038007086066895E-3</v>
      </c>
      <c r="F2816">
        <f>D2816*GETPIVOTDATA("Gender",NB_2!$A$3,"Gender","Female","LastLetter","a")</f>
        <v>5.6253073132074625E-4</v>
      </c>
      <c r="G2816" t="str">
        <f t="shared" si="43"/>
        <v>Male</v>
      </c>
    </row>
    <row r="2817" spans="1:7">
      <c r="A2817" s="1" t="s">
        <v>4</v>
      </c>
      <c r="B2817" s="1" t="s">
        <v>2983</v>
      </c>
      <c r="C2817">
        <f>VLOOKUP(B2817,NB_2!A:C,3,0)</f>
        <v>6.5588499550763707E-2</v>
      </c>
      <c r="D2817">
        <f>VLOOKUP(B2817,NB_2!A:C,2,0)</f>
        <v>0.33839918946301922</v>
      </c>
      <c r="E2817">
        <f>C2817*GETPIVOTDATA("Gender",NB_2!$A$3,"Gender","Male","LastLetter","a")</f>
        <v>1.1491246552020596E-2</v>
      </c>
      <c r="F2817">
        <f>D2817*GETPIVOTDATA("Gender",NB_2!$A$3,"Gender","Female","LastLetter","a")</f>
        <v>0.18788526426112923</v>
      </c>
      <c r="G2817" t="str">
        <f t="shared" si="43"/>
        <v>Female</v>
      </c>
    </row>
    <row r="2818" spans="1:7">
      <c r="A2818" s="1" t="s">
        <v>4</v>
      </c>
      <c r="B2818" s="1" t="s">
        <v>2988</v>
      </c>
      <c r="C2818">
        <f>VLOOKUP(B2818,NB_2!A:C,3,0)</f>
        <v>0.16172506738544473</v>
      </c>
      <c r="D2818">
        <f>VLOOKUP(B2818,NB_2!A:C,2,0)</f>
        <v>1.4184397163120567E-2</v>
      </c>
      <c r="E2818">
        <f>C2818*GETPIVOTDATA("Gender",NB_2!$A$3,"Gender","Male","LastLetter","a")</f>
        <v>2.8334580539228861E-2</v>
      </c>
      <c r="F2818">
        <f>D2818*GETPIVOTDATA("Gender",NB_2!$A$3,"Gender","Female","LastLetter","a")</f>
        <v>7.8754302384904471E-3</v>
      </c>
      <c r="G2818" t="str">
        <f t="shared" si="43"/>
        <v>Male</v>
      </c>
    </row>
    <row r="2819" spans="1:7">
      <c r="A2819" s="1" t="s">
        <v>4</v>
      </c>
      <c r="B2819" s="1" t="s">
        <v>2986</v>
      </c>
      <c r="C2819">
        <f>VLOOKUP(B2819,NB_2!A:C,3,0)</f>
        <v>5.6603773584905662E-2</v>
      </c>
      <c r="D2819">
        <f>VLOOKUP(B2819,NB_2!A:C,2,0)</f>
        <v>3.0395136778115502E-2</v>
      </c>
      <c r="E2819">
        <f>C2819*GETPIVOTDATA("Gender",NB_2!$A$3,"Gender","Male","LastLetter","a")</f>
        <v>9.9171031887301028E-3</v>
      </c>
      <c r="F2819">
        <f>D2819*GETPIVOTDATA("Gender",NB_2!$A$3,"Gender","Female","LastLetter","a")</f>
        <v>1.6875921939622389E-2</v>
      </c>
      <c r="G2819" t="str">
        <f t="shared" ref="G2819:G2882" si="44">IF(E2819&gt;F2819,"Male","Female")</f>
        <v>Female</v>
      </c>
    </row>
    <row r="2820" spans="1:7">
      <c r="A2820" s="1" t="s">
        <v>4</v>
      </c>
      <c r="B2820" s="1" t="s">
        <v>2986</v>
      </c>
      <c r="C2820">
        <f>VLOOKUP(B2820,NB_2!A:C,3,0)</f>
        <v>5.6603773584905662E-2</v>
      </c>
      <c r="D2820">
        <f>VLOOKUP(B2820,NB_2!A:C,2,0)</f>
        <v>3.0395136778115502E-2</v>
      </c>
      <c r="E2820">
        <f>C2820*GETPIVOTDATA("Gender",NB_2!$A$3,"Gender","Male","LastLetter","a")</f>
        <v>9.9171031887301028E-3</v>
      </c>
      <c r="F2820">
        <f>D2820*GETPIVOTDATA("Gender",NB_2!$A$3,"Gender","Female","LastLetter","a")</f>
        <v>1.6875921939622389E-2</v>
      </c>
      <c r="G2820" t="str">
        <f t="shared" si="44"/>
        <v>Female</v>
      </c>
    </row>
    <row r="2821" spans="1:7">
      <c r="A2821" s="1" t="s">
        <v>4</v>
      </c>
      <c r="B2821" s="1" t="s">
        <v>2982</v>
      </c>
      <c r="C2821">
        <f>VLOOKUP(B2821,NB_2!A:C,3,0)</f>
        <v>0.1096136567834681</v>
      </c>
      <c r="D2821">
        <f>VLOOKUP(B2821,NB_2!A:C,2,0)</f>
        <v>5.065856129685917E-3</v>
      </c>
      <c r="E2821">
        <f>C2821*GETPIVOTDATA("Gender",NB_2!$A$3,"Gender","Male","LastLetter","a")</f>
        <v>1.9204549032144008E-2</v>
      </c>
      <c r="F2821">
        <f>D2821*GETPIVOTDATA("Gender",NB_2!$A$3,"Gender","Female","LastLetter","a")</f>
        <v>2.812653656603731E-3</v>
      </c>
      <c r="G2821" t="str">
        <f t="shared" si="44"/>
        <v>Male</v>
      </c>
    </row>
    <row r="2822" spans="1:7">
      <c r="A2822" s="1" t="s">
        <v>4</v>
      </c>
      <c r="B2822" s="1" t="s">
        <v>2988</v>
      </c>
      <c r="C2822">
        <f>VLOOKUP(B2822,NB_2!A:C,3,0)</f>
        <v>0.16172506738544473</v>
      </c>
      <c r="D2822">
        <f>VLOOKUP(B2822,NB_2!A:C,2,0)</f>
        <v>1.4184397163120567E-2</v>
      </c>
      <c r="E2822">
        <f>C2822*GETPIVOTDATA("Gender",NB_2!$A$3,"Gender","Male","LastLetter","a")</f>
        <v>2.8334580539228861E-2</v>
      </c>
      <c r="F2822">
        <f>D2822*GETPIVOTDATA("Gender",NB_2!$A$3,"Gender","Female","LastLetter","a")</f>
        <v>7.8754302384904471E-3</v>
      </c>
      <c r="G2822" t="str">
        <f t="shared" si="44"/>
        <v>Male</v>
      </c>
    </row>
    <row r="2823" spans="1:7">
      <c r="A2823" s="1" t="s">
        <v>4</v>
      </c>
      <c r="B2823" s="1" t="s">
        <v>2976</v>
      </c>
      <c r="C2823">
        <f>VLOOKUP(B2823,NB_2!A:C,3,0)</f>
        <v>0.17520215633423181</v>
      </c>
      <c r="D2823">
        <f>VLOOKUP(B2823,NB_2!A:C,2,0)</f>
        <v>0.55521783181357653</v>
      </c>
      <c r="E2823">
        <f>C2823*GETPIVOTDATA("Gender",NB_2!$A$3,"Gender","Male","LastLetter","a")</f>
        <v>3.0695795584164604E-2</v>
      </c>
      <c r="F2823">
        <f>D2823*GETPIVOTDATA("Gender",NB_2!$A$3,"Gender","Female","LastLetter","a")</f>
        <v>0.30826684076376898</v>
      </c>
      <c r="G2823" t="str">
        <f t="shared" si="44"/>
        <v>Female</v>
      </c>
    </row>
    <row r="2824" spans="1:7">
      <c r="A2824" s="1" t="s">
        <v>4</v>
      </c>
      <c r="B2824" s="1" t="s">
        <v>2988</v>
      </c>
      <c r="C2824">
        <f>VLOOKUP(B2824,NB_2!A:C,3,0)</f>
        <v>0.16172506738544473</v>
      </c>
      <c r="D2824">
        <f>VLOOKUP(B2824,NB_2!A:C,2,0)</f>
        <v>1.4184397163120567E-2</v>
      </c>
      <c r="E2824">
        <f>C2824*GETPIVOTDATA("Gender",NB_2!$A$3,"Gender","Male","LastLetter","a")</f>
        <v>2.8334580539228861E-2</v>
      </c>
      <c r="F2824">
        <f>D2824*GETPIVOTDATA("Gender",NB_2!$A$3,"Gender","Female","LastLetter","a")</f>
        <v>7.8754302384904471E-3</v>
      </c>
      <c r="G2824" t="str">
        <f t="shared" si="44"/>
        <v>Male</v>
      </c>
    </row>
    <row r="2825" spans="1:7">
      <c r="A2825" s="1" t="s">
        <v>4</v>
      </c>
      <c r="B2825" s="1" t="s">
        <v>2976</v>
      </c>
      <c r="C2825">
        <f>VLOOKUP(B2825,NB_2!A:C,3,0)</f>
        <v>0.17520215633423181</v>
      </c>
      <c r="D2825">
        <f>VLOOKUP(B2825,NB_2!A:C,2,0)</f>
        <v>0.55521783181357653</v>
      </c>
      <c r="E2825">
        <f>C2825*GETPIVOTDATA("Gender",NB_2!$A$3,"Gender","Male","LastLetter","a")</f>
        <v>3.0695795584164604E-2</v>
      </c>
      <c r="F2825">
        <f>D2825*GETPIVOTDATA("Gender",NB_2!$A$3,"Gender","Female","LastLetter","a")</f>
        <v>0.30826684076376898</v>
      </c>
      <c r="G2825" t="str">
        <f t="shared" si="44"/>
        <v>Female</v>
      </c>
    </row>
    <row r="2826" spans="1:7">
      <c r="A2826" s="1" t="s">
        <v>4</v>
      </c>
      <c r="B2826" s="1" t="s">
        <v>2983</v>
      </c>
      <c r="C2826">
        <f>VLOOKUP(B2826,NB_2!A:C,3,0)</f>
        <v>6.5588499550763707E-2</v>
      </c>
      <c r="D2826">
        <f>VLOOKUP(B2826,NB_2!A:C,2,0)</f>
        <v>0.33839918946301922</v>
      </c>
      <c r="E2826">
        <f>C2826*GETPIVOTDATA("Gender",NB_2!$A$3,"Gender","Male","LastLetter","a")</f>
        <v>1.1491246552020596E-2</v>
      </c>
      <c r="F2826">
        <f>D2826*GETPIVOTDATA("Gender",NB_2!$A$3,"Gender","Female","LastLetter","a")</f>
        <v>0.18788526426112923</v>
      </c>
      <c r="G2826" t="str">
        <f t="shared" si="44"/>
        <v>Female</v>
      </c>
    </row>
    <row r="2827" spans="1:7">
      <c r="A2827" s="1" t="s">
        <v>4</v>
      </c>
      <c r="B2827" s="1" t="s">
        <v>2976</v>
      </c>
      <c r="C2827">
        <f>VLOOKUP(B2827,NB_2!A:C,3,0)</f>
        <v>0.17520215633423181</v>
      </c>
      <c r="D2827">
        <f>VLOOKUP(B2827,NB_2!A:C,2,0)</f>
        <v>0.55521783181357653</v>
      </c>
      <c r="E2827">
        <f>C2827*GETPIVOTDATA("Gender",NB_2!$A$3,"Gender","Male","LastLetter","a")</f>
        <v>3.0695795584164604E-2</v>
      </c>
      <c r="F2827">
        <f>D2827*GETPIVOTDATA("Gender",NB_2!$A$3,"Gender","Female","LastLetter","a")</f>
        <v>0.30826684076376898</v>
      </c>
      <c r="G2827" t="str">
        <f t="shared" si="44"/>
        <v>Female</v>
      </c>
    </row>
    <row r="2828" spans="1:7">
      <c r="A2828" s="1" t="s">
        <v>4</v>
      </c>
      <c r="B2828" s="1" t="s">
        <v>2987</v>
      </c>
      <c r="C2828">
        <f>VLOOKUP(B2828,NB_2!A:C,3,0)</f>
        <v>3.7735849056603772E-2</v>
      </c>
      <c r="D2828">
        <f>VLOOKUP(B2828,NB_2!A:C,2,0)</f>
        <v>7.0921985815602835E-3</v>
      </c>
      <c r="E2828">
        <f>C2828*GETPIVOTDATA("Gender",NB_2!$A$3,"Gender","Male","LastLetter","a")</f>
        <v>6.6114021258200676E-3</v>
      </c>
      <c r="F2828">
        <f>D2828*GETPIVOTDATA("Gender",NB_2!$A$3,"Gender","Female","LastLetter","a")</f>
        <v>3.9377151192452236E-3</v>
      </c>
      <c r="G2828" t="str">
        <f t="shared" si="44"/>
        <v>Male</v>
      </c>
    </row>
    <row r="2829" spans="1:7">
      <c r="A2829" s="1" t="s">
        <v>4</v>
      </c>
      <c r="B2829" s="1" t="s">
        <v>2992</v>
      </c>
      <c r="C2829">
        <f>VLOOKUP(B2829,NB_2!A:C,3,0)</f>
        <v>8.9847259658580411E-2</v>
      </c>
      <c r="D2829">
        <f>VLOOKUP(B2829,NB_2!A:C,2,0)</f>
        <v>8.1053698074974676E-3</v>
      </c>
      <c r="E2829">
        <f>C2829*GETPIVOTDATA("Gender",NB_2!$A$3,"Gender","Male","LastLetter","a")</f>
        <v>1.5741433632904926E-2</v>
      </c>
      <c r="F2829">
        <f>D2829*GETPIVOTDATA("Gender",NB_2!$A$3,"Gender","Female","LastLetter","a")</f>
        <v>4.50024585056597E-3</v>
      </c>
      <c r="G2829" t="str">
        <f t="shared" si="44"/>
        <v>Male</v>
      </c>
    </row>
    <row r="2830" spans="1:7">
      <c r="A2830" s="1" t="s">
        <v>4</v>
      </c>
      <c r="B2830" s="1" t="s">
        <v>2995</v>
      </c>
      <c r="C2830">
        <f>VLOOKUP(B2830,NB_2!A:C,3,0)</f>
        <v>3.2345013477088951E-2</v>
      </c>
      <c r="D2830">
        <f>VLOOKUP(B2830,NB_2!A:C,2,0)</f>
        <v>1.0131712259371834E-2</v>
      </c>
      <c r="E2830">
        <f>C2830*GETPIVOTDATA("Gender",NB_2!$A$3,"Gender","Male","LastLetter","a")</f>
        <v>5.6669161078457733E-3</v>
      </c>
      <c r="F2830">
        <f>D2830*GETPIVOTDATA("Gender",NB_2!$A$3,"Gender","Female","LastLetter","a")</f>
        <v>5.6253073132074621E-3</v>
      </c>
      <c r="G2830" t="str">
        <f t="shared" si="44"/>
        <v>Male</v>
      </c>
    </row>
    <row r="2831" spans="1:7">
      <c r="A2831" s="1" t="s">
        <v>4</v>
      </c>
      <c r="B2831" s="1" t="s">
        <v>2988</v>
      </c>
      <c r="C2831">
        <f>VLOOKUP(B2831,NB_2!A:C,3,0)</f>
        <v>0.16172506738544473</v>
      </c>
      <c r="D2831">
        <f>VLOOKUP(B2831,NB_2!A:C,2,0)</f>
        <v>1.4184397163120567E-2</v>
      </c>
      <c r="E2831">
        <f>C2831*GETPIVOTDATA("Gender",NB_2!$A$3,"Gender","Male","LastLetter","a")</f>
        <v>2.8334580539228861E-2</v>
      </c>
      <c r="F2831">
        <f>D2831*GETPIVOTDATA("Gender",NB_2!$A$3,"Gender","Female","LastLetter","a")</f>
        <v>7.8754302384904471E-3</v>
      </c>
      <c r="G2831" t="str">
        <f t="shared" si="44"/>
        <v>Male</v>
      </c>
    </row>
    <row r="2832" spans="1:7">
      <c r="A2832" s="1" t="s">
        <v>4</v>
      </c>
      <c r="B2832" s="1" t="s">
        <v>2976</v>
      </c>
      <c r="C2832">
        <f>VLOOKUP(B2832,NB_2!A:C,3,0)</f>
        <v>0.17520215633423181</v>
      </c>
      <c r="D2832">
        <f>VLOOKUP(B2832,NB_2!A:C,2,0)</f>
        <v>0.55521783181357653</v>
      </c>
      <c r="E2832">
        <f>C2832*GETPIVOTDATA("Gender",NB_2!$A$3,"Gender","Male","LastLetter","a")</f>
        <v>3.0695795584164604E-2</v>
      </c>
      <c r="F2832">
        <f>D2832*GETPIVOTDATA("Gender",NB_2!$A$3,"Gender","Female","LastLetter","a")</f>
        <v>0.30826684076376898</v>
      </c>
      <c r="G2832" t="str">
        <f t="shared" si="44"/>
        <v>Female</v>
      </c>
    </row>
    <row r="2833" spans="1:7">
      <c r="A2833" s="1" t="s">
        <v>4</v>
      </c>
      <c r="B2833" s="1" t="s">
        <v>2985</v>
      </c>
      <c r="C2833">
        <f>VLOOKUP(B2833,NB_2!A:C,3,0)</f>
        <v>3.6837376460017966E-2</v>
      </c>
      <c r="D2833">
        <f>VLOOKUP(B2833,NB_2!A:C,2,0)</f>
        <v>4.0526849037487338E-3</v>
      </c>
      <c r="E2833">
        <f>C2833*GETPIVOTDATA("Gender",NB_2!$A$3,"Gender","Male","LastLetter","a")</f>
        <v>6.4539877894910181E-3</v>
      </c>
      <c r="F2833">
        <f>D2833*GETPIVOTDATA("Gender",NB_2!$A$3,"Gender","Female","LastLetter","a")</f>
        <v>2.250122925282985E-3</v>
      </c>
      <c r="G2833" t="str">
        <f t="shared" si="44"/>
        <v>Male</v>
      </c>
    </row>
    <row r="2834" spans="1:7">
      <c r="A2834" s="1" t="s">
        <v>4</v>
      </c>
      <c r="B2834" s="1" t="s">
        <v>2986</v>
      </c>
      <c r="C2834">
        <f>VLOOKUP(B2834,NB_2!A:C,3,0)</f>
        <v>5.6603773584905662E-2</v>
      </c>
      <c r="D2834">
        <f>VLOOKUP(B2834,NB_2!A:C,2,0)</f>
        <v>3.0395136778115502E-2</v>
      </c>
      <c r="E2834">
        <f>C2834*GETPIVOTDATA("Gender",NB_2!$A$3,"Gender","Male","LastLetter","a")</f>
        <v>9.9171031887301028E-3</v>
      </c>
      <c r="F2834">
        <f>D2834*GETPIVOTDATA("Gender",NB_2!$A$3,"Gender","Female","LastLetter","a")</f>
        <v>1.6875921939622389E-2</v>
      </c>
      <c r="G2834" t="str">
        <f t="shared" si="44"/>
        <v>Female</v>
      </c>
    </row>
    <row r="2835" spans="1:7">
      <c r="A2835" s="1" t="s">
        <v>4</v>
      </c>
      <c r="B2835" s="1" t="s">
        <v>2992</v>
      </c>
      <c r="C2835">
        <f>VLOOKUP(B2835,NB_2!A:C,3,0)</f>
        <v>8.9847259658580411E-2</v>
      </c>
      <c r="D2835">
        <f>VLOOKUP(B2835,NB_2!A:C,2,0)</f>
        <v>8.1053698074974676E-3</v>
      </c>
      <c r="E2835">
        <f>C2835*GETPIVOTDATA("Gender",NB_2!$A$3,"Gender","Male","LastLetter","a")</f>
        <v>1.5741433632904926E-2</v>
      </c>
      <c r="F2835">
        <f>D2835*GETPIVOTDATA("Gender",NB_2!$A$3,"Gender","Female","LastLetter","a")</f>
        <v>4.50024585056597E-3</v>
      </c>
      <c r="G2835" t="str">
        <f t="shared" si="44"/>
        <v>Male</v>
      </c>
    </row>
    <row r="2836" spans="1:7">
      <c r="A2836" s="1" t="s">
        <v>4</v>
      </c>
      <c r="B2836" s="1" t="s">
        <v>2982</v>
      </c>
      <c r="C2836">
        <f>VLOOKUP(B2836,NB_2!A:C,3,0)</f>
        <v>0.1096136567834681</v>
      </c>
      <c r="D2836">
        <f>VLOOKUP(B2836,NB_2!A:C,2,0)</f>
        <v>5.065856129685917E-3</v>
      </c>
      <c r="E2836">
        <f>C2836*GETPIVOTDATA("Gender",NB_2!$A$3,"Gender","Male","LastLetter","a")</f>
        <v>1.9204549032144008E-2</v>
      </c>
      <c r="F2836">
        <f>D2836*GETPIVOTDATA("Gender",NB_2!$A$3,"Gender","Female","LastLetter","a")</f>
        <v>2.812653656603731E-3</v>
      </c>
      <c r="G2836" t="str">
        <f t="shared" si="44"/>
        <v>Male</v>
      </c>
    </row>
    <row r="2837" spans="1:7">
      <c r="A2837" s="1" t="s">
        <v>4</v>
      </c>
      <c r="B2837" s="1" t="s">
        <v>2982</v>
      </c>
      <c r="C2837">
        <f>VLOOKUP(B2837,NB_2!A:C,3,0)</f>
        <v>0.1096136567834681</v>
      </c>
      <c r="D2837">
        <f>VLOOKUP(B2837,NB_2!A:C,2,0)</f>
        <v>5.065856129685917E-3</v>
      </c>
      <c r="E2837">
        <f>C2837*GETPIVOTDATA("Gender",NB_2!$A$3,"Gender","Male","LastLetter","a")</f>
        <v>1.9204549032144008E-2</v>
      </c>
      <c r="F2837">
        <f>D2837*GETPIVOTDATA("Gender",NB_2!$A$3,"Gender","Female","LastLetter","a")</f>
        <v>2.812653656603731E-3</v>
      </c>
      <c r="G2837" t="str">
        <f t="shared" si="44"/>
        <v>Male</v>
      </c>
    </row>
    <row r="2838" spans="1:7">
      <c r="A2838" s="1" t="s">
        <v>4</v>
      </c>
      <c r="B2838" s="1" t="s">
        <v>2976</v>
      </c>
      <c r="C2838">
        <f>VLOOKUP(B2838,NB_2!A:C,3,0)</f>
        <v>0.17520215633423181</v>
      </c>
      <c r="D2838">
        <f>VLOOKUP(B2838,NB_2!A:C,2,0)</f>
        <v>0.55521783181357653</v>
      </c>
      <c r="E2838">
        <f>C2838*GETPIVOTDATA("Gender",NB_2!$A$3,"Gender","Male","LastLetter","a")</f>
        <v>3.0695795584164604E-2</v>
      </c>
      <c r="F2838">
        <f>D2838*GETPIVOTDATA("Gender",NB_2!$A$3,"Gender","Female","LastLetter","a")</f>
        <v>0.30826684076376898</v>
      </c>
      <c r="G2838" t="str">
        <f t="shared" si="44"/>
        <v>Female</v>
      </c>
    </row>
    <row r="2839" spans="1:7">
      <c r="A2839" s="1" t="s">
        <v>4</v>
      </c>
      <c r="B2839" s="1" t="s">
        <v>2993</v>
      </c>
      <c r="C2839">
        <f>VLOOKUP(B2839,NB_2!A:C,3,0)</f>
        <v>2.2461814914645103E-2</v>
      </c>
      <c r="D2839">
        <f>VLOOKUP(B2839,NB_2!A:C,2,0)</f>
        <v>3.0395136778115501E-3</v>
      </c>
      <c r="E2839">
        <f>C2839*GETPIVOTDATA("Gender",NB_2!$A$3,"Gender","Male","LastLetter","a")</f>
        <v>3.9353584082262314E-3</v>
      </c>
      <c r="F2839">
        <f>D2839*GETPIVOTDATA("Gender",NB_2!$A$3,"Gender","Female","LastLetter","a")</f>
        <v>1.6875921939622388E-3</v>
      </c>
      <c r="G2839" t="str">
        <f t="shared" si="44"/>
        <v>Male</v>
      </c>
    </row>
    <row r="2840" spans="1:7">
      <c r="A2840" s="1" t="s">
        <v>4</v>
      </c>
      <c r="B2840" s="1" t="s">
        <v>2992</v>
      </c>
      <c r="C2840">
        <f>VLOOKUP(B2840,NB_2!A:C,3,0)</f>
        <v>8.9847259658580411E-2</v>
      </c>
      <c r="D2840">
        <f>VLOOKUP(B2840,NB_2!A:C,2,0)</f>
        <v>8.1053698074974676E-3</v>
      </c>
      <c r="E2840">
        <f>C2840*GETPIVOTDATA("Gender",NB_2!$A$3,"Gender","Male","LastLetter","a")</f>
        <v>1.5741433632904926E-2</v>
      </c>
      <c r="F2840">
        <f>D2840*GETPIVOTDATA("Gender",NB_2!$A$3,"Gender","Female","LastLetter","a")</f>
        <v>4.50024585056597E-3</v>
      </c>
      <c r="G2840" t="str">
        <f t="shared" si="44"/>
        <v>Male</v>
      </c>
    </row>
    <row r="2841" spans="1:7">
      <c r="A2841" s="1" t="s">
        <v>4</v>
      </c>
      <c r="B2841" s="1" t="s">
        <v>2987</v>
      </c>
      <c r="C2841">
        <f>VLOOKUP(B2841,NB_2!A:C,3,0)</f>
        <v>3.7735849056603772E-2</v>
      </c>
      <c r="D2841">
        <f>VLOOKUP(B2841,NB_2!A:C,2,0)</f>
        <v>7.0921985815602835E-3</v>
      </c>
      <c r="E2841">
        <f>C2841*GETPIVOTDATA("Gender",NB_2!$A$3,"Gender","Male","LastLetter","a")</f>
        <v>6.6114021258200676E-3</v>
      </c>
      <c r="F2841">
        <f>D2841*GETPIVOTDATA("Gender",NB_2!$A$3,"Gender","Female","LastLetter","a")</f>
        <v>3.9377151192452236E-3</v>
      </c>
      <c r="G2841" t="str">
        <f t="shared" si="44"/>
        <v>Male</v>
      </c>
    </row>
    <row r="2842" spans="1:7">
      <c r="A2842" s="1" t="s">
        <v>4</v>
      </c>
      <c r="B2842" s="1" t="s">
        <v>2992</v>
      </c>
      <c r="C2842">
        <f>VLOOKUP(B2842,NB_2!A:C,3,0)</f>
        <v>8.9847259658580411E-2</v>
      </c>
      <c r="D2842">
        <f>VLOOKUP(B2842,NB_2!A:C,2,0)</f>
        <v>8.1053698074974676E-3</v>
      </c>
      <c r="E2842">
        <f>C2842*GETPIVOTDATA("Gender",NB_2!$A$3,"Gender","Male","LastLetter","a")</f>
        <v>1.5741433632904926E-2</v>
      </c>
      <c r="F2842">
        <f>D2842*GETPIVOTDATA("Gender",NB_2!$A$3,"Gender","Female","LastLetter","a")</f>
        <v>4.50024585056597E-3</v>
      </c>
      <c r="G2842" t="str">
        <f t="shared" si="44"/>
        <v>Male</v>
      </c>
    </row>
    <row r="2843" spans="1:7">
      <c r="A2843" s="1" t="s">
        <v>4</v>
      </c>
      <c r="B2843" s="1" t="s">
        <v>2988</v>
      </c>
      <c r="C2843">
        <f>VLOOKUP(B2843,NB_2!A:C,3,0)</f>
        <v>0.16172506738544473</v>
      </c>
      <c r="D2843">
        <f>VLOOKUP(B2843,NB_2!A:C,2,0)</f>
        <v>1.4184397163120567E-2</v>
      </c>
      <c r="E2843">
        <f>C2843*GETPIVOTDATA("Gender",NB_2!$A$3,"Gender","Male","LastLetter","a")</f>
        <v>2.8334580539228861E-2</v>
      </c>
      <c r="F2843">
        <f>D2843*GETPIVOTDATA("Gender",NB_2!$A$3,"Gender","Female","LastLetter","a")</f>
        <v>7.8754302384904471E-3</v>
      </c>
      <c r="G2843" t="str">
        <f t="shared" si="44"/>
        <v>Male</v>
      </c>
    </row>
    <row r="2844" spans="1:7">
      <c r="A2844" s="1" t="s">
        <v>4</v>
      </c>
      <c r="B2844" s="1" t="s">
        <v>2976</v>
      </c>
      <c r="C2844">
        <f>VLOOKUP(B2844,NB_2!A:C,3,0)</f>
        <v>0.17520215633423181</v>
      </c>
      <c r="D2844">
        <f>VLOOKUP(B2844,NB_2!A:C,2,0)</f>
        <v>0.55521783181357653</v>
      </c>
      <c r="E2844">
        <f>C2844*GETPIVOTDATA("Gender",NB_2!$A$3,"Gender","Male","LastLetter","a")</f>
        <v>3.0695795584164604E-2</v>
      </c>
      <c r="F2844">
        <f>D2844*GETPIVOTDATA("Gender",NB_2!$A$3,"Gender","Female","LastLetter","a")</f>
        <v>0.30826684076376898</v>
      </c>
      <c r="G2844" t="str">
        <f t="shared" si="44"/>
        <v>Female</v>
      </c>
    </row>
    <row r="2845" spans="1:7">
      <c r="A2845" s="1" t="s">
        <v>4</v>
      </c>
      <c r="B2845" s="1" t="s">
        <v>2983</v>
      </c>
      <c r="C2845">
        <f>VLOOKUP(B2845,NB_2!A:C,3,0)</f>
        <v>6.5588499550763707E-2</v>
      </c>
      <c r="D2845">
        <f>VLOOKUP(B2845,NB_2!A:C,2,0)</f>
        <v>0.33839918946301922</v>
      </c>
      <c r="E2845">
        <f>C2845*GETPIVOTDATA("Gender",NB_2!$A$3,"Gender","Male","LastLetter","a")</f>
        <v>1.1491246552020596E-2</v>
      </c>
      <c r="F2845">
        <f>D2845*GETPIVOTDATA("Gender",NB_2!$A$3,"Gender","Female","LastLetter","a")</f>
        <v>0.18788526426112923</v>
      </c>
      <c r="G2845" t="str">
        <f t="shared" si="44"/>
        <v>Female</v>
      </c>
    </row>
    <row r="2846" spans="1:7">
      <c r="A2846" s="1" t="s">
        <v>4</v>
      </c>
      <c r="B2846" s="1" t="s">
        <v>2982</v>
      </c>
      <c r="C2846">
        <f>VLOOKUP(B2846,NB_2!A:C,3,0)</f>
        <v>0.1096136567834681</v>
      </c>
      <c r="D2846">
        <f>VLOOKUP(B2846,NB_2!A:C,2,0)</f>
        <v>5.065856129685917E-3</v>
      </c>
      <c r="E2846">
        <f>C2846*GETPIVOTDATA("Gender",NB_2!$A$3,"Gender","Male","LastLetter","a")</f>
        <v>1.9204549032144008E-2</v>
      </c>
      <c r="F2846">
        <f>D2846*GETPIVOTDATA("Gender",NB_2!$A$3,"Gender","Female","LastLetter","a")</f>
        <v>2.812653656603731E-3</v>
      </c>
      <c r="G2846" t="str">
        <f t="shared" si="44"/>
        <v>Male</v>
      </c>
    </row>
    <row r="2847" spans="1:7">
      <c r="A2847" s="1" t="s">
        <v>4</v>
      </c>
      <c r="B2847" s="1" t="s">
        <v>2992</v>
      </c>
      <c r="C2847">
        <f>VLOOKUP(B2847,NB_2!A:C,3,0)</f>
        <v>8.9847259658580411E-2</v>
      </c>
      <c r="D2847">
        <f>VLOOKUP(B2847,NB_2!A:C,2,0)</f>
        <v>8.1053698074974676E-3</v>
      </c>
      <c r="E2847">
        <f>C2847*GETPIVOTDATA("Gender",NB_2!$A$3,"Gender","Male","LastLetter","a")</f>
        <v>1.5741433632904926E-2</v>
      </c>
      <c r="F2847">
        <f>D2847*GETPIVOTDATA("Gender",NB_2!$A$3,"Gender","Female","LastLetter","a")</f>
        <v>4.50024585056597E-3</v>
      </c>
      <c r="G2847" t="str">
        <f t="shared" si="44"/>
        <v>Male</v>
      </c>
    </row>
    <row r="2848" spans="1:7">
      <c r="A2848" s="1" t="s">
        <v>4</v>
      </c>
      <c r="B2848" s="1" t="s">
        <v>2982</v>
      </c>
      <c r="C2848">
        <f>VLOOKUP(B2848,NB_2!A:C,3,0)</f>
        <v>0.1096136567834681</v>
      </c>
      <c r="D2848">
        <f>VLOOKUP(B2848,NB_2!A:C,2,0)</f>
        <v>5.065856129685917E-3</v>
      </c>
      <c r="E2848">
        <f>C2848*GETPIVOTDATA("Gender",NB_2!$A$3,"Gender","Male","LastLetter","a")</f>
        <v>1.9204549032144008E-2</v>
      </c>
      <c r="F2848">
        <f>D2848*GETPIVOTDATA("Gender",NB_2!$A$3,"Gender","Female","LastLetter","a")</f>
        <v>2.812653656603731E-3</v>
      </c>
      <c r="G2848" t="str">
        <f t="shared" si="44"/>
        <v>Male</v>
      </c>
    </row>
    <row r="2849" spans="1:7">
      <c r="A2849" s="1" t="s">
        <v>4</v>
      </c>
      <c r="B2849" s="1" t="s">
        <v>2988</v>
      </c>
      <c r="C2849">
        <f>VLOOKUP(B2849,NB_2!A:C,3,0)</f>
        <v>0.16172506738544473</v>
      </c>
      <c r="D2849">
        <f>VLOOKUP(B2849,NB_2!A:C,2,0)</f>
        <v>1.4184397163120567E-2</v>
      </c>
      <c r="E2849">
        <f>C2849*GETPIVOTDATA("Gender",NB_2!$A$3,"Gender","Male","LastLetter","a")</f>
        <v>2.8334580539228861E-2</v>
      </c>
      <c r="F2849">
        <f>D2849*GETPIVOTDATA("Gender",NB_2!$A$3,"Gender","Female","LastLetter","a")</f>
        <v>7.8754302384904471E-3</v>
      </c>
      <c r="G2849" t="str">
        <f t="shared" si="44"/>
        <v>Male</v>
      </c>
    </row>
    <row r="2850" spans="1:7">
      <c r="A2850" s="1" t="s">
        <v>4</v>
      </c>
      <c r="B2850" s="1" t="s">
        <v>2994</v>
      </c>
      <c r="C2850">
        <f>VLOOKUP(B2850,NB_2!A:C,3,0)</f>
        <v>6.2893081761006289E-2</v>
      </c>
      <c r="D2850">
        <f>VLOOKUP(B2850,NB_2!A:C,2,0)</f>
        <v>5.065856129685917E-3</v>
      </c>
      <c r="E2850">
        <f>C2850*GETPIVOTDATA("Gender",NB_2!$A$3,"Gender","Male","LastLetter","a")</f>
        <v>1.1019003543033448E-2</v>
      </c>
      <c r="F2850">
        <f>D2850*GETPIVOTDATA("Gender",NB_2!$A$3,"Gender","Female","LastLetter","a")</f>
        <v>2.812653656603731E-3</v>
      </c>
      <c r="G2850" t="str">
        <f t="shared" si="44"/>
        <v>Male</v>
      </c>
    </row>
    <row r="2851" spans="1:7">
      <c r="A2851" s="1" t="s">
        <v>4</v>
      </c>
      <c r="B2851" s="1" t="s">
        <v>2988</v>
      </c>
      <c r="C2851">
        <f>VLOOKUP(B2851,NB_2!A:C,3,0)</f>
        <v>0.16172506738544473</v>
      </c>
      <c r="D2851">
        <f>VLOOKUP(B2851,NB_2!A:C,2,0)</f>
        <v>1.4184397163120567E-2</v>
      </c>
      <c r="E2851">
        <f>C2851*GETPIVOTDATA("Gender",NB_2!$A$3,"Gender","Male","LastLetter","a")</f>
        <v>2.8334580539228861E-2</v>
      </c>
      <c r="F2851">
        <f>D2851*GETPIVOTDATA("Gender",NB_2!$A$3,"Gender","Female","LastLetter","a")</f>
        <v>7.8754302384904471E-3</v>
      </c>
      <c r="G2851" t="str">
        <f t="shared" si="44"/>
        <v>Male</v>
      </c>
    </row>
    <row r="2852" spans="1:7">
      <c r="A2852" s="1" t="s">
        <v>4</v>
      </c>
      <c r="B2852" s="1" t="s">
        <v>2992</v>
      </c>
      <c r="C2852">
        <f>VLOOKUP(B2852,NB_2!A:C,3,0)</f>
        <v>8.9847259658580411E-2</v>
      </c>
      <c r="D2852">
        <f>VLOOKUP(B2852,NB_2!A:C,2,0)</f>
        <v>8.1053698074974676E-3</v>
      </c>
      <c r="E2852">
        <f>C2852*GETPIVOTDATA("Gender",NB_2!$A$3,"Gender","Male","LastLetter","a")</f>
        <v>1.5741433632904926E-2</v>
      </c>
      <c r="F2852">
        <f>D2852*GETPIVOTDATA("Gender",NB_2!$A$3,"Gender","Female","LastLetter","a")</f>
        <v>4.50024585056597E-3</v>
      </c>
      <c r="G2852" t="str">
        <f t="shared" si="44"/>
        <v>Male</v>
      </c>
    </row>
    <row r="2853" spans="1:7">
      <c r="A2853" s="1" t="s">
        <v>4</v>
      </c>
      <c r="B2853" s="1" t="s">
        <v>2976</v>
      </c>
      <c r="C2853">
        <f>VLOOKUP(B2853,NB_2!A:C,3,0)</f>
        <v>0.17520215633423181</v>
      </c>
      <c r="D2853">
        <f>VLOOKUP(B2853,NB_2!A:C,2,0)</f>
        <v>0.55521783181357653</v>
      </c>
      <c r="E2853">
        <f>C2853*GETPIVOTDATA("Gender",NB_2!$A$3,"Gender","Male","LastLetter","a")</f>
        <v>3.0695795584164604E-2</v>
      </c>
      <c r="F2853">
        <f>D2853*GETPIVOTDATA("Gender",NB_2!$A$3,"Gender","Female","LastLetter","a")</f>
        <v>0.30826684076376898</v>
      </c>
      <c r="G2853" t="str">
        <f t="shared" si="44"/>
        <v>Female</v>
      </c>
    </row>
    <row r="2854" spans="1:7">
      <c r="A2854" s="1" t="s">
        <v>4</v>
      </c>
      <c r="B2854" s="1" t="s">
        <v>2988</v>
      </c>
      <c r="C2854">
        <f>VLOOKUP(B2854,NB_2!A:C,3,0)</f>
        <v>0.16172506738544473</v>
      </c>
      <c r="D2854">
        <f>VLOOKUP(B2854,NB_2!A:C,2,0)</f>
        <v>1.4184397163120567E-2</v>
      </c>
      <c r="E2854">
        <f>C2854*GETPIVOTDATA("Gender",NB_2!$A$3,"Gender","Male","LastLetter","a")</f>
        <v>2.8334580539228861E-2</v>
      </c>
      <c r="F2854">
        <f>D2854*GETPIVOTDATA("Gender",NB_2!$A$3,"Gender","Female","LastLetter","a")</f>
        <v>7.8754302384904471E-3</v>
      </c>
      <c r="G2854" t="str">
        <f t="shared" si="44"/>
        <v>Male</v>
      </c>
    </row>
    <row r="2855" spans="1:7">
      <c r="A2855" s="1" t="s">
        <v>4</v>
      </c>
      <c r="B2855" s="1" t="s">
        <v>2988</v>
      </c>
      <c r="C2855">
        <f>VLOOKUP(B2855,NB_2!A:C,3,0)</f>
        <v>0.16172506738544473</v>
      </c>
      <c r="D2855">
        <f>VLOOKUP(B2855,NB_2!A:C,2,0)</f>
        <v>1.4184397163120567E-2</v>
      </c>
      <c r="E2855">
        <f>C2855*GETPIVOTDATA("Gender",NB_2!$A$3,"Gender","Male","LastLetter","a")</f>
        <v>2.8334580539228861E-2</v>
      </c>
      <c r="F2855">
        <f>D2855*GETPIVOTDATA("Gender",NB_2!$A$3,"Gender","Female","LastLetter","a")</f>
        <v>7.8754302384904471E-3</v>
      </c>
      <c r="G2855" t="str">
        <f t="shared" si="44"/>
        <v>Male</v>
      </c>
    </row>
    <row r="2856" spans="1:7">
      <c r="A2856" s="1" t="s">
        <v>4</v>
      </c>
      <c r="B2856" s="1" t="s">
        <v>2976</v>
      </c>
      <c r="C2856">
        <f>VLOOKUP(B2856,NB_2!A:C,3,0)</f>
        <v>0.17520215633423181</v>
      </c>
      <c r="D2856">
        <f>VLOOKUP(B2856,NB_2!A:C,2,0)</f>
        <v>0.55521783181357653</v>
      </c>
      <c r="E2856">
        <f>C2856*GETPIVOTDATA("Gender",NB_2!$A$3,"Gender","Male","LastLetter","a")</f>
        <v>3.0695795584164604E-2</v>
      </c>
      <c r="F2856">
        <f>D2856*GETPIVOTDATA("Gender",NB_2!$A$3,"Gender","Female","LastLetter","a")</f>
        <v>0.30826684076376898</v>
      </c>
      <c r="G2856" t="str">
        <f t="shared" si="44"/>
        <v>Female</v>
      </c>
    </row>
    <row r="2857" spans="1:7">
      <c r="A2857" s="1" t="s">
        <v>4</v>
      </c>
      <c r="B2857" s="1" t="s">
        <v>2988</v>
      </c>
      <c r="C2857">
        <f>VLOOKUP(B2857,NB_2!A:C,3,0)</f>
        <v>0.16172506738544473</v>
      </c>
      <c r="D2857">
        <f>VLOOKUP(B2857,NB_2!A:C,2,0)</f>
        <v>1.4184397163120567E-2</v>
      </c>
      <c r="E2857">
        <f>C2857*GETPIVOTDATA("Gender",NB_2!$A$3,"Gender","Male","LastLetter","a")</f>
        <v>2.8334580539228861E-2</v>
      </c>
      <c r="F2857">
        <f>D2857*GETPIVOTDATA("Gender",NB_2!$A$3,"Gender","Female","LastLetter","a")</f>
        <v>7.8754302384904471E-3</v>
      </c>
      <c r="G2857" t="str">
        <f t="shared" si="44"/>
        <v>Male</v>
      </c>
    </row>
    <row r="2858" spans="1:7">
      <c r="A2858" s="1" t="s">
        <v>4</v>
      </c>
      <c r="B2858" s="1" t="s">
        <v>2988</v>
      </c>
      <c r="C2858">
        <f>VLOOKUP(B2858,NB_2!A:C,3,0)</f>
        <v>0.16172506738544473</v>
      </c>
      <c r="D2858">
        <f>VLOOKUP(B2858,NB_2!A:C,2,0)</f>
        <v>1.4184397163120567E-2</v>
      </c>
      <c r="E2858">
        <f>C2858*GETPIVOTDATA("Gender",NB_2!$A$3,"Gender","Male","LastLetter","a")</f>
        <v>2.8334580539228861E-2</v>
      </c>
      <c r="F2858">
        <f>D2858*GETPIVOTDATA("Gender",NB_2!$A$3,"Gender","Female","LastLetter","a")</f>
        <v>7.8754302384904471E-3</v>
      </c>
      <c r="G2858" t="str">
        <f t="shared" si="44"/>
        <v>Male</v>
      </c>
    </row>
    <row r="2859" spans="1:7">
      <c r="A2859" s="1" t="s">
        <v>4</v>
      </c>
      <c r="B2859" s="1" t="s">
        <v>2988</v>
      </c>
      <c r="C2859">
        <f>VLOOKUP(B2859,NB_2!A:C,3,0)</f>
        <v>0.16172506738544473</v>
      </c>
      <c r="D2859">
        <f>VLOOKUP(B2859,NB_2!A:C,2,0)</f>
        <v>1.4184397163120567E-2</v>
      </c>
      <c r="E2859">
        <f>C2859*GETPIVOTDATA("Gender",NB_2!$A$3,"Gender","Male","LastLetter","a")</f>
        <v>2.8334580539228861E-2</v>
      </c>
      <c r="F2859">
        <f>D2859*GETPIVOTDATA("Gender",NB_2!$A$3,"Gender","Female","LastLetter","a")</f>
        <v>7.8754302384904471E-3</v>
      </c>
      <c r="G2859" t="str">
        <f t="shared" si="44"/>
        <v>Male</v>
      </c>
    </row>
    <row r="2860" spans="1:7">
      <c r="A2860" s="1" t="s">
        <v>4</v>
      </c>
      <c r="B2860" s="1" t="s">
        <v>2988</v>
      </c>
      <c r="C2860">
        <f>VLOOKUP(B2860,NB_2!A:C,3,0)</f>
        <v>0.16172506738544473</v>
      </c>
      <c r="D2860">
        <f>VLOOKUP(B2860,NB_2!A:C,2,0)</f>
        <v>1.4184397163120567E-2</v>
      </c>
      <c r="E2860">
        <f>C2860*GETPIVOTDATA("Gender",NB_2!$A$3,"Gender","Male","LastLetter","a")</f>
        <v>2.8334580539228861E-2</v>
      </c>
      <c r="F2860">
        <f>D2860*GETPIVOTDATA("Gender",NB_2!$A$3,"Gender","Female","LastLetter","a")</f>
        <v>7.8754302384904471E-3</v>
      </c>
      <c r="G2860" t="str">
        <f t="shared" si="44"/>
        <v>Male</v>
      </c>
    </row>
    <row r="2861" spans="1:7">
      <c r="A2861" s="1" t="s">
        <v>4</v>
      </c>
      <c r="B2861" s="1" t="s">
        <v>2982</v>
      </c>
      <c r="C2861">
        <f>VLOOKUP(B2861,NB_2!A:C,3,0)</f>
        <v>0.1096136567834681</v>
      </c>
      <c r="D2861">
        <f>VLOOKUP(B2861,NB_2!A:C,2,0)</f>
        <v>5.065856129685917E-3</v>
      </c>
      <c r="E2861">
        <f>C2861*GETPIVOTDATA("Gender",NB_2!$A$3,"Gender","Male","LastLetter","a")</f>
        <v>1.9204549032144008E-2</v>
      </c>
      <c r="F2861">
        <f>D2861*GETPIVOTDATA("Gender",NB_2!$A$3,"Gender","Female","LastLetter","a")</f>
        <v>2.812653656603731E-3</v>
      </c>
      <c r="G2861" t="str">
        <f t="shared" si="44"/>
        <v>Male</v>
      </c>
    </row>
    <row r="2862" spans="1:7">
      <c r="A2862" s="1" t="s">
        <v>4</v>
      </c>
      <c r="B2862" s="1" t="s">
        <v>2987</v>
      </c>
      <c r="C2862">
        <f>VLOOKUP(B2862,NB_2!A:C,3,0)</f>
        <v>3.7735849056603772E-2</v>
      </c>
      <c r="D2862">
        <f>VLOOKUP(B2862,NB_2!A:C,2,0)</f>
        <v>7.0921985815602835E-3</v>
      </c>
      <c r="E2862">
        <f>C2862*GETPIVOTDATA("Gender",NB_2!$A$3,"Gender","Male","LastLetter","a")</f>
        <v>6.6114021258200676E-3</v>
      </c>
      <c r="F2862">
        <f>D2862*GETPIVOTDATA("Gender",NB_2!$A$3,"Gender","Female","LastLetter","a")</f>
        <v>3.9377151192452236E-3</v>
      </c>
      <c r="G2862" t="str">
        <f t="shared" si="44"/>
        <v>Male</v>
      </c>
    </row>
    <row r="2863" spans="1:7">
      <c r="A2863" s="1" t="s">
        <v>4</v>
      </c>
      <c r="B2863" s="1" t="s">
        <v>2986</v>
      </c>
      <c r="C2863">
        <f>VLOOKUP(B2863,NB_2!A:C,3,0)</f>
        <v>5.6603773584905662E-2</v>
      </c>
      <c r="D2863">
        <f>VLOOKUP(B2863,NB_2!A:C,2,0)</f>
        <v>3.0395136778115502E-2</v>
      </c>
      <c r="E2863">
        <f>C2863*GETPIVOTDATA("Gender",NB_2!$A$3,"Gender","Male","LastLetter","a")</f>
        <v>9.9171031887301028E-3</v>
      </c>
      <c r="F2863">
        <f>D2863*GETPIVOTDATA("Gender",NB_2!$A$3,"Gender","Female","LastLetter","a")</f>
        <v>1.6875921939622389E-2</v>
      </c>
      <c r="G2863" t="str">
        <f t="shared" si="44"/>
        <v>Female</v>
      </c>
    </row>
    <row r="2864" spans="1:7">
      <c r="A2864" s="1" t="s">
        <v>4</v>
      </c>
      <c r="B2864" s="1" t="s">
        <v>2983</v>
      </c>
      <c r="C2864">
        <f>VLOOKUP(B2864,NB_2!A:C,3,0)</f>
        <v>6.5588499550763707E-2</v>
      </c>
      <c r="D2864">
        <f>VLOOKUP(B2864,NB_2!A:C,2,0)</f>
        <v>0.33839918946301922</v>
      </c>
      <c r="E2864">
        <f>C2864*GETPIVOTDATA("Gender",NB_2!$A$3,"Gender","Male","LastLetter","a")</f>
        <v>1.1491246552020596E-2</v>
      </c>
      <c r="F2864">
        <f>D2864*GETPIVOTDATA("Gender",NB_2!$A$3,"Gender","Female","LastLetter","a")</f>
        <v>0.18788526426112923</v>
      </c>
      <c r="G2864" t="str">
        <f t="shared" si="44"/>
        <v>Female</v>
      </c>
    </row>
    <row r="2865" spans="1:7">
      <c r="A2865" s="1" t="s">
        <v>4</v>
      </c>
      <c r="B2865" s="1" t="s">
        <v>2988</v>
      </c>
      <c r="C2865">
        <f>VLOOKUP(B2865,NB_2!A:C,3,0)</f>
        <v>0.16172506738544473</v>
      </c>
      <c r="D2865">
        <f>VLOOKUP(B2865,NB_2!A:C,2,0)</f>
        <v>1.4184397163120567E-2</v>
      </c>
      <c r="E2865">
        <f>C2865*GETPIVOTDATA("Gender",NB_2!$A$3,"Gender","Male","LastLetter","a")</f>
        <v>2.8334580539228861E-2</v>
      </c>
      <c r="F2865">
        <f>D2865*GETPIVOTDATA("Gender",NB_2!$A$3,"Gender","Female","LastLetter","a")</f>
        <v>7.8754302384904471E-3</v>
      </c>
      <c r="G2865" t="str">
        <f t="shared" si="44"/>
        <v>Male</v>
      </c>
    </row>
    <row r="2866" spans="1:7">
      <c r="A2866" s="1" t="s">
        <v>4</v>
      </c>
      <c r="B2866" s="1" t="s">
        <v>2993</v>
      </c>
      <c r="C2866">
        <f>VLOOKUP(B2866,NB_2!A:C,3,0)</f>
        <v>2.2461814914645103E-2</v>
      </c>
      <c r="D2866">
        <f>VLOOKUP(B2866,NB_2!A:C,2,0)</f>
        <v>3.0395136778115501E-3</v>
      </c>
      <c r="E2866">
        <f>C2866*GETPIVOTDATA("Gender",NB_2!$A$3,"Gender","Male","LastLetter","a")</f>
        <v>3.9353584082262314E-3</v>
      </c>
      <c r="F2866">
        <f>D2866*GETPIVOTDATA("Gender",NB_2!$A$3,"Gender","Female","LastLetter","a")</f>
        <v>1.6875921939622388E-3</v>
      </c>
      <c r="G2866" t="str">
        <f t="shared" si="44"/>
        <v>Male</v>
      </c>
    </row>
    <row r="2867" spans="1:7">
      <c r="A2867" s="1" t="s">
        <v>4</v>
      </c>
      <c r="B2867" s="1" t="s">
        <v>2986</v>
      </c>
      <c r="C2867">
        <f>VLOOKUP(B2867,NB_2!A:C,3,0)</f>
        <v>5.6603773584905662E-2</v>
      </c>
      <c r="D2867">
        <f>VLOOKUP(B2867,NB_2!A:C,2,0)</f>
        <v>3.0395136778115502E-2</v>
      </c>
      <c r="E2867">
        <f>C2867*GETPIVOTDATA("Gender",NB_2!$A$3,"Gender","Male","LastLetter","a")</f>
        <v>9.9171031887301028E-3</v>
      </c>
      <c r="F2867">
        <f>D2867*GETPIVOTDATA("Gender",NB_2!$A$3,"Gender","Female","LastLetter","a")</f>
        <v>1.6875921939622389E-2</v>
      </c>
      <c r="G2867" t="str">
        <f t="shared" si="44"/>
        <v>Female</v>
      </c>
    </row>
    <row r="2868" spans="1:7">
      <c r="A2868" s="1" t="s">
        <v>4</v>
      </c>
      <c r="B2868" s="1" t="s">
        <v>2988</v>
      </c>
      <c r="C2868">
        <f>VLOOKUP(B2868,NB_2!A:C,3,0)</f>
        <v>0.16172506738544473</v>
      </c>
      <c r="D2868">
        <f>VLOOKUP(B2868,NB_2!A:C,2,0)</f>
        <v>1.4184397163120567E-2</v>
      </c>
      <c r="E2868">
        <f>C2868*GETPIVOTDATA("Gender",NB_2!$A$3,"Gender","Male","LastLetter","a")</f>
        <v>2.8334580539228861E-2</v>
      </c>
      <c r="F2868">
        <f>D2868*GETPIVOTDATA("Gender",NB_2!$A$3,"Gender","Female","LastLetter","a")</f>
        <v>7.8754302384904471E-3</v>
      </c>
      <c r="G2868" t="str">
        <f t="shared" si="44"/>
        <v>Male</v>
      </c>
    </row>
    <row r="2869" spans="1:7">
      <c r="A2869" s="1" t="s">
        <v>4</v>
      </c>
      <c r="B2869" s="1" t="s">
        <v>2986</v>
      </c>
      <c r="C2869">
        <f>VLOOKUP(B2869,NB_2!A:C,3,0)</f>
        <v>5.6603773584905662E-2</v>
      </c>
      <c r="D2869">
        <f>VLOOKUP(B2869,NB_2!A:C,2,0)</f>
        <v>3.0395136778115502E-2</v>
      </c>
      <c r="E2869">
        <f>C2869*GETPIVOTDATA("Gender",NB_2!$A$3,"Gender","Male","LastLetter","a")</f>
        <v>9.9171031887301028E-3</v>
      </c>
      <c r="F2869">
        <f>D2869*GETPIVOTDATA("Gender",NB_2!$A$3,"Gender","Female","LastLetter","a")</f>
        <v>1.6875921939622389E-2</v>
      </c>
      <c r="G2869" t="str">
        <f t="shared" si="44"/>
        <v>Female</v>
      </c>
    </row>
    <row r="2870" spans="1:7">
      <c r="A2870" s="1" t="s">
        <v>4</v>
      </c>
      <c r="B2870" s="1" t="s">
        <v>2987</v>
      </c>
      <c r="C2870">
        <f>VLOOKUP(B2870,NB_2!A:C,3,0)</f>
        <v>3.7735849056603772E-2</v>
      </c>
      <c r="D2870">
        <f>VLOOKUP(B2870,NB_2!A:C,2,0)</f>
        <v>7.0921985815602835E-3</v>
      </c>
      <c r="E2870">
        <f>C2870*GETPIVOTDATA("Gender",NB_2!$A$3,"Gender","Male","LastLetter","a")</f>
        <v>6.6114021258200676E-3</v>
      </c>
      <c r="F2870">
        <f>D2870*GETPIVOTDATA("Gender",NB_2!$A$3,"Gender","Female","LastLetter","a")</f>
        <v>3.9377151192452236E-3</v>
      </c>
      <c r="G2870" t="str">
        <f t="shared" si="44"/>
        <v>Male</v>
      </c>
    </row>
    <row r="2871" spans="1:7">
      <c r="A2871" s="1" t="s">
        <v>4</v>
      </c>
      <c r="B2871" s="1" t="s">
        <v>2976</v>
      </c>
      <c r="C2871">
        <f>VLOOKUP(B2871,NB_2!A:C,3,0)</f>
        <v>0.17520215633423181</v>
      </c>
      <c r="D2871">
        <f>VLOOKUP(B2871,NB_2!A:C,2,0)</f>
        <v>0.55521783181357653</v>
      </c>
      <c r="E2871">
        <f>C2871*GETPIVOTDATA("Gender",NB_2!$A$3,"Gender","Male","LastLetter","a")</f>
        <v>3.0695795584164604E-2</v>
      </c>
      <c r="F2871">
        <f>D2871*GETPIVOTDATA("Gender",NB_2!$A$3,"Gender","Female","LastLetter","a")</f>
        <v>0.30826684076376898</v>
      </c>
      <c r="G2871" t="str">
        <f t="shared" si="44"/>
        <v>Female</v>
      </c>
    </row>
    <row r="2872" spans="1:7">
      <c r="A2872" s="1" t="s">
        <v>4</v>
      </c>
      <c r="B2872" s="1" t="s">
        <v>2976</v>
      </c>
      <c r="C2872">
        <f>VLOOKUP(B2872,NB_2!A:C,3,0)</f>
        <v>0.17520215633423181</v>
      </c>
      <c r="D2872">
        <f>VLOOKUP(B2872,NB_2!A:C,2,0)</f>
        <v>0.55521783181357653</v>
      </c>
      <c r="E2872">
        <f>C2872*GETPIVOTDATA("Gender",NB_2!$A$3,"Gender","Male","LastLetter","a")</f>
        <v>3.0695795584164604E-2</v>
      </c>
      <c r="F2872">
        <f>D2872*GETPIVOTDATA("Gender",NB_2!$A$3,"Gender","Female","LastLetter","a")</f>
        <v>0.30826684076376898</v>
      </c>
      <c r="G2872" t="str">
        <f t="shared" si="44"/>
        <v>Female</v>
      </c>
    </row>
    <row r="2873" spans="1:7">
      <c r="A2873" s="1" t="s">
        <v>4</v>
      </c>
      <c r="B2873" s="1" t="s">
        <v>2985</v>
      </c>
      <c r="C2873">
        <f>VLOOKUP(B2873,NB_2!A:C,3,0)</f>
        <v>3.6837376460017966E-2</v>
      </c>
      <c r="D2873">
        <f>VLOOKUP(B2873,NB_2!A:C,2,0)</f>
        <v>4.0526849037487338E-3</v>
      </c>
      <c r="E2873">
        <f>C2873*GETPIVOTDATA("Gender",NB_2!$A$3,"Gender","Male","LastLetter","a")</f>
        <v>6.4539877894910181E-3</v>
      </c>
      <c r="F2873">
        <f>D2873*GETPIVOTDATA("Gender",NB_2!$A$3,"Gender","Female","LastLetter","a")</f>
        <v>2.250122925282985E-3</v>
      </c>
      <c r="G2873" t="str">
        <f t="shared" si="44"/>
        <v>Male</v>
      </c>
    </row>
    <row r="2874" spans="1:7">
      <c r="A2874" s="1" t="s">
        <v>4</v>
      </c>
      <c r="B2874" s="1" t="s">
        <v>2982</v>
      </c>
      <c r="C2874">
        <f>VLOOKUP(B2874,NB_2!A:C,3,0)</f>
        <v>0.1096136567834681</v>
      </c>
      <c r="D2874">
        <f>VLOOKUP(B2874,NB_2!A:C,2,0)</f>
        <v>5.065856129685917E-3</v>
      </c>
      <c r="E2874">
        <f>C2874*GETPIVOTDATA("Gender",NB_2!$A$3,"Gender","Male","LastLetter","a")</f>
        <v>1.9204549032144008E-2</v>
      </c>
      <c r="F2874">
        <f>D2874*GETPIVOTDATA("Gender",NB_2!$A$3,"Gender","Female","LastLetter","a")</f>
        <v>2.812653656603731E-3</v>
      </c>
      <c r="G2874" t="str">
        <f t="shared" si="44"/>
        <v>Male</v>
      </c>
    </row>
    <row r="2875" spans="1:7">
      <c r="A2875" s="1" t="s">
        <v>4</v>
      </c>
      <c r="B2875" s="1" t="s">
        <v>2987</v>
      </c>
      <c r="C2875">
        <f>VLOOKUP(B2875,NB_2!A:C,3,0)</f>
        <v>3.7735849056603772E-2</v>
      </c>
      <c r="D2875">
        <f>VLOOKUP(B2875,NB_2!A:C,2,0)</f>
        <v>7.0921985815602835E-3</v>
      </c>
      <c r="E2875">
        <f>C2875*GETPIVOTDATA("Gender",NB_2!$A$3,"Gender","Male","LastLetter","a")</f>
        <v>6.6114021258200676E-3</v>
      </c>
      <c r="F2875">
        <f>D2875*GETPIVOTDATA("Gender",NB_2!$A$3,"Gender","Female","LastLetter","a")</f>
        <v>3.9377151192452236E-3</v>
      </c>
      <c r="G2875" t="str">
        <f t="shared" si="44"/>
        <v>Male</v>
      </c>
    </row>
    <row r="2876" spans="1:7">
      <c r="A2876" s="1" t="s">
        <v>4</v>
      </c>
      <c r="B2876" s="1" t="s">
        <v>2976</v>
      </c>
      <c r="C2876">
        <f>VLOOKUP(B2876,NB_2!A:C,3,0)</f>
        <v>0.17520215633423181</v>
      </c>
      <c r="D2876">
        <f>VLOOKUP(B2876,NB_2!A:C,2,0)</f>
        <v>0.55521783181357653</v>
      </c>
      <c r="E2876">
        <f>C2876*GETPIVOTDATA("Gender",NB_2!$A$3,"Gender","Male","LastLetter","a")</f>
        <v>3.0695795584164604E-2</v>
      </c>
      <c r="F2876">
        <f>D2876*GETPIVOTDATA("Gender",NB_2!$A$3,"Gender","Female","LastLetter","a")</f>
        <v>0.30826684076376898</v>
      </c>
      <c r="G2876" t="str">
        <f t="shared" si="44"/>
        <v>Female</v>
      </c>
    </row>
    <row r="2877" spans="1:7">
      <c r="A2877" s="1" t="s">
        <v>4</v>
      </c>
      <c r="B2877" s="1" t="s">
        <v>2985</v>
      </c>
      <c r="C2877">
        <f>VLOOKUP(B2877,NB_2!A:C,3,0)</f>
        <v>3.6837376460017966E-2</v>
      </c>
      <c r="D2877">
        <f>VLOOKUP(B2877,NB_2!A:C,2,0)</f>
        <v>4.0526849037487338E-3</v>
      </c>
      <c r="E2877">
        <f>C2877*GETPIVOTDATA("Gender",NB_2!$A$3,"Gender","Male","LastLetter","a")</f>
        <v>6.4539877894910181E-3</v>
      </c>
      <c r="F2877">
        <f>D2877*GETPIVOTDATA("Gender",NB_2!$A$3,"Gender","Female","LastLetter","a")</f>
        <v>2.250122925282985E-3</v>
      </c>
      <c r="G2877" t="str">
        <f t="shared" si="44"/>
        <v>Male</v>
      </c>
    </row>
    <row r="2878" spans="1:7">
      <c r="A2878" s="1" t="s">
        <v>4</v>
      </c>
      <c r="B2878" s="1" t="s">
        <v>2995</v>
      </c>
      <c r="C2878">
        <f>VLOOKUP(B2878,NB_2!A:C,3,0)</f>
        <v>3.2345013477088951E-2</v>
      </c>
      <c r="D2878">
        <f>VLOOKUP(B2878,NB_2!A:C,2,0)</f>
        <v>1.0131712259371834E-2</v>
      </c>
      <c r="E2878">
        <f>C2878*GETPIVOTDATA("Gender",NB_2!$A$3,"Gender","Male","LastLetter","a")</f>
        <v>5.6669161078457733E-3</v>
      </c>
      <c r="F2878">
        <f>D2878*GETPIVOTDATA("Gender",NB_2!$A$3,"Gender","Female","LastLetter","a")</f>
        <v>5.6253073132074621E-3</v>
      </c>
      <c r="G2878" t="str">
        <f t="shared" si="44"/>
        <v>Male</v>
      </c>
    </row>
    <row r="2879" spans="1:7">
      <c r="A2879" s="1" t="s">
        <v>4</v>
      </c>
      <c r="B2879" s="1" t="s">
        <v>2981</v>
      </c>
      <c r="C2879">
        <f>VLOOKUP(B2879,NB_2!A:C,3,0)</f>
        <v>1.2578616352201259E-2</v>
      </c>
      <c r="D2879">
        <f>VLOOKUP(B2879,NB_2!A:C,2,0)</f>
        <v>0</v>
      </c>
      <c r="E2879">
        <f>C2879*GETPIVOTDATA("Gender",NB_2!$A$3,"Gender","Male","LastLetter","a")</f>
        <v>2.2038007086066895E-3</v>
      </c>
      <c r="F2879">
        <f>D2879*GETPIVOTDATA("Gender",NB_2!$A$3,"Gender","Female","LastLetter","a")</f>
        <v>0</v>
      </c>
      <c r="G2879" t="str">
        <f t="shared" si="44"/>
        <v>Male</v>
      </c>
    </row>
    <row r="2880" spans="1:7">
      <c r="A2880" s="1" t="s">
        <v>4</v>
      </c>
      <c r="B2880" s="1" t="s">
        <v>2992</v>
      </c>
      <c r="C2880">
        <f>VLOOKUP(B2880,NB_2!A:C,3,0)</f>
        <v>8.9847259658580411E-2</v>
      </c>
      <c r="D2880">
        <f>VLOOKUP(B2880,NB_2!A:C,2,0)</f>
        <v>8.1053698074974676E-3</v>
      </c>
      <c r="E2880">
        <f>C2880*GETPIVOTDATA("Gender",NB_2!$A$3,"Gender","Male","LastLetter","a")</f>
        <v>1.5741433632904926E-2</v>
      </c>
      <c r="F2880">
        <f>D2880*GETPIVOTDATA("Gender",NB_2!$A$3,"Gender","Female","LastLetter","a")</f>
        <v>4.50024585056597E-3</v>
      </c>
      <c r="G2880" t="str">
        <f t="shared" si="44"/>
        <v>Male</v>
      </c>
    </row>
    <row r="2881" spans="1:7">
      <c r="A2881" s="1" t="s">
        <v>4</v>
      </c>
      <c r="B2881" s="1" t="s">
        <v>2983</v>
      </c>
      <c r="C2881">
        <f>VLOOKUP(B2881,NB_2!A:C,3,0)</f>
        <v>6.5588499550763707E-2</v>
      </c>
      <c r="D2881">
        <f>VLOOKUP(B2881,NB_2!A:C,2,0)</f>
        <v>0.33839918946301922</v>
      </c>
      <c r="E2881">
        <f>C2881*GETPIVOTDATA("Gender",NB_2!$A$3,"Gender","Male","LastLetter","a")</f>
        <v>1.1491246552020596E-2</v>
      </c>
      <c r="F2881">
        <f>D2881*GETPIVOTDATA("Gender",NB_2!$A$3,"Gender","Female","LastLetter","a")</f>
        <v>0.18788526426112923</v>
      </c>
      <c r="G2881" t="str">
        <f t="shared" si="44"/>
        <v>Female</v>
      </c>
    </row>
    <row r="2882" spans="1:7">
      <c r="A2882" s="1" t="s">
        <v>4</v>
      </c>
      <c r="B2882" s="1" t="s">
        <v>2994</v>
      </c>
      <c r="C2882">
        <f>VLOOKUP(B2882,NB_2!A:C,3,0)</f>
        <v>6.2893081761006289E-2</v>
      </c>
      <c r="D2882">
        <f>VLOOKUP(B2882,NB_2!A:C,2,0)</f>
        <v>5.065856129685917E-3</v>
      </c>
      <c r="E2882">
        <f>C2882*GETPIVOTDATA("Gender",NB_2!$A$3,"Gender","Male","LastLetter","a")</f>
        <v>1.1019003543033448E-2</v>
      </c>
      <c r="F2882">
        <f>D2882*GETPIVOTDATA("Gender",NB_2!$A$3,"Gender","Female","LastLetter","a")</f>
        <v>2.812653656603731E-3</v>
      </c>
      <c r="G2882" t="str">
        <f t="shared" si="44"/>
        <v>Male</v>
      </c>
    </row>
    <row r="2883" spans="1:7">
      <c r="A2883" s="1" t="s">
        <v>4</v>
      </c>
      <c r="B2883" s="1" t="s">
        <v>2986</v>
      </c>
      <c r="C2883">
        <f>VLOOKUP(B2883,NB_2!A:C,3,0)</f>
        <v>5.6603773584905662E-2</v>
      </c>
      <c r="D2883">
        <f>VLOOKUP(B2883,NB_2!A:C,2,0)</f>
        <v>3.0395136778115502E-2</v>
      </c>
      <c r="E2883">
        <f>C2883*GETPIVOTDATA("Gender",NB_2!$A$3,"Gender","Male","LastLetter","a")</f>
        <v>9.9171031887301028E-3</v>
      </c>
      <c r="F2883">
        <f>D2883*GETPIVOTDATA("Gender",NB_2!$A$3,"Gender","Female","LastLetter","a")</f>
        <v>1.6875921939622389E-2</v>
      </c>
      <c r="G2883" t="str">
        <f t="shared" ref="G2883:G2946" si="45">IF(E2883&gt;F2883,"Male","Female")</f>
        <v>Female</v>
      </c>
    </row>
    <row r="2884" spans="1:7">
      <c r="A2884" s="1" t="s">
        <v>4</v>
      </c>
      <c r="B2884" s="1" t="s">
        <v>2988</v>
      </c>
      <c r="C2884">
        <f>VLOOKUP(B2884,NB_2!A:C,3,0)</f>
        <v>0.16172506738544473</v>
      </c>
      <c r="D2884">
        <f>VLOOKUP(B2884,NB_2!A:C,2,0)</f>
        <v>1.4184397163120567E-2</v>
      </c>
      <c r="E2884">
        <f>C2884*GETPIVOTDATA("Gender",NB_2!$A$3,"Gender","Male","LastLetter","a")</f>
        <v>2.8334580539228861E-2</v>
      </c>
      <c r="F2884">
        <f>D2884*GETPIVOTDATA("Gender",NB_2!$A$3,"Gender","Female","LastLetter","a")</f>
        <v>7.8754302384904471E-3</v>
      </c>
      <c r="G2884" t="str">
        <f t="shared" si="45"/>
        <v>Male</v>
      </c>
    </row>
    <row r="2885" spans="1:7">
      <c r="A2885" s="1" t="s">
        <v>4</v>
      </c>
      <c r="B2885" s="1" t="s">
        <v>2977</v>
      </c>
      <c r="C2885">
        <f>VLOOKUP(B2885,NB_2!A:C,3,0)</f>
        <v>8.9847259658580418E-3</v>
      </c>
      <c r="D2885">
        <f>VLOOKUP(B2885,NB_2!A:C,2,0)</f>
        <v>2.0263424518743669E-3</v>
      </c>
      <c r="E2885">
        <f>C2885*GETPIVOTDATA("Gender",NB_2!$A$3,"Gender","Male","LastLetter","a")</f>
        <v>1.5741433632904926E-3</v>
      </c>
      <c r="F2885">
        <f>D2885*GETPIVOTDATA("Gender",NB_2!$A$3,"Gender","Female","LastLetter","a")</f>
        <v>1.1250614626414925E-3</v>
      </c>
      <c r="G2885" t="str">
        <f t="shared" si="45"/>
        <v>Male</v>
      </c>
    </row>
    <row r="2886" spans="1:7">
      <c r="A2886" s="1" t="s">
        <v>4</v>
      </c>
      <c r="B2886" s="1" t="s">
        <v>2982</v>
      </c>
      <c r="C2886">
        <f>VLOOKUP(B2886,NB_2!A:C,3,0)</f>
        <v>0.1096136567834681</v>
      </c>
      <c r="D2886">
        <f>VLOOKUP(B2886,NB_2!A:C,2,0)</f>
        <v>5.065856129685917E-3</v>
      </c>
      <c r="E2886">
        <f>C2886*GETPIVOTDATA("Gender",NB_2!$A$3,"Gender","Male","LastLetter","a")</f>
        <v>1.9204549032144008E-2</v>
      </c>
      <c r="F2886">
        <f>D2886*GETPIVOTDATA("Gender",NB_2!$A$3,"Gender","Female","LastLetter","a")</f>
        <v>2.812653656603731E-3</v>
      </c>
      <c r="G2886" t="str">
        <f t="shared" si="45"/>
        <v>Male</v>
      </c>
    </row>
    <row r="2887" spans="1:7">
      <c r="A2887" s="1" t="s">
        <v>4</v>
      </c>
      <c r="B2887" s="1" t="s">
        <v>2976</v>
      </c>
      <c r="C2887">
        <f>VLOOKUP(B2887,NB_2!A:C,3,0)</f>
        <v>0.17520215633423181</v>
      </c>
      <c r="D2887">
        <f>VLOOKUP(B2887,NB_2!A:C,2,0)</f>
        <v>0.55521783181357653</v>
      </c>
      <c r="E2887">
        <f>C2887*GETPIVOTDATA("Gender",NB_2!$A$3,"Gender","Male","LastLetter","a")</f>
        <v>3.0695795584164604E-2</v>
      </c>
      <c r="F2887">
        <f>D2887*GETPIVOTDATA("Gender",NB_2!$A$3,"Gender","Female","LastLetter","a")</f>
        <v>0.30826684076376898</v>
      </c>
      <c r="G2887" t="str">
        <f t="shared" si="45"/>
        <v>Female</v>
      </c>
    </row>
    <row r="2888" spans="1:7">
      <c r="A2888" s="1" t="s">
        <v>4</v>
      </c>
      <c r="B2888" s="1" t="s">
        <v>2985</v>
      </c>
      <c r="C2888">
        <f>VLOOKUP(B2888,NB_2!A:C,3,0)</f>
        <v>3.6837376460017966E-2</v>
      </c>
      <c r="D2888">
        <f>VLOOKUP(B2888,NB_2!A:C,2,0)</f>
        <v>4.0526849037487338E-3</v>
      </c>
      <c r="E2888">
        <f>C2888*GETPIVOTDATA("Gender",NB_2!$A$3,"Gender","Male","LastLetter","a")</f>
        <v>6.4539877894910181E-3</v>
      </c>
      <c r="F2888">
        <f>D2888*GETPIVOTDATA("Gender",NB_2!$A$3,"Gender","Female","LastLetter","a")</f>
        <v>2.250122925282985E-3</v>
      </c>
      <c r="G2888" t="str">
        <f t="shared" si="45"/>
        <v>Male</v>
      </c>
    </row>
    <row r="2889" spans="1:7">
      <c r="A2889" s="1" t="s">
        <v>4</v>
      </c>
      <c r="B2889" s="1" t="s">
        <v>2977</v>
      </c>
      <c r="C2889">
        <f>VLOOKUP(B2889,NB_2!A:C,3,0)</f>
        <v>8.9847259658580418E-3</v>
      </c>
      <c r="D2889">
        <f>VLOOKUP(B2889,NB_2!A:C,2,0)</f>
        <v>2.0263424518743669E-3</v>
      </c>
      <c r="E2889">
        <f>C2889*GETPIVOTDATA("Gender",NB_2!$A$3,"Gender","Male","LastLetter","a")</f>
        <v>1.5741433632904926E-3</v>
      </c>
      <c r="F2889">
        <f>D2889*GETPIVOTDATA("Gender",NB_2!$A$3,"Gender","Female","LastLetter","a")</f>
        <v>1.1250614626414925E-3</v>
      </c>
      <c r="G2889" t="str">
        <f t="shared" si="45"/>
        <v>Male</v>
      </c>
    </row>
    <row r="2890" spans="1:7">
      <c r="A2890" s="1" t="s">
        <v>4</v>
      </c>
      <c r="B2890" s="1" t="s">
        <v>2988</v>
      </c>
      <c r="C2890">
        <f>VLOOKUP(B2890,NB_2!A:C,3,0)</f>
        <v>0.16172506738544473</v>
      </c>
      <c r="D2890">
        <f>VLOOKUP(B2890,NB_2!A:C,2,0)</f>
        <v>1.4184397163120567E-2</v>
      </c>
      <c r="E2890">
        <f>C2890*GETPIVOTDATA("Gender",NB_2!$A$3,"Gender","Male","LastLetter","a")</f>
        <v>2.8334580539228861E-2</v>
      </c>
      <c r="F2890">
        <f>D2890*GETPIVOTDATA("Gender",NB_2!$A$3,"Gender","Female","LastLetter","a")</f>
        <v>7.8754302384904471E-3</v>
      </c>
      <c r="G2890" t="str">
        <f t="shared" si="45"/>
        <v>Male</v>
      </c>
    </row>
    <row r="2891" spans="1:7">
      <c r="A2891" s="1" t="s">
        <v>4</v>
      </c>
      <c r="B2891" s="1" t="s">
        <v>2984</v>
      </c>
      <c r="C2891">
        <f>VLOOKUP(B2891,NB_2!A:C,3,0)</f>
        <v>2.3360287511230909E-2</v>
      </c>
      <c r="D2891">
        <f>VLOOKUP(B2891,NB_2!A:C,2,0)</f>
        <v>1.0131712259371835E-3</v>
      </c>
      <c r="E2891">
        <f>C2891*GETPIVOTDATA("Gender",NB_2!$A$3,"Gender","Male","LastLetter","a")</f>
        <v>4.0927727445552809E-3</v>
      </c>
      <c r="F2891">
        <f>D2891*GETPIVOTDATA("Gender",NB_2!$A$3,"Gender","Female","LastLetter","a")</f>
        <v>5.6253073132074625E-4</v>
      </c>
      <c r="G2891" t="str">
        <f t="shared" si="45"/>
        <v>Male</v>
      </c>
    </row>
    <row r="2892" spans="1:7">
      <c r="A2892" s="1" t="s">
        <v>4</v>
      </c>
      <c r="B2892" s="1" t="s">
        <v>2986</v>
      </c>
      <c r="C2892">
        <f>VLOOKUP(B2892,NB_2!A:C,3,0)</f>
        <v>5.6603773584905662E-2</v>
      </c>
      <c r="D2892">
        <f>VLOOKUP(B2892,NB_2!A:C,2,0)</f>
        <v>3.0395136778115502E-2</v>
      </c>
      <c r="E2892">
        <f>C2892*GETPIVOTDATA("Gender",NB_2!$A$3,"Gender","Male","LastLetter","a")</f>
        <v>9.9171031887301028E-3</v>
      </c>
      <c r="F2892">
        <f>D2892*GETPIVOTDATA("Gender",NB_2!$A$3,"Gender","Female","LastLetter","a")</f>
        <v>1.6875921939622389E-2</v>
      </c>
      <c r="G2892" t="str">
        <f t="shared" si="45"/>
        <v>Female</v>
      </c>
    </row>
    <row r="2893" spans="1:7">
      <c r="A2893" s="1" t="s">
        <v>4</v>
      </c>
      <c r="B2893" s="1" t="s">
        <v>2995</v>
      </c>
      <c r="C2893">
        <f>VLOOKUP(B2893,NB_2!A:C,3,0)</f>
        <v>3.2345013477088951E-2</v>
      </c>
      <c r="D2893">
        <f>VLOOKUP(B2893,NB_2!A:C,2,0)</f>
        <v>1.0131712259371834E-2</v>
      </c>
      <c r="E2893">
        <f>C2893*GETPIVOTDATA("Gender",NB_2!$A$3,"Gender","Male","LastLetter","a")</f>
        <v>5.6669161078457733E-3</v>
      </c>
      <c r="F2893">
        <f>D2893*GETPIVOTDATA("Gender",NB_2!$A$3,"Gender","Female","LastLetter","a")</f>
        <v>5.6253073132074621E-3</v>
      </c>
      <c r="G2893" t="str">
        <f t="shared" si="45"/>
        <v>Male</v>
      </c>
    </row>
    <row r="2894" spans="1:7">
      <c r="A2894" s="1" t="s">
        <v>4</v>
      </c>
      <c r="B2894" s="1" t="s">
        <v>2982</v>
      </c>
      <c r="C2894">
        <f>VLOOKUP(B2894,NB_2!A:C,3,0)</f>
        <v>0.1096136567834681</v>
      </c>
      <c r="D2894">
        <f>VLOOKUP(B2894,NB_2!A:C,2,0)</f>
        <v>5.065856129685917E-3</v>
      </c>
      <c r="E2894">
        <f>C2894*GETPIVOTDATA("Gender",NB_2!$A$3,"Gender","Male","LastLetter","a")</f>
        <v>1.9204549032144008E-2</v>
      </c>
      <c r="F2894">
        <f>D2894*GETPIVOTDATA("Gender",NB_2!$A$3,"Gender","Female","LastLetter","a")</f>
        <v>2.812653656603731E-3</v>
      </c>
      <c r="G2894" t="str">
        <f t="shared" si="45"/>
        <v>Male</v>
      </c>
    </row>
    <row r="2895" spans="1:7">
      <c r="A2895" s="1" t="s">
        <v>4</v>
      </c>
      <c r="B2895" s="1" t="s">
        <v>2976</v>
      </c>
      <c r="C2895">
        <f>VLOOKUP(B2895,NB_2!A:C,3,0)</f>
        <v>0.17520215633423181</v>
      </c>
      <c r="D2895">
        <f>VLOOKUP(B2895,NB_2!A:C,2,0)</f>
        <v>0.55521783181357653</v>
      </c>
      <c r="E2895">
        <f>C2895*GETPIVOTDATA("Gender",NB_2!$A$3,"Gender","Male","LastLetter","a")</f>
        <v>3.0695795584164604E-2</v>
      </c>
      <c r="F2895">
        <f>D2895*GETPIVOTDATA("Gender",NB_2!$A$3,"Gender","Female","LastLetter","a")</f>
        <v>0.30826684076376898</v>
      </c>
      <c r="G2895" t="str">
        <f t="shared" si="45"/>
        <v>Female</v>
      </c>
    </row>
    <row r="2896" spans="1:7">
      <c r="A2896" s="1" t="s">
        <v>4</v>
      </c>
      <c r="B2896" s="1" t="s">
        <v>2983</v>
      </c>
      <c r="C2896">
        <f>VLOOKUP(B2896,NB_2!A:C,3,0)</f>
        <v>6.5588499550763707E-2</v>
      </c>
      <c r="D2896">
        <f>VLOOKUP(B2896,NB_2!A:C,2,0)</f>
        <v>0.33839918946301922</v>
      </c>
      <c r="E2896">
        <f>C2896*GETPIVOTDATA("Gender",NB_2!$A$3,"Gender","Male","LastLetter","a")</f>
        <v>1.1491246552020596E-2</v>
      </c>
      <c r="F2896">
        <f>D2896*GETPIVOTDATA("Gender",NB_2!$A$3,"Gender","Female","LastLetter","a")</f>
        <v>0.18788526426112923</v>
      </c>
      <c r="G2896" t="str">
        <f t="shared" si="45"/>
        <v>Female</v>
      </c>
    </row>
    <row r="2897" spans="1:7">
      <c r="A2897" s="1" t="s">
        <v>4</v>
      </c>
      <c r="B2897" s="1" t="s">
        <v>2994</v>
      </c>
      <c r="C2897">
        <f>VLOOKUP(B2897,NB_2!A:C,3,0)</f>
        <v>6.2893081761006289E-2</v>
      </c>
      <c r="D2897">
        <f>VLOOKUP(B2897,NB_2!A:C,2,0)</f>
        <v>5.065856129685917E-3</v>
      </c>
      <c r="E2897">
        <f>C2897*GETPIVOTDATA("Gender",NB_2!$A$3,"Gender","Male","LastLetter","a")</f>
        <v>1.1019003543033448E-2</v>
      </c>
      <c r="F2897">
        <f>D2897*GETPIVOTDATA("Gender",NB_2!$A$3,"Gender","Female","LastLetter","a")</f>
        <v>2.812653656603731E-3</v>
      </c>
      <c r="G2897" t="str">
        <f t="shared" si="45"/>
        <v>Male</v>
      </c>
    </row>
    <row r="2898" spans="1:7">
      <c r="A2898" s="1" t="s">
        <v>4</v>
      </c>
      <c r="B2898" s="1" t="s">
        <v>2982</v>
      </c>
      <c r="C2898">
        <f>VLOOKUP(B2898,NB_2!A:C,3,0)</f>
        <v>0.1096136567834681</v>
      </c>
      <c r="D2898">
        <f>VLOOKUP(B2898,NB_2!A:C,2,0)</f>
        <v>5.065856129685917E-3</v>
      </c>
      <c r="E2898">
        <f>C2898*GETPIVOTDATA("Gender",NB_2!$A$3,"Gender","Male","LastLetter","a")</f>
        <v>1.9204549032144008E-2</v>
      </c>
      <c r="F2898">
        <f>D2898*GETPIVOTDATA("Gender",NB_2!$A$3,"Gender","Female","LastLetter","a")</f>
        <v>2.812653656603731E-3</v>
      </c>
      <c r="G2898" t="str">
        <f t="shared" si="45"/>
        <v>Male</v>
      </c>
    </row>
    <row r="2899" spans="1:7">
      <c r="A2899" s="1" t="s">
        <v>4</v>
      </c>
      <c r="B2899" s="1" t="s">
        <v>2992</v>
      </c>
      <c r="C2899">
        <f>VLOOKUP(B2899,NB_2!A:C,3,0)</f>
        <v>8.9847259658580411E-2</v>
      </c>
      <c r="D2899">
        <f>VLOOKUP(B2899,NB_2!A:C,2,0)</f>
        <v>8.1053698074974676E-3</v>
      </c>
      <c r="E2899">
        <f>C2899*GETPIVOTDATA("Gender",NB_2!$A$3,"Gender","Male","LastLetter","a")</f>
        <v>1.5741433632904926E-2</v>
      </c>
      <c r="F2899">
        <f>D2899*GETPIVOTDATA("Gender",NB_2!$A$3,"Gender","Female","LastLetter","a")</f>
        <v>4.50024585056597E-3</v>
      </c>
      <c r="G2899" t="str">
        <f t="shared" si="45"/>
        <v>Male</v>
      </c>
    </row>
    <row r="2900" spans="1:7">
      <c r="A2900" s="1" t="s">
        <v>4</v>
      </c>
      <c r="B2900" s="1" t="s">
        <v>2988</v>
      </c>
      <c r="C2900">
        <f>VLOOKUP(B2900,NB_2!A:C,3,0)</f>
        <v>0.16172506738544473</v>
      </c>
      <c r="D2900">
        <f>VLOOKUP(B2900,NB_2!A:C,2,0)</f>
        <v>1.4184397163120567E-2</v>
      </c>
      <c r="E2900">
        <f>C2900*GETPIVOTDATA("Gender",NB_2!$A$3,"Gender","Male","LastLetter","a")</f>
        <v>2.8334580539228861E-2</v>
      </c>
      <c r="F2900">
        <f>D2900*GETPIVOTDATA("Gender",NB_2!$A$3,"Gender","Female","LastLetter","a")</f>
        <v>7.8754302384904471E-3</v>
      </c>
      <c r="G2900" t="str">
        <f t="shared" si="45"/>
        <v>Male</v>
      </c>
    </row>
    <row r="2901" spans="1:7">
      <c r="A2901" s="1" t="s">
        <v>4</v>
      </c>
      <c r="B2901" s="1" t="s">
        <v>2982</v>
      </c>
      <c r="C2901">
        <f>VLOOKUP(B2901,NB_2!A:C,3,0)</f>
        <v>0.1096136567834681</v>
      </c>
      <c r="D2901">
        <f>VLOOKUP(B2901,NB_2!A:C,2,0)</f>
        <v>5.065856129685917E-3</v>
      </c>
      <c r="E2901">
        <f>C2901*GETPIVOTDATA("Gender",NB_2!$A$3,"Gender","Male","LastLetter","a")</f>
        <v>1.9204549032144008E-2</v>
      </c>
      <c r="F2901">
        <f>D2901*GETPIVOTDATA("Gender",NB_2!$A$3,"Gender","Female","LastLetter","a")</f>
        <v>2.812653656603731E-3</v>
      </c>
      <c r="G2901" t="str">
        <f t="shared" si="45"/>
        <v>Male</v>
      </c>
    </row>
    <row r="2902" spans="1:7">
      <c r="A2902" s="1" t="s">
        <v>4</v>
      </c>
      <c r="B2902" s="1" t="s">
        <v>2976</v>
      </c>
      <c r="C2902">
        <f>VLOOKUP(B2902,NB_2!A:C,3,0)</f>
        <v>0.17520215633423181</v>
      </c>
      <c r="D2902">
        <f>VLOOKUP(B2902,NB_2!A:C,2,0)</f>
        <v>0.55521783181357653</v>
      </c>
      <c r="E2902">
        <f>C2902*GETPIVOTDATA("Gender",NB_2!$A$3,"Gender","Male","LastLetter","a")</f>
        <v>3.0695795584164604E-2</v>
      </c>
      <c r="F2902">
        <f>D2902*GETPIVOTDATA("Gender",NB_2!$A$3,"Gender","Female","LastLetter","a")</f>
        <v>0.30826684076376898</v>
      </c>
      <c r="G2902" t="str">
        <f t="shared" si="45"/>
        <v>Female</v>
      </c>
    </row>
    <row r="2903" spans="1:7">
      <c r="A2903" s="1" t="s">
        <v>4</v>
      </c>
      <c r="B2903" s="1" t="s">
        <v>2985</v>
      </c>
      <c r="C2903">
        <f>VLOOKUP(B2903,NB_2!A:C,3,0)</f>
        <v>3.6837376460017966E-2</v>
      </c>
      <c r="D2903">
        <f>VLOOKUP(B2903,NB_2!A:C,2,0)</f>
        <v>4.0526849037487338E-3</v>
      </c>
      <c r="E2903">
        <f>C2903*GETPIVOTDATA("Gender",NB_2!$A$3,"Gender","Male","LastLetter","a")</f>
        <v>6.4539877894910181E-3</v>
      </c>
      <c r="F2903">
        <f>D2903*GETPIVOTDATA("Gender",NB_2!$A$3,"Gender","Female","LastLetter","a")</f>
        <v>2.250122925282985E-3</v>
      </c>
      <c r="G2903" t="str">
        <f t="shared" si="45"/>
        <v>Male</v>
      </c>
    </row>
    <row r="2904" spans="1:7">
      <c r="A2904" s="1" t="s">
        <v>4</v>
      </c>
      <c r="B2904" s="1" t="s">
        <v>2991</v>
      </c>
      <c r="C2904">
        <f>VLOOKUP(B2904,NB_2!A:C,3,0)</f>
        <v>3.5938903863432167E-3</v>
      </c>
      <c r="D2904">
        <f>VLOOKUP(B2904,NB_2!A:C,2,0)</f>
        <v>0</v>
      </c>
      <c r="E2904">
        <f>C2904*GETPIVOTDATA("Gender",NB_2!$A$3,"Gender","Male","LastLetter","a")</f>
        <v>6.2965734531619702E-4</v>
      </c>
      <c r="F2904">
        <f>D2904*GETPIVOTDATA("Gender",NB_2!$A$3,"Gender","Female","LastLetter","a")</f>
        <v>0</v>
      </c>
      <c r="G2904" t="str">
        <f t="shared" si="45"/>
        <v>Male</v>
      </c>
    </row>
    <row r="2905" spans="1:7">
      <c r="A2905" s="1" t="s">
        <v>4</v>
      </c>
      <c r="B2905" s="1" t="s">
        <v>2982</v>
      </c>
      <c r="C2905">
        <f>VLOOKUP(B2905,NB_2!A:C,3,0)</f>
        <v>0.1096136567834681</v>
      </c>
      <c r="D2905">
        <f>VLOOKUP(B2905,NB_2!A:C,2,0)</f>
        <v>5.065856129685917E-3</v>
      </c>
      <c r="E2905">
        <f>C2905*GETPIVOTDATA("Gender",NB_2!$A$3,"Gender","Male","LastLetter","a")</f>
        <v>1.9204549032144008E-2</v>
      </c>
      <c r="F2905">
        <f>D2905*GETPIVOTDATA("Gender",NB_2!$A$3,"Gender","Female","LastLetter","a")</f>
        <v>2.812653656603731E-3</v>
      </c>
      <c r="G2905" t="str">
        <f t="shared" si="45"/>
        <v>Male</v>
      </c>
    </row>
    <row r="2906" spans="1:7">
      <c r="A2906" s="1" t="s">
        <v>4</v>
      </c>
      <c r="B2906" s="1" t="s">
        <v>2986</v>
      </c>
      <c r="C2906">
        <f>VLOOKUP(B2906,NB_2!A:C,3,0)</f>
        <v>5.6603773584905662E-2</v>
      </c>
      <c r="D2906">
        <f>VLOOKUP(B2906,NB_2!A:C,2,0)</f>
        <v>3.0395136778115502E-2</v>
      </c>
      <c r="E2906">
        <f>C2906*GETPIVOTDATA("Gender",NB_2!$A$3,"Gender","Male","LastLetter","a")</f>
        <v>9.9171031887301028E-3</v>
      </c>
      <c r="F2906">
        <f>D2906*GETPIVOTDATA("Gender",NB_2!$A$3,"Gender","Female","LastLetter","a")</f>
        <v>1.6875921939622389E-2</v>
      </c>
      <c r="G2906" t="str">
        <f t="shared" si="45"/>
        <v>Female</v>
      </c>
    </row>
    <row r="2907" spans="1:7">
      <c r="A2907" s="1" t="s">
        <v>4</v>
      </c>
      <c r="B2907" s="1" t="s">
        <v>2983</v>
      </c>
      <c r="C2907">
        <f>VLOOKUP(B2907,NB_2!A:C,3,0)</f>
        <v>6.5588499550763707E-2</v>
      </c>
      <c r="D2907">
        <f>VLOOKUP(B2907,NB_2!A:C,2,0)</f>
        <v>0.33839918946301922</v>
      </c>
      <c r="E2907">
        <f>C2907*GETPIVOTDATA("Gender",NB_2!$A$3,"Gender","Male","LastLetter","a")</f>
        <v>1.1491246552020596E-2</v>
      </c>
      <c r="F2907">
        <f>D2907*GETPIVOTDATA("Gender",NB_2!$A$3,"Gender","Female","LastLetter","a")</f>
        <v>0.18788526426112923</v>
      </c>
      <c r="G2907" t="str">
        <f t="shared" si="45"/>
        <v>Female</v>
      </c>
    </row>
    <row r="2908" spans="1:7">
      <c r="A2908" s="1" t="s">
        <v>4</v>
      </c>
      <c r="B2908" s="1" t="s">
        <v>2992</v>
      </c>
      <c r="C2908">
        <f>VLOOKUP(B2908,NB_2!A:C,3,0)</f>
        <v>8.9847259658580411E-2</v>
      </c>
      <c r="D2908">
        <f>VLOOKUP(B2908,NB_2!A:C,2,0)</f>
        <v>8.1053698074974676E-3</v>
      </c>
      <c r="E2908">
        <f>C2908*GETPIVOTDATA("Gender",NB_2!$A$3,"Gender","Male","LastLetter","a")</f>
        <v>1.5741433632904926E-2</v>
      </c>
      <c r="F2908">
        <f>D2908*GETPIVOTDATA("Gender",NB_2!$A$3,"Gender","Female","LastLetter","a")</f>
        <v>4.50024585056597E-3</v>
      </c>
      <c r="G2908" t="str">
        <f t="shared" si="45"/>
        <v>Male</v>
      </c>
    </row>
    <row r="2909" spans="1:7">
      <c r="A2909" s="1" t="s">
        <v>4</v>
      </c>
      <c r="B2909" s="1" t="s">
        <v>2996</v>
      </c>
      <c r="C2909">
        <f>VLOOKUP(B2909,NB_2!A:C,3,0)</f>
        <v>2.4258760107816711E-2</v>
      </c>
      <c r="D2909">
        <f>VLOOKUP(B2909,NB_2!A:C,2,0)</f>
        <v>0</v>
      </c>
      <c r="E2909">
        <f>C2909*GETPIVOTDATA("Gender",NB_2!$A$3,"Gender","Male","LastLetter","a")</f>
        <v>4.2501870808843295E-3</v>
      </c>
      <c r="F2909">
        <f>D2909*GETPIVOTDATA("Gender",NB_2!$A$3,"Gender","Female","LastLetter","a")</f>
        <v>0</v>
      </c>
      <c r="G2909" t="str">
        <f t="shared" si="45"/>
        <v>Male</v>
      </c>
    </row>
    <row r="2910" spans="1:7">
      <c r="A2910" s="1" t="s">
        <v>4</v>
      </c>
      <c r="B2910" s="1" t="s">
        <v>2986</v>
      </c>
      <c r="C2910">
        <f>VLOOKUP(B2910,NB_2!A:C,3,0)</f>
        <v>5.6603773584905662E-2</v>
      </c>
      <c r="D2910">
        <f>VLOOKUP(B2910,NB_2!A:C,2,0)</f>
        <v>3.0395136778115502E-2</v>
      </c>
      <c r="E2910">
        <f>C2910*GETPIVOTDATA("Gender",NB_2!$A$3,"Gender","Male","LastLetter","a")</f>
        <v>9.9171031887301028E-3</v>
      </c>
      <c r="F2910">
        <f>D2910*GETPIVOTDATA("Gender",NB_2!$A$3,"Gender","Female","LastLetter","a")</f>
        <v>1.6875921939622389E-2</v>
      </c>
      <c r="G2910" t="str">
        <f t="shared" si="45"/>
        <v>Female</v>
      </c>
    </row>
    <row r="2911" spans="1:7">
      <c r="A2911" s="1" t="s">
        <v>4</v>
      </c>
      <c r="B2911" s="1" t="s">
        <v>2994</v>
      </c>
      <c r="C2911">
        <f>VLOOKUP(B2911,NB_2!A:C,3,0)</f>
        <v>6.2893081761006289E-2</v>
      </c>
      <c r="D2911">
        <f>VLOOKUP(B2911,NB_2!A:C,2,0)</f>
        <v>5.065856129685917E-3</v>
      </c>
      <c r="E2911">
        <f>C2911*GETPIVOTDATA("Gender",NB_2!$A$3,"Gender","Male","LastLetter","a")</f>
        <v>1.1019003543033448E-2</v>
      </c>
      <c r="F2911">
        <f>D2911*GETPIVOTDATA("Gender",NB_2!$A$3,"Gender","Female","LastLetter","a")</f>
        <v>2.812653656603731E-3</v>
      </c>
      <c r="G2911" t="str">
        <f t="shared" si="45"/>
        <v>Male</v>
      </c>
    </row>
    <row r="2912" spans="1:7">
      <c r="A2912" s="1" t="s">
        <v>4</v>
      </c>
      <c r="B2912" s="1" t="s">
        <v>2988</v>
      </c>
      <c r="C2912">
        <f>VLOOKUP(B2912,NB_2!A:C,3,0)</f>
        <v>0.16172506738544473</v>
      </c>
      <c r="D2912">
        <f>VLOOKUP(B2912,NB_2!A:C,2,0)</f>
        <v>1.4184397163120567E-2</v>
      </c>
      <c r="E2912">
        <f>C2912*GETPIVOTDATA("Gender",NB_2!$A$3,"Gender","Male","LastLetter","a")</f>
        <v>2.8334580539228861E-2</v>
      </c>
      <c r="F2912">
        <f>D2912*GETPIVOTDATA("Gender",NB_2!$A$3,"Gender","Female","LastLetter","a")</f>
        <v>7.8754302384904471E-3</v>
      </c>
      <c r="G2912" t="str">
        <f t="shared" si="45"/>
        <v>Male</v>
      </c>
    </row>
    <row r="2913" spans="1:7">
      <c r="A2913" s="1" t="s">
        <v>4</v>
      </c>
      <c r="B2913" s="1" t="s">
        <v>2992</v>
      </c>
      <c r="C2913">
        <f>VLOOKUP(B2913,NB_2!A:C,3,0)</f>
        <v>8.9847259658580411E-2</v>
      </c>
      <c r="D2913">
        <f>VLOOKUP(B2913,NB_2!A:C,2,0)</f>
        <v>8.1053698074974676E-3</v>
      </c>
      <c r="E2913">
        <f>C2913*GETPIVOTDATA("Gender",NB_2!$A$3,"Gender","Male","LastLetter","a")</f>
        <v>1.5741433632904926E-2</v>
      </c>
      <c r="F2913">
        <f>D2913*GETPIVOTDATA("Gender",NB_2!$A$3,"Gender","Female","LastLetter","a")</f>
        <v>4.50024585056597E-3</v>
      </c>
      <c r="G2913" t="str">
        <f t="shared" si="45"/>
        <v>Male</v>
      </c>
    </row>
    <row r="2914" spans="1:7">
      <c r="A2914" s="1" t="s">
        <v>4</v>
      </c>
      <c r="B2914" s="1" t="s">
        <v>2995</v>
      </c>
      <c r="C2914">
        <f>VLOOKUP(B2914,NB_2!A:C,3,0)</f>
        <v>3.2345013477088951E-2</v>
      </c>
      <c r="D2914">
        <f>VLOOKUP(B2914,NB_2!A:C,2,0)</f>
        <v>1.0131712259371834E-2</v>
      </c>
      <c r="E2914">
        <f>C2914*GETPIVOTDATA("Gender",NB_2!$A$3,"Gender","Male","LastLetter","a")</f>
        <v>5.6669161078457733E-3</v>
      </c>
      <c r="F2914">
        <f>D2914*GETPIVOTDATA("Gender",NB_2!$A$3,"Gender","Female","LastLetter","a")</f>
        <v>5.6253073132074621E-3</v>
      </c>
      <c r="G2914" t="str">
        <f t="shared" si="45"/>
        <v>Male</v>
      </c>
    </row>
    <row r="2915" spans="1:7">
      <c r="A2915" s="1" t="s">
        <v>4</v>
      </c>
      <c r="B2915" s="1" t="s">
        <v>2986</v>
      </c>
      <c r="C2915">
        <f>VLOOKUP(B2915,NB_2!A:C,3,0)</f>
        <v>5.6603773584905662E-2</v>
      </c>
      <c r="D2915">
        <f>VLOOKUP(B2915,NB_2!A:C,2,0)</f>
        <v>3.0395136778115502E-2</v>
      </c>
      <c r="E2915">
        <f>C2915*GETPIVOTDATA("Gender",NB_2!$A$3,"Gender","Male","LastLetter","a")</f>
        <v>9.9171031887301028E-3</v>
      </c>
      <c r="F2915">
        <f>D2915*GETPIVOTDATA("Gender",NB_2!$A$3,"Gender","Female","LastLetter","a")</f>
        <v>1.6875921939622389E-2</v>
      </c>
      <c r="G2915" t="str">
        <f t="shared" si="45"/>
        <v>Female</v>
      </c>
    </row>
    <row r="2916" spans="1:7">
      <c r="A2916" s="1" t="s">
        <v>4</v>
      </c>
      <c r="B2916" s="1" t="s">
        <v>2986</v>
      </c>
      <c r="C2916">
        <f>VLOOKUP(B2916,NB_2!A:C,3,0)</f>
        <v>5.6603773584905662E-2</v>
      </c>
      <c r="D2916">
        <f>VLOOKUP(B2916,NB_2!A:C,2,0)</f>
        <v>3.0395136778115502E-2</v>
      </c>
      <c r="E2916">
        <f>C2916*GETPIVOTDATA("Gender",NB_2!$A$3,"Gender","Male","LastLetter","a")</f>
        <v>9.9171031887301028E-3</v>
      </c>
      <c r="F2916">
        <f>D2916*GETPIVOTDATA("Gender",NB_2!$A$3,"Gender","Female","LastLetter","a")</f>
        <v>1.6875921939622389E-2</v>
      </c>
      <c r="G2916" t="str">
        <f t="shared" si="45"/>
        <v>Female</v>
      </c>
    </row>
    <row r="2917" spans="1:7">
      <c r="A2917" s="1" t="s">
        <v>4</v>
      </c>
      <c r="B2917" s="1" t="s">
        <v>2992</v>
      </c>
      <c r="C2917">
        <f>VLOOKUP(B2917,NB_2!A:C,3,0)</f>
        <v>8.9847259658580411E-2</v>
      </c>
      <c r="D2917">
        <f>VLOOKUP(B2917,NB_2!A:C,2,0)</f>
        <v>8.1053698074974676E-3</v>
      </c>
      <c r="E2917">
        <f>C2917*GETPIVOTDATA("Gender",NB_2!$A$3,"Gender","Male","LastLetter","a")</f>
        <v>1.5741433632904926E-2</v>
      </c>
      <c r="F2917">
        <f>D2917*GETPIVOTDATA("Gender",NB_2!$A$3,"Gender","Female","LastLetter","a")</f>
        <v>4.50024585056597E-3</v>
      </c>
      <c r="G2917" t="str">
        <f t="shared" si="45"/>
        <v>Male</v>
      </c>
    </row>
    <row r="2918" spans="1:7">
      <c r="A2918" s="1" t="s">
        <v>4</v>
      </c>
      <c r="B2918" s="1" t="s">
        <v>2983</v>
      </c>
      <c r="C2918">
        <f>VLOOKUP(B2918,NB_2!A:C,3,0)</f>
        <v>6.5588499550763707E-2</v>
      </c>
      <c r="D2918">
        <f>VLOOKUP(B2918,NB_2!A:C,2,0)</f>
        <v>0.33839918946301922</v>
      </c>
      <c r="E2918">
        <f>C2918*GETPIVOTDATA("Gender",NB_2!$A$3,"Gender","Male","LastLetter","a")</f>
        <v>1.1491246552020596E-2</v>
      </c>
      <c r="F2918">
        <f>D2918*GETPIVOTDATA("Gender",NB_2!$A$3,"Gender","Female","LastLetter","a")</f>
        <v>0.18788526426112923</v>
      </c>
      <c r="G2918" t="str">
        <f t="shared" si="45"/>
        <v>Female</v>
      </c>
    </row>
    <row r="2919" spans="1:7">
      <c r="A2919" s="1" t="s">
        <v>4</v>
      </c>
      <c r="B2919" s="1" t="s">
        <v>2978</v>
      </c>
      <c r="C2919">
        <f>VLOOKUP(B2919,NB_2!A:C,3,0)</f>
        <v>3.0548068283917342E-2</v>
      </c>
      <c r="D2919">
        <f>VLOOKUP(B2919,NB_2!A:C,2,0)</f>
        <v>1.0131712259371835E-3</v>
      </c>
      <c r="E2919">
        <f>C2919*GETPIVOTDATA("Gender",NB_2!$A$3,"Gender","Male","LastLetter","a")</f>
        <v>5.3520874351876743E-3</v>
      </c>
      <c r="F2919">
        <f>D2919*GETPIVOTDATA("Gender",NB_2!$A$3,"Gender","Female","LastLetter","a")</f>
        <v>5.6253073132074625E-4</v>
      </c>
      <c r="G2919" t="str">
        <f t="shared" si="45"/>
        <v>Male</v>
      </c>
    </row>
    <row r="2920" spans="1:7">
      <c r="A2920" s="1" t="s">
        <v>4</v>
      </c>
      <c r="B2920" s="1" t="s">
        <v>2985</v>
      </c>
      <c r="C2920">
        <f>VLOOKUP(B2920,NB_2!A:C,3,0)</f>
        <v>3.6837376460017966E-2</v>
      </c>
      <c r="D2920">
        <f>VLOOKUP(B2920,NB_2!A:C,2,0)</f>
        <v>4.0526849037487338E-3</v>
      </c>
      <c r="E2920">
        <f>C2920*GETPIVOTDATA("Gender",NB_2!$A$3,"Gender","Male","LastLetter","a")</f>
        <v>6.4539877894910181E-3</v>
      </c>
      <c r="F2920">
        <f>D2920*GETPIVOTDATA("Gender",NB_2!$A$3,"Gender","Female","LastLetter","a")</f>
        <v>2.250122925282985E-3</v>
      </c>
      <c r="G2920" t="str">
        <f t="shared" si="45"/>
        <v>Male</v>
      </c>
    </row>
    <row r="2921" spans="1:7">
      <c r="A2921" s="1" t="s">
        <v>4</v>
      </c>
      <c r="B2921" s="1" t="s">
        <v>2994</v>
      </c>
      <c r="C2921">
        <f>VLOOKUP(B2921,NB_2!A:C,3,0)</f>
        <v>6.2893081761006289E-2</v>
      </c>
      <c r="D2921">
        <f>VLOOKUP(B2921,NB_2!A:C,2,0)</f>
        <v>5.065856129685917E-3</v>
      </c>
      <c r="E2921">
        <f>C2921*GETPIVOTDATA("Gender",NB_2!$A$3,"Gender","Male","LastLetter","a")</f>
        <v>1.1019003543033448E-2</v>
      </c>
      <c r="F2921">
        <f>D2921*GETPIVOTDATA("Gender",NB_2!$A$3,"Gender","Female","LastLetter","a")</f>
        <v>2.812653656603731E-3</v>
      </c>
      <c r="G2921" t="str">
        <f t="shared" si="45"/>
        <v>Male</v>
      </c>
    </row>
    <row r="2922" spans="1:7">
      <c r="A2922" s="1" t="s">
        <v>4</v>
      </c>
      <c r="B2922" s="1" t="s">
        <v>2976</v>
      </c>
      <c r="C2922">
        <f>VLOOKUP(B2922,NB_2!A:C,3,0)</f>
        <v>0.17520215633423181</v>
      </c>
      <c r="D2922">
        <f>VLOOKUP(B2922,NB_2!A:C,2,0)</f>
        <v>0.55521783181357653</v>
      </c>
      <c r="E2922">
        <f>C2922*GETPIVOTDATA("Gender",NB_2!$A$3,"Gender","Male","LastLetter","a")</f>
        <v>3.0695795584164604E-2</v>
      </c>
      <c r="F2922">
        <f>D2922*GETPIVOTDATA("Gender",NB_2!$A$3,"Gender","Female","LastLetter","a")</f>
        <v>0.30826684076376898</v>
      </c>
      <c r="G2922" t="str">
        <f t="shared" si="45"/>
        <v>Female</v>
      </c>
    </row>
    <row r="2923" spans="1:7">
      <c r="A2923" s="1" t="s">
        <v>4</v>
      </c>
      <c r="B2923" s="1" t="s">
        <v>2988</v>
      </c>
      <c r="C2923">
        <f>VLOOKUP(B2923,NB_2!A:C,3,0)</f>
        <v>0.16172506738544473</v>
      </c>
      <c r="D2923">
        <f>VLOOKUP(B2923,NB_2!A:C,2,0)</f>
        <v>1.4184397163120567E-2</v>
      </c>
      <c r="E2923">
        <f>C2923*GETPIVOTDATA("Gender",NB_2!$A$3,"Gender","Male","LastLetter","a")</f>
        <v>2.8334580539228861E-2</v>
      </c>
      <c r="F2923">
        <f>D2923*GETPIVOTDATA("Gender",NB_2!$A$3,"Gender","Female","LastLetter","a")</f>
        <v>7.8754302384904471E-3</v>
      </c>
      <c r="G2923" t="str">
        <f t="shared" si="45"/>
        <v>Male</v>
      </c>
    </row>
    <row r="2924" spans="1:7">
      <c r="A2924" s="1" t="s">
        <v>4</v>
      </c>
      <c r="B2924" s="1" t="s">
        <v>2976</v>
      </c>
      <c r="C2924">
        <f>VLOOKUP(B2924,NB_2!A:C,3,0)</f>
        <v>0.17520215633423181</v>
      </c>
      <c r="D2924">
        <f>VLOOKUP(B2924,NB_2!A:C,2,0)</f>
        <v>0.55521783181357653</v>
      </c>
      <c r="E2924">
        <f>C2924*GETPIVOTDATA("Gender",NB_2!$A$3,"Gender","Male","LastLetter","a")</f>
        <v>3.0695795584164604E-2</v>
      </c>
      <c r="F2924">
        <f>D2924*GETPIVOTDATA("Gender",NB_2!$A$3,"Gender","Female","LastLetter","a")</f>
        <v>0.30826684076376898</v>
      </c>
      <c r="G2924" t="str">
        <f t="shared" si="45"/>
        <v>Female</v>
      </c>
    </row>
    <row r="2925" spans="1:7">
      <c r="A2925" s="1" t="s">
        <v>4</v>
      </c>
      <c r="B2925" s="1" t="s">
        <v>2988</v>
      </c>
      <c r="C2925">
        <f>VLOOKUP(B2925,NB_2!A:C,3,0)</f>
        <v>0.16172506738544473</v>
      </c>
      <c r="D2925">
        <f>VLOOKUP(B2925,NB_2!A:C,2,0)</f>
        <v>1.4184397163120567E-2</v>
      </c>
      <c r="E2925">
        <f>C2925*GETPIVOTDATA("Gender",NB_2!$A$3,"Gender","Male","LastLetter","a")</f>
        <v>2.8334580539228861E-2</v>
      </c>
      <c r="F2925">
        <f>D2925*GETPIVOTDATA("Gender",NB_2!$A$3,"Gender","Female","LastLetter","a")</f>
        <v>7.8754302384904471E-3</v>
      </c>
      <c r="G2925" t="str">
        <f t="shared" si="45"/>
        <v>Male</v>
      </c>
    </row>
    <row r="2926" spans="1:7">
      <c r="A2926" s="1" t="s">
        <v>4</v>
      </c>
      <c r="B2926" s="1" t="s">
        <v>2988</v>
      </c>
      <c r="C2926">
        <f>VLOOKUP(B2926,NB_2!A:C,3,0)</f>
        <v>0.16172506738544473</v>
      </c>
      <c r="D2926">
        <f>VLOOKUP(B2926,NB_2!A:C,2,0)</f>
        <v>1.4184397163120567E-2</v>
      </c>
      <c r="E2926">
        <f>C2926*GETPIVOTDATA("Gender",NB_2!$A$3,"Gender","Male","LastLetter","a")</f>
        <v>2.8334580539228861E-2</v>
      </c>
      <c r="F2926">
        <f>D2926*GETPIVOTDATA("Gender",NB_2!$A$3,"Gender","Female","LastLetter","a")</f>
        <v>7.8754302384904471E-3</v>
      </c>
      <c r="G2926" t="str">
        <f t="shared" si="45"/>
        <v>Male</v>
      </c>
    </row>
    <row r="2927" spans="1:7">
      <c r="A2927" s="1" t="s">
        <v>4</v>
      </c>
      <c r="B2927" s="1" t="s">
        <v>2988</v>
      </c>
      <c r="C2927">
        <f>VLOOKUP(B2927,NB_2!A:C,3,0)</f>
        <v>0.16172506738544473</v>
      </c>
      <c r="D2927">
        <f>VLOOKUP(B2927,NB_2!A:C,2,0)</f>
        <v>1.4184397163120567E-2</v>
      </c>
      <c r="E2927">
        <f>C2927*GETPIVOTDATA("Gender",NB_2!$A$3,"Gender","Male","LastLetter","a")</f>
        <v>2.8334580539228861E-2</v>
      </c>
      <c r="F2927">
        <f>D2927*GETPIVOTDATA("Gender",NB_2!$A$3,"Gender","Female","LastLetter","a")</f>
        <v>7.8754302384904471E-3</v>
      </c>
      <c r="G2927" t="str">
        <f t="shared" si="45"/>
        <v>Male</v>
      </c>
    </row>
    <row r="2928" spans="1:7">
      <c r="A2928" s="1" t="s">
        <v>4</v>
      </c>
      <c r="B2928" s="1" t="s">
        <v>2982</v>
      </c>
      <c r="C2928">
        <f>VLOOKUP(B2928,NB_2!A:C,3,0)</f>
        <v>0.1096136567834681</v>
      </c>
      <c r="D2928">
        <f>VLOOKUP(B2928,NB_2!A:C,2,0)</f>
        <v>5.065856129685917E-3</v>
      </c>
      <c r="E2928">
        <f>C2928*GETPIVOTDATA("Gender",NB_2!$A$3,"Gender","Male","LastLetter","a")</f>
        <v>1.9204549032144008E-2</v>
      </c>
      <c r="F2928">
        <f>D2928*GETPIVOTDATA("Gender",NB_2!$A$3,"Gender","Female","LastLetter","a")</f>
        <v>2.812653656603731E-3</v>
      </c>
      <c r="G2928" t="str">
        <f t="shared" si="45"/>
        <v>Male</v>
      </c>
    </row>
    <row r="2929" spans="1:7">
      <c r="A2929" s="1" t="s">
        <v>4</v>
      </c>
      <c r="B2929" s="1" t="s">
        <v>2992</v>
      </c>
      <c r="C2929">
        <f>VLOOKUP(B2929,NB_2!A:C,3,0)</f>
        <v>8.9847259658580411E-2</v>
      </c>
      <c r="D2929">
        <f>VLOOKUP(B2929,NB_2!A:C,2,0)</f>
        <v>8.1053698074974676E-3</v>
      </c>
      <c r="E2929">
        <f>C2929*GETPIVOTDATA("Gender",NB_2!$A$3,"Gender","Male","LastLetter","a")</f>
        <v>1.5741433632904926E-2</v>
      </c>
      <c r="F2929">
        <f>D2929*GETPIVOTDATA("Gender",NB_2!$A$3,"Gender","Female","LastLetter","a")</f>
        <v>4.50024585056597E-3</v>
      </c>
      <c r="G2929" t="str">
        <f t="shared" si="45"/>
        <v>Male</v>
      </c>
    </row>
    <row r="2930" spans="1:7">
      <c r="A2930" s="1" t="s">
        <v>4</v>
      </c>
      <c r="B2930" s="1" t="s">
        <v>2988</v>
      </c>
      <c r="C2930">
        <f>VLOOKUP(B2930,NB_2!A:C,3,0)</f>
        <v>0.16172506738544473</v>
      </c>
      <c r="D2930">
        <f>VLOOKUP(B2930,NB_2!A:C,2,0)</f>
        <v>1.4184397163120567E-2</v>
      </c>
      <c r="E2930">
        <f>C2930*GETPIVOTDATA("Gender",NB_2!$A$3,"Gender","Male","LastLetter","a")</f>
        <v>2.8334580539228861E-2</v>
      </c>
      <c r="F2930">
        <f>D2930*GETPIVOTDATA("Gender",NB_2!$A$3,"Gender","Female","LastLetter","a")</f>
        <v>7.8754302384904471E-3</v>
      </c>
      <c r="G2930" t="str">
        <f t="shared" si="45"/>
        <v>Male</v>
      </c>
    </row>
    <row r="2931" spans="1:7">
      <c r="A2931" s="1" t="s">
        <v>4</v>
      </c>
      <c r="B2931" s="1" t="s">
        <v>2986</v>
      </c>
      <c r="C2931">
        <f>VLOOKUP(B2931,NB_2!A:C,3,0)</f>
        <v>5.6603773584905662E-2</v>
      </c>
      <c r="D2931">
        <f>VLOOKUP(B2931,NB_2!A:C,2,0)</f>
        <v>3.0395136778115502E-2</v>
      </c>
      <c r="E2931">
        <f>C2931*GETPIVOTDATA("Gender",NB_2!$A$3,"Gender","Male","LastLetter","a")</f>
        <v>9.9171031887301028E-3</v>
      </c>
      <c r="F2931">
        <f>D2931*GETPIVOTDATA("Gender",NB_2!$A$3,"Gender","Female","LastLetter","a")</f>
        <v>1.6875921939622389E-2</v>
      </c>
      <c r="G2931" t="str">
        <f t="shared" si="45"/>
        <v>Female</v>
      </c>
    </row>
    <row r="2932" spans="1:7">
      <c r="A2932" s="1" t="s">
        <v>4</v>
      </c>
      <c r="B2932" s="1" t="s">
        <v>2988</v>
      </c>
      <c r="C2932">
        <f>VLOOKUP(B2932,NB_2!A:C,3,0)</f>
        <v>0.16172506738544473</v>
      </c>
      <c r="D2932">
        <f>VLOOKUP(B2932,NB_2!A:C,2,0)</f>
        <v>1.4184397163120567E-2</v>
      </c>
      <c r="E2932">
        <f>C2932*GETPIVOTDATA("Gender",NB_2!$A$3,"Gender","Male","LastLetter","a")</f>
        <v>2.8334580539228861E-2</v>
      </c>
      <c r="F2932">
        <f>D2932*GETPIVOTDATA("Gender",NB_2!$A$3,"Gender","Female","LastLetter","a")</f>
        <v>7.8754302384904471E-3</v>
      </c>
      <c r="G2932" t="str">
        <f t="shared" si="45"/>
        <v>Male</v>
      </c>
    </row>
    <row r="2933" spans="1:7">
      <c r="A2933" s="1" t="s">
        <v>4</v>
      </c>
      <c r="B2933" s="1" t="s">
        <v>2976</v>
      </c>
      <c r="C2933">
        <f>VLOOKUP(B2933,NB_2!A:C,3,0)</f>
        <v>0.17520215633423181</v>
      </c>
      <c r="D2933">
        <f>VLOOKUP(B2933,NB_2!A:C,2,0)</f>
        <v>0.55521783181357653</v>
      </c>
      <c r="E2933">
        <f>C2933*GETPIVOTDATA("Gender",NB_2!$A$3,"Gender","Male","LastLetter","a")</f>
        <v>3.0695795584164604E-2</v>
      </c>
      <c r="F2933">
        <f>D2933*GETPIVOTDATA("Gender",NB_2!$A$3,"Gender","Female","LastLetter","a")</f>
        <v>0.30826684076376898</v>
      </c>
      <c r="G2933" t="str">
        <f t="shared" si="45"/>
        <v>Female</v>
      </c>
    </row>
    <row r="2934" spans="1:7">
      <c r="A2934" s="1" t="s">
        <v>4</v>
      </c>
      <c r="B2934" s="1" t="s">
        <v>2976</v>
      </c>
      <c r="C2934">
        <f>VLOOKUP(B2934,NB_2!A:C,3,0)</f>
        <v>0.17520215633423181</v>
      </c>
      <c r="D2934">
        <f>VLOOKUP(B2934,NB_2!A:C,2,0)</f>
        <v>0.55521783181357653</v>
      </c>
      <c r="E2934">
        <f>C2934*GETPIVOTDATA("Gender",NB_2!$A$3,"Gender","Male","LastLetter","a")</f>
        <v>3.0695795584164604E-2</v>
      </c>
      <c r="F2934">
        <f>D2934*GETPIVOTDATA("Gender",NB_2!$A$3,"Gender","Female","LastLetter","a")</f>
        <v>0.30826684076376898</v>
      </c>
      <c r="G2934" t="str">
        <f t="shared" si="45"/>
        <v>Female</v>
      </c>
    </row>
    <row r="2935" spans="1:7">
      <c r="A2935" s="1" t="s">
        <v>4</v>
      </c>
      <c r="B2935" s="1" t="s">
        <v>2986</v>
      </c>
      <c r="C2935">
        <f>VLOOKUP(B2935,NB_2!A:C,3,0)</f>
        <v>5.6603773584905662E-2</v>
      </c>
      <c r="D2935">
        <f>VLOOKUP(B2935,NB_2!A:C,2,0)</f>
        <v>3.0395136778115502E-2</v>
      </c>
      <c r="E2935">
        <f>C2935*GETPIVOTDATA("Gender",NB_2!$A$3,"Gender","Male","LastLetter","a")</f>
        <v>9.9171031887301028E-3</v>
      </c>
      <c r="F2935">
        <f>D2935*GETPIVOTDATA("Gender",NB_2!$A$3,"Gender","Female","LastLetter","a")</f>
        <v>1.6875921939622389E-2</v>
      </c>
      <c r="G2935" t="str">
        <f t="shared" si="45"/>
        <v>Female</v>
      </c>
    </row>
    <row r="2936" spans="1:7">
      <c r="A2936" s="1" t="s">
        <v>4</v>
      </c>
      <c r="B2936" s="1" t="s">
        <v>2988</v>
      </c>
      <c r="C2936">
        <f>VLOOKUP(B2936,NB_2!A:C,3,0)</f>
        <v>0.16172506738544473</v>
      </c>
      <c r="D2936">
        <f>VLOOKUP(B2936,NB_2!A:C,2,0)</f>
        <v>1.4184397163120567E-2</v>
      </c>
      <c r="E2936">
        <f>C2936*GETPIVOTDATA("Gender",NB_2!$A$3,"Gender","Male","LastLetter","a")</f>
        <v>2.8334580539228861E-2</v>
      </c>
      <c r="F2936">
        <f>D2936*GETPIVOTDATA("Gender",NB_2!$A$3,"Gender","Female","LastLetter","a")</f>
        <v>7.8754302384904471E-3</v>
      </c>
      <c r="G2936" t="str">
        <f t="shared" si="45"/>
        <v>Male</v>
      </c>
    </row>
    <row r="2937" spans="1:7">
      <c r="A2937" s="1" t="s">
        <v>4</v>
      </c>
      <c r="B2937" s="1" t="s">
        <v>2986</v>
      </c>
      <c r="C2937">
        <f>VLOOKUP(B2937,NB_2!A:C,3,0)</f>
        <v>5.6603773584905662E-2</v>
      </c>
      <c r="D2937">
        <f>VLOOKUP(B2937,NB_2!A:C,2,0)</f>
        <v>3.0395136778115502E-2</v>
      </c>
      <c r="E2937">
        <f>C2937*GETPIVOTDATA("Gender",NB_2!$A$3,"Gender","Male","LastLetter","a")</f>
        <v>9.9171031887301028E-3</v>
      </c>
      <c r="F2937">
        <f>D2937*GETPIVOTDATA("Gender",NB_2!$A$3,"Gender","Female","LastLetter","a")</f>
        <v>1.6875921939622389E-2</v>
      </c>
      <c r="G2937" t="str">
        <f t="shared" si="45"/>
        <v>Female</v>
      </c>
    </row>
    <row r="2938" spans="1:7">
      <c r="A2938" s="1" t="s">
        <v>4</v>
      </c>
      <c r="B2938" s="1" t="s">
        <v>2984</v>
      </c>
      <c r="C2938">
        <f>VLOOKUP(B2938,NB_2!A:C,3,0)</f>
        <v>2.3360287511230909E-2</v>
      </c>
      <c r="D2938">
        <f>VLOOKUP(B2938,NB_2!A:C,2,0)</f>
        <v>1.0131712259371835E-3</v>
      </c>
      <c r="E2938">
        <f>C2938*GETPIVOTDATA("Gender",NB_2!$A$3,"Gender","Male","LastLetter","a")</f>
        <v>4.0927727445552809E-3</v>
      </c>
      <c r="F2938">
        <f>D2938*GETPIVOTDATA("Gender",NB_2!$A$3,"Gender","Female","LastLetter","a")</f>
        <v>5.6253073132074625E-4</v>
      </c>
      <c r="G2938" t="str">
        <f t="shared" si="45"/>
        <v>Male</v>
      </c>
    </row>
    <row r="2939" spans="1:7">
      <c r="A2939" s="1" t="s">
        <v>4</v>
      </c>
      <c r="B2939" s="1" t="s">
        <v>2988</v>
      </c>
      <c r="C2939">
        <f>VLOOKUP(B2939,NB_2!A:C,3,0)</f>
        <v>0.16172506738544473</v>
      </c>
      <c r="D2939">
        <f>VLOOKUP(B2939,NB_2!A:C,2,0)</f>
        <v>1.4184397163120567E-2</v>
      </c>
      <c r="E2939">
        <f>C2939*GETPIVOTDATA("Gender",NB_2!$A$3,"Gender","Male","LastLetter","a")</f>
        <v>2.8334580539228861E-2</v>
      </c>
      <c r="F2939">
        <f>D2939*GETPIVOTDATA("Gender",NB_2!$A$3,"Gender","Female","LastLetter","a")</f>
        <v>7.8754302384904471E-3</v>
      </c>
      <c r="G2939" t="str">
        <f t="shared" si="45"/>
        <v>Male</v>
      </c>
    </row>
    <row r="2940" spans="1:7">
      <c r="A2940" s="1" t="s">
        <v>4</v>
      </c>
      <c r="B2940" s="1" t="s">
        <v>2990</v>
      </c>
      <c r="C2940">
        <f>VLOOKUP(B2940,NB_2!A:C,3,0)</f>
        <v>1.2578616352201259E-2</v>
      </c>
      <c r="D2940">
        <f>VLOOKUP(B2940,NB_2!A:C,2,0)</f>
        <v>1.0131712259371835E-3</v>
      </c>
      <c r="E2940">
        <f>C2940*GETPIVOTDATA("Gender",NB_2!$A$3,"Gender","Male","LastLetter","a")</f>
        <v>2.2038007086066895E-3</v>
      </c>
      <c r="F2940">
        <f>D2940*GETPIVOTDATA("Gender",NB_2!$A$3,"Gender","Female","LastLetter","a")</f>
        <v>5.6253073132074625E-4</v>
      </c>
      <c r="G2940" t="str">
        <f t="shared" si="45"/>
        <v>Male</v>
      </c>
    </row>
    <row r="2941" spans="1:7">
      <c r="A2941" s="1" t="s">
        <v>4</v>
      </c>
      <c r="B2941" s="1" t="s">
        <v>2976</v>
      </c>
      <c r="C2941">
        <f>VLOOKUP(B2941,NB_2!A:C,3,0)</f>
        <v>0.17520215633423181</v>
      </c>
      <c r="D2941">
        <f>VLOOKUP(B2941,NB_2!A:C,2,0)</f>
        <v>0.55521783181357653</v>
      </c>
      <c r="E2941">
        <f>C2941*GETPIVOTDATA("Gender",NB_2!$A$3,"Gender","Male","LastLetter","a")</f>
        <v>3.0695795584164604E-2</v>
      </c>
      <c r="F2941">
        <f>D2941*GETPIVOTDATA("Gender",NB_2!$A$3,"Gender","Female","LastLetter","a")</f>
        <v>0.30826684076376898</v>
      </c>
      <c r="G2941" t="str">
        <f t="shared" si="45"/>
        <v>Female</v>
      </c>
    </row>
    <row r="2942" spans="1:7">
      <c r="A2942" s="1" t="s">
        <v>4</v>
      </c>
      <c r="B2942" s="1" t="s">
        <v>2988</v>
      </c>
      <c r="C2942">
        <f>VLOOKUP(B2942,NB_2!A:C,3,0)</f>
        <v>0.16172506738544473</v>
      </c>
      <c r="D2942">
        <f>VLOOKUP(B2942,NB_2!A:C,2,0)</f>
        <v>1.4184397163120567E-2</v>
      </c>
      <c r="E2942">
        <f>C2942*GETPIVOTDATA("Gender",NB_2!$A$3,"Gender","Male","LastLetter","a")</f>
        <v>2.8334580539228861E-2</v>
      </c>
      <c r="F2942">
        <f>D2942*GETPIVOTDATA("Gender",NB_2!$A$3,"Gender","Female","LastLetter","a")</f>
        <v>7.8754302384904471E-3</v>
      </c>
      <c r="G2942" t="str">
        <f t="shared" si="45"/>
        <v>Male</v>
      </c>
    </row>
    <row r="2943" spans="1:7">
      <c r="A2943" s="1" t="s">
        <v>4</v>
      </c>
      <c r="B2943" s="1" t="s">
        <v>2988</v>
      </c>
      <c r="C2943">
        <f>VLOOKUP(B2943,NB_2!A:C,3,0)</f>
        <v>0.16172506738544473</v>
      </c>
      <c r="D2943">
        <f>VLOOKUP(B2943,NB_2!A:C,2,0)</f>
        <v>1.4184397163120567E-2</v>
      </c>
      <c r="E2943">
        <f>C2943*GETPIVOTDATA("Gender",NB_2!$A$3,"Gender","Male","LastLetter","a")</f>
        <v>2.8334580539228861E-2</v>
      </c>
      <c r="F2943">
        <f>D2943*GETPIVOTDATA("Gender",NB_2!$A$3,"Gender","Female","LastLetter","a")</f>
        <v>7.8754302384904471E-3</v>
      </c>
      <c r="G2943" t="str">
        <f t="shared" si="45"/>
        <v>Male</v>
      </c>
    </row>
    <row r="2944" spans="1:7">
      <c r="A2944" s="1" t="s">
        <v>4</v>
      </c>
      <c r="B2944" s="1" t="s">
        <v>2996</v>
      </c>
      <c r="C2944">
        <f>VLOOKUP(B2944,NB_2!A:C,3,0)</f>
        <v>2.4258760107816711E-2</v>
      </c>
      <c r="D2944">
        <f>VLOOKUP(B2944,NB_2!A:C,2,0)</f>
        <v>0</v>
      </c>
      <c r="E2944">
        <f>C2944*GETPIVOTDATA("Gender",NB_2!$A$3,"Gender","Male","LastLetter","a")</f>
        <v>4.2501870808843295E-3</v>
      </c>
      <c r="F2944">
        <f>D2944*GETPIVOTDATA("Gender",NB_2!$A$3,"Gender","Female","LastLetter","a")</f>
        <v>0</v>
      </c>
      <c r="G2944" t="str">
        <f t="shared" si="45"/>
        <v>Male</v>
      </c>
    </row>
    <row r="2945" spans="1:7">
      <c r="A2945" s="1" t="s">
        <v>4</v>
      </c>
      <c r="B2945" s="1" t="s">
        <v>2978</v>
      </c>
      <c r="C2945">
        <f>VLOOKUP(B2945,NB_2!A:C,3,0)</f>
        <v>3.0548068283917342E-2</v>
      </c>
      <c r="D2945">
        <f>VLOOKUP(B2945,NB_2!A:C,2,0)</f>
        <v>1.0131712259371835E-3</v>
      </c>
      <c r="E2945">
        <f>C2945*GETPIVOTDATA("Gender",NB_2!$A$3,"Gender","Male","LastLetter","a")</f>
        <v>5.3520874351876743E-3</v>
      </c>
      <c r="F2945">
        <f>D2945*GETPIVOTDATA("Gender",NB_2!$A$3,"Gender","Female","LastLetter","a")</f>
        <v>5.6253073132074625E-4</v>
      </c>
      <c r="G2945" t="str">
        <f t="shared" si="45"/>
        <v>Male</v>
      </c>
    </row>
    <row r="2946" spans="1:7">
      <c r="A2946" s="1" t="s">
        <v>4</v>
      </c>
      <c r="B2946" s="1" t="s">
        <v>2984</v>
      </c>
      <c r="C2946">
        <f>VLOOKUP(B2946,NB_2!A:C,3,0)</f>
        <v>2.3360287511230909E-2</v>
      </c>
      <c r="D2946">
        <f>VLOOKUP(B2946,NB_2!A:C,2,0)</f>
        <v>1.0131712259371835E-3</v>
      </c>
      <c r="E2946">
        <f>C2946*GETPIVOTDATA("Gender",NB_2!$A$3,"Gender","Male","LastLetter","a")</f>
        <v>4.0927727445552809E-3</v>
      </c>
      <c r="F2946">
        <f>D2946*GETPIVOTDATA("Gender",NB_2!$A$3,"Gender","Female","LastLetter","a")</f>
        <v>5.6253073132074625E-4</v>
      </c>
      <c r="G2946" t="str">
        <f t="shared" si="45"/>
        <v>Male</v>
      </c>
    </row>
    <row r="2947" spans="1:7">
      <c r="A2947" s="1" t="s">
        <v>4</v>
      </c>
      <c r="B2947" s="1" t="s">
        <v>2994</v>
      </c>
      <c r="C2947">
        <f>VLOOKUP(B2947,NB_2!A:C,3,0)</f>
        <v>6.2893081761006289E-2</v>
      </c>
      <c r="D2947">
        <f>VLOOKUP(B2947,NB_2!A:C,2,0)</f>
        <v>5.065856129685917E-3</v>
      </c>
      <c r="E2947">
        <f>C2947*GETPIVOTDATA("Gender",NB_2!$A$3,"Gender","Male","LastLetter","a")</f>
        <v>1.1019003543033448E-2</v>
      </c>
      <c r="F2947">
        <f>D2947*GETPIVOTDATA("Gender",NB_2!$A$3,"Gender","Female","LastLetter","a")</f>
        <v>2.812653656603731E-3</v>
      </c>
      <c r="G2947" t="str">
        <f t="shared" ref="G2947:G3010" si="46">IF(E2947&gt;F2947,"Male","Female")</f>
        <v>Male</v>
      </c>
    </row>
    <row r="2948" spans="1:7">
      <c r="A2948" s="1" t="s">
        <v>4</v>
      </c>
      <c r="B2948" s="1" t="s">
        <v>2976</v>
      </c>
      <c r="C2948">
        <f>VLOOKUP(B2948,NB_2!A:C,3,0)</f>
        <v>0.17520215633423181</v>
      </c>
      <c r="D2948">
        <f>VLOOKUP(B2948,NB_2!A:C,2,0)</f>
        <v>0.55521783181357653</v>
      </c>
      <c r="E2948">
        <f>C2948*GETPIVOTDATA("Gender",NB_2!$A$3,"Gender","Male","LastLetter","a")</f>
        <v>3.0695795584164604E-2</v>
      </c>
      <c r="F2948">
        <f>D2948*GETPIVOTDATA("Gender",NB_2!$A$3,"Gender","Female","LastLetter","a")</f>
        <v>0.30826684076376898</v>
      </c>
      <c r="G2948" t="str">
        <f t="shared" si="46"/>
        <v>Female</v>
      </c>
    </row>
    <row r="2949" spans="1:7">
      <c r="A2949" s="1" t="s">
        <v>4</v>
      </c>
      <c r="B2949" s="1" t="s">
        <v>2988</v>
      </c>
      <c r="C2949">
        <f>VLOOKUP(B2949,NB_2!A:C,3,0)</f>
        <v>0.16172506738544473</v>
      </c>
      <c r="D2949">
        <f>VLOOKUP(B2949,NB_2!A:C,2,0)</f>
        <v>1.4184397163120567E-2</v>
      </c>
      <c r="E2949">
        <f>C2949*GETPIVOTDATA("Gender",NB_2!$A$3,"Gender","Male","LastLetter","a")</f>
        <v>2.8334580539228861E-2</v>
      </c>
      <c r="F2949">
        <f>D2949*GETPIVOTDATA("Gender",NB_2!$A$3,"Gender","Female","LastLetter","a")</f>
        <v>7.8754302384904471E-3</v>
      </c>
      <c r="G2949" t="str">
        <f t="shared" si="46"/>
        <v>Male</v>
      </c>
    </row>
    <row r="2950" spans="1:7">
      <c r="A2950" s="1" t="s">
        <v>4</v>
      </c>
      <c r="B2950" s="1" t="s">
        <v>2986</v>
      </c>
      <c r="C2950">
        <f>VLOOKUP(B2950,NB_2!A:C,3,0)</f>
        <v>5.6603773584905662E-2</v>
      </c>
      <c r="D2950">
        <f>VLOOKUP(B2950,NB_2!A:C,2,0)</f>
        <v>3.0395136778115502E-2</v>
      </c>
      <c r="E2950">
        <f>C2950*GETPIVOTDATA("Gender",NB_2!$A$3,"Gender","Male","LastLetter","a")</f>
        <v>9.9171031887301028E-3</v>
      </c>
      <c r="F2950">
        <f>D2950*GETPIVOTDATA("Gender",NB_2!$A$3,"Gender","Female","LastLetter","a")</f>
        <v>1.6875921939622389E-2</v>
      </c>
      <c r="G2950" t="str">
        <f t="shared" si="46"/>
        <v>Female</v>
      </c>
    </row>
    <row r="2951" spans="1:7">
      <c r="A2951" s="1" t="s">
        <v>4</v>
      </c>
      <c r="B2951" s="1" t="s">
        <v>2997</v>
      </c>
      <c r="C2951">
        <f>VLOOKUP(B2951,NB_2!A:C,3,0)</f>
        <v>1.7070979335130278E-2</v>
      </c>
      <c r="D2951">
        <f>VLOOKUP(B2951,NB_2!A:C,2,0)</f>
        <v>2.0263424518743669E-3</v>
      </c>
      <c r="E2951">
        <f>C2951*GETPIVOTDATA("Gender",NB_2!$A$3,"Gender","Male","LastLetter","a")</f>
        <v>2.9908723902519353E-3</v>
      </c>
      <c r="F2951">
        <f>D2951*GETPIVOTDATA("Gender",NB_2!$A$3,"Gender","Female","LastLetter","a")</f>
        <v>1.1250614626414925E-3</v>
      </c>
      <c r="G2951" t="str">
        <f t="shared" si="46"/>
        <v>Male</v>
      </c>
    </row>
    <row r="2952" spans="1:7">
      <c r="A2952" s="1" t="s">
        <v>4</v>
      </c>
      <c r="B2952" s="1" t="s">
        <v>2994</v>
      </c>
      <c r="C2952">
        <f>VLOOKUP(B2952,NB_2!A:C,3,0)</f>
        <v>6.2893081761006289E-2</v>
      </c>
      <c r="D2952">
        <f>VLOOKUP(B2952,NB_2!A:C,2,0)</f>
        <v>5.065856129685917E-3</v>
      </c>
      <c r="E2952">
        <f>C2952*GETPIVOTDATA("Gender",NB_2!$A$3,"Gender","Male","LastLetter","a")</f>
        <v>1.1019003543033448E-2</v>
      </c>
      <c r="F2952">
        <f>D2952*GETPIVOTDATA("Gender",NB_2!$A$3,"Gender","Female","LastLetter","a")</f>
        <v>2.812653656603731E-3</v>
      </c>
      <c r="G2952" t="str">
        <f t="shared" si="46"/>
        <v>Male</v>
      </c>
    </row>
    <row r="2953" spans="1:7">
      <c r="A2953" s="1" t="s">
        <v>4</v>
      </c>
      <c r="B2953" s="1" t="s">
        <v>2976</v>
      </c>
      <c r="C2953">
        <f>VLOOKUP(B2953,NB_2!A:C,3,0)</f>
        <v>0.17520215633423181</v>
      </c>
      <c r="D2953">
        <f>VLOOKUP(B2953,NB_2!A:C,2,0)</f>
        <v>0.55521783181357653</v>
      </c>
      <c r="E2953">
        <f>C2953*GETPIVOTDATA("Gender",NB_2!$A$3,"Gender","Male","LastLetter","a")</f>
        <v>3.0695795584164604E-2</v>
      </c>
      <c r="F2953">
        <f>D2953*GETPIVOTDATA("Gender",NB_2!$A$3,"Gender","Female","LastLetter","a")</f>
        <v>0.30826684076376898</v>
      </c>
      <c r="G2953" t="str">
        <f t="shared" si="46"/>
        <v>Female</v>
      </c>
    </row>
    <row r="2954" spans="1:7">
      <c r="A2954" s="1" t="s">
        <v>4</v>
      </c>
      <c r="B2954" s="1" t="s">
        <v>2981</v>
      </c>
      <c r="C2954">
        <f>VLOOKUP(B2954,NB_2!A:C,3,0)</f>
        <v>1.2578616352201259E-2</v>
      </c>
      <c r="D2954">
        <f>VLOOKUP(B2954,NB_2!A:C,2,0)</f>
        <v>0</v>
      </c>
      <c r="E2954">
        <f>C2954*GETPIVOTDATA("Gender",NB_2!$A$3,"Gender","Male","LastLetter","a")</f>
        <v>2.2038007086066895E-3</v>
      </c>
      <c r="F2954">
        <f>D2954*GETPIVOTDATA("Gender",NB_2!$A$3,"Gender","Female","LastLetter","a")</f>
        <v>0</v>
      </c>
      <c r="G2954" t="str">
        <f t="shared" si="46"/>
        <v>Male</v>
      </c>
    </row>
    <row r="2955" spans="1:7">
      <c r="A2955" s="1" t="s">
        <v>4</v>
      </c>
      <c r="B2955" s="1" t="s">
        <v>2977</v>
      </c>
      <c r="C2955">
        <f>VLOOKUP(B2955,NB_2!A:C,3,0)</f>
        <v>8.9847259658580418E-3</v>
      </c>
      <c r="D2955">
        <f>VLOOKUP(B2955,NB_2!A:C,2,0)</f>
        <v>2.0263424518743669E-3</v>
      </c>
      <c r="E2955">
        <f>C2955*GETPIVOTDATA("Gender",NB_2!$A$3,"Gender","Male","LastLetter","a")</f>
        <v>1.5741433632904926E-3</v>
      </c>
      <c r="F2955">
        <f>D2955*GETPIVOTDATA("Gender",NB_2!$A$3,"Gender","Female","LastLetter","a")</f>
        <v>1.1250614626414925E-3</v>
      </c>
      <c r="G2955" t="str">
        <f t="shared" si="46"/>
        <v>Male</v>
      </c>
    </row>
    <row r="2956" spans="1:7">
      <c r="A2956" s="1" t="s">
        <v>4</v>
      </c>
      <c r="B2956" s="1" t="s">
        <v>2993</v>
      </c>
      <c r="C2956">
        <f>VLOOKUP(B2956,NB_2!A:C,3,0)</f>
        <v>2.2461814914645103E-2</v>
      </c>
      <c r="D2956">
        <f>VLOOKUP(B2956,NB_2!A:C,2,0)</f>
        <v>3.0395136778115501E-3</v>
      </c>
      <c r="E2956">
        <f>C2956*GETPIVOTDATA("Gender",NB_2!$A$3,"Gender","Male","LastLetter","a")</f>
        <v>3.9353584082262314E-3</v>
      </c>
      <c r="F2956">
        <f>D2956*GETPIVOTDATA("Gender",NB_2!$A$3,"Gender","Female","LastLetter","a")</f>
        <v>1.6875921939622388E-3</v>
      </c>
      <c r="G2956" t="str">
        <f t="shared" si="46"/>
        <v>Male</v>
      </c>
    </row>
    <row r="2957" spans="1:7">
      <c r="A2957" s="1" t="s">
        <v>4</v>
      </c>
      <c r="B2957" s="1" t="s">
        <v>2992</v>
      </c>
      <c r="C2957">
        <f>VLOOKUP(B2957,NB_2!A:C,3,0)</f>
        <v>8.9847259658580411E-2</v>
      </c>
      <c r="D2957">
        <f>VLOOKUP(B2957,NB_2!A:C,2,0)</f>
        <v>8.1053698074974676E-3</v>
      </c>
      <c r="E2957">
        <f>C2957*GETPIVOTDATA("Gender",NB_2!$A$3,"Gender","Male","LastLetter","a")</f>
        <v>1.5741433632904926E-2</v>
      </c>
      <c r="F2957">
        <f>D2957*GETPIVOTDATA("Gender",NB_2!$A$3,"Gender","Female","LastLetter","a")</f>
        <v>4.50024585056597E-3</v>
      </c>
      <c r="G2957" t="str">
        <f t="shared" si="46"/>
        <v>Male</v>
      </c>
    </row>
    <row r="2958" spans="1:7">
      <c r="A2958" s="1" t="s">
        <v>4</v>
      </c>
      <c r="B2958" s="1" t="s">
        <v>2982</v>
      </c>
      <c r="C2958">
        <f>VLOOKUP(B2958,NB_2!A:C,3,0)</f>
        <v>0.1096136567834681</v>
      </c>
      <c r="D2958">
        <f>VLOOKUP(B2958,NB_2!A:C,2,0)</f>
        <v>5.065856129685917E-3</v>
      </c>
      <c r="E2958">
        <f>C2958*GETPIVOTDATA("Gender",NB_2!$A$3,"Gender","Male","LastLetter","a")</f>
        <v>1.9204549032144008E-2</v>
      </c>
      <c r="F2958">
        <f>D2958*GETPIVOTDATA("Gender",NB_2!$A$3,"Gender","Female","LastLetter","a")</f>
        <v>2.812653656603731E-3</v>
      </c>
      <c r="G2958" t="str">
        <f t="shared" si="46"/>
        <v>Male</v>
      </c>
    </row>
    <row r="2959" spans="1:7">
      <c r="A2959" s="1" t="s">
        <v>4</v>
      </c>
      <c r="B2959" s="1" t="s">
        <v>2986</v>
      </c>
      <c r="C2959">
        <f>VLOOKUP(B2959,NB_2!A:C,3,0)</f>
        <v>5.6603773584905662E-2</v>
      </c>
      <c r="D2959">
        <f>VLOOKUP(B2959,NB_2!A:C,2,0)</f>
        <v>3.0395136778115502E-2</v>
      </c>
      <c r="E2959">
        <f>C2959*GETPIVOTDATA("Gender",NB_2!$A$3,"Gender","Male","LastLetter","a")</f>
        <v>9.9171031887301028E-3</v>
      </c>
      <c r="F2959">
        <f>D2959*GETPIVOTDATA("Gender",NB_2!$A$3,"Gender","Female","LastLetter","a")</f>
        <v>1.6875921939622389E-2</v>
      </c>
      <c r="G2959" t="str">
        <f t="shared" si="46"/>
        <v>Female</v>
      </c>
    </row>
    <row r="2960" spans="1:7">
      <c r="A2960" s="1" t="s">
        <v>4</v>
      </c>
      <c r="B2960" s="1" t="s">
        <v>2985</v>
      </c>
      <c r="C2960">
        <f>VLOOKUP(B2960,NB_2!A:C,3,0)</f>
        <v>3.6837376460017966E-2</v>
      </c>
      <c r="D2960">
        <f>VLOOKUP(B2960,NB_2!A:C,2,0)</f>
        <v>4.0526849037487338E-3</v>
      </c>
      <c r="E2960">
        <f>C2960*GETPIVOTDATA("Gender",NB_2!$A$3,"Gender","Male","LastLetter","a")</f>
        <v>6.4539877894910181E-3</v>
      </c>
      <c r="F2960">
        <f>D2960*GETPIVOTDATA("Gender",NB_2!$A$3,"Gender","Female","LastLetter","a")</f>
        <v>2.250122925282985E-3</v>
      </c>
      <c r="G2960" t="str">
        <f t="shared" si="46"/>
        <v>Male</v>
      </c>
    </row>
    <row r="2961" spans="1:7">
      <c r="A2961" s="1" t="s">
        <v>4</v>
      </c>
      <c r="B2961" s="1" t="s">
        <v>2994</v>
      </c>
      <c r="C2961">
        <f>VLOOKUP(B2961,NB_2!A:C,3,0)</f>
        <v>6.2893081761006289E-2</v>
      </c>
      <c r="D2961">
        <f>VLOOKUP(B2961,NB_2!A:C,2,0)</f>
        <v>5.065856129685917E-3</v>
      </c>
      <c r="E2961">
        <f>C2961*GETPIVOTDATA("Gender",NB_2!$A$3,"Gender","Male","LastLetter","a")</f>
        <v>1.1019003543033448E-2</v>
      </c>
      <c r="F2961">
        <f>D2961*GETPIVOTDATA("Gender",NB_2!$A$3,"Gender","Female","LastLetter","a")</f>
        <v>2.812653656603731E-3</v>
      </c>
      <c r="G2961" t="str">
        <f t="shared" si="46"/>
        <v>Male</v>
      </c>
    </row>
    <row r="2962" spans="1:7">
      <c r="A2962" s="1" t="s">
        <v>4</v>
      </c>
      <c r="B2962" s="1" t="s">
        <v>2992</v>
      </c>
      <c r="C2962">
        <f>VLOOKUP(B2962,NB_2!A:C,3,0)</f>
        <v>8.9847259658580411E-2</v>
      </c>
      <c r="D2962">
        <f>VLOOKUP(B2962,NB_2!A:C,2,0)</f>
        <v>8.1053698074974676E-3</v>
      </c>
      <c r="E2962">
        <f>C2962*GETPIVOTDATA("Gender",NB_2!$A$3,"Gender","Male","LastLetter","a")</f>
        <v>1.5741433632904926E-2</v>
      </c>
      <c r="F2962">
        <f>D2962*GETPIVOTDATA("Gender",NB_2!$A$3,"Gender","Female","LastLetter","a")</f>
        <v>4.50024585056597E-3</v>
      </c>
      <c r="G2962" t="str">
        <f t="shared" si="46"/>
        <v>Male</v>
      </c>
    </row>
    <row r="2963" spans="1:7">
      <c r="A2963" s="1" t="s">
        <v>4</v>
      </c>
      <c r="B2963" s="1" t="s">
        <v>2996</v>
      </c>
      <c r="C2963">
        <f>VLOOKUP(B2963,NB_2!A:C,3,0)</f>
        <v>2.4258760107816711E-2</v>
      </c>
      <c r="D2963">
        <f>VLOOKUP(B2963,NB_2!A:C,2,0)</f>
        <v>0</v>
      </c>
      <c r="E2963">
        <f>C2963*GETPIVOTDATA("Gender",NB_2!$A$3,"Gender","Male","LastLetter","a")</f>
        <v>4.2501870808843295E-3</v>
      </c>
      <c r="F2963">
        <f>D2963*GETPIVOTDATA("Gender",NB_2!$A$3,"Gender","Female","LastLetter","a")</f>
        <v>0</v>
      </c>
      <c r="G2963" t="str">
        <f t="shared" si="46"/>
        <v>Male</v>
      </c>
    </row>
    <row r="2964" spans="1:7">
      <c r="A2964" s="1" t="s">
        <v>4</v>
      </c>
      <c r="B2964" s="1" t="s">
        <v>2978</v>
      </c>
      <c r="C2964">
        <f>VLOOKUP(B2964,NB_2!A:C,3,0)</f>
        <v>3.0548068283917342E-2</v>
      </c>
      <c r="D2964">
        <f>VLOOKUP(B2964,NB_2!A:C,2,0)</f>
        <v>1.0131712259371835E-3</v>
      </c>
      <c r="E2964">
        <f>C2964*GETPIVOTDATA("Gender",NB_2!$A$3,"Gender","Male","LastLetter","a")</f>
        <v>5.3520874351876743E-3</v>
      </c>
      <c r="F2964">
        <f>D2964*GETPIVOTDATA("Gender",NB_2!$A$3,"Gender","Female","LastLetter","a")</f>
        <v>5.6253073132074625E-4</v>
      </c>
      <c r="G2964" t="str">
        <f t="shared" si="46"/>
        <v>Male</v>
      </c>
    </row>
    <row r="2965" spans="1:7">
      <c r="A2965" s="1" t="s">
        <v>4</v>
      </c>
      <c r="B2965" s="1" t="s">
        <v>2982</v>
      </c>
      <c r="C2965">
        <f>VLOOKUP(B2965,NB_2!A:C,3,0)</f>
        <v>0.1096136567834681</v>
      </c>
      <c r="D2965">
        <f>VLOOKUP(B2965,NB_2!A:C,2,0)</f>
        <v>5.065856129685917E-3</v>
      </c>
      <c r="E2965">
        <f>C2965*GETPIVOTDATA("Gender",NB_2!$A$3,"Gender","Male","LastLetter","a")</f>
        <v>1.9204549032144008E-2</v>
      </c>
      <c r="F2965">
        <f>D2965*GETPIVOTDATA("Gender",NB_2!$A$3,"Gender","Female","LastLetter","a")</f>
        <v>2.812653656603731E-3</v>
      </c>
      <c r="G2965" t="str">
        <f t="shared" si="46"/>
        <v>Male</v>
      </c>
    </row>
    <row r="2966" spans="1:7">
      <c r="A2966" s="1" t="s">
        <v>4</v>
      </c>
      <c r="B2966" s="1" t="s">
        <v>2987</v>
      </c>
      <c r="C2966">
        <f>VLOOKUP(B2966,NB_2!A:C,3,0)</f>
        <v>3.7735849056603772E-2</v>
      </c>
      <c r="D2966">
        <f>VLOOKUP(B2966,NB_2!A:C,2,0)</f>
        <v>7.0921985815602835E-3</v>
      </c>
      <c r="E2966">
        <f>C2966*GETPIVOTDATA("Gender",NB_2!$A$3,"Gender","Male","LastLetter","a")</f>
        <v>6.6114021258200676E-3</v>
      </c>
      <c r="F2966">
        <f>D2966*GETPIVOTDATA("Gender",NB_2!$A$3,"Gender","Female","LastLetter","a")</f>
        <v>3.9377151192452236E-3</v>
      </c>
      <c r="G2966" t="str">
        <f t="shared" si="46"/>
        <v>Male</v>
      </c>
    </row>
    <row r="2967" spans="1:7">
      <c r="A2967" s="1" t="s">
        <v>4</v>
      </c>
      <c r="B2967" s="1" t="s">
        <v>2976</v>
      </c>
      <c r="C2967">
        <f>VLOOKUP(B2967,NB_2!A:C,3,0)</f>
        <v>0.17520215633423181</v>
      </c>
      <c r="D2967">
        <f>VLOOKUP(B2967,NB_2!A:C,2,0)</f>
        <v>0.55521783181357653</v>
      </c>
      <c r="E2967">
        <f>C2967*GETPIVOTDATA("Gender",NB_2!$A$3,"Gender","Male","LastLetter","a")</f>
        <v>3.0695795584164604E-2</v>
      </c>
      <c r="F2967">
        <f>D2967*GETPIVOTDATA("Gender",NB_2!$A$3,"Gender","Female","LastLetter","a")</f>
        <v>0.30826684076376898</v>
      </c>
      <c r="G2967" t="str">
        <f t="shared" si="46"/>
        <v>Female</v>
      </c>
    </row>
    <row r="2968" spans="1:7">
      <c r="A2968" s="1" t="s">
        <v>4</v>
      </c>
      <c r="B2968" s="1" t="s">
        <v>2982</v>
      </c>
      <c r="C2968">
        <f>VLOOKUP(B2968,NB_2!A:C,3,0)</f>
        <v>0.1096136567834681</v>
      </c>
      <c r="D2968">
        <f>VLOOKUP(B2968,NB_2!A:C,2,0)</f>
        <v>5.065856129685917E-3</v>
      </c>
      <c r="E2968">
        <f>C2968*GETPIVOTDATA("Gender",NB_2!$A$3,"Gender","Male","LastLetter","a")</f>
        <v>1.9204549032144008E-2</v>
      </c>
      <c r="F2968">
        <f>D2968*GETPIVOTDATA("Gender",NB_2!$A$3,"Gender","Female","LastLetter","a")</f>
        <v>2.812653656603731E-3</v>
      </c>
      <c r="G2968" t="str">
        <f t="shared" si="46"/>
        <v>Male</v>
      </c>
    </row>
    <row r="2969" spans="1:7">
      <c r="A2969" s="1" t="s">
        <v>4</v>
      </c>
      <c r="B2969" s="1" t="s">
        <v>2976</v>
      </c>
      <c r="C2969">
        <f>VLOOKUP(B2969,NB_2!A:C,3,0)</f>
        <v>0.17520215633423181</v>
      </c>
      <c r="D2969">
        <f>VLOOKUP(B2969,NB_2!A:C,2,0)</f>
        <v>0.55521783181357653</v>
      </c>
      <c r="E2969">
        <f>C2969*GETPIVOTDATA("Gender",NB_2!$A$3,"Gender","Male","LastLetter","a")</f>
        <v>3.0695795584164604E-2</v>
      </c>
      <c r="F2969">
        <f>D2969*GETPIVOTDATA("Gender",NB_2!$A$3,"Gender","Female","LastLetter","a")</f>
        <v>0.30826684076376898</v>
      </c>
      <c r="G2969" t="str">
        <f t="shared" si="46"/>
        <v>Female</v>
      </c>
    </row>
    <row r="2970" spans="1:7">
      <c r="A2970" s="1" t="s">
        <v>4</v>
      </c>
      <c r="B2970" s="1" t="s">
        <v>2976</v>
      </c>
      <c r="C2970">
        <f>VLOOKUP(B2970,NB_2!A:C,3,0)</f>
        <v>0.17520215633423181</v>
      </c>
      <c r="D2970">
        <f>VLOOKUP(B2970,NB_2!A:C,2,0)</f>
        <v>0.55521783181357653</v>
      </c>
      <c r="E2970">
        <f>C2970*GETPIVOTDATA("Gender",NB_2!$A$3,"Gender","Male","LastLetter","a")</f>
        <v>3.0695795584164604E-2</v>
      </c>
      <c r="F2970">
        <f>D2970*GETPIVOTDATA("Gender",NB_2!$A$3,"Gender","Female","LastLetter","a")</f>
        <v>0.30826684076376898</v>
      </c>
      <c r="G2970" t="str">
        <f t="shared" si="46"/>
        <v>Female</v>
      </c>
    </row>
    <row r="2971" spans="1:7">
      <c r="A2971" s="1" t="s">
        <v>4</v>
      </c>
      <c r="B2971" s="1" t="s">
        <v>2976</v>
      </c>
      <c r="C2971">
        <f>VLOOKUP(B2971,NB_2!A:C,3,0)</f>
        <v>0.17520215633423181</v>
      </c>
      <c r="D2971">
        <f>VLOOKUP(B2971,NB_2!A:C,2,0)</f>
        <v>0.55521783181357653</v>
      </c>
      <c r="E2971">
        <f>C2971*GETPIVOTDATA("Gender",NB_2!$A$3,"Gender","Male","LastLetter","a")</f>
        <v>3.0695795584164604E-2</v>
      </c>
      <c r="F2971">
        <f>D2971*GETPIVOTDATA("Gender",NB_2!$A$3,"Gender","Female","LastLetter","a")</f>
        <v>0.30826684076376898</v>
      </c>
      <c r="G2971" t="str">
        <f t="shared" si="46"/>
        <v>Female</v>
      </c>
    </row>
    <row r="2972" spans="1:7">
      <c r="A2972" s="1" t="s">
        <v>4</v>
      </c>
      <c r="B2972" s="1" t="s">
        <v>2998</v>
      </c>
      <c r="C2972">
        <f>VLOOKUP(B2972,NB_2!A:C,3,0)</f>
        <v>5.3908355795148251E-3</v>
      </c>
      <c r="D2972">
        <f>VLOOKUP(B2972,NB_2!A:C,2,0)</f>
        <v>1.0131712259371835E-3</v>
      </c>
      <c r="E2972">
        <f>C2972*GETPIVOTDATA("Gender",NB_2!$A$3,"Gender","Male","LastLetter","a")</f>
        <v>9.4448601797429547E-4</v>
      </c>
      <c r="F2972">
        <f>D2972*GETPIVOTDATA("Gender",NB_2!$A$3,"Gender","Female","LastLetter","a")</f>
        <v>5.6253073132074625E-4</v>
      </c>
      <c r="G2972" t="str">
        <f t="shared" si="46"/>
        <v>Male</v>
      </c>
    </row>
    <row r="2973" spans="1:7">
      <c r="A2973" s="1" t="s">
        <v>4</v>
      </c>
      <c r="B2973" s="1" t="s">
        <v>2995</v>
      </c>
      <c r="C2973">
        <f>VLOOKUP(B2973,NB_2!A:C,3,0)</f>
        <v>3.2345013477088951E-2</v>
      </c>
      <c r="D2973">
        <f>VLOOKUP(B2973,NB_2!A:C,2,0)</f>
        <v>1.0131712259371834E-2</v>
      </c>
      <c r="E2973">
        <f>C2973*GETPIVOTDATA("Gender",NB_2!$A$3,"Gender","Male","LastLetter","a")</f>
        <v>5.6669161078457733E-3</v>
      </c>
      <c r="F2973">
        <f>D2973*GETPIVOTDATA("Gender",NB_2!$A$3,"Gender","Female","LastLetter","a")</f>
        <v>5.6253073132074621E-3</v>
      </c>
      <c r="G2973" t="str">
        <f t="shared" si="46"/>
        <v>Male</v>
      </c>
    </row>
    <row r="2974" spans="1:7">
      <c r="A2974" s="1" t="s">
        <v>4</v>
      </c>
      <c r="B2974" s="1" t="s">
        <v>2992</v>
      </c>
      <c r="C2974">
        <f>VLOOKUP(B2974,NB_2!A:C,3,0)</f>
        <v>8.9847259658580411E-2</v>
      </c>
      <c r="D2974">
        <f>VLOOKUP(B2974,NB_2!A:C,2,0)</f>
        <v>8.1053698074974676E-3</v>
      </c>
      <c r="E2974">
        <f>C2974*GETPIVOTDATA("Gender",NB_2!$A$3,"Gender","Male","LastLetter","a")</f>
        <v>1.5741433632904926E-2</v>
      </c>
      <c r="F2974">
        <f>D2974*GETPIVOTDATA("Gender",NB_2!$A$3,"Gender","Female","LastLetter","a")</f>
        <v>4.50024585056597E-3</v>
      </c>
      <c r="G2974" t="str">
        <f t="shared" si="46"/>
        <v>Male</v>
      </c>
    </row>
    <row r="2975" spans="1:7">
      <c r="A2975" s="1" t="s">
        <v>4</v>
      </c>
      <c r="B2975" s="1" t="s">
        <v>2982</v>
      </c>
      <c r="C2975">
        <f>VLOOKUP(B2975,NB_2!A:C,3,0)</f>
        <v>0.1096136567834681</v>
      </c>
      <c r="D2975">
        <f>VLOOKUP(B2975,NB_2!A:C,2,0)</f>
        <v>5.065856129685917E-3</v>
      </c>
      <c r="E2975">
        <f>C2975*GETPIVOTDATA("Gender",NB_2!$A$3,"Gender","Male","LastLetter","a")</f>
        <v>1.9204549032144008E-2</v>
      </c>
      <c r="F2975">
        <f>D2975*GETPIVOTDATA("Gender",NB_2!$A$3,"Gender","Female","LastLetter","a")</f>
        <v>2.812653656603731E-3</v>
      </c>
      <c r="G2975" t="str">
        <f t="shared" si="46"/>
        <v>Male</v>
      </c>
    </row>
    <row r="2976" spans="1:7">
      <c r="A2976" s="1" t="s">
        <v>4</v>
      </c>
      <c r="B2976" s="1" t="s">
        <v>2982</v>
      </c>
      <c r="C2976">
        <f>VLOOKUP(B2976,NB_2!A:C,3,0)</f>
        <v>0.1096136567834681</v>
      </c>
      <c r="D2976">
        <f>VLOOKUP(B2976,NB_2!A:C,2,0)</f>
        <v>5.065856129685917E-3</v>
      </c>
      <c r="E2976">
        <f>C2976*GETPIVOTDATA("Gender",NB_2!$A$3,"Gender","Male","LastLetter","a")</f>
        <v>1.9204549032144008E-2</v>
      </c>
      <c r="F2976">
        <f>D2976*GETPIVOTDATA("Gender",NB_2!$A$3,"Gender","Female","LastLetter","a")</f>
        <v>2.812653656603731E-3</v>
      </c>
      <c r="G2976" t="str">
        <f t="shared" si="46"/>
        <v>Male</v>
      </c>
    </row>
    <row r="2977" spans="1:7">
      <c r="A2977" s="1" t="s">
        <v>4</v>
      </c>
      <c r="B2977" s="1" t="s">
        <v>2992</v>
      </c>
      <c r="C2977">
        <f>VLOOKUP(B2977,NB_2!A:C,3,0)</f>
        <v>8.9847259658580411E-2</v>
      </c>
      <c r="D2977">
        <f>VLOOKUP(B2977,NB_2!A:C,2,0)</f>
        <v>8.1053698074974676E-3</v>
      </c>
      <c r="E2977">
        <f>C2977*GETPIVOTDATA("Gender",NB_2!$A$3,"Gender","Male","LastLetter","a")</f>
        <v>1.5741433632904926E-2</v>
      </c>
      <c r="F2977">
        <f>D2977*GETPIVOTDATA("Gender",NB_2!$A$3,"Gender","Female","LastLetter","a")</f>
        <v>4.50024585056597E-3</v>
      </c>
      <c r="G2977" t="str">
        <f t="shared" si="46"/>
        <v>Male</v>
      </c>
    </row>
    <row r="2978" spans="1:7">
      <c r="A2978" s="1" t="s">
        <v>4</v>
      </c>
      <c r="B2978" s="1" t="s">
        <v>2976</v>
      </c>
      <c r="C2978">
        <f>VLOOKUP(B2978,NB_2!A:C,3,0)</f>
        <v>0.17520215633423181</v>
      </c>
      <c r="D2978">
        <f>VLOOKUP(B2978,NB_2!A:C,2,0)</f>
        <v>0.55521783181357653</v>
      </c>
      <c r="E2978">
        <f>C2978*GETPIVOTDATA("Gender",NB_2!$A$3,"Gender","Male","LastLetter","a")</f>
        <v>3.0695795584164604E-2</v>
      </c>
      <c r="F2978">
        <f>D2978*GETPIVOTDATA("Gender",NB_2!$A$3,"Gender","Female","LastLetter","a")</f>
        <v>0.30826684076376898</v>
      </c>
      <c r="G2978" t="str">
        <f t="shared" si="46"/>
        <v>Female</v>
      </c>
    </row>
    <row r="2979" spans="1:7">
      <c r="A2979" s="1" t="s">
        <v>4</v>
      </c>
      <c r="B2979" s="1" t="s">
        <v>2976</v>
      </c>
      <c r="C2979">
        <f>VLOOKUP(B2979,NB_2!A:C,3,0)</f>
        <v>0.17520215633423181</v>
      </c>
      <c r="D2979">
        <f>VLOOKUP(B2979,NB_2!A:C,2,0)</f>
        <v>0.55521783181357653</v>
      </c>
      <c r="E2979">
        <f>C2979*GETPIVOTDATA("Gender",NB_2!$A$3,"Gender","Male","LastLetter","a")</f>
        <v>3.0695795584164604E-2</v>
      </c>
      <c r="F2979">
        <f>D2979*GETPIVOTDATA("Gender",NB_2!$A$3,"Gender","Female","LastLetter","a")</f>
        <v>0.30826684076376898</v>
      </c>
      <c r="G2979" t="str">
        <f t="shared" si="46"/>
        <v>Female</v>
      </c>
    </row>
    <row r="2980" spans="1:7">
      <c r="A2980" s="1" t="s">
        <v>4</v>
      </c>
      <c r="B2980" s="1" t="s">
        <v>2982</v>
      </c>
      <c r="C2980">
        <f>VLOOKUP(B2980,NB_2!A:C,3,0)</f>
        <v>0.1096136567834681</v>
      </c>
      <c r="D2980">
        <f>VLOOKUP(B2980,NB_2!A:C,2,0)</f>
        <v>5.065856129685917E-3</v>
      </c>
      <c r="E2980">
        <f>C2980*GETPIVOTDATA("Gender",NB_2!$A$3,"Gender","Male","LastLetter","a")</f>
        <v>1.9204549032144008E-2</v>
      </c>
      <c r="F2980">
        <f>D2980*GETPIVOTDATA("Gender",NB_2!$A$3,"Gender","Female","LastLetter","a")</f>
        <v>2.812653656603731E-3</v>
      </c>
      <c r="G2980" t="str">
        <f t="shared" si="46"/>
        <v>Male</v>
      </c>
    </row>
    <row r="2981" spans="1:7">
      <c r="A2981" s="1" t="s">
        <v>4</v>
      </c>
      <c r="B2981" s="1" t="s">
        <v>2976</v>
      </c>
      <c r="C2981">
        <f>VLOOKUP(B2981,NB_2!A:C,3,0)</f>
        <v>0.17520215633423181</v>
      </c>
      <c r="D2981">
        <f>VLOOKUP(B2981,NB_2!A:C,2,0)</f>
        <v>0.55521783181357653</v>
      </c>
      <c r="E2981">
        <f>C2981*GETPIVOTDATA("Gender",NB_2!$A$3,"Gender","Male","LastLetter","a")</f>
        <v>3.0695795584164604E-2</v>
      </c>
      <c r="F2981">
        <f>D2981*GETPIVOTDATA("Gender",NB_2!$A$3,"Gender","Female","LastLetter","a")</f>
        <v>0.30826684076376898</v>
      </c>
      <c r="G2981" t="str">
        <f t="shared" si="46"/>
        <v>Female</v>
      </c>
    </row>
    <row r="2982" spans="1:7">
      <c r="A2982" s="1" t="s">
        <v>4</v>
      </c>
      <c r="B2982" s="1" t="s">
        <v>2994</v>
      </c>
      <c r="C2982">
        <f>VLOOKUP(B2982,NB_2!A:C,3,0)</f>
        <v>6.2893081761006289E-2</v>
      </c>
      <c r="D2982">
        <f>VLOOKUP(B2982,NB_2!A:C,2,0)</f>
        <v>5.065856129685917E-3</v>
      </c>
      <c r="E2982">
        <f>C2982*GETPIVOTDATA("Gender",NB_2!$A$3,"Gender","Male","LastLetter","a")</f>
        <v>1.1019003543033448E-2</v>
      </c>
      <c r="F2982">
        <f>D2982*GETPIVOTDATA("Gender",NB_2!$A$3,"Gender","Female","LastLetter","a")</f>
        <v>2.812653656603731E-3</v>
      </c>
      <c r="G2982" t="str">
        <f t="shared" si="46"/>
        <v>Male</v>
      </c>
    </row>
    <row r="2983" spans="1:7">
      <c r="A2983" s="1" t="s">
        <v>4</v>
      </c>
      <c r="B2983" s="1" t="s">
        <v>2994</v>
      </c>
      <c r="C2983">
        <f>VLOOKUP(B2983,NB_2!A:C,3,0)</f>
        <v>6.2893081761006289E-2</v>
      </c>
      <c r="D2983">
        <f>VLOOKUP(B2983,NB_2!A:C,2,0)</f>
        <v>5.065856129685917E-3</v>
      </c>
      <c r="E2983">
        <f>C2983*GETPIVOTDATA("Gender",NB_2!$A$3,"Gender","Male","LastLetter","a")</f>
        <v>1.1019003543033448E-2</v>
      </c>
      <c r="F2983">
        <f>D2983*GETPIVOTDATA("Gender",NB_2!$A$3,"Gender","Female","LastLetter","a")</f>
        <v>2.812653656603731E-3</v>
      </c>
      <c r="G2983" t="str">
        <f t="shared" si="46"/>
        <v>Male</v>
      </c>
    </row>
    <row r="2984" spans="1:7">
      <c r="A2984" s="1" t="s">
        <v>4</v>
      </c>
      <c r="B2984" s="1" t="s">
        <v>2994</v>
      </c>
      <c r="C2984">
        <f>VLOOKUP(B2984,NB_2!A:C,3,0)</f>
        <v>6.2893081761006289E-2</v>
      </c>
      <c r="D2984">
        <f>VLOOKUP(B2984,NB_2!A:C,2,0)</f>
        <v>5.065856129685917E-3</v>
      </c>
      <c r="E2984">
        <f>C2984*GETPIVOTDATA("Gender",NB_2!$A$3,"Gender","Male","LastLetter","a")</f>
        <v>1.1019003543033448E-2</v>
      </c>
      <c r="F2984">
        <f>D2984*GETPIVOTDATA("Gender",NB_2!$A$3,"Gender","Female","LastLetter","a")</f>
        <v>2.812653656603731E-3</v>
      </c>
      <c r="G2984" t="str">
        <f t="shared" si="46"/>
        <v>Male</v>
      </c>
    </row>
    <row r="2985" spans="1:7">
      <c r="A2985" s="1" t="s">
        <v>4</v>
      </c>
      <c r="B2985" s="1" t="s">
        <v>2988</v>
      </c>
      <c r="C2985">
        <f>VLOOKUP(B2985,NB_2!A:C,3,0)</f>
        <v>0.16172506738544473</v>
      </c>
      <c r="D2985">
        <f>VLOOKUP(B2985,NB_2!A:C,2,0)</f>
        <v>1.4184397163120567E-2</v>
      </c>
      <c r="E2985">
        <f>C2985*GETPIVOTDATA("Gender",NB_2!$A$3,"Gender","Male","LastLetter","a")</f>
        <v>2.8334580539228861E-2</v>
      </c>
      <c r="F2985">
        <f>D2985*GETPIVOTDATA("Gender",NB_2!$A$3,"Gender","Female","LastLetter","a")</f>
        <v>7.8754302384904471E-3</v>
      </c>
      <c r="G2985" t="str">
        <f t="shared" si="46"/>
        <v>Male</v>
      </c>
    </row>
    <row r="2986" spans="1:7">
      <c r="A2986" s="1" t="s">
        <v>4</v>
      </c>
      <c r="B2986" s="1" t="s">
        <v>2986</v>
      </c>
      <c r="C2986">
        <f>VLOOKUP(B2986,NB_2!A:C,3,0)</f>
        <v>5.6603773584905662E-2</v>
      </c>
      <c r="D2986">
        <f>VLOOKUP(B2986,NB_2!A:C,2,0)</f>
        <v>3.0395136778115502E-2</v>
      </c>
      <c r="E2986">
        <f>C2986*GETPIVOTDATA("Gender",NB_2!$A$3,"Gender","Male","LastLetter","a")</f>
        <v>9.9171031887301028E-3</v>
      </c>
      <c r="F2986">
        <f>D2986*GETPIVOTDATA("Gender",NB_2!$A$3,"Gender","Female","LastLetter","a")</f>
        <v>1.6875921939622389E-2</v>
      </c>
      <c r="G2986" t="str">
        <f t="shared" si="46"/>
        <v>Female</v>
      </c>
    </row>
    <row r="2987" spans="1:7">
      <c r="A2987" s="1" t="s">
        <v>4</v>
      </c>
      <c r="B2987" s="1" t="s">
        <v>2976</v>
      </c>
      <c r="C2987">
        <f>VLOOKUP(B2987,NB_2!A:C,3,0)</f>
        <v>0.17520215633423181</v>
      </c>
      <c r="D2987">
        <f>VLOOKUP(B2987,NB_2!A:C,2,0)</f>
        <v>0.55521783181357653</v>
      </c>
      <c r="E2987">
        <f>C2987*GETPIVOTDATA("Gender",NB_2!$A$3,"Gender","Male","LastLetter","a")</f>
        <v>3.0695795584164604E-2</v>
      </c>
      <c r="F2987">
        <f>D2987*GETPIVOTDATA("Gender",NB_2!$A$3,"Gender","Female","LastLetter","a")</f>
        <v>0.30826684076376898</v>
      </c>
      <c r="G2987" t="str">
        <f t="shared" si="46"/>
        <v>Female</v>
      </c>
    </row>
    <row r="2988" spans="1:7">
      <c r="A2988" s="1" t="s">
        <v>4</v>
      </c>
      <c r="B2988" s="1" t="s">
        <v>2995</v>
      </c>
      <c r="C2988">
        <f>VLOOKUP(B2988,NB_2!A:C,3,0)</f>
        <v>3.2345013477088951E-2</v>
      </c>
      <c r="D2988">
        <f>VLOOKUP(B2988,NB_2!A:C,2,0)</f>
        <v>1.0131712259371834E-2</v>
      </c>
      <c r="E2988">
        <f>C2988*GETPIVOTDATA("Gender",NB_2!$A$3,"Gender","Male","LastLetter","a")</f>
        <v>5.6669161078457733E-3</v>
      </c>
      <c r="F2988">
        <f>D2988*GETPIVOTDATA("Gender",NB_2!$A$3,"Gender","Female","LastLetter","a")</f>
        <v>5.6253073132074621E-3</v>
      </c>
      <c r="G2988" t="str">
        <f t="shared" si="46"/>
        <v>Male</v>
      </c>
    </row>
    <row r="2989" spans="1:7">
      <c r="A2989" s="1" t="s">
        <v>4</v>
      </c>
      <c r="B2989" s="1" t="s">
        <v>2988</v>
      </c>
      <c r="C2989">
        <f>VLOOKUP(B2989,NB_2!A:C,3,0)</f>
        <v>0.16172506738544473</v>
      </c>
      <c r="D2989">
        <f>VLOOKUP(B2989,NB_2!A:C,2,0)</f>
        <v>1.4184397163120567E-2</v>
      </c>
      <c r="E2989">
        <f>C2989*GETPIVOTDATA("Gender",NB_2!$A$3,"Gender","Male","LastLetter","a")</f>
        <v>2.8334580539228861E-2</v>
      </c>
      <c r="F2989">
        <f>D2989*GETPIVOTDATA("Gender",NB_2!$A$3,"Gender","Female","LastLetter","a")</f>
        <v>7.8754302384904471E-3</v>
      </c>
      <c r="G2989" t="str">
        <f t="shared" si="46"/>
        <v>Male</v>
      </c>
    </row>
    <row r="2990" spans="1:7">
      <c r="A2990" s="1" t="s">
        <v>4</v>
      </c>
      <c r="B2990" s="1" t="s">
        <v>2982</v>
      </c>
      <c r="C2990">
        <f>VLOOKUP(B2990,NB_2!A:C,3,0)</f>
        <v>0.1096136567834681</v>
      </c>
      <c r="D2990">
        <f>VLOOKUP(B2990,NB_2!A:C,2,0)</f>
        <v>5.065856129685917E-3</v>
      </c>
      <c r="E2990">
        <f>C2990*GETPIVOTDATA("Gender",NB_2!$A$3,"Gender","Male","LastLetter","a")</f>
        <v>1.9204549032144008E-2</v>
      </c>
      <c r="F2990">
        <f>D2990*GETPIVOTDATA("Gender",NB_2!$A$3,"Gender","Female","LastLetter","a")</f>
        <v>2.812653656603731E-3</v>
      </c>
      <c r="G2990" t="str">
        <f t="shared" si="46"/>
        <v>Male</v>
      </c>
    </row>
    <row r="2991" spans="1:7">
      <c r="A2991" s="1" t="s">
        <v>4</v>
      </c>
      <c r="B2991" s="1" t="s">
        <v>2989</v>
      </c>
      <c r="C2991">
        <f>VLOOKUP(B2991,NB_2!A:C,3,0)</f>
        <v>2.6954177897574125E-3</v>
      </c>
      <c r="D2991">
        <f>VLOOKUP(B2991,NB_2!A:C,2,0)</f>
        <v>2.0263424518743669E-3</v>
      </c>
      <c r="E2991">
        <f>C2991*GETPIVOTDATA("Gender",NB_2!$A$3,"Gender","Male","LastLetter","a")</f>
        <v>4.7224300898714773E-4</v>
      </c>
      <c r="F2991">
        <f>D2991*GETPIVOTDATA("Gender",NB_2!$A$3,"Gender","Female","LastLetter","a")</f>
        <v>1.1250614626414925E-3</v>
      </c>
      <c r="G2991" t="str">
        <f t="shared" si="46"/>
        <v>Female</v>
      </c>
    </row>
    <row r="2992" spans="1:7">
      <c r="A2992" s="1" t="s">
        <v>4</v>
      </c>
      <c r="B2992" s="1" t="s">
        <v>2988</v>
      </c>
      <c r="C2992">
        <f>VLOOKUP(B2992,NB_2!A:C,3,0)</f>
        <v>0.16172506738544473</v>
      </c>
      <c r="D2992">
        <f>VLOOKUP(B2992,NB_2!A:C,2,0)</f>
        <v>1.4184397163120567E-2</v>
      </c>
      <c r="E2992">
        <f>C2992*GETPIVOTDATA("Gender",NB_2!$A$3,"Gender","Male","LastLetter","a")</f>
        <v>2.8334580539228861E-2</v>
      </c>
      <c r="F2992">
        <f>D2992*GETPIVOTDATA("Gender",NB_2!$A$3,"Gender","Female","LastLetter","a")</f>
        <v>7.8754302384904471E-3</v>
      </c>
      <c r="G2992" t="str">
        <f t="shared" si="46"/>
        <v>Male</v>
      </c>
    </row>
    <row r="2993" spans="1:7">
      <c r="A2993" s="1" t="s">
        <v>4</v>
      </c>
      <c r="B2993" s="1" t="s">
        <v>2976</v>
      </c>
      <c r="C2993">
        <f>VLOOKUP(B2993,NB_2!A:C,3,0)</f>
        <v>0.17520215633423181</v>
      </c>
      <c r="D2993">
        <f>VLOOKUP(B2993,NB_2!A:C,2,0)</f>
        <v>0.55521783181357653</v>
      </c>
      <c r="E2993">
        <f>C2993*GETPIVOTDATA("Gender",NB_2!$A$3,"Gender","Male","LastLetter","a")</f>
        <v>3.0695795584164604E-2</v>
      </c>
      <c r="F2993">
        <f>D2993*GETPIVOTDATA("Gender",NB_2!$A$3,"Gender","Female","LastLetter","a")</f>
        <v>0.30826684076376898</v>
      </c>
      <c r="G2993" t="str">
        <f t="shared" si="46"/>
        <v>Female</v>
      </c>
    </row>
    <row r="2994" spans="1:7">
      <c r="A2994" s="1" t="s">
        <v>4</v>
      </c>
      <c r="B2994" s="1" t="s">
        <v>2982</v>
      </c>
      <c r="C2994">
        <f>VLOOKUP(B2994,NB_2!A:C,3,0)</f>
        <v>0.1096136567834681</v>
      </c>
      <c r="D2994">
        <f>VLOOKUP(B2994,NB_2!A:C,2,0)</f>
        <v>5.065856129685917E-3</v>
      </c>
      <c r="E2994">
        <f>C2994*GETPIVOTDATA("Gender",NB_2!$A$3,"Gender","Male","LastLetter","a")</f>
        <v>1.9204549032144008E-2</v>
      </c>
      <c r="F2994">
        <f>D2994*GETPIVOTDATA("Gender",NB_2!$A$3,"Gender","Female","LastLetter","a")</f>
        <v>2.812653656603731E-3</v>
      </c>
      <c r="G2994" t="str">
        <f t="shared" si="46"/>
        <v>Male</v>
      </c>
    </row>
    <row r="2995" spans="1:7">
      <c r="A2995" s="1" t="s">
        <v>4</v>
      </c>
      <c r="B2995" s="1" t="s">
        <v>2994</v>
      </c>
      <c r="C2995">
        <f>VLOOKUP(B2995,NB_2!A:C,3,0)</f>
        <v>6.2893081761006289E-2</v>
      </c>
      <c r="D2995">
        <f>VLOOKUP(B2995,NB_2!A:C,2,0)</f>
        <v>5.065856129685917E-3</v>
      </c>
      <c r="E2995">
        <f>C2995*GETPIVOTDATA("Gender",NB_2!$A$3,"Gender","Male","LastLetter","a")</f>
        <v>1.1019003543033448E-2</v>
      </c>
      <c r="F2995">
        <f>D2995*GETPIVOTDATA("Gender",NB_2!$A$3,"Gender","Female","LastLetter","a")</f>
        <v>2.812653656603731E-3</v>
      </c>
      <c r="G2995" t="str">
        <f t="shared" si="46"/>
        <v>Male</v>
      </c>
    </row>
    <row r="2996" spans="1:7">
      <c r="A2996" s="1" t="s">
        <v>4</v>
      </c>
      <c r="B2996" s="1" t="s">
        <v>2988</v>
      </c>
      <c r="C2996">
        <f>VLOOKUP(B2996,NB_2!A:C,3,0)</f>
        <v>0.16172506738544473</v>
      </c>
      <c r="D2996">
        <f>VLOOKUP(B2996,NB_2!A:C,2,0)</f>
        <v>1.4184397163120567E-2</v>
      </c>
      <c r="E2996">
        <f>C2996*GETPIVOTDATA("Gender",NB_2!$A$3,"Gender","Male","LastLetter","a")</f>
        <v>2.8334580539228861E-2</v>
      </c>
      <c r="F2996">
        <f>D2996*GETPIVOTDATA("Gender",NB_2!$A$3,"Gender","Female","LastLetter","a")</f>
        <v>7.8754302384904471E-3</v>
      </c>
      <c r="G2996" t="str">
        <f t="shared" si="46"/>
        <v>Male</v>
      </c>
    </row>
    <row r="2997" spans="1:7">
      <c r="A2997" s="1" t="s">
        <v>4</v>
      </c>
      <c r="B2997" s="1" t="s">
        <v>2994</v>
      </c>
      <c r="C2997">
        <f>VLOOKUP(B2997,NB_2!A:C,3,0)</f>
        <v>6.2893081761006289E-2</v>
      </c>
      <c r="D2997">
        <f>VLOOKUP(B2997,NB_2!A:C,2,0)</f>
        <v>5.065856129685917E-3</v>
      </c>
      <c r="E2997">
        <f>C2997*GETPIVOTDATA("Gender",NB_2!$A$3,"Gender","Male","LastLetter","a")</f>
        <v>1.1019003543033448E-2</v>
      </c>
      <c r="F2997">
        <f>D2997*GETPIVOTDATA("Gender",NB_2!$A$3,"Gender","Female","LastLetter","a")</f>
        <v>2.812653656603731E-3</v>
      </c>
      <c r="G2997" t="str">
        <f t="shared" si="46"/>
        <v>Male</v>
      </c>
    </row>
    <row r="2998" spans="1:7">
      <c r="A2998" s="1" t="s">
        <v>4</v>
      </c>
      <c r="B2998" s="1" t="s">
        <v>2976</v>
      </c>
      <c r="C2998">
        <f>VLOOKUP(B2998,NB_2!A:C,3,0)</f>
        <v>0.17520215633423181</v>
      </c>
      <c r="D2998">
        <f>VLOOKUP(B2998,NB_2!A:C,2,0)</f>
        <v>0.55521783181357653</v>
      </c>
      <c r="E2998">
        <f>C2998*GETPIVOTDATA("Gender",NB_2!$A$3,"Gender","Male","LastLetter","a")</f>
        <v>3.0695795584164604E-2</v>
      </c>
      <c r="F2998">
        <f>D2998*GETPIVOTDATA("Gender",NB_2!$A$3,"Gender","Female","LastLetter","a")</f>
        <v>0.30826684076376898</v>
      </c>
      <c r="G2998" t="str">
        <f t="shared" si="46"/>
        <v>Female</v>
      </c>
    </row>
    <row r="2999" spans="1:7">
      <c r="A2999" s="1" t="s">
        <v>4</v>
      </c>
      <c r="B2999" s="1" t="s">
        <v>2987</v>
      </c>
      <c r="C2999">
        <f>VLOOKUP(B2999,NB_2!A:C,3,0)</f>
        <v>3.7735849056603772E-2</v>
      </c>
      <c r="D2999">
        <f>VLOOKUP(B2999,NB_2!A:C,2,0)</f>
        <v>7.0921985815602835E-3</v>
      </c>
      <c r="E2999">
        <f>C2999*GETPIVOTDATA("Gender",NB_2!$A$3,"Gender","Male","LastLetter","a")</f>
        <v>6.6114021258200676E-3</v>
      </c>
      <c r="F2999">
        <f>D2999*GETPIVOTDATA("Gender",NB_2!$A$3,"Gender","Female","LastLetter","a")</f>
        <v>3.9377151192452236E-3</v>
      </c>
      <c r="G2999" t="str">
        <f t="shared" si="46"/>
        <v>Male</v>
      </c>
    </row>
    <row r="3000" spans="1:7">
      <c r="A3000" s="1" t="s">
        <v>4</v>
      </c>
      <c r="B3000" s="1" t="s">
        <v>2993</v>
      </c>
      <c r="C3000">
        <f>VLOOKUP(B3000,NB_2!A:C,3,0)</f>
        <v>2.2461814914645103E-2</v>
      </c>
      <c r="D3000">
        <f>VLOOKUP(B3000,NB_2!A:C,2,0)</f>
        <v>3.0395136778115501E-3</v>
      </c>
      <c r="E3000">
        <f>C3000*GETPIVOTDATA("Gender",NB_2!$A$3,"Gender","Male","LastLetter","a")</f>
        <v>3.9353584082262314E-3</v>
      </c>
      <c r="F3000">
        <f>D3000*GETPIVOTDATA("Gender",NB_2!$A$3,"Gender","Female","LastLetter","a")</f>
        <v>1.6875921939622388E-3</v>
      </c>
      <c r="G3000" t="str">
        <f t="shared" si="46"/>
        <v>Male</v>
      </c>
    </row>
    <row r="3001" spans="1:7">
      <c r="A3001" s="1" t="s">
        <v>4</v>
      </c>
      <c r="B3001" s="1" t="s">
        <v>2976</v>
      </c>
      <c r="C3001">
        <f>VLOOKUP(B3001,NB_2!A:C,3,0)</f>
        <v>0.17520215633423181</v>
      </c>
      <c r="D3001">
        <f>VLOOKUP(B3001,NB_2!A:C,2,0)</f>
        <v>0.55521783181357653</v>
      </c>
      <c r="E3001">
        <f>C3001*GETPIVOTDATA("Gender",NB_2!$A$3,"Gender","Male","LastLetter","a")</f>
        <v>3.0695795584164604E-2</v>
      </c>
      <c r="F3001">
        <f>D3001*GETPIVOTDATA("Gender",NB_2!$A$3,"Gender","Female","LastLetter","a")</f>
        <v>0.30826684076376898</v>
      </c>
      <c r="G3001" t="str">
        <f t="shared" si="46"/>
        <v>Female</v>
      </c>
    </row>
    <row r="3002" spans="1:7">
      <c r="A3002" s="1" t="s">
        <v>4</v>
      </c>
      <c r="B3002" s="1" t="s">
        <v>2982</v>
      </c>
      <c r="C3002">
        <f>VLOOKUP(B3002,NB_2!A:C,3,0)</f>
        <v>0.1096136567834681</v>
      </c>
      <c r="D3002">
        <f>VLOOKUP(B3002,NB_2!A:C,2,0)</f>
        <v>5.065856129685917E-3</v>
      </c>
      <c r="E3002">
        <f>C3002*GETPIVOTDATA("Gender",NB_2!$A$3,"Gender","Male","LastLetter","a")</f>
        <v>1.9204549032144008E-2</v>
      </c>
      <c r="F3002">
        <f>D3002*GETPIVOTDATA("Gender",NB_2!$A$3,"Gender","Female","LastLetter","a")</f>
        <v>2.812653656603731E-3</v>
      </c>
      <c r="G3002" t="str">
        <f t="shared" si="46"/>
        <v>Male</v>
      </c>
    </row>
    <row r="3003" spans="1:7">
      <c r="A3003" s="1" t="s">
        <v>4</v>
      </c>
      <c r="B3003" s="1" t="s">
        <v>2988</v>
      </c>
      <c r="C3003">
        <f>VLOOKUP(B3003,NB_2!A:C,3,0)</f>
        <v>0.16172506738544473</v>
      </c>
      <c r="D3003">
        <f>VLOOKUP(B3003,NB_2!A:C,2,0)</f>
        <v>1.4184397163120567E-2</v>
      </c>
      <c r="E3003">
        <f>C3003*GETPIVOTDATA("Gender",NB_2!$A$3,"Gender","Male","LastLetter","a")</f>
        <v>2.8334580539228861E-2</v>
      </c>
      <c r="F3003">
        <f>D3003*GETPIVOTDATA("Gender",NB_2!$A$3,"Gender","Female","LastLetter","a")</f>
        <v>7.8754302384904471E-3</v>
      </c>
      <c r="G3003" t="str">
        <f t="shared" si="46"/>
        <v>Male</v>
      </c>
    </row>
    <row r="3004" spans="1:7">
      <c r="A3004" s="1" t="s">
        <v>4</v>
      </c>
      <c r="B3004" s="1" t="s">
        <v>2982</v>
      </c>
      <c r="C3004">
        <f>VLOOKUP(B3004,NB_2!A:C,3,0)</f>
        <v>0.1096136567834681</v>
      </c>
      <c r="D3004">
        <f>VLOOKUP(B3004,NB_2!A:C,2,0)</f>
        <v>5.065856129685917E-3</v>
      </c>
      <c r="E3004">
        <f>C3004*GETPIVOTDATA("Gender",NB_2!$A$3,"Gender","Male","LastLetter","a")</f>
        <v>1.9204549032144008E-2</v>
      </c>
      <c r="F3004">
        <f>D3004*GETPIVOTDATA("Gender",NB_2!$A$3,"Gender","Female","LastLetter","a")</f>
        <v>2.812653656603731E-3</v>
      </c>
      <c r="G3004" t="str">
        <f t="shared" si="46"/>
        <v>Male</v>
      </c>
    </row>
    <row r="3005" spans="1:7">
      <c r="A3005" s="1" t="s">
        <v>4</v>
      </c>
      <c r="B3005" s="1" t="s">
        <v>2985</v>
      </c>
      <c r="C3005">
        <f>VLOOKUP(B3005,NB_2!A:C,3,0)</f>
        <v>3.6837376460017966E-2</v>
      </c>
      <c r="D3005">
        <f>VLOOKUP(B3005,NB_2!A:C,2,0)</f>
        <v>4.0526849037487338E-3</v>
      </c>
      <c r="E3005">
        <f>C3005*GETPIVOTDATA("Gender",NB_2!$A$3,"Gender","Male","LastLetter","a")</f>
        <v>6.4539877894910181E-3</v>
      </c>
      <c r="F3005">
        <f>D3005*GETPIVOTDATA("Gender",NB_2!$A$3,"Gender","Female","LastLetter","a")</f>
        <v>2.250122925282985E-3</v>
      </c>
      <c r="G3005" t="str">
        <f t="shared" si="46"/>
        <v>Male</v>
      </c>
    </row>
    <row r="3006" spans="1:7">
      <c r="A3006" s="1" t="s">
        <v>4</v>
      </c>
      <c r="B3006" s="1" t="s">
        <v>2976</v>
      </c>
      <c r="C3006">
        <f>VLOOKUP(B3006,NB_2!A:C,3,0)</f>
        <v>0.17520215633423181</v>
      </c>
      <c r="D3006">
        <f>VLOOKUP(B3006,NB_2!A:C,2,0)</f>
        <v>0.55521783181357653</v>
      </c>
      <c r="E3006">
        <f>C3006*GETPIVOTDATA("Gender",NB_2!$A$3,"Gender","Male","LastLetter","a")</f>
        <v>3.0695795584164604E-2</v>
      </c>
      <c r="F3006">
        <f>D3006*GETPIVOTDATA("Gender",NB_2!$A$3,"Gender","Female","LastLetter","a")</f>
        <v>0.30826684076376898</v>
      </c>
      <c r="G3006" t="str">
        <f t="shared" si="46"/>
        <v>Female</v>
      </c>
    </row>
    <row r="3007" spans="1:7">
      <c r="A3007" s="1" t="s">
        <v>4</v>
      </c>
      <c r="B3007" s="1" t="s">
        <v>2988</v>
      </c>
      <c r="C3007">
        <f>VLOOKUP(B3007,NB_2!A:C,3,0)</f>
        <v>0.16172506738544473</v>
      </c>
      <c r="D3007">
        <f>VLOOKUP(B3007,NB_2!A:C,2,0)</f>
        <v>1.4184397163120567E-2</v>
      </c>
      <c r="E3007">
        <f>C3007*GETPIVOTDATA("Gender",NB_2!$A$3,"Gender","Male","LastLetter","a")</f>
        <v>2.8334580539228861E-2</v>
      </c>
      <c r="F3007">
        <f>D3007*GETPIVOTDATA("Gender",NB_2!$A$3,"Gender","Female","LastLetter","a")</f>
        <v>7.8754302384904471E-3</v>
      </c>
      <c r="G3007" t="str">
        <f t="shared" si="46"/>
        <v>Male</v>
      </c>
    </row>
    <row r="3008" spans="1:7">
      <c r="A3008" s="1" t="s">
        <v>4</v>
      </c>
      <c r="B3008" s="1" t="s">
        <v>2983</v>
      </c>
      <c r="C3008">
        <f>VLOOKUP(B3008,NB_2!A:C,3,0)</f>
        <v>6.5588499550763707E-2</v>
      </c>
      <c r="D3008">
        <f>VLOOKUP(B3008,NB_2!A:C,2,0)</f>
        <v>0.33839918946301922</v>
      </c>
      <c r="E3008">
        <f>C3008*GETPIVOTDATA("Gender",NB_2!$A$3,"Gender","Male","LastLetter","a")</f>
        <v>1.1491246552020596E-2</v>
      </c>
      <c r="F3008">
        <f>D3008*GETPIVOTDATA("Gender",NB_2!$A$3,"Gender","Female","LastLetter","a")</f>
        <v>0.18788526426112923</v>
      </c>
      <c r="G3008" t="str">
        <f t="shared" si="46"/>
        <v>Female</v>
      </c>
    </row>
    <row r="3009" spans="1:7">
      <c r="A3009" s="1" t="s">
        <v>4</v>
      </c>
      <c r="B3009" s="1" t="s">
        <v>2995</v>
      </c>
      <c r="C3009">
        <f>VLOOKUP(B3009,NB_2!A:C,3,0)</f>
        <v>3.2345013477088951E-2</v>
      </c>
      <c r="D3009">
        <f>VLOOKUP(B3009,NB_2!A:C,2,0)</f>
        <v>1.0131712259371834E-2</v>
      </c>
      <c r="E3009">
        <f>C3009*GETPIVOTDATA("Gender",NB_2!$A$3,"Gender","Male","LastLetter","a")</f>
        <v>5.6669161078457733E-3</v>
      </c>
      <c r="F3009">
        <f>D3009*GETPIVOTDATA("Gender",NB_2!$A$3,"Gender","Female","LastLetter","a")</f>
        <v>5.6253073132074621E-3</v>
      </c>
      <c r="G3009" t="str">
        <f t="shared" si="46"/>
        <v>Male</v>
      </c>
    </row>
    <row r="3010" spans="1:7">
      <c r="A3010" s="1" t="s">
        <v>4</v>
      </c>
      <c r="B3010" s="1" t="s">
        <v>2979</v>
      </c>
      <c r="C3010">
        <f>VLOOKUP(B3010,NB_2!A:C,3,0)</f>
        <v>6.2893081761006293E-3</v>
      </c>
      <c r="D3010">
        <f>VLOOKUP(B3010,NB_2!A:C,2,0)</f>
        <v>8.1053698074974676E-3</v>
      </c>
      <c r="E3010">
        <f>C3010*GETPIVOTDATA("Gender",NB_2!$A$3,"Gender","Male","LastLetter","a")</f>
        <v>1.1019003543033448E-3</v>
      </c>
      <c r="F3010">
        <f>D3010*GETPIVOTDATA("Gender",NB_2!$A$3,"Gender","Female","LastLetter","a")</f>
        <v>4.50024585056597E-3</v>
      </c>
      <c r="G3010" t="str">
        <f t="shared" si="46"/>
        <v>Female</v>
      </c>
    </row>
    <row r="3011" spans="1:7">
      <c r="A3011" s="1" t="s">
        <v>4</v>
      </c>
      <c r="B3011" s="1" t="s">
        <v>2988</v>
      </c>
      <c r="C3011">
        <f>VLOOKUP(B3011,NB_2!A:C,3,0)</f>
        <v>0.16172506738544473</v>
      </c>
      <c r="D3011">
        <f>VLOOKUP(B3011,NB_2!A:C,2,0)</f>
        <v>1.4184397163120567E-2</v>
      </c>
      <c r="E3011">
        <f>C3011*GETPIVOTDATA("Gender",NB_2!$A$3,"Gender","Male","LastLetter","a")</f>
        <v>2.8334580539228861E-2</v>
      </c>
      <c r="F3011">
        <f>D3011*GETPIVOTDATA("Gender",NB_2!$A$3,"Gender","Female","LastLetter","a")</f>
        <v>7.8754302384904471E-3</v>
      </c>
      <c r="G3011" t="str">
        <f t="shared" ref="G3011:G3074" si="47">IF(E3011&gt;F3011,"Male","Female")</f>
        <v>Male</v>
      </c>
    </row>
    <row r="3012" spans="1:7">
      <c r="A3012" s="1" t="s">
        <v>4</v>
      </c>
      <c r="B3012" s="1" t="s">
        <v>2995</v>
      </c>
      <c r="C3012">
        <f>VLOOKUP(B3012,NB_2!A:C,3,0)</f>
        <v>3.2345013477088951E-2</v>
      </c>
      <c r="D3012">
        <f>VLOOKUP(B3012,NB_2!A:C,2,0)</f>
        <v>1.0131712259371834E-2</v>
      </c>
      <c r="E3012">
        <f>C3012*GETPIVOTDATA("Gender",NB_2!$A$3,"Gender","Male","LastLetter","a")</f>
        <v>5.6669161078457733E-3</v>
      </c>
      <c r="F3012">
        <f>D3012*GETPIVOTDATA("Gender",NB_2!$A$3,"Gender","Female","LastLetter","a")</f>
        <v>5.6253073132074621E-3</v>
      </c>
      <c r="G3012" t="str">
        <f t="shared" si="47"/>
        <v>Male</v>
      </c>
    </row>
    <row r="3013" spans="1:7">
      <c r="A3013" s="1" t="s">
        <v>4</v>
      </c>
      <c r="B3013" s="1" t="s">
        <v>2995</v>
      </c>
      <c r="C3013">
        <f>VLOOKUP(B3013,NB_2!A:C,3,0)</f>
        <v>3.2345013477088951E-2</v>
      </c>
      <c r="D3013">
        <f>VLOOKUP(B3013,NB_2!A:C,2,0)</f>
        <v>1.0131712259371834E-2</v>
      </c>
      <c r="E3013">
        <f>C3013*GETPIVOTDATA("Gender",NB_2!$A$3,"Gender","Male","LastLetter","a")</f>
        <v>5.6669161078457733E-3</v>
      </c>
      <c r="F3013">
        <f>D3013*GETPIVOTDATA("Gender",NB_2!$A$3,"Gender","Female","LastLetter","a")</f>
        <v>5.6253073132074621E-3</v>
      </c>
      <c r="G3013" t="str">
        <f t="shared" si="47"/>
        <v>Male</v>
      </c>
    </row>
    <row r="3014" spans="1:7">
      <c r="A3014" s="1" t="s">
        <v>4</v>
      </c>
      <c r="B3014" s="1" t="s">
        <v>2978</v>
      </c>
      <c r="C3014">
        <f>VLOOKUP(B3014,NB_2!A:C,3,0)</f>
        <v>3.0548068283917342E-2</v>
      </c>
      <c r="D3014">
        <f>VLOOKUP(B3014,NB_2!A:C,2,0)</f>
        <v>1.0131712259371835E-3</v>
      </c>
      <c r="E3014">
        <f>C3014*GETPIVOTDATA("Gender",NB_2!$A$3,"Gender","Male","LastLetter","a")</f>
        <v>5.3520874351876743E-3</v>
      </c>
      <c r="F3014">
        <f>D3014*GETPIVOTDATA("Gender",NB_2!$A$3,"Gender","Female","LastLetter","a")</f>
        <v>5.6253073132074625E-4</v>
      </c>
      <c r="G3014" t="str">
        <f t="shared" si="47"/>
        <v>Male</v>
      </c>
    </row>
    <row r="3015" spans="1:7">
      <c r="A3015" s="1" t="s">
        <v>4</v>
      </c>
      <c r="B3015" s="1" t="s">
        <v>2982</v>
      </c>
      <c r="C3015">
        <f>VLOOKUP(B3015,NB_2!A:C,3,0)</f>
        <v>0.1096136567834681</v>
      </c>
      <c r="D3015">
        <f>VLOOKUP(B3015,NB_2!A:C,2,0)</f>
        <v>5.065856129685917E-3</v>
      </c>
      <c r="E3015">
        <f>C3015*GETPIVOTDATA("Gender",NB_2!$A$3,"Gender","Male","LastLetter","a")</f>
        <v>1.9204549032144008E-2</v>
      </c>
      <c r="F3015">
        <f>D3015*GETPIVOTDATA("Gender",NB_2!$A$3,"Gender","Female","LastLetter","a")</f>
        <v>2.812653656603731E-3</v>
      </c>
      <c r="G3015" t="str">
        <f t="shared" si="47"/>
        <v>Male</v>
      </c>
    </row>
    <row r="3016" spans="1:7">
      <c r="A3016" s="1" t="s">
        <v>4</v>
      </c>
      <c r="B3016" s="1" t="s">
        <v>2984</v>
      </c>
      <c r="C3016">
        <f>VLOOKUP(B3016,NB_2!A:C,3,0)</f>
        <v>2.3360287511230909E-2</v>
      </c>
      <c r="D3016">
        <f>VLOOKUP(B3016,NB_2!A:C,2,0)</f>
        <v>1.0131712259371835E-3</v>
      </c>
      <c r="E3016">
        <f>C3016*GETPIVOTDATA("Gender",NB_2!$A$3,"Gender","Male","LastLetter","a")</f>
        <v>4.0927727445552809E-3</v>
      </c>
      <c r="F3016">
        <f>D3016*GETPIVOTDATA("Gender",NB_2!$A$3,"Gender","Female","LastLetter","a")</f>
        <v>5.6253073132074625E-4</v>
      </c>
      <c r="G3016" t="str">
        <f t="shared" si="47"/>
        <v>Male</v>
      </c>
    </row>
    <row r="3017" spans="1:7">
      <c r="A3017" s="1" t="s">
        <v>4</v>
      </c>
      <c r="B3017" s="1" t="s">
        <v>2988</v>
      </c>
      <c r="C3017">
        <f>VLOOKUP(B3017,NB_2!A:C,3,0)</f>
        <v>0.16172506738544473</v>
      </c>
      <c r="D3017">
        <f>VLOOKUP(B3017,NB_2!A:C,2,0)</f>
        <v>1.4184397163120567E-2</v>
      </c>
      <c r="E3017">
        <f>C3017*GETPIVOTDATA("Gender",NB_2!$A$3,"Gender","Male","LastLetter","a")</f>
        <v>2.8334580539228861E-2</v>
      </c>
      <c r="F3017">
        <f>D3017*GETPIVOTDATA("Gender",NB_2!$A$3,"Gender","Female","LastLetter","a")</f>
        <v>7.8754302384904471E-3</v>
      </c>
      <c r="G3017" t="str">
        <f t="shared" si="47"/>
        <v>Male</v>
      </c>
    </row>
    <row r="3018" spans="1:7">
      <c r="A3018" s="1" t="s">
        <v>4</v>
      </c>
      <c r="B3018" s="1" t="s">
        <v>2992</v>
      </c>
      <c r="C3018">
        <f>VLOOKUP(B3018,NB_2!A:C,3,0)</f>
        <v>8.9847259658580411E-2</v>
      </c>
      <c r="D3018">
        <f>VLOOKUP(B3018,NB_2!A:C,2,0)</f>
        <v>8.1053698074974676E-3</v>
      </c>
      <c r="E3018">
        <f>C3018*GETPIVOTDATA("Gender",NB_2!$A$3,"Gender","Male","LastLetter","a")</f>
        <v>1.5741433632904926E-2</v>
      </c>
      <c r="F3018">
        <f>D3018*GETPIVOTDATA("Gender",NB_2!$A$3,"Gender","Female","LastLetter","a")</f>
        <v>4.50024585056597E-3</v>
      </c>
      <c r="G3018" t="str">
        <f t="shared" si="47"/>
        <v>Male</v>
      </c>
    </row>
    <row r="3019" spans="1:7">
      <c r="A3019" s="1" t="s">
        <v>4</v>
      </c>
      <c r="B3019" s="1" t="s">
        <v>2988</v>
      </c>
      <c r="C3019">
        <f>VLOOKUP(B3019,NB_2!A:C,3,0)</f>
        <v>0.16172506738544473</v>
      </c>
      <c r="D3019">
        <f>VLOOKUP(B3019,NB_2!A:C,2,0)</f>
        <v>1.4184397163120567E-2</v>
      </c>
      <c r="E3019">
        <f>C3019*GETPIVOTDATA("Gender",NB_2!$A$3,"Gender","Male","LastLetter","a")</f>
        <v>2.8334580539228861E-2</v>
      </c>
      <c r="F3019">
        <f>D3019*GETPIVOTDATA("Gender",NB_2!$A$3,"Gender","Female","LastLetter","a")</f>
        <v>7.8754302384904471E-3</v>
      </c>
      <c r="G3019" t="str">
        <f t="shared" si="47"/>
        <v>Male</v>
      </c>
    </row>
    <row r="3020" spans="1:7">
      <c r="A3020" s="1" t="s">
        <v>4</v>
      </c>
      <c r="B3020" s="1" t="s">
        <v>2984</v>
      </c>
      <c r="C3020">
        <f>VLOOKUP(B3020,NB_2!A:C,3,0)</f>
        <v>2.3360287511230909E-2</v>
      </c>
      <c r="D3020">
        <f>VLOOKUP(B3020,NB_2!A:C,2,0)</f>
        <v>1.0131712259371835E-3</v>
      </c>
      <c r="E3020">
        <f>C3020*GETPIVOTDATA("Gender",NB_2!$A$3,"Gender","Male","LastLetter","a")</f>
        <v>4.0927727445552809E-3</v>
      </c>
      <c r="F3020">
        <f>D3020*GETPIVOTDATA("Gender",NB_2!$A$3,"Gender","Female","LastLetter","a")</f>
        <v>5.6253073132074625E-4</v>
      </c>
      <c r="G3020" t="str">
        <f t="shared" si="47"/>
        <v>Male</v>
      </c>
    </row>
    <row r="3021" spans="1:7">
      <c r="A3021" s="1" t="s">
        <v>4</v>
      </c>
      <c r="B3021" s="1" t="s">
        <v>2976</v>
      </c>
      <c r="C3021">
        <f>VLOOKUP(B3021,NB_2!A:C,3,0)</f>
        <v>0.17520215633423181</v>
      </c>
      <c r="D3021">
        <f>VLOOKUP(B3021,NB_2!A:C,2,0)</f>
        <v>0.55521783181357653</v>
      </c>
      <c r="E3021">
        <f>C3021*GETPIVOTDATA("Gender",NB_2!$A$3,"Gender","Male","LastLetter","a")</f>
        <v>3.0695795584164604E-2</v>
      </c>
      <c r="F3021">
        <f>D3021*GETPIVOTDATA("Gender",NB_2!$A$3,"Gender","Female","LastLetter","a")</f>
        <v>0.30826684076376898</v>
      </c>
      <c r="G3021" t="str">
        <f t="shared" si="47"/>
        <v>Female</v>
      </c>
    </row>
    <row r="3022" spans="1:7">
      <c r="A3022" s="1" t="s">
        <v>4</v>
      </c>
      <c r="B3022" s="1" t="s">
        <v>2976</v>
      </c>
      <c r="C3022">
        <f>VLOOKUP(B3022,NB_2!A:C,3,0)</f>
        <v>0.17520215633423181</v>
      </c>
      <c r="D3022">
        <f>VLOOKUP(B3022,NB_2!A:C,2,0)</f>
        <v>0.55521783181357653</v>
      </c>
      <c r="E3022">
        <f>C3022*GETPIVOTDATA("Gender",NB_2!$A$3,"Gender","Male","LastLetter","a")</f>
        <v>3.0695795584164604E-2</v>
      </c>
      <c r="F3022">
        <f>D3022*GETPIVOTDATA("Gender",NB_2!$A$3,"Gender","Female","LastLetter","a")</f>
        <v>0.30826684076376898</v>
      </c>
      <c r="G3022" t="str">
        <f t="shared" si="47"/>
        <v>Female</v>
      </c>
    </row>
    <row r="3023" spans="1:7">
      <c r="A3023" s="1" t="s">
        <v>4</v>
      </c>
      <c r="B3023" s="1" t="s">
        <v>2994</v>
      </c>
      <c r="C3023">
        <f>VLOOKUP(B3023,NB_2!A:C,3,0)</f>
        <v>6.2893081761006289E-2</v>
      </c>
      <c r="D3023">
        <f>VLOOKUP(B3023,NB_2!A:C,2,0)</f>
        <v>5.065856129685917E-3</v>
      </c>
      <c r="E3023">
        <f>C3023*GETPIVOTDATA("Gender",NB_2!$A$3,"Gender","Male","LastLetter","a")</f>
        <v>1.1019003543033448E-2</v>
      </c>
      <c r="F3023">
        <f>D3023*GETPIVOTDATA("Gender",NB_2!$A$3,"Gender","Female","LastLetter","a")</f>
        <v>2.812653656603731E-3</v>
      </c>
      <c r="G3023" t="str">
        <f t="shared" si="47"/>
        <v>Male</v>
      </c>
    </row>
    <row r="3024" spans="1:7">
      <c r="A3024" s="1" t="s">
        <v>4</v>
      </c>
      <c r="B3024" s="1" t="s">
        <v>2996</v>
      </c>
      <c r="C3024">
        <f>VLOOKUP(B3024,NB_2!A:C,3,0)</f>
        <v>2.4258760107816711E-2</v>
      </c>
      <c r="D3024">
        <f>VLOOKUP(B3024,NB_2!A:C,2,0)</f>
        <v>0</v>
      </c>
      <c r="E3024">
        <f>C3024*GETPIVOTDATA("Gender",NB_2!$A$3,"Gender","Male","LastLetter","a")</f>
        <v>4.2501870808843295E-3</v>
      </c>
      <c r="F3024">
        <f>D3024*GETPIVOTDATA("Gender",NB_2!$A$3,"Gender","Female","LastLetter","a")</f>
        <v>0</v>
      </c>
      <c r="G3024" t="str">
        <f t="shared" si="47"/>
        <v>Male</v>
      </c>
    </row>
    <row r="3025" spans="1:7">
      <c r="A3025" s="1" t="s">
        <v>4</v>
      </c>
      <c r="B3025" s="1" t="s">
        <v>2988</v>
      </c>
      <c r="C3025">
        <f>VLOOKUP(B3025,NB_2!A:C,3,0)</f>
        <v>0.16172506738544473</v>
      </c>
      <c r="D3025">
        <f>VLOOKUP(B3025,NB_2!A:C,2,0)</f>
        <v>1.4184397163120567E-2</v>
      </c>
      <c r="E3025">
        <f>C3025*GETPIVOTDATA("Gender",NB_2!$A$3,"Gender","Male","LastLetter","a")</f>
        <v>2.8334580539228861E-2</v>
      </c>
      <c r="F3025">
        <f>D3025*GETPIVOTDATA("Gender",NB_2!$A$3,"Gender","Female","LastLetter","a")</f>
        <v>7.8754302384904471E-3</v>
      </c>
      <c r="G3025" t="str">
        <f t="shared" si="47"/>
        <v>Male</v>
      </c>
    </row>
    <row r="3026" spans="1:7">
      <c r="A3026" s="1" t="s">
        <v>4</v>
      </c>
      <c r="B3026" s="1" t="s">
        <v>2986</v>
      </c>
      <c r="C3026">
        <f>VLOOKUP(B3026,NB_2!A:C,3,0)</f>
        <v>5.6603773584905662E-2</v>
      </c>
      <c r="D3026">
        <f>VLOOKUP(B3026,NB_2!A:C,2,0)</f>
        <v>3.0395136778115502E-2</v>
      </c>
      <c r="E3026">
        <f>C3026*GETPIVOTDATA("Gender",NB_2!$A$3,"Gender","Male","LastLetter","a")</f>
        <v>9.9171031887301028E-3</v>
      </c>
      <c r="F3026">
        <f>D3026*GETPIVOTDATA("Gender",NB_2!$A$3,"Gender","Female","LastLetter","a")</f>
        <v>1.6875921939622389E-2</v>
      </c>
      <c r="G3026" t="str">
        <f t="shared" si="47"/>
        <v>Female</v>
      </c>
    </row>
    <row r="3027" spans="1:7">
      <c r="A3027" s="1" t="s">
        <v>4</v>
      </c>
      <c r="B3027" s="1" t="s">
        <v>2976</v>
      </c>
      <c r="C3027">
        <f>VLOOKUP(B3027,NB_2!A:C,3,0)</f>
        <v>0.17520215633423181</v>
      </c>
      <c r="D3027">
        <f>VLOOKUP(B3027,NB_2!A:C,2,0)</f>
        <v>0.55521783181357653</v>
      </c>
      <c r="E3027">
        <f>C3027*GETPIVOTDATA("Gender",NB_2!$A$3,"Gender","Male","LastLetter","a")</f>
        <v>3.0695795584164604E-2</v>
      </c>
      <c r="F3027">
        <f>D3027*GETPIVOTDATA("Gender",NB_2!$A$3,"Gender","Female","LastLetter","a")</f>
        <v>0.30826684076376898</v>
      </c>
      <c r="G3027" t="str">
        <f t="shared" si="47"/>
        <v>Female</v>
      </c>
    </row>
    <row r="3028" spans="1:7">
      <c r="A3028" s="1" t="s">
        <v>4</v>
      </c>
      <c r="B3028" s="1" t="s">
        <v>2982</v>
      </c>
      <c r="C3028">
        <f>VLOOKUP(B3028,NB_2!A:C,3,0)</f>
        <v>0.1096136567834681</v>
      </c>
      <c r="D3028">
        <f>VLOOKUP(B3028,NB_2!A:C,2,0)</f>
        <v>5.065856129685917E-3</v>
      </c>
      <c r="E3028">
        <f>C3028*GETPIVOTDATA("Gender",NB_2!$A$3,"Gender","Male","LastLetter","a")</f>
        <v>1.9204549032144008E-2</v>
      </c>
      <c r="F3028">
        <f>D3028*GETPIVOTDATA("Gender",NB_2!$A$3,"Gender","Female","LastLetter","a")</f>
        <v>2.812653656603731E-3</v>
      </c>
      <c r="G3028" t="str">
        <f t="shared" si="47"/>
        <v>Male</v>
      </c>
    </row>
    <row r="3029" spans="1:7">
      <c r="A3029" s="1" t="s">
        <v>4</v>
      </c>
      <c r="B3029" s="1" t="s">
        <v>2982</v>
      </c>
      <c r="C3029">
        <f>VLOOKUP(B3029,NB_2!A:C,3,0)</f>
        <v>0.1096136567834681</v>
      </c>
      <c r="D3029">
        <f>VLOOKUP(B3029,NB_2!A:C,2,0)</f>
        <v>5.065856129685917E-3</v>
      </c>
      <c r="E3029">
        <f>C3029*GETPIVOTDATA("Gender",NB_2!$A$3,"Gender","Male","LastLetter","a")</f>
        <v>1.9204549032144008E-2</v>
      </c>
      <c r="F3029">
        <f>D3029*GETPIVOTDATA("Gender",NB_2!$A$3,"Gender","Female","LastLetter","a")</f>
        <v>2.812653656603731E-3</v>
      </c>
      <c r="G3029" t="str">
        <f t="shared" si="47"/>
        <v>Male</v>
      </c>
    </row>
    <row r="3030" spans="1:7">
      <c r="A3030" s="1" t="s">
        <v>4</v>
      </c>
      <c r="B3030" s="1" t="s">
        <v>2992</v>
      </c>
      <c r="C3030">
        <f>VLOOKUP(B3030,NB_2!A:C,3,0)</f>
        <v>8.9847259658580411E-2</v>
      </c>
      <c r="D3030">
        <f>VLOOKUP(B3030,NB_2!A:C,2,0)</f>
        <v>8.1053698074974676E-3</v>
      </c>
      <c r="E3030">
        <f>C3030*GETPIVOTDATA("Gender",NB_2!$A$3,"Gender","Male","LastLetter","a")</f>
        <v>1.5741433632904926E-2</v>
      </c>
      <c r="F3030">
        <f>D3030*GETPIVOTDATA("Gender",NB_2!$A$3,"Gender","Female","LastLetter","a")</f>
        <v>4.50024585056597E-3</v>
      </c>
      <c r="G3030" t="str">
        <f t="shared" si="47"/>
        <v>Male</v>
      </c>
    </row>
    <row r="3031" spans="1:7">
      <c r="A3031" s="1" t="s">
        <v>4</v>
      </c>
      <c r="B3031" s="1" t="s">
        <v>2982</v>
      </c>
      <c r="C3031">
        <f>VLOOKUP(B3031,NB_2!A:C,3,0)</f>
        <v>0.1096136567834681</v>
      </c>
      <c r="D3031">
        <f>VLOOKUP(B3031,NB_2!A:C,2,0)</f>
        <v>5.065856129685917E-3</v>
      </c>
      <c r="E3031">
        <f>C3031*GETPIVOTDATA("Gender",NB_2!$A$3,"Gender","Male","LastLetter","a")</f>
        <v>1.9204549032144008E-2</v>
      </c>
      <c r="F3031">
        <f>D3031*GETPIVOTDATA("Gender",NB_2!$A$3,"Gender","Female","LastLetter","a")</f>
        <v>2.812653656603731E-3</v>
      </c>
      <c r="G3031" t="str">
        <f t="shared" si="47"/>
        <v>Male</v>
      </c>
    </row>
    <row r="3032" spans="1:7">
      <c r="A3032" s="1" t="s">
        <v>4</v>
      </c>
      <c r="B3032" s="1" t="s">
        <v>2982</v>
      </c>
      <c r="C3032">
        <f>VLOOKUP(B3032,NB_2!A:C,3,0)</f>
        <v>0.1096136567834681</v>
      </c>
      <c r="D3032">
        <f>VLOOKUP(B3032,NB_2!A:C,2,0)</f>
        <v>5.065856129685917E-3</v>
      </c>
      <c r="E3032">
        <f>C3032*GETPIVOTDATA("Gender",NB_2!$A$3,"Gender","Male","LastLetter","a")</f>
        <v>1.9204549032144008E-2</v>
      </c>
      <c r="F3032">
        <f>D3032*GETPIVOTDATA("Gender",NB_2!$A$3,"Gender","Female","LastLetter","a")</f>
        <v>2.812653656603731E-3</v>
      </c>
      <c r="G3032" t="str">
        <f t="shared" si="47"/>
        <v>Male</v>
      </c>
    </row>
    <row r="3033" spans="1:7">
      <c r="A3033" s="1" t="s">
        <v>4</v>
      </c>
      <c r="B3033" s="1" t="s">
        <v>2988</v>
      </c>
      <c r="C3033">
        <f>VLOOKUP(B3033,NB_2!A:C,3,0)</f>
        <v>0.16172506738544473</v>
      </c>
      <c r="D3033">
        <f>VLOOKUP(B3033,NB_2!A:C,2,0)</f>
        <v>1.4184397163120567E-2</v>
      </c>
      <c r="E3033">
        <f>C3033*GETPIVOTDATA("Gender",NB_2!$A$3,"Gender","Male","LastLetter","a")</f>
        <v>2.8334580539228861E-2</v>
      </c>
      <c r="F3033">
        <f>D3033*GETPIVOTDATA("Gender",NB_2!$A$3,"Gender","Female","LastLetter","a")</f>
        <v>7.8754302384904471E-3</v>
      </c>
      <c r="G3033" t="str">
        <f t="shared" si="47"/>
        <v>Male</v>
      </c>
    </row>
    <row r="3034" spans="1:7">
      <c r="A3034" s="1" t="s">
        <v>4</v>
      </c>
      <c r="B3034" s="1" t="s">
        <v>2988</v>
      </c>
      <c r="C3034">
        <f>VLOOKUP(B3034,NB_2!A:C,3,0)</f>
        <v>0.16172506738544473</v>
      </c>
      <c r="D3034">
        <f>VLOOKUP(B3034,NB_2!A:C,2,0)</f>
        <v>1.4184397163120567E-2</v>
      </c>
      <c r="E3034">
        <f>C3034*GETPIVOTDATA("Gender",NB_2!$A$3,"Gender","Male","LastLetter","a")</f>
        <v>2.8334580539228861E-2</v>
      </c>
      <c r="F3034">
        <f>D3034*GETPIVOTDATA("Gender",NB_2!$A$3,"Gender","Female","LastLetter","a")</f>
        <v>7.8754302384904471E-3</v>
      </c>
      <c r="G3034" t="str">
        <f t="shared" si="47"/>
        <v>Male</v>
      </c>
    </row>
    <row r="3035" spans="1:7">
      <c r="A3035" s="1" t="s">
        <v>4</v>
      </c>
      <c r="B3035" s="1" t="s">
        <v>2982</v>
      </c>
      <c r="C3035">
        <f>VLOOKUP(B3035,NB_2!A:C,3,0)</f>
        <v>0.1096136567834681</v>
      </c>
      <c r="D3035">
        <f>VLOOKUP(B3035,NB_2!A:C,2,0)</f>
        <v>5.065856129685917E-3</v>
      </c>
      <c r="E3035">
        <f>C3035*GETPIVOTDATA("Gender",NB_2!$A$3,"Gender","Male","LastLetter","a")</f>
        <v>1.9204549032144008E-2</v>
      </c>
      <c r="F3035">
        <f>D3035*GETPIVOTDATA("Gender",NB_2!$A$3,"Gender","Female","LastLetter","a")</f>
        <v>2.812653656603731E-3</v>
      </c>
      <c r="G3035" t="str">
        <f t="shared" si="47"/>
        <v>Male</v>
      </c>
    </row>
    <row r="3036" spans="1:7">
      <c r="A3036" s="1" t="s">
        <v>4</v>
      </c>
      <c r="B3036" s="1" t="s">
        <v>2985</v>
      </c>
      <c r="C3036">
        <f>VLOOKUP(B3036,NB_2!A:C,3,0)</f>
        <v>3.6837376460017966E-2</v>
      </c>
      <c r="D3036">
        <f>VLOOKUP(B3036,NB_2!A:C,2,0)</f>
        <v>4.0526849037487338E-3</v>
      </c>
      <c r="E3036">
        <f>C3036*GETPIVOTDATA("Gender",NB_2!$A$3,"Gender","Male","LastLetter","a")</f>
        <v>6.4539877894910181E-3</v>
      </c>
      <c r="F3036">
        <f>D3036*GETPIVOTDATA("Gender",NB_2!$A$3,"Gender","Female","LastLetter","a")</f>
        <v>2.250122925282985E-3</v>
      </c>
      <c r="G3036" t="str">
        <f t="shared" si="47"/>
        <v>Male</v>
      </c>
    </row>
    <row r="3037" spans="1:7">
      <c r="A3037" s="1" t="s">
        <v>4</v>
      </c>
      <c r="B3037" s="1" t="s">
        <v>2992</v>
      </c>
      <c r="C3037">
        <f>VLOOKUP(B3037,NB_2!A:C,3,0)</f>
        <v>8.9847259658580411E-2</v>
      </c>
      <c r="D3037">
        <f>VLOOKUP(B3037,NB_2!A:C,2,0)</f>
        <v>8.1053698074974676E-3</v>
      </c>
      <c r="E3037">
        <f>C3037*GETPIVOTDATA("Gender",NB_2!$A$3,"Gender","Male","LastLetter","a")</f>
        <v>1.5741433632904926E-2</v>
      </c>
      <c r="F3037">
        <f>D3037*GETPIVOTDATA("Gender",NB_2!$A$3,"Gender","Female","LastLetter","a")</f>
        <v>4.50024585056597E-3</v>
      </c>
      <c r="G3037" t="str">
        <f t="shared" si="47"/>
        <v>Male</v>
      </c>
    </row>
    <row r="3038" spans="1:7">
      <c r="A3038" s="1" t="s">
        <v>4</v>
      </c>
      <c r="B3038" s="1" t="s">
        <v>2993</v>
      </c>
      <c r="C3038">
        <f>VLOOKUP(B3038,NB_2!A:C,3,0)</f>
        <v>2.2461814914645103E-2</v>
      </c>
      <c r="D3038">
        <f>VLOOKUP(B3038,NB_2!A:C,2,0)</f>
        <v>3.0395136778115501E-3</v>
      </c>
      <c r="E3038">
        <f>C3038*GETPIVOTDATA("Gender",NB_2!$A$3,"Gender","Male","LastLetter","a")</f>
        <v>3.9353584082262314E-3</v>
      </c>
      <c r="F3038">
        <f>D3038*GETPIVOTDATA("Gender",NB_2!$A$3,"Gender","Female","LastLetter","a")</f>
        <v>1.6875921939622388E-3</v>
      </c>
      <c r="G3038" t="str">
        <f t="shared" si="47"/>
        <v>Male</v>
      </c>
    </row>
    <row r="3039" spans="1:7">
      <c r="A3039" s="1" t="s">
        <v>4</v>
      </c>
      <c r="B3039" s="1" t="s">
        <v>2992</v>
      </c>
      <c r="C3039">
        <f>VLOOKUP(B3039,NB_2!A:C,3,0)</f>
        <v>8.9847259658580411E-2</v>
      </c>
      <c r="D3039">
        <f>VLOOKUP(B3039,NB_2!A:C,2,0)</f>
        <v>8.1053698074974676E-3</v>
      </c>
      <c r="E3039">
        <f>C3039*GETPIVOTDATA("Gender",NB_2!$A$3,"Gender","Male","LastLetter","a")</f>
        <v>1.5741433632904926E-2</v>
      </c>
      <c r="F3039">
        <f>D3039*GETPIVOTDATA("Gender",NB_2!$A$3,"Gender","Female","LastLetter","a")</f>
        <v>4.50024585056597E-3</v>
      </c>
      <c r="G3039" t="str">
        <f t="shared" si="47"/>
        <v>Male</v>
      </c>
    </row>
    <row r="3040" spans="1:7">
      <c r="A3040" s="1" t="s">
        <v>4</v>
      </c>
      <c r="B3040" s="1" t="s">
        <v>2982</v>
      </c>
      <c r="C3040">
        <f>VLOOKUP(B3040,NB_2!A:C,3,0)</f>
        <v>0.1096136567834681</v>
      </c>
      <c r="D3040">
        <f>VLOOKUP(B3040,NB_2!A:C,2,0)</f>
        <v>5.065856129685917E-3</v>
      </c>
      <c r="E3040">
        <f>C3040*GETPIVOTDATA("Gender",NB_2!$A$3,"Gender","Male","LastLetter","a")</f>
        <v>1.9204549032144008E-2</v>
      </c>
      <c r="F3040">
        <f>D3040*GETPIVOTDATA("Gender",NB_2!$A$3,"Gender","Female","LastLetter","a")</f>
        <v>2.812653656603731E-3</v>
      </c>
      <c r="G3040" t="str">
        <f t="shared" si="47"/>
        <v>Male</v>
      </c>
    </row>
    <row r="3041" spans="1:7">
      <c r="A3041" s="1" t="s">
        <v>4</v>
      </c>
      <c r="B3041" s="1" t="s">
        <v>2976</v>
      </c>
      <c r="C3041">
        <f>VLOOKUP(B3041,NB_2!A:C,3,0)</f>
        <v>0.17520215633423181</v>
      </c>
      <c r="D3041">
        <f>VLOOKUP(B3041,NB_2!A:C,2,0)</f>
        <v>0.55521783181357653</v>
      </c>
      <c r="E3041">
        <f>C3041*GETPIVOTDATA("Gender",NB_2!$A$3,"Gender","Male","LastLetter","a")</f>
        <v>3.0695795584164604E-2</v>
      </c>
      <c r="F3041">
        <f>D3041*GETPIVOTDATA("Gender",NB_2!$A$3,"Gender","Female","LastLetter","a")</f>
        <v>0.30826684076376898</v>
      </c>
      <c r="G3041" t="str">
        <f t="shared" si="47"/>
        <v>Female</v>
      </c>
    </row>
    <row r="3042" spans="1:7">
      <c r="A3042" s="1" t="s">
        <v>4</v>
      </c>
      <c r="B3042" s="1" t="s">
        <v>2976</v>
      </c>
      <c r="C3042">
        <f>VLOOKUP(B3042,NB_2!A:C,3,0)</f>
        <v>0.17520215633423181</v>
      </c>
      <c r="D3042">
        <f>VLOOKUP(B3042,NB_2!A:C,2,0)</f>
        <v>0.55521783181357653</v>
      </c>
      <c r="E3042">
        <f>C3042*GETPIVOTDATA("Gender",NB_2!$A$3,"Gender","Male","LastLetter","a")</f>
        <v>3.0695795584164604E-2</v>
      </c>
      <c r="F3042">
        <f>D3042*GETPIVOTDATA("Gender",NB_2!$A$3,"Gender","Female","LastLetter","a")</f>
        <v>0.30826684076376898</v>
      </c>
      <c r="G3042" t="str">
        <f t="shared" si="47"/>
        <v>Female</v>
      </c>
    </row>
    <row r="3043" spans="1:7">
      <c r="A3043" s="1" t="s">
        <v>4</v>
      </c>
      <c r="B3043" s="1" t="s">
        <v>2982</v>
      </c>
      <c r="C3043">
        <f>VLOOKUP(B3043,NB_2!A:C,3,0)</f>
        <v>0.1096136567834681</v>
      </c>
      <c r="D3043">
        <f>VLOOKUP(B3043,NB_2!A:C,2,0)</f>
        <v>5.065856129685917E-3</v>
      </c>
      <c r="E3043">
        <f>C3043*GETPIVOTDATA("Gender",NB_2!$A$3,"Gender","Male","LastLetter","a")</f>
        <v>1.9204549032144008E-2</v>
      </c>
      <c r="F3043">
        <f>D3043*GETPIVOTDATA("Gender",NB_2!$A$3,"Gender","Female","LastLetter","a")</f>
        <v>2.812653656603731E-3</v>
      </c>
      <c r="G3043" t="str">
        <f t="shared" si="47"/>
        <v>Male</v>
      </c>
    </row>
    <row r="3044" spans="1:7">
      <c r="A3044" s="1" t="s">
        <v>4</v>
      </c>
      <c r="B3044" s="1" t="s">
        <v>2995</v>
      </c>
      <c r="C3044">
        <f>VLOOKUP(B3044,NB_2!A:C,3,0)</f>
        <v>3.2345013477088951E-2</v>
      </c>
      <c r="D3044">
        <f>VLOOKUP(B3044,NB_2!A:C,2,0)</f>
        <v>1.0131712259371834E-2</v>
      </c>
      <c r="E3044">
        <f>C3044*GETPIVOTDATA("Gender",NB_2!$A$3,"Gender","Male","LastLetter","a")</f>
        <v>5.6669161078457733E-3</v>
      </c>
      <c r="F3044">
        <f>D3044*GETPIVOTDATA("Gender",NB_2!$A$3,"Gender","Female","LastLetter","a")</f>
        <v>5.6253073132074621E-3</v>
      </c>
      <c r="G3044" t="str">
        <f t="shared" si="47"/>
        <v>Male</v>
      </c>
    </row>
    <row r="3045" spans="1:7">
      <c r="A3045" s="1" t="s">
        <v>4</v>
      </c>
      <c r="B3045" s="1" t="s">
        <v>2993</v>
      </c>
      <c r="C3045">
        <f>VLOOKUP(B3045,NB_2!A:C,3,0)</f>
        <v>2.2461814914645103E-2</v>
      </c>
      <c r="D3045">
        <f>VLOOKUP(B3045,NB_2!A:C,2,0)</f>
        <v>3.0395136778115501E-3</v>
      </c>
      <c r="E3045">
        <f>C3045*GETPIVOTDATA("Gender",NB_2!$A$3,"Gender","Male","LastLetter","a")</f>
        <v>3.9353584082262314E-3</v>
      </c>
      <c r="F3045">
        <f>D3045*GETPIVOTDATA("Gender",NB_2!$A$3,"Gender","Female","LastLetter","a")</f>
        <v>1.6875921939622388E-3</v>
      </c>
      <c r="G3045" t="str">
        <f t="shared" si="47"/>
        <v>Male</v>
      </c>
    </row>
    <row r="3046" spans="1:7">
      <c r="A3046" s="1" t="s">
        <v>4</v>
      </c>
      <c r="B3046" s="1" t="s">
        <v>2976</v>
      </c>
      <c r="C3046">
        <f>VLOOKUP(B3046,NB_2!A:C,3,0)</f>
        <v>0.17520215633423181</v>
      </c>
      <c r="D3046">
        <f>VLOOKUP(B3046,NB_2!A:C,2,0)</f>
        <v>0.55521783181357653</v>
      </c>
      <c r="E3046">
        <f>C3046*GETPIVOTDATA("Gender",NB_2!$A$3,"Gender","Male","LastLetter","a")</f>
        <v>3.0695795584164604E-2</v>
      </c>
      <c r="F3046">
        <f>D3046*GETPIVOTDATA("Gender",NB_2!$A$3,"Gender","Female","LastLetter","a")</f>
        <v>0.30826684076376898</v>
      </c>
      <c r="G3046" t="str">
        <f t="shared" si="47"/>
        <v>Female</v>
      </c>
    </row>
    <row r="3047" spans="1:7">
      <c r="A3047" s="1" t="s">
        <v>4</v>
      </c>
      <c r="B3047" s="1" t="s">
        <v>2986</v>
      </c>
      <c r="C3047">
        <f>VLOOKUP(B3047,NB_2!A:C,3,0)</f>
        <v>5.6603773584905662E-2</v>
      </c>
      <c r="D3047">
        <f>VLOOKUP(B3047,NB_2!A:C,2,0)</f>
        <v>3.0395136778115502E-2</v>
      </c>
      <c r="E3047">
        <f>C3047*GETPIVOTDATA("Gender",NB_2!$A$3,"Gender","Male","LastLetter","a")</f>
        <v>9.9171031887301028E-3</v>
      </c>
      <c r="F3047">
        <f>D3047*GETPIVOTDATA("Gender",NB_2!$A$3,"Gender","Female","LastLetter","a")</f>
        <v>1.6875921939622389E-2</v>
      </c>
      <c r="G3047" t="str">
        <f t="shared" si="47"/>
        <v>Female</v>
      </c>
    </row>
    <row r="3048" spans="1:7">
      <c r="A3048" s="1" t="s">
        <v>4</v>
      </c>
      <c r="B3048" s="1" t="s">
        <v>2976</v>
      </c>
      <c r="C3048">
        <f>VLOOKUP(B3048,NB_2!A:C,3,0)</f>
        <v>0.17520215633423181</v>
      </c>
      <c r="D3048">
        <f>VLOOKUP(B3048,NB_2!A:C,2,0)</f>
        <v>0.55521783181357653</v>
      </c>
      <c r="E3048">
        <f>C3048*GETPIVOTDATA("Gender",NB_2!$A$3,"Gender","Male","LastLetter","a")</f>
        <v>3.0695795584164604E-2</v>
      </c>
      <c r="F3048">
        <f>D3048*GETPIVOTDATA("Gender",NB_2!$A$3,"Gender","Female","LastLetter","a")</f>
        <v>0.30826684076376898</v>
      </c>
      <c r="G3048" t="str">
        <f t="shared" si="47"/>
        <v>Female</v>
      </c>
    </row>
    <row r="3049" spans="1:7">
      <c r="A3049" s="1" t="s">
        <v>4</v>
      </c>
      <c r="B3049" s="1" t="s">
        <v>2985</v>
      </c>
      <c r="C3049">
        <f>VLOOKUP(B3049,NB_2!A:C,3,0)</f>
        <v>3.6837376460017966E-2</v>
      </c>
      <c r="D3049">
        <f>VLOOKUP(B3049,NB_2!A:C,2,0)</f>
        <v>4.0526849037487338E-3</v>
      </c>
      <c r="E3049">
        <f>C3049*GETPIVOTDATA("Gender",NB_2!$A$3,"Gender","Male","LastLetter","a")</f>
        <v>6.4539877894910181E-3</v>
      </c>
      <c r="F3049">
        <f>D3049*GETPIVOTDATA("Gender",NB_2!$A$3,"Gender","Female","LastLetter","a")</f>
        <v>2.250122925282985E-3</v>
      </c>
      <c r="G3049" t="str">
        <f t="shared" si="47"/>
        <v>Male</v>
      </c>
    </row>
    <row r="3050" spans="1:7">
      <c r="A3050" s="1" t="s">
        <v>4</v>
      </c>
      <c r="B3050" s="1" t="s">
        <v>2982</v>
      </c>
      <c r="C3050">
        <f>VLOOKUP(B3050,NB_2!A:C,3,0)</f>
        <v>0.1096136567834681</v>
      </c>
      <c r="D3050">
        <f>VLOOKUP(B3050,NB_2!A:C,2,0)</f>
        <v>5.065856129685917E-3</v>
      </c>
      <c r="E3050">
        <f>C3050*GETPIVOTDATA("Gender",NB_2!$A$3,"Gender","Male","LastLetter","a")</f>
        <v>1.9204549032144008E-2</v>
      </c>
      <c r="F3050">
        <f>D3050*GETPIVOTDATA("Gender",NB_2!$A$3,"Gender","Female","LastLetter","a")</f>
        <v>2.812653656603731E-3</v>
      </c>
      <c r="G3050" t="str">
        <f t="shared" si="47"/>
        <v>Male</v>
      </c>
    </row>
    <row r="3051" spans="1:7">
      <c r="A3051" s="1" t="s">
        <v>4</v>
      </c>
      <c r="B3051" s="1" t="s">
        <v>2985</v>
      </c>
      <c r="C3051">
        <f>VLOOKUP(B3051,NB_2!A:C,3,0)</f>
        <v>3.6837376460017966E-2</v>
      </c>
      <c r="D3051">
        <f>VLOOKUP(B3051,NB_2!A:C,2,0)</f>
        <v>4.0526849037487338E-3</v>
      </c>
      <c r="E3051">
        <f>C3051*GETPIVOTDATA("Gender",NB_2!$A$3,"Gender","Male","LastLetter","a")</f>
        <v>6.4539877894910181E-3</v>
      </c>
      <c r="F3051">
        <f>D3051*GETPIVOTDATA("Gender",NB_2!$A$3,"Gender","Female","LastLetter","a")</f>
        <v>2.250122925282985E-3</v>
      </c>
      <c r="G3051" t="str">
        <f t="shared" si="47"/>
        <v>Male</v>
      </c>
    </row>
    <row r="3052" spans="1:7">
      <c r="A3052" s="1" t="s">
        <v>4</v>
      </c>
      <c r="B3052" s="1" t="s">
        <v>2990</v>
      </c>
      <c r="C3052">
        <f>VLOOKUP(B3052,NB_2!A:C,3,0)</f>
        <v>1.2578616352201259E-2</v>
      </c>
      <c r="D3052">
        <f>VLOOKUP(B3052,NB_2!A:C,2,0)</f>
        <v>1.0131712259371835E-3</v>
      </c>
      <c r="E3052">
        <f>C3052*GETPIVOTDATA("Gender",NB_2!$A$3,"Gender","Male","LastLetter","a")</f>
        <v>2.2038007086066895E-3</v>
      </c>
      <c r="F3052">
        <f>D3052*GETPIVOTDATA("Gender",NB_2!$A$3,"Gender","Female","LastLetter","a")</f>
        <v>5.6253073132074625E-4</v>
      </c>
      <c r="G3052" t="str">
        <f t="shared" si="47"/>
        <v>Male</v>
      </c>
    </row>
    <row r="3053" spans="1:7">
      <c r="A3053" s="1" t="s">
        <v>4</v>
      </c>
      <c r="B3053" s="1" t="s">
        <v>2976</v>
      </c>
      <c r="C3053">
        <f>VLOOKUP(B3053,NB_2!A:C,3,0)</f>
        <v>0.17520215633423181</v>
      </c>
      <c r="D3053">
        <f>VLOOKUP(B3053,NB_2!A:C,2,0)</f>
        <v>0.55521783181357653</v>
      </c>
      <c r="E3053">
        <f>C3053*GETPIVOTDATA("Gender",NB_2!$A$3,"Gender","Male","LastLetter","a")</f>
        <v>3.0695795584164604E-2</v>
      </c>
      <c r="F3053">
        <f>D3053*GETPIVOTDATA("Gender",NB_2!$A$3,"Gender","Female","LastLetter","a")</f>
        <v>0.30826684076376898</v>
      </c>
      <c r="G3053" t="str">
        <f t="shared" si="47"/>
        <v>Female</v>
      </c>
    </row>
    <row r="3054" spans="1:7">
      <c r="A3054" s="1" t="s">
        <v>4</v>
      </c>
      <c r="B3054" s="1" t="s">
        <v>2976</v>
      </c>
      <c r="C3054">
        <f>VLOOKUP(B3054,NB_2!A:C,3,0)</f>
        <v>0.17520215633423181</v>
      </c>
      <c r="D3054">
        <f>VLOOKUP(B3054,NB_2!A:C,2,0)</f>
        <v>0.55521783181357653</v>
      </c>
      <c r="E3054">
        <f>C3054*GETPIVOTDATA("Gender",NB_2!$A$3,"Gender","Male","LastLetter","a")</f>
        <v>3.0695795584164604E-2</v>
      </c>
      <c r="F3054">
        <f>D3054*GETPIVOTDATA("Gender",NB_2!$A$3,"Gender","Female","LastLetter","a")</f>
        <v>0.30826684076376898</v>
      </c>
      <c r="G3054" t="str">
        <f t="shared" si="47"/>
        <v>Female</v>
      </c>
    </row>
    <row r="3055" spans="1:7">
      <c r="A3055" s="1" t="s">
        <v>4</v>
      </c>
      <c r="B3055" s="1" t="s">
        <v>2994</v>
      </c>
      <c r="C3055">
        <f>VLOOKUP(B3055,NB_2!A:C,3,0)</f>
        <v>6.2893081761006289E-2</v>
      </c>
      <c r="D3055">
        <f>VLOOKUP(B3055,NB_2!A:C,2,0)</f>
        <v>5.065856129685917E-3</v>
      </c>
      <c r="E3055">
        <f>C3055*GETPIVOTDATA("Gender",NB_2!$A$3,"Gender","Male","LastLetter","a")</f>
        <v>1.1019003543033448E-2</v>
      </c>
      <c r="F3055">
        <f>D3055*GETPIVOTDATA("Gender",NB_2!$A$3,"Gender","Female","LastLetter","a")</f>
        <v>2.812653656603731E-3</v>
      </c>
      <c r="G3055" t="str">
        <f t="shared" si="47"/>
        <v>Male</v>
      </c>
    </row>
    <row r="3056" spans="1:7">
      <c r="A3056" s="1" t="s">
        <v>4</v>
      </c>
      <c r="B3056" s="1" t="s">
        <v>2988</v>
      </c>
      <c r="C3056">
        <f>VLOOKUP(B3056,NB_2!A:C,3,0)</f>
        <v>0.16172506738544473</v>
      </c>
      <c r="D3056">
        <f>VLOOKUP(B3056,NB_2!A:C,2,0)</f>
        <v>1.4184397163120567E-2</v>
      </c>
      <c r="E3056">
        <f>C3056*GETPIVOTDATA("Gender",NB_2!$A$3,"Gender","Male","LastLetter","a")</f>
        <v>2.8334580539228861E-2</v>
      </c>
      <c r="F3056">
        <f>D3056*GETPIVOTDATA("Gender",NB_2!$A$3,"Gender","Female","LastLetter","a")</f>
        <v>7.8754302384904471E-3</v>
      </c>
      <c r="G3056" t="str">
        <f t="shared" si="47"/>
        <v>Male</v>
      </c>
    </row>
    <row r="3057" spans="1:7">
      <c r="A3057" s="1" t="s">
        <v>4</v>
      </c>
      <c r="B3057" s="1" t="s">
        <v>2986</v>
      </c>
      <c r="C3057">
        <f>VLOOKUP(B3057,NB_2!A:C,3,0)</f>
        <v>5.6603773584905662E-2</v>
      </c>
      <c r="D3057">
        <f>VLOOKUP(B3057,NB_2!A:C,2,0)</f>
        <v>3.0395136778115502E-2</v>
      </c>
      <c r="E3057">
        <f>C3057*GETPIVOTDATA("Gender",NB_2!$A$3,"Gender","Male","LastLetter","a")</f>
        <v>9.9171031887301028E-3</v>
      </c>
      <c r="F3057">
        <f>D3057*GETPIVOTDATA("Gender",NB_2!$A$3,"Gender","Female","LastLetter","a")</f>
        <v>1.6875921939622389E-2</v>
      </c>
      <c r="G3057" t="str">
        <f t="shared" si="47"/>
        <v>Female</v>
      </c>
    </row>
    <row r="3058" spans="1:7">
      <c r="A3058" s="1" t="s">
        <v>4</v>
      </c>
      <c r="B3058" s="1" t="s">
        <v>2983</v>
      </c>
      <c r="C3058">
        <f>VLOOKUP(B3058,NB_2!A:C,3,0)</f>
        <v>6.5588499550763707E-2</v>
      </c>
      <c r="D3058">
        <f>VLOOKUP(B3058,NB_2!A:C,2,0)</f>
        <v>0.33839918946301922</v>
      </c>
      <c r="E3058">
        <f>C3058*GETPIVOTDATA("Gender",NB_2!$A$3,"Gender","Male","LastLetter","a")</f>
        <v>1.1491246552020596E-2</v>
      </c>
      <c r="F3058">
        <f>D3058*GETPIVOTDATA("Gender",NB_2!$A$3,"Gender","Female","LastLetter","a")</f>
        <v>0.18788526426112923</v>
      </c>
      <c r="G3058" t="str">
        <f t="shared" si="47"/>
        <v>Female</v>
      </c>
    </row>
    <row r="3059" spans="1:7">
      <c r="A3059" s="1" t="s">
        <v>4</v>
      </c>
      <c r="B3059" s="1" t="s">
        <v>2985</v>
      </c>
      <c r="C3059">
        <f>VLOOKUP(B3059,NB_2!A:C,3,0)</f>
        <v>3.6837376460017966E-2</v>
      </c>
      <c r="D3059">
        <f>VLOOKUP(B3059,NB_2!A:C,2,0)</f>
        <v>4.0526849037487338E-3</v>
      </c>
      <c r="E3059">
        <f>C3059*GETPIVOTDATA("Gender",NB_2!$A$3,"Gender","Male","LastLetter","a")</f>
        <v>6.4539877894910181E-3</v>
      </c>
      <c r="F3059">
        <f>D3059*GETPIVOTDATA("Gender",NB_2!$A$3,"Gender","Female","LastLetter","a")</f>
        <v>2.250122925282985E-3</v>
      </c>
      <c r="G3059" t="str">
        <f t="shared" si="47"/>
        <v>Male</v>
      </c>
    </row>
    <row r="3060" spans="1:7">
      <c r="A3060" s="1" t="s">
        <v>4</v>
      </c>
      <c r="B3060" s="1" t="s">
        <v>2994</v>
      </c>
      <c r="C3060">
        <f>VLOOKUP(B3060,NB_2!A:C,3,0)</f>
        <v>6.2893081761006289E-2</v>
      </c>
      <c r="D3060">
        <f>VLOOKUP(B3060,NB_2!A:C,2,0)</f>
        <v>5.065856129685917E-3</v>
      </c>
      <c r="E3060">
        <f>C3060*GETPIVOTDATA("Gender",NB_2!$A$3,"Gender","Male","LastLetter","a")</f>
        <v>1.1019003543033448E-2</v>
      </c>
      <c r="F3060">
        <f>D3060*GETPIVOTDATA("Gender",NB_2!$A$3,"Gender","Female","LastLetter","a")</f>
        <v>2.812653656603731E-3</v>
      </c>
      <c r="G3060" t="str">
        <f t="shared" si="47"/>
        <v>Male</v>
      </c>
    </row>
    <row r="3061" spans="1:7">
      <c r="A3061" s="1" t="s">
        <v>4</v>
      </c>
      <c r="B3061" s="1" t="s">
        <v>2988</v>
      </c>
      <c r="C3061">
        <f>VLOOKUP(B3061,NB_2!A:C,3,0)</f>
        <v>0.16172506738544473</v>
      </c>
      <c r="D3061">
        <f>VLOOKUP(B3061,NB_2!A:C,2,0)</f>
        <v>1.4184397163120567E-2</v>
      </c>
      <c r="E3061">
        <f>C3061*GETPIVOTDATA("Gender",NB_2!$A$3,"Gender","Male","LastLetter","a")</f>
        <v>2.8334580539228861E-2</v>
      </c>
      <c r="F3061">
        <f>D3061*GETPIVOTDATA("Gender",NB_2!$A$3,"Gender","Female","LastLetter","a")</f>
        <v>7.8754302384904471E-3</v>
      </c>
      <c r="G3061" t="str">
        <f t="shared" si="47"/>
        <v>Male</v>
      </c>
    </row>
    <row r="3062" spans="1:7">
      <c r="A3062" s="1" t="s">
        <v>4</v>
      </c>
      <c r="B3062" s="1" t="s">
        <v>2976</v>
      </c>
      <c r="C3062">
        <f>VLOOKUP(B3062,NB_2!A:C,3,0)</f>
        <v>0.17520215633423181</v>
      </c>
      <c r="D3062">
        <f>VLOOKUP(B3062,NB_2!A:C,2,0)</f>
        <v>0.55521783181357653</v>
      </c>
      <c r="E3062">
        <f>C3062*GETPIVOTDATA("Gender",NB_2!$A$3,"Gender","Male","LastLetter","a")</f>
        <v>3.0695795584164604E-2</v>
      </c>
      <c r="F3062">
        <f>D3062*GETPIVOTDATA("Gender",NB_2!$A$3,"Gender","Female","LastLetter","a")</f>
        <v>0.30826684076376898</v>
      </c>
      <c r="G3062" t="str">
        <f t="shared" si="47"/>
        <v>Female</v>
      </c>
    </row>
    <row r="3063" spans="1:7">
      <c r="A3063" s="1" t="s">
        <v>4</v>
      </c>
      <c r="B3063" s="1" t="s">
        <v>2983</v>
      </c>
      <c r="C3063">
        <f>VLOOKUP(B3063,NB_2!A:C,3,0)</f>
        <v>6.5588499550763707E-2</v>
      </c>
      <c r="D3063">
        <f>VLOOKUP(B3063,NB_2!A:C,2,0)</f>
        <v>0.33839918946301922</v>
      </c>
      <c r="E3063">
        <f>C3063*GETPIVOTDATA("Gender",NB_2!$A$3,"Gender","Male","LastLetter","a")</f>
        <v>1.1491246552020596E-2</v>
      </c>
      <c r="F3063">
        <f>D3063*GETPIVOTDATA("Gender",NB_2!$A$3,"Gender","Female","LastLetter","a")</f>
        <v>0.18788526426112923</v>
      </c>
      <c r="G3063" t="str">
        <f t="shared" si="47"/>
        <v>Female</v>
      </c>
    </row>
    <row r="3064" spans="1:7">
      <c r="A3064" s="1" t="s">
        <v>4</v>
      </c>
      <c r="B3064" s="1" t="s">
        <v>2988</v>
      </c>
      <c r="C3064">
        <f>VLOOKUP(B3064,NB_2!A:C,3,0)</f>
        <v>0.16172506738544473</v>
      </c>
      <c r="D3064">
        <f>VLOOKUP(B3064,NB_2!A:C,2,0)</f>
        <v>1.4184397163120567E-2</v>
      </c>
      <c r="E3064">
        <f>C3064*GETPIVOTDATA("Gender",NB_2!$A$3,"Gender","Male","LastLetter","a")</f>
        <v>2.8334580539228861E-2</v>
      </c>
      <c r="F3064">
        <f>D3064*GETPIVOTDATA("Gender",NB_2!$A$3,"Gender","Female","LastLetter","a")</f>
        <v>7.8754302384904471E-3</v>
      </c>
      <c r="G3064" t="str">
        <f t="shared" si="47"/>
        <v>Male</v>
      </c>
    </row>
    <row r="3065" spans="1:7">
      <c r="A3065" s="1" t="s">
        <v>4</v>
      </c>
      <c r="B3065" s="1" t="s">
        <v>2993</v>
      </c>
      <c r="C3065">
        <f>VLOOKUP(B3065,NB_2!A:C,3,0)</f>
        <v>2.2461814914645103E-2</v>
      </c>
      <c r="D3065">
        <f>VLOOKUP(B3065,NB_2!A:C,2,0)</f>
        <v>3.0395136778115501E-3</v>
      </c>
      <c r="E3065">
        <f>C3065*GETPIVOTDATA("Gender",NB_2!$A$3,"Gender","Male","LastLetter","a")</f>
        <v>3.9353584082262314E-3</v>
      </c>
      <c r="F3065">
        <f>D3065*GETPIVOTDATA("Gender",NB_2!$A$3,"Gender","Female","LastLetter","a")</f>
        <v>1.6875921939622388E-3</v>
      </c>
      <c r="G3065" t="str">
        <f t="shared" si="47"/>
        <v>Male</v>
      </c>
    </row>
    <row r="3066" spans="1:7">
      <c r="A3066" s="1" t="s">
        <v>4</v>
      </c>
      <c r="B3066" s="1" t="s">
        <v>2982</v>
      </c>
      <c r="C3066">
        <f>VLOOKUP(B3066,NB_2!A:C,3,0)</f>
        <v>0.1096136567834681</v>
      </c>
      <c r="D3066">
        <f>VLOOKUP(B3066,NB_2!A:C,2,0)</f>
        <v>5.065856129685917E-3</v>
      </c>
      <c r="E3066">
        <f>C3066*GETPIVOTDATA("Gender",NB_2!$A$3,"Gender","Male","LastLetter","a")</f>
        <v>1.9204549032144008E-2</v>
      </c>
      <c r="F3066">
        <f>D3066*GETPIVOTDATA("Gender",NB_2!$A$3,"Gender","Female","LastLetter","a")</f>
        <v>2.812653656603731E-3</v>
      </c>
      <c r="G3066" t="str">
        <f t="shared" si="47"/>
        <v>Male</v>
      </c>
    </row>
    <row r="3067" spans="1:7">
      <c r="A3067" s="1" t="s">
        <v>4</v>
      </c>
      <c r="B3067" s="1" t="s">
        <v>2978</v>
      </c>
      <c r="C3067">
        <f>VLOOKUP(B3067,NB_2!A:C,3,0)</f>
        <v>3.0548068283917342E-2</v>
      </c>
      <c r="D3067">
        <f>VLOOKUP(B3067,NB_2!A:C,2,0)</f>
        <v>1.0131712259371835E-3</v>
      </c>
      <c r="E3067">
        <f>C3067*GETPIVOTDATA("Gender",NB_2!$A$3,"Gender","Male","LastLetter","a")</f>
        <v>5.3520874351876743E-3</v>
      </c>
      <c r="F3067">
        <f>D3067*GETPIVOTDATA("Gender",NB_2!$A$3,"Gender","Female","LastLetter","a")</f>
        <v>5.6253073132074625E-4</v>
      </c>
      <c r="G3067" t="str">
        <f t="shared" si="47"/>
        <v>Male</v>
      </c>
    </row>
    <row r="3068" spans="1:7">
      <c r="A3068" s="1" t="s">
        <v>4</v>
      </c>
      <c r="B3068" s="1" t="s">
        <v>2976</v>
      </c>
      <c r="C3068">
        <f>VLOOKUP(B3068,NB_2!A:C,3,0)</f>
        <v>0.17520215633423181</v>
      </c>
      <c r="D3068">
        <f>VLOOKUP(B3068,NB_2!A:C,2,0)</f>
        <v>0.55521783181357653</v>
      </c>
      <c r="E3068">
        <f>C3068*GETPIVOTDATA("Gender",NB_2!$A$3,"Gender","Male","LastLetter","a")</f>
        <v>3.0695795584164604E-2</v>
      </c>
      <c r="F3068">
        <f>D3068*GETPIVOTDATA("Gender",NB_2!$A$3,"Gender","Female","LastLetter","a")</f>
        <v>0.30826684076376898</v>
      </c>
      <c r="G3068" t="str">
        <f t="shared" si="47"/>
        <v>Female</v>
      </c>
    </row>
    <row r="3069" spans="1:7">
      <c r="A3069" s="1" t="s">
        <v>4</v>
      </c>
      <c r="B3069" s="1" t="s">
        <v>2998</v>
      </c>
      <c r="C3069">
        <f>VLOOKUP(B3069,NB_2!A:C,3,0)</f>
        <v>5.3908355795148251E-3</v>
      </c>
      <c r="D3069">
        <f>VLOOKUP(B3069,NB_2!A:C,2,0)</f>
        <v>1.0131712259371835E-3</v>
      </c>
      <c r="E3069">
        <f>C3069*GETPIVOTDATA("Gender",NB_2!$A$3,"Gender","Male","LastLetter","a")</f>
        <v>9.4448601797429547E-4</v>
      </c>
      <c r="F3069">
        <f>D3069*GETPIVOTDATA("Gender",NB_2!$A$3,"Gender","Female","LastLetter","a")</f>
        <v>5.6253073132074625E-4</v>
      </c>
      <c r="G3069" t="str">
        <f t="shared" si="47"/>
        <v>Male</v>
      </c>
    </row>
    <row r="3070" spans="1:7">
      <c r="A3070" s="1" t="s">
        <v>4</v>
      </c>
      <c r="B3070" s="1" t="s">
        <v>2983</v>
      </c>
      <c r="C3070">
        <f>VLOOKUP(B3070,NB_2!A:C,3,0)</f>
        <v>6.5588499550763707E-2</v>
      </c>
      <c r="D3070">
        <f>VLOOKUP(B3070,NB_2!A:C,2,0)</f>
        <v>0.33839918946301922</v>
      </c>
      <c r="E3070">
        <f>C3070*GETPIVOTDATA("Gender",NB_2!$A$3,"Gender","Male","LastLetter","a")</f>
        <v>1.1491246552020596E-2</v>
      </c>
      <c r="F3070">
        <f>D3070*GETPIVOTDATA("Gender",NB_2!$A$3,"Gender","Female","LastLetter","a")</f>
        <v>0.18788526426112923</v>
      </c>
      <c r="G3070" t="str">
        <f t="shared" si="47"/>
        <v>Female</v>
      </c>
    </row>
    <row r="3071" spans="1:7">
      <c r="A3071" s="1" t="s">
        <v>4</v>
      </c>
      <c r="B3071" s="1" t="s">
        <v>2976</v>
      </c>
      <c r="C3071">
        <f>VLOOKUP(B3071,NB_2!A:C,3,0)</f>
        <v>0.17520215633423181</v>
      </c>
      <c r="D3071">
        <f>VLOOKUP(B3071,NB_2!A:C,2,0)</f>
        <v>0.55521783181357653</v>
      </c>
      <c r="E3071">
        <f>C3071*GETPIVOTDATA("Gender",NB_2!$A$3,"Gender","Male","LastLetter","a")</f>
        <v>3.0695795584164604E-2</v>
      </c>
      <c r="F3071">
        <f>D3071*GETPIVOTDATA("Gender",NB_2!$A$3,"Gender","Female","LastLetter","a")</f>
        <v>0.30826684076376898</v>
      </c>
      <c r="G3071" t="str">
        <f t="shared" si="47"/>
        <v>Female</v>
      </c>
    </row>
    <row r="3072" spans="1:7">
      <c r="A3072" s="1" t="s">
        <v>4</v>
      </c>
      <c r="B3072" s="1" t="s">
        <v>2985</v>
      </c>
      <c r="C3072">
        <f>VLOOKUP(B3072,NB_2!A:C,3,0)</f>
        <v>3.6837376460017966E-2</v>
      </c>
      <c r="D3072">
        <f>VLOOKUP(B3072,NB_2!A:C,2,0)</f>
        <v>4.0526849037487338E-3</v>
      </c>
      <c r="E3072">
        <f>C3072*GETPIVOTDATA("Gender",NB_2!$A$3,"Gender","Male","LastLetter","a")</f>
        <v>6.4539877894910181E-3</v>
      </c>
      <c r="F3072">
        <f>D3072*GETPIVOTDATA("Gender",NB_2!$A$3,"Gender","Female","LastLetter","a")</f>
        <v>2.250122925282985E-3</v>
      </c>
      <c r="G3072" t="str">
        <f t="shared" si="47"/>
        <v>Male</v>
      </c>
    </row>
    <row r="3073" spans="1:7">
      <c r="A3073" s="1" t="s">
        <v>4</v>
      </c>
      <c r="B3073" s="1" t="s">
        <v>2982</v>
      </c>
      <c r="C3073">
        <f>VLOOKUP(B3073,NB_2!A:C,3,0)</f>
        <v>0.1096136567834681</v>
      </c>
      <c r="D3073">
        <f>VLOOKUP(B3073,NB_2!A:C,2,0)</f>
        <v>5.065856129685917E-3</v>
      </c>
      <c r="E3073">
        <f>C3073*GETPIVOTDATA("Gender",NB_2!$A$3,"Gender","Male","LastLetter","a")</f>
        <v>1.9204549032144008E-2</v>
      </c>
      <c r="F3073">
        <f>D3073*GETPIVOTDATA("Gender",NB_2!$A$3,"Gender","Female","LastLetter","a")</f>
        <v>2.812653656603731E-3</v>
      </c>
      <c r="G3073" t="str">
        <f t="shared" si="47"/>
        <v>Male</v>
      </c>
    </row>
    <row r="3074" spans="1:7">
      <c r="A3074" s="1" t="s">
        <v>4</v>
      </c>
      <c r="B3074" s="1" t="s">
        <v>2988</v>
      </c>
      <c r="C3074">
        <f>VLOOKUP(B3074,NB_2!A:C,3,0)</f>
        <v>0.16172506738544473</v>
      </c>
      <c r="D3074">
        <f>VLOOKUP(B3074,NB_2!A:C,2,0)</f>
        <v>1.4184397163120567E-2</v>
      </c>
      <c r="E3074">
        <f>C3074*GETPIVOTDATA("Gender",NB_2!$A$3,"Gender","Male","LastLetter","a")</f>
        <v>2.8334580539228861E-2</v>
      </c>
      <c r="F3074">
        <f>D3074*GETPIVOTDATA("Gender",NB_2!$A$3,"Gender","Female","LastLetter","a")</f>
        <v>7.8754302384904471E-3</v>
      </c>
      <c r="G3074" t="str">
        <f t="shared" si="47"/>
        <v>Male</v>
      </c>
    </row>
    <row r="3075" spans="1:7">
      <c r="A3075" s="1" t="s">
        <v>4</v>
      </c>
      <c r="B3075" s="1" t="s">
        <v>2991</v>
      </c>
      <c r="C3075">
        <f>VLOOKUP(B3075,NB_2!A:C,3,0)</f>
        <v>3.5938903863432167E-3</v>
      </c>
      <c r="D3075">
        <f>VLOOKUP(B3075,NB_2!A:C,2,0)</f>
        <v>0</v>
      </c>
      <c r="E3075">
        <f>C3075*GETPIVOTDATA("Gender",NB_2!$A$3,"Gender","Male","LastLetter","a")</f>
        <v>6.2965734531619702E-4</v>
      </c>
      <c r="F3075">
        <f>D3075*GETPIVOTDATA("Gender",NB_2!$A$3,"Gender","Female","LastLetter","a")</f>
        <v>0</v>
      </c>
      <c r="G3075" t="str">
        <f t="shared" ref="G3075:G3138" si="48">IF(E3075&gt;F3075,"Male","Female")</f>
        <v>Male</v>
      </c>
    </row>
    <row r="3076" spans="1:7">
      <c r="A3076" s="1" t="s">
        <v>4</v>
      </c>
      <c r="B3076" s="1" t="s">
        <v>2993</v>
      </c>
      <c r="C3076">
        <f>VLOOKUP(B3076,NB_2!A:C,3,0)</f>
        <v>2.2461814914645103E-2</v>
      </c>
      <c r="D3076">
        <f>VLOOKUP(B3076,NB_2!A:C,2,0)</f>
        <v>3.0395136778115501E-3</v>
      </c>
      <c r="E3076">
        <f>C3076*GETPIVOTDATA("Gender",NB_2!$A$3,"Gender","Male","LastLetter","a")</f>
        <v>3.9353584082262314E-3</v>
      </c>
      <c r="F3076">
        <f>D3076*GETPIVOTDATA("Gender",NB_2!$A$3,"Gender","Female","LastLetter","a")</f>
        <v>1.6875921939622388E-3</v>
      </c>
      <c r="G3076" t="str">
        <f t="shared" si="48"/>
        <v>Male</v>
      </c>
    </row>
    <row r="3077" spans="1:7">
      <c r="A3077" s="1" t="s">
        <v>4</v>
      </c>
      <c r="B3077" s="1" t="s">
        <v>2988</v>
      </c>
      <c r="C3077">
        <f>VLOOKUP(B3077,NB_2!A:C,3,0)</f>
        <v>0.16172506738544473</v>
      </c>
      <c r="D3077">
        <f>VLOOKUP(B3077,NB_2!A:C,2,0)</f>
        <v>1.4184397163120567E-2</v>
      </c>
      <c r="E3077">
        <f>C3077*GETPIVOTDATA("Gender",NB_2!$A$3,"Gender","Male","LastLetter","a")</f>
        <v>2.8334580539228861E-2</v>
      </c>
      <c r="F3077">
        <f>D3077*GETPIVOTDATA("Gender",NB_2!$A$3,"Gender","Female","LastLetter","a")</f>
        <v>7.8754302384904471E-3</v>
      </c>
      <c r="G3077" t="str">
        <f t="shared" si="48"/>
        <v>Male</v>
      </c>
    </row>
    <row r="3078" spans="1:7">
      <c r="A3078" s="1" t="s">
        <v>4</v>
      </c>
      <c r="B3078" s="1" t="s">
        <v>2988</v>
      </c>
      <c r="C3078">
        <f>VLOOKUP(B3078,NB_2!A:C,3,0)</f>
        <v>0.16172506738544473</v>
      </c>
      <c r="D3078">
        <f>VLOOKUP(B3078,NB_2!A:C,2,0)</f>
        <v>1.4184397163120567E-2</v>
      </c>
      <c r="E3078">
        <f>C3078*GETPIVOTDATA("Gender",NB_2!$A$3,"Gender","Male","LastLetter","a")</f>
        <v>2.8334580539228861E-2</v>
      </c>
      <c r="F3078">
        <f>D3078*GETPIVOTDATA("Gender",NB_2!$A$3,"Gender","Female","LastLetter","a")</f>
        <v>7.8754302384904471E-3</v>
      </c>
      <c r="G3078" t="str">
        <f t="shared" si="48"/>
        <v>Male</v>
      </c>
    </row>
    <row r="3079" spans="1:7">
      <c r="A3079" s="1" t="s">
        <v>4</v>
      </c>
      <c r="B3079" s="1" t="s">
        <v>2986</v>
      </c>
      <c r="C3079">
        <f>VLOOKUP(B3079,NB_2!A:C,3,0)</f>
        <v>5.6603773584905662E-2</v>
      </c>
      <c r="D3079">
        <f>VLOOKUP(B3079,NB_2!A:C,2,0)</f>
        <v>3.0395136778115502E-2</v>
      </c>
      <c r="E3079">
        <f>C3079*GETPIVOTDATA("Gender",NB_2!$A$3,"Gender","Male","LastLetter","a")</f>
        <v>9.9171031887301028E-3</v>
      </c>
      <c r="F3079">
        <f>D3079*GETPIVOTDATA("Gender",NB_2!$A$3,"Gender","Female","LastLetter","a")</f>
        <v>1.6875921939622389E-2</v>
      </c>
      <c r="G3079" t="str">
        <f t="shared" si="48"/>
        <v>Female</v>
      </c>
    </row>
    <row r="3080" spans="1:7">
      <c r="A3080" s="1" t="s">
        <v>4</v>
      </c>
      <c r="B3080" s="1" t="s">
        <v>2976</v>
      </c>
      <c r="C3080">
        <f>VLOOKUP(B3080,NB_2!A:C,3,0)</f>
        <v>0.17520215633423181</v>
      </c>
      <c r="D3080">
        <f>VLOOKUP(B3080,NB_2!A:C,2,0)</f>
        <v>0.55521783181357653</v>
      </c>
      <c r="E3080">
        <f>C3080*GETPIVOTDATA("Gender",NB_2!$A$3,"Gender","Male","LastLetter","a")</f>
        <v>3.0695795584164604E-2</v>
      </c>
      <c r="F3080">
        <f>D3080*GETPIVOTDATA("Gender",NB_2!$A$3,"Gender","Female","LastLetter","a")</f>
        <v>0.30826684076376898</v>
      </c>
      <c r="G3080" t="str">
        <f t="shared" si="48"/>
        <v>Female</v>
      </c>
    </row>
    <row r="3081" spans="1:7">
      <c r="A3081" s="1" t="s">
        <v>4</v>
      </c>
      <c r="B3081" s="1" t="s">
        <v>2988</v>
      </c>
      <c r="C3081">
        <f>VLOOKUP(B3081,NB_2!A:C,3,0)</f>
        <v>0.16172506738544473</v>
      </c>
      <c r="D3081">
        <f>VLOOKUP(B3081,NB_2!A:C,2,0)</f>
        <v>1.4184397163120567E-2</v>
      </c>
      <c r="E3081">
        <f>C3081*GETPIVOTDATA("Gender",NB_2!$A$3,"Gender","Male","LastLetter","a")</f>
        <v>2.8334580539228861E-2</v>
      </c>
      <c r="F3081">
        <f>D3081*GETPIVOTDATA("Gender",NB_2!$A$3,"Gender","Female","LastLetter","a")</f>
        <v>7.8754302384904471E-3</v>
      </c>
      <c r="G3081" t="str">
        <f t="shared" si="48"/>
        <v>Male</v>
      </c>
    </row>
    <row r="3082" spans="1:7">
      <c r="A3082" s="1" t="s">
        <v>4</v>
      </c>
      <c r="B3082" s="1" t="s">
        <v>2987</v>
      </c>
      <c r="C3082">
        <f>VLOOKUP(B3082,NB_2!A:C,3,0)</f>
        <v>3.7735849056603772E-2</v>
      </c>
      <c r="D3082">
        <f>VLOOKUP(B3082,NB_2!A:C,2,0)</f>
        <v>7.0921985815602835E-3</v>
      </c>
      <c r="E3082">
        <f>C3082*GETPIVOTDATA("Gender",NB_2!$A$3,"Gender","Male","LastLetter","a")</f>
        <v>6.6114021258200676E-3</v>
      </c>
      <c r="F3082">
        <f>D3082*GETPIVOTDATA("Gender",NB_2!$A$3,"Gender","Female","LastLetter","a")</f>
        <v>3.9377151192452236E-3</v>
      </c>
      <c r="G3082" t="str">
        <f t="shared" si="48"/>
        <v>Male</v>
      </c>
    </row>
    <row r="3083" spans="1:7">
      <c r="A3083" s="1" t="s">
        <v>4</v>
      </c>
      <c r="B3083" s="1" t="s">
        <v>2982</v>
      </c>
      <c r="C3083">
        <f>VLOOKUP(B3083,NB_2!A:C,3,0)</f>
        <v>0.1096136567834681</v>
      </c>
      <c r="D3083">
        <f>VLOOKUP(B3083,NB_2!A:C,2,0)</f>
        <v>5.065856129685917E-3</v>
      </c>
      <c r="E3083">
        <f>C3083*GETPIVOTDATA("Gender",NB_2!$A$3,"Gender","Male","LastLetter","a")</f>
        <v>1.9204549032144008E-2</v>
      </c>
      <c r="F3083">
        <f>D3083*GETPIVOTDATA("Gender",NB_2!$A$3,"Gender","Female","LastLetter","a")</f>
        <v>2.812653656603731E-3</v>
      </c>
      <c r="G3083" t="str">
        <f t="shared" si="48"/>
        <v>Male</v>
      </c>
    </row>
    <row r="3084" spans="1:7">
      <c r="A3084" s="1" t="s">
        <v>4</v>
      </c>
      <c r="B3084" s="1" t="s">
        <v>2992</v>
      </c>
      <c r="C3084">
        <f>VLOOKUP(B3084,NB_2!A:C,3,0)</f>
        <v>8.9847259658580411E-2</v>
      </c>
      <c r="D3084">
        <f>VLOOKUP(B3084,NB_2!A:C,2,0)</f>
        <v>8.1053698074974676E-3</v>
      </c>
      <c r="E3084">
        <f>C3084*GETPIVOTDATA("Gender",NB_2!$A$3,"Gender","Male","LastLetter","a")</f>
        <v>1.5741433632904926E-2</v>
      </c>
      <c r="F3084">
        <f>D3084*GETPIVOTDATA("Gender",NB_2!$A$3,"Gender","Female","LastLetter","a")</f>
        <v>4.50024585056597E-3</v>
      </c>
      <c r="G3084" t="str">
        <f t="shared" si="48"/>
        <v>Male</v>
      </c>
    </row>
    <row r="3085" spans="1:7">
      <c r="A3085" s="1" t="s">
        <v>4</v>
      </c>
      <c r="B3085" s="1" t="s">
        <v>2987</v>
      </c>
      <c r="C3085">
        <f>VLOOKUP(B3085,NB_2!A:C,3,0)</f>
        <v>3.7735849056603772E-2</v>
      </c>
      <c r="D3085">
        <f>VLOOKUP(B3085,NB_2!A:C,2,0)</f>
        <v>7.0921985815602835E-3</v>
      </c>
      <c r="E3085">
        <f>C3085*GETPIVOTDATA("Gender",NB_2!$A$3,"Gender","Male","LastLetter","a")</f>
        <v>6.6114021258200676E-3</v>
      </c>
      <c r="F3085">
        <f>D3085*GETPIVOTDATA("Gender",NB_2!$A$3,"Gender","Female","LastLetter","a")</f>
        <v>3.9377151192452236E-3</v>
      </c>
      <c r="G3085" t="str">
        <f t="shared" si="48"/>
        <v>Male</v>
      </c>
    </row>
    <row r="3086" spans="1:7">
      <c r="A3086" s="1" t="s">
        <v>4</v>
      </c>
      <c r="B3086" s="1" t="s">
        <v>2976</v>
      </c>
      <c r="C3086">
        <f>VLOOKUP(B3086,NB_2!A:C,3,0)</f>
        <v>0.17520215633423181</v>
      </c>
      <c r="D3086">
        <f>VLOOKUP(B3086,NB_2!A:C,2,0)</f>
        <v>0.55521783181357653</v>
      </c>
      <c r="E3086">
        <f>C3086*GETPIVOTDATA("Gender",NB_2!$A$3,"Gender","Male","LastLetter","a")</f>
        <v>3.0695795584164604E-2</v>
      </c>
      <c r="F3086">
        <f>D3086*GETPIVOTDATA("Gender",NB_2!$A$3,"Gender","Female","LastLetter","a")</f>
        <v>0.30826684076376898</v>
      </c>
      <c r="G3086" t="str">
        <f t="shared" si="48"/>
        <v>Female</v>
      </c>
    </row>
    <row r="3087" spans="1:7">
      <c r="A3087" s="1" t="s">
        <v>4</v>
      </c>
      <c r="B3087" s="1" t="s">
        <v>2993</v>
      </c>
      <c r="C3087">
        <f>VLOOKUP(B3087,NB_2!A:C,3,0)</f>
        <v>2.2461814914645103E-2</v>
      </c>
      <c r="D3087">
        <f>VLOOKUP(B3087,NB_2!A:C,2,0)</f>
        <v>3.0395136778115501E-3</v>
      </c>
      <c r="E3087">
        <f>C3087*GETPIVOTDATA("Gender",NB_2!$A$3,"Gender","Male","LastLetter","a")</f>
        <v>3.9353584082262314E-3</v>
      </c>
      <c r="F3087">
        <f>D3087*GETPIVOTDATA("Gender",NB_2!$A$3,"Gender","Female","LastLetter","a")</f>
        <v>1.6875921939622388E-3</v>
      </c>
      <c r="G3087" t="str">
        <f t="shared" si="48"/>
        <v>Male</v>
      </c>
    </row>
    <row r="3088" spans="1:7">
      <c r="A3088" s="1" t="s">
        <v>4</v>
      </c>
      <c r="B3088" s="1" t="s">
        <v>2976</v>
      </c>
      <c r="C3088">
        <f>VLOOKUP(B3088,NB_2!A:C,3,0)</f>
        <v>0.17520215633423181</v>
      </c>
      <c r="D3088">
        <f>VLOOKUP(B3088,NB_2!A:C,2,0)</f>
        <v>0.55521783181357653</v>
      </c>
      <c r="E3088">
        <f>C3088*GETPIVOTDATA("Gender",NB_2!$A$3,"Gender","Male","LastLetter","a")</f>
        <v>3.0695795584164604E-2</v>
      </c>
      <c r="F3088">
        <f>D3088*GETPIVOTDATA("Gender",NB_2!$A$3,"Gender","Female","LastLetter","a")</f>
        <v>0.30826684076376898</v>
      </c>
      <c r="G3088" t="str">
        <f t="shared" si="48"/>
        <v>Female</v>
      </c>
    </row>
    <row r="3089" spans="1:7">
      <c r="A3089" s="1" t="s">
        <v>4</v>
      </c>
      <c r="B3089" s="1" t="s">
        <v>2982</v>
      </c>
      <c r="C3089">
        <f>VLOOKUP(B3089,NB_2!A:C,3,0)</f>
        <v>0.1096136567834681</v>
      </c>
      <c r="D3089">
        <f>VLOOKUP(B3089,NB_2!A:C,2,0)</f>
        <v>5.065856129685917E-3</v>
      </c>
      <c r="E3089">
        <f>C3089*GETPIVOTDATA("Gender",NB_2!$A$3,"Gender","Male","LastLetter","a")</f>
        <v>1.9204549032144008E-2</v>
      </c>
      <c r="F3089">
        <f>D3089*GETPIVOTDATA("Gender",NB_2!$A$3,"Gender","Female","LastLetter","a")</f>
        <v>2.812653656603731E-3</v>
      </c>
      <c r="G3089" t="str">
        <f t="shared" si="48"/>
        <v>Male</v>
      </c>
    </row>
    <row r="3090" spans="1:7">
      <c r="A3090" s="1" t="s">
        <v>4</v>
      </c>
      <c r="B3090" s="1" t="s">
        <v>2985</v>
      </c>
      <c r="C3090">
        <f>VLOOKUP(B3090,NB_2!A:C,3,0)</f>
        <v>3.6837376460017966E-2</v>
      </c>
      <c r="D3090">
        <f>VLOOKUP(B3090,NB_2!A:C,2,0)</f>
        <v>4.0526849037487338E-3</v>
      </c>
      <c r="E3090">
        <f>C3090*GETPIVOTDATA("Gender",NB_2!$A$3,"Gender","Male","LastLetter","a")</f>
        <v>6.4539877894910181E-3</v>
      </c>
      <c r="F3090">
        <f>D3090*GETPIVOTDATA("Gender",NB_2!$A$3,"Gender","Female","LastLetter","a")</f>
        <v>2.250122925282985E-3</v>
      </c>
      <c r="G3090" t="str">
        <f t="shared" si="48"/>
        <v>Male</v>
      </c>
    </row>
    <row r="3091" spans="1:7">
      <c r="A3091" s="1" t="s">
        <v>4</v>
      </c>
      <c r="B3091" s="1" t="s">
        <v>2976</v>
      </c>
      <c r="C3091">
        <f>VLOOKUP(B3091,NB_2!A:C,3,0)</f>
        <v>0.17520215633423181</v>
      </c>
      <c r="D3091">
        <f>VLOOKUP(B3091,NB_2!A:C,2,0)</f>
        <v>0.55521783181357653</v>
      </c>
      <c r="E3091">
        <f>C3091*GETPIVOTDATA("Gender",NB_2!$A$3,"Gender","Male","LastLetter","a")</f>
        <v>3.0695795584164604E-2</v>
      </c>
      <c r="F3091">
        <f>D3091*GETPIVOTDATA("Gender",NB_2!$A$3,"Gender","Female","LastLetter","a")</f>
        <v>0.30826684076376898</v>
      </c>
      <c r="G3091" t="str">
        <f t="shared" si="48"/>
        <v>Female</v>
      </c>
    </row>
    <row r="3092" spans="1:7">
      <c r="A3092" s="1" t="s">
        <v>4</v>
      </c>
      <c r="B3092" s="1" t="s">
        <v>2976</v>
      </c>
      <c r="C3092">
        <f>VLOOKUP(B3092,NB_2!A:C,3,0)</f>
        <v>0.17520215633423181</v>
      </c>
      <c r="D3092">
        <f>VLOOKUP(B3092,NB_2!A:C,2,0)</f>
        <v>0.55521783181357653</v>
      </c>
      <c r="E3092">
        <f>C3092*GETPIVOTDATA("Gender",NB_2!$A$3,"Gender","Male","LastLetter","a")</f>
        <v>3.0695795584164604E-2</v>
      </c>
      <c r="F3092">
        <f>D3092*GETPIVOTDATA("Gender",NB_2!$A$3,"Gender","Female","LastLetter","a")</f>
        <v>0.30826684076376898</v>
      </c>
      <c r="G3092" t="str">
        <f t="shared" si="48"/>
        <v>Female</v>
      </c>
    </row>
    <row r="3093" spans="1:7">
      <c r="A3093" s="1" t="s">
        <v>4</v>
      </c>
      <c r="B3093" s="1" t="s">
        <v>2976</v>
      </c>
      <c r="C3093">
        <f>VLOOKUP(B3093,NB_2!A:C,3,0)</f>
        <v>0.17520215633423181</v>
      </c>
      <c r="D3093">
        <f>VLOOKUP(B3093,NB_2!A:C,2,0)</f>
        <v>0.55521783181357653</v>
      </c>
      <c r="E3093">
        <f>C3093*GETPIVOTDATA("Gender",NB_2!$A$3,"Gender","Male","LastLetter","a")</f>
        <v>3.0695795584164604E-2</v>
      </c>
      <c r="F3093">
        <f>D3093*GETPIVOTDATA("Gender",NB_2!$A$3,"Gender","Female","LastLetter","a")</f>
        <v>0.30826684076376898</v>
      </c>
      <c r="G3093" t="str">
        <f t="shared" si="48"/>
        <v>Female</v>
      </c>
    </row>
    <row r="3094" spans="1:7">
      <c r="A3094" s="1" t="s">
        <v>4</v>
      </c>
      <c r="B3094" s="1" t="s">
        <v>2988</v>
      </c>
      <c r="C3094">
        <f>VLOOKUP(B3094,NB_2!A:C,3,0)</f>
        <v>0.16172506738544473</v>
      </c>
      <c r="D3094">
        <f>VLOOKUP(B3094,NB_2!A:C,2,0)</f>
        <v>1.4184397163120567E-2</v>
      </c>
      <c r="E3094">
        <f>C3094*GETPIVOTDATA("Gender",NB_2!$A$3,"Gender","Male","LastLetter","a")</f>
        <v>2.8334580539228861E-2</v>
      </c>
      <c r="F3094">
        <f>D3094*GETPIVOTDATA("Gender",NB_2!$A$3,"Gender","Female","LastLetter","a")</f>
        <v>7.8754302384904471E-3</v>
      </c>
      <c r="G3094" t="str">
        <f t="shared" si="48"/>
        <v>Male</v>
      </c>
    </row>
    <row r="3095" spans="1:7">
      <c r="A3095" s="1" t="s">
        <v>4</v>
      </c>
      <c r="B3095" s="1" t="s">
        <v>2987</v>
      </c>
      <c r="C3095">
        <f>VLOOKUP(B3095,NB_2!A:C,3,0)</f>
        <v>3.7735849056603772E-2</v>
      </c>
      <c r="D3095">
        <f>VLOOKUP(B3095,NB_2!A:C,2,0)</f>
        <v>7.0921985815602835E-3</v>
      </c>
      <c r="E3095">
        <f>C3095*GETPIVOTDATA("Gender",NB_2!$A$3,"Gender","Male","LastLetter","a")</f>
        <v>6.6114021258200676E-3</v>
      </c>
      <c r="F3095">
        <f>D3095*GETPIVOTDATA("Gender",NB_2!$A$3,"Gender","Female","LastLetter","a")</f>
        <v>3.9377151192452236E-3</v>
      </c>
      <c r="G3095" t="str">
        <f t="shared" si="48"/>
        <v>Male</v>
      </c>
    </row>
    <row r="3096" spans="1:7">
      <c r="A3096" s="1" t="s">
        <v>4</v>
      </c>
      <c r="B3096" s="1" t="s">
        <v>2976</v>
      </c>
      <c r="C3096">
        <f>VLOOKUP(B3096,NB_2!A:C,3,0)</f>
        <v>0.17520215633423181</v>
      </c>
      <c r="D3096">
        <f>VLOOKUP(B3096,NB_2!A:C,2,0)</f>
        <v>0.55521783181357653</v>
      </c>
      <c r="E3096">
        <f>C3096*GETPIVOTDATA("Gender",NB_2!$A$3,"Gender","Male","LastLetter","a")</f>
        <v>3.0695795584164604E-2</v>
      </c>
      <c r="F3096">
        <f>D3096*GETPIVOTDATA("Gender",NB_2!$A$3,"Gender","Female","LastLetter","a")</f>
        <v>0.30826684076376898</v>
      </c>
      <c r="G3096" t="str">
        <f t="shared" si="48"/>
        <v>Female</v>
      </c>
    </row>
    <row r="3097" spans="1:7">
      <c r="A3097" s="1" t="s">
        <v>4</v>
      </c>
      <c r="B3097" s="1" t="s">
        <v>2992</v>
      </c>
      <c r="C3097">
        <f>VLOOKUP(B3097,NB_2!A:C,3,0)</f>
        <v>8.9847259658580411E-2</v>
      </c>
      <c r="D3097">
        <f>VLOOKUP(B3097,NB_2!A:C,2,0)</f>
        <v>8.1053698074974676E-3</v>
      </c>
      <c r="E3097">
        <f>C3097*GETPIVOTDATA("Gender",NB_2!$A$3,"Gender","Male","LastLetter","a")</f>
        <v>1.5741433632904926E-2</v>
      </c>
      <c r="F3097">
        <f>D3097*GETPIVOTDATA("Gender",NB_2!$A$3,"Gender","Female","LastLetter","a")</f>
        <v>4.50024585056597E-3</v>
      </c>
      <c r="G3097" t="str">
        <f t="shared" si="48"/>
        <v>Male</v>
      </c>
    </row>
    <row r="3098" spans="1:7">
      <c r="A3098" s="1" t="s">
        <v>4</v>
      </c>
      <c r="B3098" s="1" t="s">
        <v>2985</v>
      </c>
      <c r="C3098">
        <f>VLOOKUP(B3098,NB_2!A:C,3,0)</f>
        <v>3.6837376460017966E-2</v>
      </c>
      <c r="D3098">
        <f>VLOOKUP(B3098,NB_2!A:C,2,0)</f>
        <v>4.0526849037487338E-3</v>
      </c>
      <c r="E3098">
        <f>C3098*GETPIVOTDATA("Gender",NB_2!$A$3,"Gender","Male","LastLetter","a")</f>
        <v>6.4539877894910181E-3</v>
      </c>
      <c r="F3098">
        <f>D3098*GETPIVOTDATA("Gender",NB_2!$A$3,"Gender","Female","LastLetter","a")</f>
        <v>2.250122925282985E-3</v>
      </c>
      <c r="G3098" t="str">
        <f t="shared" si="48"/>
        <v>Male</v>
      </c>
    </row>
    <row r="3099" spans="1:7">
      <c r="A3099" s="1" t="s">
        <v>4</v>
      </c>
      <c r="B3099" s="1" t="s">
        <v>2978</v>
      </c>
      <c r="C3099">
        <f>VLOOKUP(B3099,NB_2!A:C,3,0)</f>
        <v>3.0548068283917342E-2</v>
      </c>
      <c r="D3099">
        <f>VLOOKUP(B3099,NB_2!A:C,2,0)</f>
        <v>1.0131712259371835E-3</v>
      </c>
      <c r="E3099">
        <f>C3099*GETPIVOTDATA("Gender",NB_2!$A$3,"Gender","Male","LastLetter","a")</f>
        <v>5.3520874351876743E-3</v>
      </c>
      <c r="F3099">
        <f>D3099*GETPIVOTDATA("Gender",NB_2!$A$3,"Gender","Female","LastLetter","a")</f>
        <v>5.6253073132074625E-4</v>
      </c>
      <c r="G3099" t="str">
        <f t="shared" si="48"/>
        <v>Male</v>
      </c>
    </row>
    <row r="3100" spans="1:7">
      <c r="A3100" s="1" t="s">
        <v>4</v>
      </c>
      <c r="B3100" s="1" t="s">
        <v>2985</v>
      </c>
      <c r="C3100">
        <f>VLOOKUP(B3100,NB_2!A:C,3,0)</f>
        <v>3.6837376460017966E-2</v>
      </c>
      <c r="D3100">
        <f>VLOOKUP(B3100,NB_2!A:C,2,0)</f>
        <v>4.0526849037487338E-3</v>
      </c>
      <c r="E3100">
        <f>C3100*GETPIVOTDATA("Gender",NB_2!$A$3,"Gender","Male","LastLetter","a")</f>
        <v>6.4539877894910181E-3</v>
      </c>
      <c r="F3100">
        <f>D3100*GETPIVOTDATA("Gender",NB_2!$A$3,"Gender","Female","LastLetter","a")</f>
        <v>2.250122925282985E-3</v>
      </c>
      <c r="G3100" t="str">
        <f t="shared" si="48"/>
        <v>Male</v>
      </c>
    </row>
    <row r="3101" spans="1:7">
      <c r="A3101" s="1" t="s">
        <v>4</v>
      </c>
      <c r="B3101" s="1" t="s">
        <v>2992</v>
      </c>
      <c r="C3101">
        <f>VLOOKUP(B3101,NB_2!A:C,3,0)</f>
        <v>8.9847259658580411E-2</v>
      </c>
      <c r="D3101">
        <f>VLOOKUP(B3101,NB_2!A:C,2,0)</f>
        <v>8.1053698074974676E-3</v>
      </c>
      <c r="E3101">
        <f>C3101*GETPIVOTDATA("Gender",NB_2!$A$3,"Gender","Male","LastLetter","a")</f>
        <v>1.5741433632904926E-2</v>
      </c>
      <c r="F3101">
        <f>D3101*GETPIVOTDATA("Gender",NB_2!$A$3,"Gender","Female","LastLetter","a")</f>
        <v>4.50024585056597E-3</v>
      </c>
      <c r="G3101" t="str">
        <f t="shared" si="48"/>
        <v>Male</v>
      </c>
    </row>
    <row r="3102" spans="1:7">
      <c r="A3102" s="1" t="s">
        <v>4</v>
      </c>
      <c r="B3102" s="1" t="s">
        <v>2976</v>
      </c>
      <c r="C3102">
        <f>VLOOKUP(B3102,NB_2!A:C,3,0)</f>
        <v>0.17520215633423181</v>
      </c>
      <c r="D3102">
        <f>VLOOKUP(B3102,NB_2!A:C,2,0)</f>
        <v>0.55521783181357653</v>
      </c>
      <c r="E3102">
        <f>C3102*GETPIVOTDATA("Gender",NB_2!$A$3,"Gender","Male","LastLetter","a")</f>
        <v>3.0695795584164604E-2</v>
      </c>
      <c r="F3102">
        <f>D3102*GETPIVOTDATA("Gender",NB_2!$A$3,"Gender","Female","LastLetter","a")</f>
        <v>0.30826684076376898</v>
      </c>
      <c r="G3102" t="str">
        <f t="shared" si="48"/>
        <v>Female</v>
      </c>
    </row>
    <row r="3103" spans="1:7">
      <c r="A3103" s="1" t="s">
        <v>4</v>
      </c>
      <c r="B3103" s="1" t="s">
        <v>2978</v>
      </c>
      <c r="C3103">
        <f>VLOOKUP(B3103,NB_2!A:C,3,0)</f>
        <v>3.0548068283917342E-2</v>
      </c>
      <c r="D3103">
        <f>VLOOKUP(B3103,NB_2!A:C,2,0)</f>
        <v>1.0131712259371835E-3</v>
      </c>
      <c r="E3103">
        <f>C3103*GETPIVOTDATA("Gender",NB_2!$A$3,"Gender","Male","LastLetter","a")</f>
        <v>5.3520874351876743E-3</v>
      </c>
      <c r="F3103">
        <f>D3103*GETPIVOTDATA("Gender",NB_2!$A$3,"Gender","Female","LastLetter","a")</f>
        <v>5.6253073132074625E-4</v>
      </c>
      <c r="G3103" t="str">
        <f t="shared" si="48"/>
        <v>Male</v>
      </c>
    </row>
    <row r="3104" spans="1:7">
      <c r="A3104" s="1" t="s">
        <v>4</v>
      </c>
      <c r="B3104" s="1" t="s">
        <v>2978</v>
      </c>
      <c r="C3104">
        <f>VLOOKUP(B3104,NB_2!A:C,3,0)</f>
        <v>3.0548068283917342E-2</v>
      </c>
      <c r="D3104">
        <f>VLOOKUP(B3104,NB_2!A:C,2,0)</f>
        <v>1.0131712259371835E-3</v>
      </c>
      <c r="E3104">
        <f>C3104*GETPIVOTDATA("Gender",NB_2!$A$3,"Gender","Male","LastLetter","a")</f>
        <v>5.3520874351876743E-3</v>
      </c>
      <c r="F3104">
        <f>D3104*GETPIVOTDATA("Gender",NB_2!$A$3,"Gender","Female","LastLetter","a")</f>
        <v>5.6253073132074625E-4</v>
      </c>
      <c r="G3104" t="str">
        <f t="shared" si="48"/>
        <v>Male</v>
      </c>
    </row>
    <row r="3105" spans="1:7">
      <c r="A3105" s="1" t="s">
        <v>4</v>
      </c>
      <c r="B3105" s="1" t="s">
        <v>2992</v>
      </c>
      <c r="C3105">
        <f>VLOOKUP(B3105,NB_2!A:C,3,0)</f>
        <v>8.9847259658580411E-2</v>
      </c>
      <c r="D3105">
        <f>VLOOKUP(B3105,NB_2!A:C,2,0)</f>
        <v>8.1053698074974676E-3</v>
      </c>
      <c r="E3105">
        <f>C3105*GETPIVOTDATA("Gender",NB_2!$A$3,"Gender","Male","LastLetter","a")</f>
        <v>1.5741433632904926E-2</v>
      </c>
      <c r="F3105">
        <f>D3105*GETPIVOTDATA("Gender",NB_2!$A$3,"Gender","Female","LastLetter","a")</f>
        <v>4.50024585056597E-3</v>
      </c>
      <c r="G3105" t="str">
        <f t="shared" si="48"/>
        <v>Male</v>
      </c>
    </row>
    <row r="3106" spans="1:7">
      <c r="A3106" s="1" t="s">
        <v>4</v>
      </c>
      <c r="B3106" s="1" t="s">
        <v>2987</v>
      </c>
      <c r="C3106">
        <f>VLOOKUP(B3106,NB_2!A:C,3,0)</f>
        <v>3.7735849056603772E-2</v>
      </c>
      <c r="D3106">
        <f>VLOOKUP(B3106,NB_2!A:C,2,0)</f>
        <v>7.0921985815602835E-3</v>
      </c>
      <c r="E3106">
        <f>C3106*GETPIVOTDATA("Gender",NB_2!$A$3,"Gender","Male","LastLetter","a")</f>
        <v>6.6114021258200676E-3</v>
      </c>
      <c r="F3106">
        <f>D3106*GETPIVOTDATA("Gender",NB_2!$A$3,"Gender","Female","LastLetter","a")</f>
        <v>3.9377151192452236E-3</v>
      </c>
      <c r="G3106" t="str">
        <f t="shared" si="48"/>
        <v>Male</v>
      </c>
    </row>
    <row r="3107" spans="1:7">
      <c r="A3107" s="1" t="s">
        <v>4</v>
      </c>
      <c r="B3107" s="1" t="s">
        <v>2992</v>
      </c>
      <c r="C3107">
        <f>VLOOKUP(B3107,NB_2!A:C,3,0)</f>
        <v>8.9847259658580411E-2</v>
      </c>
      <c r="D3107">
        <f>VLOOKUP(B3107,NB_2!A:C,2,0)</f>
        <v>8.1053698074974676E-3</v>
      </c>
      <c r="E3107">
        <f>C3107*GETPIVOTDATA("Gender",NB_2!$A$3,"Gender","Male","LastLetter","a")</f>
        <v>1.5741433632904926E-2</v>
      </c>
      <c r="F3107">
        <f>D3107*GETPIVOTDATA("Gender",NB_2!$A$3,"Gender","Female","LastLetter","a")</f>
        <v>4.50024585056597E-3</v>
      </c>
      <c r="G3107" t="str">
        <f t="shared" si="48"/>
        <v>Male</v>
      </c>
    </row>
    <row r="3108" spans="1:7">
      <c r="A3108" s="1" t="s">
        <v>4</v>
      </c>
      <c r="B3108" s="1" t="s">
        <v>2976</v>
      </c>
      <c r="C3108">
        <f>VLOOKUP(B3108,NB_2!A:C,3,0)</f>
        <v>0.17520215633423181</v>
      </c>
      <c r="D3108">
        <f>VLOOKUP(B3108,NB_2!A:C,2,0)</f>
        <v>0.55521783181357653</v>
      </c>
      <c r="E3108">
        <f>C3108*GETPIVOTDATA("Gender",NB_2!$A$3,"Gender","Male","LastLetter","a")</f>
        <v>3.0695795584164604E-2</v>
      </c>
      <c r="F3108">
        <f>D3108*GETPIVOTDATA("Gender",NB_2!$A$3,"Gender","Female","LastLetter","a")</f>
        <v>0.30826684076376898</v>
      </c>
      <c r="G3108" t="str">
        <f t="shared" si="48"/>
        <v>Female</v>
      </c>
    </row>
    <row r="3109" spans="1:7">
      <c r="A3109" s="1" t="s">
        <v>4</v>
      </c>
      <c r="B3109" s="1" t="s">
        <v>2997</v>
      </c>
      <c r="C3109">
        <f>VLOOKUP(B3109,NB_2!A:C,3,0)</f>
        <v>1.7070979335130278E-2</v>
      </c>
      <c r="D3109">
        <f>VLOOKUP(B3109,NB_2!A:C,2,0)</f>
        <v>2.0263424518743669E-3</v>
      </c>
      <c r="E3109">
        <f>C3109*GETPIVOTDATA("Gender",NB_2!$A$3,"Gender","Male","LastLetter","a")</f>
        <v>2.9908723902519353E-3</v>
      </c>
      <c r="F3109">
        <f>D3109*GETPIVOTDATA("Gender",NB_2!$A$3,"Gender","Female","LastLetter","a")</f>
        <v>1.1250614626414925E-3</v>
      </c>
      <c r="G3109" t="str">
        <f t="shared" si="48"/>
        <v>Male</v>
      </c>
    </row>
    <row r="3110" spans="1:7">
      <c r="A3110" s="1" t="s">
        <v>4</v>
      </c>
      <c r="B3110" s="1" t="s">
        <v>2988</v>
      </c>
      <c r="C3110">
        <f>VLOOKUP(B3110,NB_2!A:C,3,0)</f>
        <v>0.16172506738544473</v>
      </c>
      <c r="D3110">
        <f>VLOOKUP(B3110,NB_2!A:C,2,0)</f>
        <v>1.4184397163120567E-2</v>
      </c>
      <c r="E3110">
        <f>C3110*GETPIVOTDATA("Gender",NB_2!$A$3,"Gender","Male","LastLetter","a")</f>
        <v>2.8334580539228861E-2</v>
      </c>
      <c r="F3110">
        <f>D3110*GETPIVOTDATA("Gender",NB_2!$A$3,"Gender","Female","LastLetter","a")</f>
        <v>7.8754302384904471E-3</v>
      </c>
      <c r="G3110" t="str">
        <f t="shared" si="48"/>
        <v>Male</v>
      </c>
    </row>
    <row r="3111" spans="1:7">
      <c r="A3111" s="1" t="s">
        <v>4</v>
      </c>
      <c r="B3111" s="1" t="s">
        <v>2983</v>
      </c>
      <c r="C3111">
        <f>VLOOKUP(B3111,NB_2!A:C,3,0)</f>
        <v>6.5588499550763707E-2</v>
      </c>
      <c r="D3111">
        <f>VLOOKUP(B3111,NB_2!A:C,2,0)</f>
        <v>0.33839918946301922</v>
      </c>
      <c r="E3111">
        <f>C3111*GETPIVOTDATA("Gender",NB_2!$A$3,"Gender","Male","LastLetter","a")</f>
        <v>1.1491246552020596E-2</v>
      </c>
      <c r="F3111">
        <f>D3111*GETPIVOTDATA("Gender",NB_2!$A$3,"Gender","Female","LastLetter","a")</f>
        <v>0.18788526426112923</v>
      </c>
      <c r="G3111" t="str">
        <f t="shared" si="48"/>
        <v>Female</v>
      </c>
    </row>
    <row r="3112" spans="1:7">
      <c r="A3112" s="1" t="s">
        <v>4</v>
      </c>
      <c r="B3112" s="1" t="s">
        <v>2982</v>
      </c>
      <c r="C3112">
        <f>VLOOKUP(B3112,NB_2!A:C,3,0)</f>
        <v>0.1096136567834681</v>
      </c>
      <c r="D3112">
        <f>VLOOKUP(B3112,NB_2!A:C,2,0)</f>
        <v>5.065856129685917E-3</v>
      </c>
      <c r="E3112">
        <f>C3112*GETPIVOTDATA("Gender",NB_2!$A$3,"Gender","Male","LastLetter","a")</f>
        <v>1.9204549032144008E-2</v>
      </c>
      <c r="F3112">
        <f>D3112*GETPIVOTDATA("Gender",NB_2!$A$3,"Gender","Female","LastLetter","a")</f>
        <v>2.812653656603731E-3</v>
      </c>
      <c r="G3112" t="str">
        <f t="shared" si="48"/>
        <v>Male</v>
      </c>
    </row>
    <row r="3113" spans="1:7">
      <c r="A3113" s="1" t="s">
        <v>4</v>
      </c>
      <c r="B3113" s="1" t="s">
        <v>2983</v>
      </c>
      <c r="C3113">
        <f>VLOOKUP(B3113,NB_2!A:C,3,0)</f>
        <v>6.5588499550763707E-2</v>
      </c>
      <c r="D3113">
        <f>VLOOKUP(B3113,NB_2!A:C,2,0)</f>
        <v>0.33839918946301922</v>
      </c>
      <c r="E3113">
        <f>C3113*GETPIVOTDATA("Gender",NB_2!$A$3,"Gender","Male","LastLetter","a")</f>
        <v>1.1491246552020596E-2</v>
      </c>
      <c r="F3113">
        <f>D3113*GETPIVOTDATA("Gender",NB_2!$A$3,"Gender","Female","LastLetter","a")</f>
        <v>0.18788526426112923</v>
      </c>
      <c r="G3113" t="str">
        <f t="shared" si="48"/>
        <v>Female</v>
      </c>
    </row>
    <row r="3114" spans="1:7">
      <c r="A3114" s="1" t="s">
        <v>4</v>
      </c>
      <c r="B3114" s="1" t="s">
        <v>2987</v>
      </c>
      <c r="C3114">
        <f>VLOOKUP(B3114,NB_2!A:C,3,0)</f>
        <v>3.7735849056603772E-2</v>
      </c>
      <c r="D3114">
        <f>VLOOKUP(B3114,NB_2!A:C,2,0)</f>
        <v>7.0921985815602835E-3</v>
      </c>
      <c r="E3114">
        <f>C3114*GETPIVOTDATA("Gender",NB_2!$A$3,"Gender","Male","LastLetter","a")</f>
        <v>6.6114021258200676E-3</v>
      </c>
      <c r="F3114">
        <f>D3114*GETPIVOTDATA("Gender",NB_2!$A$3,"Gender","Female","LastLetter","a")</f>
        <v>3.9377151192452236E-3</v>
      </c>
      <c r="G3114" t="str">
        <f t="shared" si="48"/>
        <v>Male</v>
      </c>
    </row>
    <row r="3115" spans="1:7">
      <c r="A3115" s="1" t="s">
        <v>4</v>
      </c>
      <c r="B3115" s="1" t="s">
        <v>2995</v>
      </c>
      <c r="C3115">
        <f>VLOOKUP(B3115,NB_2!A:C,3,0)</f>
        <v>3.2345013477088951E-2</v>
      </c>
      <c r="D3115">
        <f>VLOOKUP(B3115,NB_2!A:C,2,0)</f>
        <v>1.0131712259371834E-2</v>
      </c>
      <c r="E3115">
        <f>C3115*GETPIVOTDATA("Gender",NB_2!$A$3,"Gender","Male","LastLetter","a")</f>
        <v>5.6669161078457733E-3</v>
      </c>
      <c r="F3115">
        <f>D3115*GETPIVOTDATA("Gender",NB_2!$A$3,"Gender","Female","LastLetter","a")</f>
        <v>5.6253073132074621E-3</v>
      </c>
      <c r="G3115" t="str">
        <f t="shared" si="48"/>
        <v>Male</v>
      </c>
    </row>
    <row r="3116" spans="1:7">
      <c r="A3116" s="1" t="s">
        <v>4</v>
      </c>
      <c r="B3116" s="1" t="s">
        <v>2996</v>
      </c>
      <c r="C3116">
        <f>VLOOKUP(B3116,NB_2!A:C,3,0)</f>
        <v>2.4258760107816711E-2</v>
      </c>
      <c r="D3116">
        <f>VLOOKUP(B3116,NB_2!A:C,2,0)</f>
        <v>0</v>
      </c>
      <c r="E3116">
        <f>C3116*GETPIVOTDATA("Gender",NB_2!$A$3,"Gender","Male","LastLetter","a")</f>
        <v>4.2501870808843295E-3</v>
      </c>
      <c r="F3116">
        <f>D3116*GETPIVOTDATA("Gender",NB_2!$A$3,"Gender","Female","LastLetter","a")</f>
        <v>0</v>
      </c>
      <c r="G3116" t="str">
        <f t="shared" si="48"/>
        <v>Male</v>
      </c>
    </row>
    <row r="3117" spans="1:7">
      <c r="A3117" s="1" t="s">
        <v>4</v>
      </c>
      <c r="B3117" s="1" t="s">
        <v>2983</v>
      </c>
      <c r="C3117">
        <f>VLOOKUP(B3117,NB_2!A:C,3,0)</f>
        <v>6.5588499550763707E-2</v>
      </c>
      <c r="D3117">
        <f>VLOOKUP(B3117,NB_2!A:C,2,0)</f>
        <v>0.33839918946301922</v>
      </c>
      <c r="E3117">
        <f>C3117*GETPIVOTDATA("Gender",NB_2!$A$3,"Gender","Male","LastLetter","a")</f>
        <v>1.1491246552020596E-2</v>
      </c>
      <c r="F3117">
        <f>D3117*GETPIVOTDATA("Gender",NB_2!$A$3,"Gender","Female","LastLetter","a")</f>
        <v>0.18788526426112923</v>
      </c>
      <c r="G3117" t="str">
        <f t="shared" si="48"/>
        <v>Female</v>
      </c>
    </row>
    <row r="3118" spans="1:7">
      <c r="A3118" s="1" t="s">
        <v>4</v>
      </c>
      <c r="B3118" s="1" t="s">
        <v>2976</v>
      </c>
      <c r="C3118">
        <f>VLOOKUP(B3118,NB_2!A:C,3,0)</f>
        <v>0.17520215633423181</v>
      </c>
      <c r="D3118">
        <f>VLOOKUP(B3118,NB_2!A:C,2,0)</f>
        <v>0.55521783181357653</v>
      </c>
      <c r="E3118">
        <f>C3118*GETPIVOTDATA("Gender",NB_2!$A$3,"Gender","Male","LastLetter","a")</f>
        <v>3.0695795584164604E-2</v>
      </c>
      <c r="F3118">
        <f>D3118*GETPIVOTDATA("Gender",NB_2!$A$3,"Gender","Female","LastLetter","a")</f>
        <v>0.30826684076376898</v>
      </c>
      <c r="G3118" t="str">
        <f t="shared" si="48"/>
        <v>Female</v>
      </c>
    </row>
    <row r="3119" spans="1:7">
      <c r="A3119" s="1" t="s">
        <v>4</v>
      </c>
      <c r="B3119" s="1" t="s">
        <v>2988</v>
      </c>
      <c r="C3119">
        <f>VLOOKUP(B3119,NB_2!A:C,3,0)</f>
        <v>0.16172506738544473</v>
      </c>
      <c r="D3119">
        <f>VLOOKUP(B3119,NB_2!A:C,2,0)</f>
        <v>1.4184397163120567E-2</v>
      </c>
      <c r="E3119">
        <f>C3119*GETPIVOTDATA("Gender",NB_2!$A$3,"Gender","Male","LastLetter","a")</f>
        <v>2.8334580539228861E-2</v>
      </c>
      <c r="F3119">
        <f>D3119*GETPIVOTDATA("Gender",NB_2!$A$3,"Gender","Female","LastLetter","a")</f>
        <v>7.8754302384904471E-3</v>
      </c>
      <c r="G3119" t="str">
        <f t="shared" si="48"/>
        <v>Male</v>
      </c>
    </row>
    <row r="3120" spans="1:7">
      <c r="A3120" s="1" t="s">
        <v>4</v>
      </c>
      <c r="B3120" s="1" t="s">
        <v>2993</v>
      </c>
      <c r="C3120">
        <f>VLOOKUP(B3120,NB_2!A:C,3,0)</f>
        <v>2.2461814914645103E-2</v>
      </c>
      <c r="D3120">
        <f>VLOOKUP(B3120,NB_2!A:C,2,0)</f>
        <v>3.0395136778115501E-3</v>
      </c>
      <c r="E3120">
        <f>C3120*GETPIVOTDATA("Gender",NB_2!$A$3,"Gender","Male","LastLetter","a")</f>
        <v>3.9353584082262314E-3</v>
      </c>
      <c r="F3120">
        <f>D3120*GETPIVOTDATA("Gender",NB_2!$A$3,"Gender","Female","LastLetter","a")</f>
        <v>1.6875921939622388E-3</v>
      </c>
      <c r="G3120" t="str">
        <f t="shared" si="48"/>
        <v>Male</v>
      </c>
    </row>
    <row r="3121" spans="1:7">
      <c r="A3121" s="1" t="s">
        <v>4</v>
      </c>
      <c r="B3121" s="1" t="s">
        <v>2994</v>
      </c>
      <c r="C3121">
        <f>VLOOKUP(B3121,NB_2!A:C,3,0)</f>
        <v>6.2893081761006289E-2</v>
      </c>
      <c r="D3121">
        <f>VLOOKUP(B3121,NB_2!A:C,2,0)</f>
        <v>5.065856129685917E-3</v>
      </c>
      <c r="E3121">
        <f>C3121*GETPIVOTDATA("Gender",NB_2!$A$3,"Gender","Male","LastLetter","a")</f>
        <v>1.1019003543033448E-2</v>
      </c>
      <c r="F3121">
        <f>D3121*GETPIVOTDATA("Gender",NB_2!$A$3,"Gender","Female","LastLetter","a")</f>
        <v>2.812653656603731E-3</v>
      </c>
      <c r="G3121" t="str">
        <f t="shared" si="48"/>
        <v>Male</v>
      </c>
    </row>
    <row r="3122" spans="1:7">
      <c r="A3122" s="1" t="s">
        <v>4</v>
      </c>
      <c r="B3122" s="1" t="s">
        <v>2987</v>
      </c>
      <c r="C3122">
        <f>VLOOKUP(B3122,NB_2!A:C,3,0)</f>
        <v>3.7735849056603772E-2</v>
      </c>
      <c r="D3122">
        <f>VLOOKUP(B3122,NB_2!A:C,2,0)</f>
        <v>7.0921985815602835E-3</v>
      </c>
      <c r="E3122">
        <f>C3122*GETPIVOTDATA("Gender",NB_2!$A$3,"Gender","Male","LastLetter","a")</f>
        <v>6.6114021258200676E-3</v>
      </c>
      <c r="F3122">
        <f>D3122*GETPIVOTDATA("Gender",NB_2!$A$3,"Gender","Female","LastLetter","a")</f>
        <v>3.9377151192452236E-3</v>
      </c>
      <c r="G3122" t="str">
        <f t="shared" si="48"/>
        <v>Male</v>
      </c>
    </row>
    <row r="3123" spans="1:7">
      <c r="A3123" s="1" t="s">
        <v>4</v>
      </c>
      <c r="B3123" s="1" t="s">
        <v>2992</v>
      </c>
      <c r="C3123">
        <f>VLOOKUP(B3123,NB_2!A:C,3,0)</f>
        <v>8.9847259658580411E-2</v>
      </c>
      <c r="D3123">
        <f>VLOOKUP(B3123,NB_2!A:C,2,0)</f>
        <v>8.1053698074974676E-3</v>
      </c>
      <c r="E3123">
        <f>C3123*GETPIVOTDATA("Gender",NB_2!$A$3,"Gender","Male","LastLetter","a")</f>
        <v>1.5741433632904926E-2</v>
      </c>
      <c r="F3123">
        <f>D3123*GETPIVOTDATA("Gender",NB_2!$A$3,"Gender","Female","LastLetter","a")</f>
        <v>4.50024585056597E-3</v>
      </c>
      <c r="G3123" t="str">
        <f t="shared" si="48"/>
        <v>Male</v>
      </c>
    </row>
    <row r="3124" spans="1:7">
      <c r="A3124" s="1" t="s">
        <v>4</v>
      </c>
      <c r="B3124" s="1" t="s">
        <v>2976</v>
      </c>
      <c r="C3124">
        <f>VLOOKUP(B3124,NB_2!A:C,3,0)</f>
        <v>0.17520215633423181</v>
      </c>
      <c r="D3124">
        <f>VLOOKUP(B3124,NB_2!A:C,2,0)</f>
        <v>0.55521783181357653</v>
      </c>
      <c r="E3124">
        <f>C3124*GETPIVOTDATA("Gender",NB_2!$A$3,"Gender","Male","LastLetter","a")</f>
        <v>3.0695795584164604E-2</v>
      </c>
      <c r="F3124">
        <f>D3124*GETPIVOTDATA("Gender",NB_2!$A$3,"Gender","Female","LastLetter","a")</f>
        <v>0.30826684076376898</v>
      </c>
      <c r="G3124" t="str">
        <f t="shared" si="48"/>
        <v>Female</v>
      </c>
    </row>
    <row r="3125" spans="1:7">
      <c r="A3125" s="1" t="s">
        <v>4</v>
      </c>
      <c r="B3125" s="1" t="s">
        <v>2976</v>
      </c>
      <c r="C3125">
        <f>VLOOKUP(B3125,NB_2!A:C,3,0)</f>
        <v>0.17520215633423181</v>
      </c>
      <c r="D3125">
        <f>VLOOKUP(B3125,NB_2!A:C,2,0)</f>
        <v>0.55521783181357653</v>
      </c>
      <c r="E3125">
        <f>C3125*GETPIVOTDATA("Gender",NB_2!$A$3,"Gender","Male","LastLetter","a")</f>
        <v>3.0695795584164604E-2</v>
      </c>
      <c r="F3125">
        <f>D3125*GETPIVOTDATA("Gender",NB_2!$A$3,"Gender","Female","LastLetter","a")</f>
        <v>0.30826684076376898</v>
      </c>
      <c r="G3125" t="str">
        <f t="shared" si="48"/>
        <v>Female</v>
      </c>
    </row>
    <row r="3126" spans="1:7">
      <c r="A3126" s="1" t="s">
        <v>4</v>
      </c>
      <c r="B3126" s="1" t="s">
        <v>2996</v>
      </c>
      <c r="C3126">
        <f>VLOOKUP(B3126,NB_2!A:C,3,0)</f>
        <v>2.4258760107816711E-2</v>
      </c>
      <c r="D3126">
        <f>VLOOKUP(B3126,NB_2!A:C,2,0)</f>
        <v>0</v>
      </c>
      <c r="E3126">
        <f>C3126*GETPIVOTDATA("Gender",NB_2!$A$3,"Gender","Male","LastLetter","a")</f>
        <v>4.2501870808843295E-3</v>
      </c>
      <c r="F3126">
        <f>D3126*GETPIVOTDATA("Gender",NB_2!$A$3,"Gender","Female","LastLetter","a")</f>
        <v>0</v>
      </c>
      <c r="G3126" t="str">
        <f t="shared" si="48"/>
        <v>Male</v>
      </c>
    </row>
    <row r="3127" spans="1:7">
      <c r="A3127" s="1" t="s">
        <v>4</v>
      </c>
      <c r="B3127" s="1" t="s">
        <v>2988</v>
      </c>
      <c r="C3127">
        <f>VLOOKUP(B3127,NB_2!A:C,3,0)</f>
        <v>0.16172506738544473</v>
      </c>
      <c r="D3127">
        <f>VLOOKUP(B3127,NB_2!A:C,2,0)</f>
        <v>1.4184397163120567E-2</v>
      </c>
      <c r="E3127">
        <f>C3127*GETPIVOTDATA("Gender",NB_2!$A$3,"Gender","Male","LastLetter","a")</f>
        <v>2.8334580539228861E-2</v>
      </c>
      <c r="F3127">
        <f>D3127*GETPIVOTDATA("Gender",NB_2!$A$3,"Gender","Female","LastLetter","a")</f>
        <v>7.8754302384904471E-3</v>
      </c>
      <c r="G3127" t="str">
        <f t="shared" si="48"/>
        <v>Male</v>
      </c>
    </row>
    <row r="3128" spans="1:7">
      <c r="A3128" s="1" t="s">
        <v>4</v>
      </c>
      <c r="B3128" s="1" t="s">
        <v>2988</v>
      </c>
      <c r="C3128">
        <f>VLOOKUP(B3128,NB_2!A:C,3,0)</f>
        <v>0.16172506738544473</v>
      </c>
      <c r="D3128">
        <f>VLOOKUP(B3128,NB_2!A:C,2,0)</f>
        <v>1.4184397163120567E-2</v>
      </c>
      <c r="E3128">
        <f>C3128*GETPIVOTDATA("Gender",NB_2!$A$3,"Gender","Male","LastLetter","a")</f>
        <v>2.8334580539228861E-2</v>
      </c>
      <c r="F3128">
        <f>D3128*GETPIVOTDATA("Gender",NB_2!$A$3,"Gender","Female","LastLetter","a")</f>
        <v>7.8754302384904471E-3</v>
      </c>
      <c r="G3128" t="str">
        <f t="shared" si="48"/>
        <v>Male</v>
      </c>
    </row>
    <row r="3129" spans="1:7">
      <c r="A3129" s="1" t="s">
        <v>4</v>
      </c>
      <c r="B3129" s="1" t="s">
        <v>2992</v>
      </c>
      <c r="C3129">
        <f>VLOOKUP(B3129,NB_2!A:C,3,0)</f>
        <v>8.9847259658580411E-2</v>
      </c>
      <c r="D3129">
        <f>VLOOKUP(B3129,NB_2!A:C,2,0)</f>
        <v>8.1053698074974676E-3</v>
      </c>
      <c r="E3129">
        <f>C3129*GETPIVOTDATA("Gender",NB_2!$A$3,"Gender","Male","LastLetter","a")</f>
        <v>1.5741433632904926E-2</v>
      </c>
      <c r="F3129">
        <f>D3129*GETPIVOTDATA("Gender",NB_2!$A$3,"Gender","Female","LastLetter","a")</f>
        <v>4.50024585056597E-3</v>
      </c>
      <c r="G3129" t="str">
        <f t="shared" si="48"/>
        <v>Male</v>
      </c>
    </row>
    <row r="3130" spans="1:7">
      <c r="A3130" s="1" t="s">
        <v>4</v>
      </c>
      <c r="B3130" s="1" t="s">
        <v>2986</v>
      </c>
      <c r="C3130">
        <f>VLOOKUP(B3130,NB_2!A:C,3,0)</f>
        <v>5.6603773584905662E-2</v>
      </c>
      <c r="D3130">
        <f>VLOOKUP(B3130,NB_2!A:C,2,0)</f>
        <v>3.0395136778115502E-2</v>
      </c>
      <c r="E3130">
        <f>C3130*GETPIVOTDATA("Gender",NB_2!$A$3,"Gender","Male","LastLetter","a")</f>
        <v>9.9171031887301028E-3</v>
      </c>
      <c r="F3130">
        <f>D3130*GETPIVOTDATA("Gender",NB_2!$A$3,"Gender","Female","LastLetter","a")</f>
        <v>1.6875921939622389E-2</v>
      </c>
      <c r="G3130" t="str">
        <f t="shared" si="48"/>
        <v>Female</v>
      </c>
    </row>
    <row r="3131" spans="1:7">
      <c r="A3131" s="1" t="s">
        <v>4</v>
      </c>
      <c r="B3131" s="1" t="s">
        <v>2994</v>
      </c>
      <c r="C3131">
        <f>VLOOKUP(B3131,NB_2!A:C,3,0)</f>
        <v>6.2893081761006289E-2</v>
      </c>
      <c r="D3131">
        <f>VLOOKUP(B3131,NB_2!A:C,2,0)</f>
        <v>5.065856129685917E-3</v>
      </c>
      <c r="E3131">
        <f>C3131*GETPIVOTDATA("Gender",NB_2!$A$3,"Gender","Male","LastLetter","a")</f>
        <v>1.1019003543033448E-2</v>
      </c>
      <c r="F3131">
        <f>D3131*GETPIVOTDATA("Gender",NB_2!$A$3,"Gender","Female","LastLetter","a")</f>
        <v>2.812653656603731E-3</v>
      </c>
      <c r="G3131" t="str">
        <f t="shared" si="48"/>
        <v>Male</v>
      </c>
    </row>
    <row r="3132" spans="1:7">
      <c r="A3132" s="1" t="s">
        <v>4</v>
      </c>
      <c r="B3132" s="1" t="s">
        <v>2988</v>
      </c>
      <c r="C3132">
        <f>VLOOKUP(B3132,NB_2!A:C,3,0)</f>
        <v>0.16172506738544473</v>
      </c>
      <c r="D3132">
        <f>VLOOKUP(B3132,NB_2!A:C,2,0)</f>
        <v>1.4184397163120567E-2</v>
      </c>
      <c r="E3132">
        <f>C3132*GETPIVOTDATA("Gender",NB_2!$A$3,"Gender","Male","LastLetter","a")</f>
        <v>2.8334580539228861E-2</v>
      </c>
      <c r="F3132">
        <f>D3132*GETPIVOTDATA("Gender",NB_2!$A$3,"Gender","Female","LastLetter","a")</f>
        <v>7.8754302384904471E-3</v>
      </c>
      <c r="G3132" t="str">
        <f t="shared" si="48"/>
        <v>Male</v>
      </c>
    </row>
    <row r="3133" spans="1:7">
      <c r="A3133" s="1" t="s">
        <v>4</v>
      </c>
      <c r="B3133" s="1" t="s">
        <v>2994</v>
      </c>
      <c r="C3133">
        <f>VLOOKUP(B3133,NB_2!A:C,3,0)</f>
        <v>6.2893081761006289E-2</v>
      </c>
      <c r="D3133">
        <f>VLOOKUP(B3133,NB_2!A:C,2,0)</f>
        <v>5.065856129685917E-3</v>
      </c>
      <c r="E3133">
        <f>C3133*GETPIVOTDATA("Gender",NB_2!$A$3,"Gender","Male","LastLetter","a")</f>
        <v>1.1019003543033448E-2</v>
      </c>
      <c r="F3133">
        <f>D3133*GETPIVOTDATA("Gender",NB_2!$A$3,"Gender","Female","LastLetter","a")</f>
        <v>2.812653656603731E-3</v>
      </c>
      <c r="G3133" t="str">
        <f t="shared" si="48"/>
        <v>Male</v>
      </c>
    </row>
    <row r="3134" spans="1:7">
      <c r="A3134" s="1" t="s">
        <v>4</v>
      </c>
      <c r="B3134" s="1" t="s">
        <v>2994</v>
      </c>
      <c r="C3134">
        <f>VLOOKUP(B3134,NB_2!A:C,3,0)</f>
        <v>6.2893081761006289E-2</v>
      </c>
      <c r="D3134">
        <f>VLOOKUP(B3134,NB_2!A:C,2,0)</f>
        <v>5.065856129685917E-3</v>
      </c>
      <c r="E3134">
        <f>C3134*GETPIVOTDATA("Gender",NB_2!$A$3,"Gender","Male","LastLetter","a")</f>
        <v>1.1019003543033448E-2</v>
      </c>
      <c r="F3134">
        <f>D3134*GETPIVOTDATA("Gender",NB_2!$A$3,"Gender","Female","LastLetter","a")</f>
        <v>2.812653656603731E-3</v>
      </c>
      <c r="G3134" t="str">
        <f t="shared" si="48"/>
        <v>Male</v>
      </c>
    </row>
    <row r="3135" spans="1:7">
      <c r="A3135" s="1" t="s">
        <v>4</v>
      </c>
      <c r="B3135" s="1" t="s">
        <v>2976</v>
      </c>
      <c r="C3135">
        <f>VLOOKUP(B3135,NB_2!A:C,3,0)</f>
        <v>0.17520215633423181</v>
      </c>
      <c r="D3135">
        <f>VLOOKUP(B3135,NB_2!A:C,2,0)</f>
        <v>0.55521783181357653</v>
      </c>
      <c r="E3135">
        <f>C3135*GETPIVOTDATA("Gender",NB_2!$A$3,"Gender","Male","LastLetter","a")</f>
        <v>3.0695795584164604E-2</v>
      </c>
      <c r="F3135">
        <f>D3135*GETPIVOTDATA("Gender",NB_2!$A$3,"Gender","Female","LastLetter","a")</f>
        <v>0.30826684076376898</v>
      </c>
      <c r="G3135" t="str">
        <f t="shared" si="48"/>
        <v>Female</v>
      </c>
    </row>
    <row r="3136" spans="1:7">
      <c r="A3136" s="1" t="s">
        <v>4</v>
      </c>
      <c r="B3136" s="1" t="s">
        <v>2988</v>
      </c>
      <c r="C3136">
        <f>VLOOKUP(B3136,NB_2!A:C,3,0)</f>
        <v>0.16172506738544473</v>
      </c>
      <c r="D3136">
        <f>VLOOKUP(B3136,NB_2!A:C,2,0)</f>
        <v>1.4184397163120567E-2</v>
      </c>
      <c r="E3136">
        <f>C3136*GETPIVOTDATA("Gender",NB_2!$A$3,"Gender","Male","LastLetter","a")</f>
        <v>2.8334580539228861E-2</v>
      </c>
      <c r="F3136">
        <f>D3136*GETPIVOTDATA("Gender",NB_2!$A$3,"Gender","Female","LastLetter","a")</f>
        <v>7.8754302384904471E-3</v>
      </c>
      <c r="G3136" t="str">
        <f t="shared" si="48"/>
        <v>Male</v>
      </c>
    </row>
    <row r="3137" spans="1:7">
      <c r="A3137" s="1" t="s">
        <v>4</v>
      </c>
      <c r="B3137" s="1" t="s">
        <v>2992</v>
      </c>
      <c r="C3137">
        <f>VLOOKUP(B3137,NB_2!A:C,3,0)</f>
        <v>8.9847259658580411E-2</v>
      </c>
      <c r="D3137">
        <f>VLOOKUP(B3137,NB_2!A:C,2,0)</f>
        <v>8.1053698074974676E-3</v>
      </c>
      <c r="E3137">
        <f>C3137*GETPIVOTDATA("Gender",NB_2!$A$3,"Gender","Male","LastLetter","a")</f>
        <v>1.5741433632904926E-2</v>
      </c>
      <c r="F3137">
        <f>D3137*GETPIVOTDATA("Gender",NB_2!$A$3,"Gender","Female","LastLetter","a")</f>
        <v>4.50024585056597E-3</v>
      </c>
      <c r="G3137" t="str">
        <f t="shared" si="48"/>
        <v>Male</v>
      </c>
    </row>
    <row r="3138" spans="1:7">
      <c r="A3138" s="1" t="s">
        <v>4</v>
      </c>
      <c r="B3138" s="1" t="s">
        <v>2988</v>
      </c>
      <c r="C3138">
        <f>VLOOKUP(B3138,NB_2!A:C,3,0)</f>
        <v>0.16172506738544473</v>
      </c>
      <c r="D3138">
        <f>VLOOKUP(B3138,NB_2!A:C,2,0)</f>
        <v>1.4184397163120567E-2</v>
      </c>
      <c r="E3138">
        <f>C3138*GETPIVOTDATA("Gender",NB_2!$A$3,"Gender","Male","LastLetter","a")</f>
        <v>2.8334580539228861E-2</v>
      </c>
      <c r="F3138">
        <f>D3138*GETPIVOTDATA("Gender",NB_2!$A$3,"Gender","Female","LastLetter","a")</f>
        <v>7.8754302384904471E-3</v>
      </c>
      <c r="G3138" t="str">
        <f t="shared" si="48"/>
        <v>Male</v>
      </c>
    </row>
    <row r="3139" spans="1:7">
      <c r="A3139" s="1" t="s">
        <v>4</v>
      </c>
      <c r="B3139" s="1" t="s">
        <v>2982</v>
      </c>
      <c r="C3139">
        <f>VLOOKUP(B3139,NB_2!A:C,3,0)</f>
        <v>0.1096136567834681</v>
      </c>
      <c r="D3139">
        <f>VLOOKUP(B3139,NB_2!A:C,2,0)</f>
        <v>5.065856129685917E-3</v>
      </c>
      <c r="E3139">
        <f>C3139*GETPIVOTDATA("Gender",NB_2!$A$3,"Gender","Male","LastLetter","a")</f>
        <v>1.9204549032144008E-2</v>
      </c>
      <c r="F3139">
        <f>D3139*GETPIVOTDATA("Gender",NB_2!$A$3,"Gender","Female","LastLetter","a")</f>
        <v>2.812653656603731E-3</v>
      </c>
      <c r="G3139" t="str">
        <f t="shared" ref="G3139:G3202" si="49">IF(E3139&gt;F3139,"Male","Female")</f>
        <v>Male</v>
      </c>
    </row>
    <row r="3140" spans="1:7">
      <c r="A3140" s="1" t="s">
        <v>4</v>
      </c>
      <c r="B3140" s="1" t="s">
        <v>2988</v>
      </c>
      <c r="C3140">
        <f>VLOOKUP(B3140,NB_2!A:C,3,0)</f>
        <v>0.16172506738544473</v>
      </c>
      <c r="D3140">
        <f>VLOOKUP(B3140,NB_2!A:C,2,0)</f>
        <v>1.4184397163120567E-2</v>
      </c>
      <c r="E3140">
        <f>C3140*GETPIVOTDATA("Gender",NB_2!$A$3,"Gender","Male","LastLetter","a")</f>
        <v>2.8334580539228861E-2</v>
      </c>
      <c r="F3140">
        <f>D3140*GETPIVOTDATA("Gender",NB_2!$A$3,"Gender","Female","LastLetter","a")</f>
        <v>7.8754302384904471E-3</v>
      </c>
      <c r="G3140" t="str">
        <f t="shared" si="49"/>
        <v>Male</v>
      </c>
    </row>
    <row r="3141" spans="1:7">
      <c r="A3141" s="1" t="s">
        <v>4</v>
      </c>
      <c r="B3141" s="1" t="s">
        <v>2976</v>
      </c>
      <c r="C3141">
        <f>VLOOKUP(B3141,NB_2!A:C,3,0)</f>
        <v>0.17520215633423181</v>
      </c>
      <c r="D3141">
        <f>VLOOKUP(B3141,NB_2!A:C,2,0)</f>
        <v>0.55521783181357653</v>
      </c>
      <c r="E3141">
        <f>C3141*GETPIVOTDATA("Gender",NB_2!$A$3,"Gender","Male","LastLetter","a")</f>
        <v>3.0695795584164604E-2</v>
      </c>
      <c r="F3141">
        <f>D3141*GETPIVOTDATA("Gender",NB_2!$A$3,"Gender","Female","LastLetter","a")</f>
        <v>0.30826684076376898</v>
      </c>
      <c r="G3141" t="str">
        <f t="shared" si="49"/>
        <v>Female</v>
      </c>
    </row>
    <row r="3142" spans="1:7">
      <c r="A3142" s="1" t="s">
        <v>4</v>
      </c>
      <c r="B3142" s="1" t="s">
        <v>2976</v>
      </c>
      <c r="C3142">
        <f>VLOOKUP(B3142,NB_2!A:C,3,0)</f>
        <v>0.17520215633423181</v>
      </c>
      <c r="D3142">
        <f>VLOOKUP(B3142,NB_2!A:C,2,0)</f>
        <v>0.55521783181357653</v>
      </c>
      <c r="E3142">
        <f>C3142*GETPIVOTDATA("Gender",NB_2!$A$3,"Gender","Male","LastLetter","a")</f>
        <v>3.0695795584164604E-2</v>
      </c>
      <c r="F3142">
        <f>D3142*GETPIVOTDATA("Gender",NB_2!$A$3,"Gender","Female","LastLetter","a")</f>
        <v>0.30826684076376898</v>
      </c>
      <c r="G3142" t="str">
        <f t="shared" si="49"/>
        <v>Female</v>
      </c>
    </row>
    <row r="3143" spans="1:7">
      <c r="A3143" s="1" t="s">
        <v>4</v>
      </c>
      <c r="B3143" s="1" t="s">
        <v>2995</v>
      </c>
      <c r="C3143">
        <f>VLOOKUP(B3143,NB_2!A:C,3,0)</f>
        <v>3.2345013477088951E-2</v>
      </c>
      <c r="D3143">
        <f>VLOOKUP(B3143,NB_2!A:C,2,0)</f>
        <v>1.0131712259371834E-2</v>
      </c>
      <c r="E3143">
        <f>C3143*GETPIVOTDATA("Gender",NB_2!$A$3,"Gender","Male","LastLetter","a")</f>
        <v>5.6669161078457733E-3</v>
      </c>
      <c r="F3143">
        <f>D3143*GETPIVOTDATA("Gender",NB_2!$A$3,"Gender","Female","LastLetter","a")</f>
        <v>5.6253073132074621E-3</v>
      </c>
      <c r="G3143" t="str">
        <f t="shared" si="49"/>
        <v>Male</v>
      </c>
    </row>
    <row r="3144" spans="1:7">
      <c r="A3144" s="1" t="s">
        <v>4</v>
      </c>
      <c r="B3144" s="1" t="s">
        <v>2988</v>
      </c>
      <c r="C3144">
        <f>VLOOKUP(B3144,NB_2!A:C,3,0)</f>
        <v>0.16172506738544473</v>
      </c>
      <c r="D3144">
        <f>VLOOKUP(B3144,NB_2!A:C,2,0)</f>
        <v>1.4184397163120567E-2</v>
      </c>
      <c r="E3144">
        <f>C3144*GETPIVOTDATA("Gender",NB_2!$A$3,"Gender","Male","LastLetter","a")</f>
        <v>2.8334580539228861E-2</v>
      </c>
      <c r="F3144">
        <f>D3144*GETPIVOTDATA("Gender",NB_2!$A$3,"Gender","Female","LastLetter","a")</f>
        <v>7.8754302384904471E-3</v>
      </c>
      <c r="G3144" t="str">
        <f t="shared" si="49"/>
        <v>Male</v>
      </c>
    </row>
    <row r="3145" spans="1:7">
      <c r="A3145" s="1" t="s">
        <v>4</v>
      </c>
      <c r="B3145" s="1" t="s">
        <v>2988</v>
      </c>
      <c r="C3145">
        <f>VLOOKUP(B3145,NB_2!A:C,3,0)</f>
        <v>0.16172506738544473</v>
      </c>
      <c r="D3145">
        <f>VLOOKUP(B3145,NB_2!A:C,2,0)</f>
        <v>1.4184397163120567E-2</v>
      </c>
      <c r="E3145">
        <f>C3145*GETPIVOTDATA("Gender",NB_2!$A$3,"Gender","Male","LastLetter","a")</f>
        <v>2.8334580539228861E-2</v>
      </c>
      <c r="F3145">
        <f>D3145*GETPIVOTDATA("Gender",NB_2!$A$3,"Gender","Female","LastLetter","a")</f>
        <v>7.8754302384904471E-3</v>
      </c>
      <c r="G3145" t="str">
        <f t="shared" si="49"/>
        <v>Male</v>
      </c>
    </row>
    <row r="3146" spans="1:7">
      <c r="A3146" s="1" t="s">
        <v>4</v>
      </c>
      <c r="B3146" s="1" t="s">
        <v>2984</v>
      </c>
      <c r="C3146">
        <f>VLOOKUP(B3146,NB_2!A:C,3,0)</f>
        <v>2.3360287511230909E-2</v>
      </c>
      <c r="D3146">
        <f>VLOOKUP(B3146,NB_2!A:C,2,0)</f>
        <v>1.0131712259371835E-3</v>
      </c>
      <c r="E3146">
        <f>C3146*GETPIVOTDATA("Gender",NB_2!$A$3,"Gender","Male","LastLetter","a")</f>
        <v>4.0927727445552809E-3</v>
      </c>
      <c r="F3146">
        <f>D3146*GETPIVOTDATA("Gender",NB_2!$A$3,"Gender","Female","LastLetter","a")</f>
        <v>5.6253073132074625E-4</v>
      </c>
      <c r="G3146" t="str">
        <f t="shared" si="49"/>
        <v>Male</v>
      </c>
    </row>
    <row r="3147" spans="1:7">
      <c r="A3147" s="1" t="s">
        <v>4</v>
      </c>
      <c r="B3147" s="1" t="s">
        <v>2988</v>
      </c>
      <c r="C3147">
        <f>VLOOKUP(B3147,NB_2!A:C,3,0)</f>
        <v>0.16172506738544473</v>
      </c>
      <c r="D3147">
        <f>VLOOKUP(B3147,NB_2!A:C,2,0)</f>
        <v>1.4184397163120567E-2</v>
      </c>
      <c r="E3147">
        <f>C3147*GETPIVOTDATA("Gender",NB_2!$A$3,"Gender","Male","LastLetter","a")</f>
        <v>2.8334580539228861E-2</v>
      </c>
      <c r="F3147">
        <f>D3147*GETPIVOTDATA("Gender",NB_2!$A$3,"Gender","Female","LastLetter","a")</f>
        <v>7.8754302384904471E-3</v>
      </c>
      <c r="G3147" t="str">
        <f t="shared" si="49"/>
        <v>Male</v>
      </c>
    </row>
    <row r="3148" spans="1:7">
      <c r="A3148" s="1" t="s">
        <v>4</v>
      </c>
      <c r="B3148" s="1" t="s">
        <v>2982</v>
      </c>
      <c r="C3148">
        <f>VLOOKUP(B3148,NB_2!A:C,3,0)</f>
        <v>0.1096136567834681</v>
      </c>
      <c r="D3148">
        <f>VLOOKUP(B3148,NB_2!A:C,2,0)</f>
        <v>5.065856129685917E-3</v>
      </c>
      <c r="E3148">
        <f>C3148*GETPIVOTDATA("Gender",NB_2!$A$3,"Gender","Male","LastLetter","a")</f>
        <v>1.9204549032144008E-2</v>
      </c>
      <c r="F3148">
        <f>D3148*GETPIVOTDATA("Gender",NB_2!$A$3,"Gender","Female","LastLetter","a")</f>
        <v>2.812653656603731E-3</v>
      </c>
      <c r="G3148" t="str">
        <f t="shared" si="49"/>
        <v>Male</v>
      </c>
    </row>
    <row r="3149" spans="1:7">
      <c r="A3149" s="1" t="s">
        <v>4</v>
      </c>
      <c r="B3149" s="1" t="s">
        <v>2996</v>
      </c>
      <c r="C3149">
        <f>VLOOKUP(B3149,NB_2!A:C,3,0)</f>
        <v>2.4258760107816711E-2</v>
      </c>
      <c r="D3149">
        <f>VLOOKUP(B3149,NB_2!A:C,2,0)</f>
        <v>0</v>
      </c>
      <c r="E3149">
        <f>C3149*GETPIVOTDATA("Gender",NB_2!$A$3,"Gender","Male","LastLetter","a")</f>
        <v>4.2501870808843295E-3</v>
      </c>
      <c r="F3149">
        <f>D3149*GETPIVOTDATA("Gender",NB_2!$A$3,"Gender","Female","LastLetter","a")</f>
        <v>0</v>
      </c>
      <c r="G3149" t="str">
        <f t="shared" si="49"/>
        <v>Male</v>
      </c>
    </row>
    <row r="3150" spans="1:7">
      <c r="A3150" s="1" t="s">
        <v>4</v>
      </c>
      <c r="B3150" s="1" t="s">
        <v>2992</v>
      </c>
      <c r="C3150">
        <f>VLOOKUP(B3150,NB_2!A:C,3,0)</f>
        <v>8.9847259658580411E-2</v>
      </c>
      <c r="D3150">
        <f>VLOOKUP(B3150,NB_2!A:C,2,0)</f>
        <v>8.1053698074974676E-3</v>
      </c>
      <c r="E3150">
        <f>C3150*GETPIVOTDATA("Gender",NB_2!$A$3,"Gender","Male","LastLetter","a")</f>
        <v>1.5741433632904926E-2</v>
      </c>
      <c r="F3150">
        <f>D3150*GETPIVOTDATA("Gender",NB_2!$A$3,"Gender","Female","LastLetter","a")</f>
        <v>4.50024585056597E-3</v>
      </c>
      <c r="G3150" t="str">
        <f t="shared" si="49"/>
        <v>Male</v>
      </c>
    </row>
    <row r="3151" spans="1:7">
      <c r="A3151" s="1" t="s">
        <v>4</v>
      </c>
      <c r="B3151" s="1" t="s">
        <v>2988</v>
      </c>
      <c r="C3151">
        <f>VLOOKUP(B3151,NB_2!A:C,3,0)</f>
        <v>0.16172506738544473</v>
      </c>
      <c r="D3151">
        <f>VLOOKUP(B3151,NB_2!A:C,2,0)</f>
        <v>1.4184397163120567E-2</v>
      </c>
      <c r="E3151">
        <f>C3151*GETPIVOTDATA("Gender",NB_2!$A$3,"Gender","Male","LastLetter","a")</f>
        <v>2.8334580539228861E-2</v>
      </c>
      <c r="F3151">
        <f>D3151*GETPIVOTDATA("Gender",NB_2!$A$3,"Gender","Female","LastLetter","a")</f>
        <v>7.8754302384904471E-3</v>
      </c>
      <c r="G3151" t="str">
        <f t="shared" si="49"/>
        <v>Male</v>
      </c>
    </row>
    <row r="3152" spans="1:7">
      <c r="A3152" s="1" t="s">
        <v>4</v>
      </c>
      <c r="B3152" s="1" t="s">
        <v>2976</v>
      </c>
      <c r="C3152">
        <f>VLOOKUP(B3152,NB_2!A:C,3,0)</f>
        <v>0.17520215633423181</v>
      </c>
      <c r="D3152">
        <f>VLOOKUP(B3152,NB_2!A:C,2,0)</f>
        <v>0.55521783181357653</v>
      </c>
      <c r="E3152">
        <f>C3152*GETPIVOTDATA("Gender",NB_2!$A$3,"Gender","Male","LastLetter","a")</f>
        <v>3.0695795584164604E-2</v>
      </c>
      <c r="F3152">
        <f>D3152*GETPIVOTDATA("Gender",NB_2!$A$3,"Gender","Female","LastLetter","a")</f>
        <v>0.30826684076376898</v>
      </c>
      <c r="G3152" t="str">
        <f t="shared" si="49"/>
        <v>Female</v>
      </c>
    </row>
    <row r="3153" spans="1:7">
      <c r="A3153" s="1" t="s">
        <v>4</v>
      </c>
      <c r="B3153" s="1" t="s">
        <v>2997</v>
      </c>
      <c r="C3153">
        <f>VLOOKUP(B3153,NB_2!A:C,3,0)</f>
        <v>1.7070979335130278E-2</v>
      </c>
      <c r="D3153">
        <f>VLOOKUP(B3153,NB_2!A:C,2,0)</f>
        <v>2.0263424518743669E-3</v>
      </c>
      <c r="E3153">
        <f>C3153*GETPIVOTDATA("Gender",NB_2!$A$3,"Gender","Male","LastLetter","a")</f>
        <v>2.9908723902519353E-3</v>
      </c>
      <c r="F3153">
        <f>D3153*GETPIVOTDATA("Gender",NB_2!$A$3,"Gender","Female","LastLetter","a")</f>
        <v>1.1250614626414925E-3</v>
      </c>
      <c r="G3153" t="str">
        <f t="shared" si="49"/>
        <v>Male</v>
      </c>
    </row>
    <row r="3154" spans="1:7">
      <c r="A3154" s="1" t="s">
        <v>4</v>
      </c>
      <c r="B3154" s="1" t="s">
        <v>2992</v>
      </c>
      <c r="C3154">
        <f>VLOOKUP(B3154,NB_2!A:C,3,0)</f>
        <v>8.9847259658580411E-2</v>
      </c>
      <c r="D3154">
        <f>VLOOKUP(B3154,NB_2!A:C,2,0)</f>
        <v>8.1053698074974676E-3</v>
      </c>
      <c r="E3154">
        <f>C3154*GETPIVOTDATA("Gender",NB_2!$A$3,"Gender","Male","LastLetter","a")</f>
        <v>1.5741433632904926E-2</v>
      </c>
      <c r="F3154">
        <f>D3154*GETPIVOTDATA("Gender",NB_2!$A$3,"Gender","Female","LastLetter","a")</f>
        <v>4.50024585056597E-3</v>
      </c>
      <c r="G3154" t="str">
        <f t="shared" si="49"/>
        <v>Male</v>
      </c>
    </row>
    <row r="3155" spans="1:7">
      <c r="A3155" s="1" t="s">
        <v>4</v>
      </c>
      <c r="B3155" s="1" t="s">
        <v>2988</v>
      </c>
      <c r="C3155">
        <f>VLOOKUP(B3155,NB_2!A:C,3,0)</f>
        <v>0.16172506738544473</v>
      </c>
      <c r="D3155">
        <f>VLOOKUP(B3155,NB_2!A:C,2,0)</f>
        <v>1.4184397163120567E-2</v>
      </c>
      <c r="E3155">
        <f>C3155*GETPIVOTDATA("Gender",NB_2!$A$3,"Gender","Male","LastLetter","a")</f>
        <v>2.8334580539228861E-2</v>
      </c>
      <c r="F3155">
        <f>D3155*GETPIVOTDATA("Gender",NB_2!$A$3,"Gender","Female","LastLetter","a")</f>
        <v>7.8754302384904471E-3</v>
      </c>
      <c r="G3155" t="str">
        <f t="shared" si="49"/>
        <v>Male</v>
      </c>
    </row>
    <row r="3156" spans="1:7">
      <c r="A3156" s="1" t="s">
        <v>4</v>
      </c>
      <c r="B3156" s="1" t="s">
        <v>2982</v>
      </c>
      <c r="C3156">
        <f>VLOOKUP(B3156,NB_2!A:C,3,0)</f>
        <v>0.1096136567834681</v>
      </c>
      <c r="D3156">
        <f>VLOOKUP(B3156,NB_2!A:C,2,0)</f>
        <v>5.065856129685917E-3</v>
      </c>
      <c r="E3156">
        <f>C3156*GETPIVOTDATA("Gender",NB_2!$A$3,"Gender","Male","LastLetter","a")</f>
        <v>1.9204549032144008E-2</v>
      </c>
      <c r="F3156">
        <f>D3156*GETPIVOTDATA("Gender",NB_2!$A$3,"Gender","Female","LastLetter","a")</f>
        <v>2.812653656603731E-3</v>
      </c>
      <c r="G3156" t="str">
        <f t="shared" si="49"/>
        <v>Male</v>
      </c>
    </row>
    <row r="3157" spans="1:7">
      <c r="A3157" s="1" t="s">
        <v>4</v>
      </c>
      <c r="B3157" s="1" t="s">
        <v>2988</v>
      </c>
      <c r="C3157">
        <f>VLOOKUP(B3157,NB_2!A:C,3,0)</f>
        <v>0.16172506738544473</v>
      </c>
      <c r="D3157">
        <f>VLOOKUP(B3157,NB_2!A:C,2,0)</f>
        <v>1.4184397163120567E-2</v>
      </c>
      <c r="E3157">
        <f>C3157*GETPIVOTDATA("Gender",NB_2!$A$3,"Gender","Male","LastLetter","a")</f>
        <v>2.8334580539228861E-2</v>
      </c>
      <c r="F3157">
        <f>D3157*GETPIVOTDATA("Gender",NB_2!$A$3,"Gender","Female","LastLetter","a")</f>
        <v>7.8754302384904471E-3</v>
      </c>
      <c r="G3157" t="str">
        <f t="shared" si="49"/>
        <v>Male</v>
      </c>
    </row>
    <row r="3158" spans="1:7">
      <c r="A3158" s="1" t="s">
        <v>4</v>
      </c>
      <c r="B3158" s="1" t="s">
        <v>2995</v>
      </c>
      <c r="C3158">
        <f>VLOOKUP(B3158,NB_2!A:C,3,0)</f>
        <v>3.2345013477088951E-2</v>
      </c>
      <c r="D3158">
        <f>VLOOKUP(B3158,NB_2!A:C,2,0)</f>
        <v>1.0131712259371834E-2</v>
      </c>
      <c r="E3158">
        <f>C3158*GETPIVOTDATA("Gender",NB_2!$A$3,"Gender","Male","LastLetter","a")</f>
        <v>5.6669161078457733E-3</v>
      </c>
      <c r="F3158">
        <f>D3158*GETPIVOTDATA("Gender",NB_2!$A$3,"Gender","Female","LastLetter","a")</f>
        <v>5.6253073132074621E-3</v>
      </c>
      <c r="G3158" t="str">
        <f t="shared" si="49"/>
        <v>Male</v>
      </c>
    </row>
    <row r="3159" spans="1:7">
      <c r="A3159" s="1" t="s">
        <v>4</v>
      </c>
      <c r="B3159" s="1" t="s">
        <v>2985</v>
      </c>
      <c r="C3159">
        <f>VLOOKUP(B3159,NB_2!A:C,3,0)</f>
        <v>3.6837376460017966E-2</v>
      </c>
      <c r="D3159">
        <f>VLOOKUP(B3159,NB_2!A:C,2,0)</f>
        <v>4.0526849037487338E-3</v>
      </c>
      <c r="E3159">
        <f>C3159*GETPIVOTDATA("Gender",NB_2!$A$3,"Gender","Male","LastLetter","a")</f>
        <v>6.4539877894910181E-3</v>
      </c>
      <c r="F3159">
        <f>D3159*GETPIVOTDATA("Gender",NB_2!$A$3,"Gender","Female","LastLetter","a")</f>
        <v>2.250122925282985E-3</v>
      </c>
      <c r="G3159" t="str">
        <f t="shared" si="49"/>
        <v>Male</v>
      </c>
    </row>
    <row r="3160" spans="1:7">
      <c r="A3160" s="1" t="s">
        <v>4</v>
      </c>
      <c r="B3160" s="1" t="s">
        <v>2982</v>
      </c>
      <c r="C3160">
        <f>VLOOKUP(B3160,NB_2!A:C,3,0)</f>
        <v>0.1096136567834681</v>
      </c>
      <c r="D3160">
        <f>VLOOKUP(B3160,NB_2!A:C,2,0)</f>
        <v>5.065856129685917E-3</v>
      </c>
      <c r="E3160">
        <f>C3160*GETPIVOTDATA("Gender",NB_2!$A$3,"Gender","Male","LastLetter","a")</f>
        <v>1.9204549032144008E-2</v>
      </c>
      <c r="F3160">
        <f>D3160*GETPIVOTDATA("Gender",NB_2!$A$3,"Gender","Female","LastLetter","a")</f>
        <v>2.812653656603731E-3</v>
      </c>
      <c r="G3160" t="str">
        <f t="shared" si="49"/>
        <v>Male</v>
      </c>
    </row>
    <row r="3161" spans="1:7">
      <c r="A3161" s="1" t="s">
        <v>4</v>
      </c>
      <c r="B3161" s="1" t="s">
        <v>2992</v>
      </c>
      <c r="C3161">
        <f>VLOOKUP(B3161,NB_2!A:C,3,0)</f>
        <v>8.9847259658580411E-2</v>
      </c>
      <c r="D3161">
        <f>VLOOKUP(B3161,NB_2!A:C,2,0)</f>
        <v>8.1053698074974676E-3</v>
      </c>
      <c r="E3161">
        <f>C3161*GETPIVOTDATA("Gender",NB_2!$A$3,"Gender","Male","LastLetter","a")</f>
        <v>1.5741433632904926E-2</v>
      </c>
      <c r="F3161">
        <f>D3161*GETPIVOTDATA("Gender",NB_2!$A$3,"Gender","Female","LastLetter","a")</f>
        <v>4.50024585056597E-3</v>
      </c>
      <c r="G3161" t="str">
        <f t="shared" si="49"/>
        <v>Male</v>
      </c>
    </row>
    <row r="3162" spans="1:7">
      <c r="A3162" s="1" t="s">
        <v>4</v>
      </c>
      <c r="B3162" s="1" t="s">
        <v>2983</v>
      </c>
      <c r="C3162">
        <f>VLOOKUP(B3162,NB_2!A:C,3,0)</f>
        <v>6.5588499550763707E-2</v>
      </c>
      <c r="D3162">
        <f>VLOOKUP(B3162,NB_2!A:C,2,0)</f>
        <v>0.33839918946301922</v>
      </c>
      <c r="E3162">
        <f>C3162*GETPIVOTDATA("Gender",NB_2!$A$3,"Gender","Male","LastLetter","a")</f>
        <v>1.1491246552020596E-2</v>
      </c>
      <c r="F3162">
        <f>D3162*GETPIVOTDATA("Gender",NB_2!$A$3,"Gender","Female","LastLetter","a")</f>
        <v>0.18788526426112923</v>
      </c>
      <c r="G3162" t="str">
        <f t="shared" si="49"/>
        <v>Female</v>
      </c>
    </row>
    <row r="3163" spans="1:7">
      <c r="A3163" s="1" t="s">
        <v>4</v>
      </c>
      <c r="B3163" s="1" t="s">
        <v>2988</v>
      </c>
      <c r="C3163">
        <f>VLOOKUP(B3163,NB_2!A:C,3,0)</f>
        <v>0.16172506738544473</v>
      </c>
      <c r="D3163">
        <f>VLOOKUP(B3163,NB_2!A:C,2,0)</f>
        <v>1.4184397163120567E-2</v>
      </c>
      <c r="E3163">
        <f>C3163*GETPIVOTDATA("Gender",NB_2!$A$3,"Gender","Male","LastLetter","a")</f>
        <v>2.8334580539228861E-2</v>
      </c>
      <c r="F3163">
        <f>D3163*GETPIVOTDATA("Gender",NB_2!$A$3,"Gender","Female","LastLetter","a")</f>
        <v>7.8754302384904471E-3</v>
      </c>
      <c r="G3163" t="str">
        <f t="shared" si="49"/>
        <v>Male</v>
      </c>
    </row>
    <row r="3164" spans="1:7">
      <c r="A3164" s="1" t="s">
        <v>4</v>
      </c>
      <c r="B3164" s="1" t="s">
        <v>2984</v>
      </c>
      <c r="C3164">
        <f>VLOOKUP(B3164,NB_2!A:C,3,0)</f>
        <v>2.3360287511230909E-2</v>
      </c>
      <c r="D3164">
        <f>VLOOKUP(B3164,NB_2!A:C,2,0)</f>
        <v>1.0131712259371835E-3</v>
      </c>
      <c r="E3164">
        <f>C3164*GETPIVOTDATA("Gender",NB_2!$A$3,"Gender","Male","LastLetter","a")</f>
        <v>4.0927727445552809E-3</v>
      </c>
      <c r="F3164">
        <f>D3164*GETPIVOTDATA("Gender",NB_2!$A$3,"Gender","Female","LastLetter","a")</f>
        <v>5.6253073132074625E-4</v>
      </c>
      <c r="G3164" t="str">
        <f t="shared" si="49"/>
        <v>Male</v>
      </c>
    </row>
    <row r="3165" spans="1:7">
      <c r="A3165" s="1" t="s">
        <v>4</v>
      </c>
      <c r="B3165" s="1" t="s">
        <v>2976</v>
      </c>
      <c r="C3165">
        <f>VLOOKUP(B3165,NB_2!A:C,3,0)</f>
        <v>0.17520215633423181</v>
      </c>
      <c r="D3165">
        <f>VLOOKUP(B3165,NB_2!A:C,2,0)</f>
        <v>0.55521783181357653</v>
      </c>
      <c r="E3165">
        <f>C3165*GETPIVOTDATA("Gender",NB_2!$A$3,"Gender","Male","LastLetter","a")</f>
        <v>3.0695795584164604E-2</v>
      </c>
      <c r="F3165">
        <f>D3165*GETPIVOTDATA("Gender",NB_2!$A$3,"Gender","Female","LastLetter","a")</f>
        <v>0.30826684076376898</v>
      </c>
      <c r="G3165" t="str">
        <f t="shared" si="49"/>
        <v>Female</v>
      </c>
    </row>
    <row r="3166" spans="1:7">
      <c r="A3166" s="1" t="s">
        <v>4</v>
      </c>
      <c r="B3166" s="1" t="s">
        <v>2978</v>
      </c>
      <c r="C3166">
        <f>VLOOKUP(B3166,NB_2!A:C,3,0)</f>
        <v>3.0548068283917342E-2</v>
      </c>
      <c r="D3166">
        <f>VLOOKUP(B3166,NB_2!A:C,2,0)</f>
        <v>1.0131712259371835E-3</v>
      </c>
      <c r="E3166">
        <f>C3166*GETPIVOTDATA("Gender",NB_2!$A$3,"Gender","Male","LastLetter","a")</f>
        <v>5.3520874351876743E-3</v>
      </c>
      <c r="F3166">
        <f>D3166*GETPIVOTDATA("Gender",NB_2!$A$3,"Gender","Female","LastLetter","a")</f>
        <v>5.6253073132074625E-4</v>
      </c>
      <c r="G3166" t="str">
        <f t="shared" si="49"/>
        <v>Male</v>
      </c>
    </row>
    <row r="3167" spans="1:7">
      <c r="A3167" s="1" t="s">
        <v>4</v>
      </c>
      <c r="B3167" s="1" t="s">
        <v>2993</v>
      </c>
      <c r="C3167">
        <f>VLOOKUP(B3167,NB_2!A:C,3,0)</f>
        <v>2.2461814914645103E-2</v>
      </c>
      <c r="D3167">
        <f>VLOOKUP(B3167,NB_2!A:C,2,0)</f>
        <v>3.0395136778115501E-3</v>
      </c>
      <c r="E3167">
        <f>C3167*GETPIVOTDATA("Gender",NB_2!$A$3,"Gender","Male","LastLetter","a")</f>
        <v>3.9353584082262314E-3</v>
      </c>
      <c r="F3167">
        <f>D3167*GETPIVOTDATA("Gender",NB_2!$A$3,"Gender","Female","LastLetter","a")</f>
        <v>1.6875921939622388E-3</v>
      </c>
      <c r="G3167" t="str">
        <f t="shared" si="49"/>
        <v>Male</v>
      </c>
    </row>
    <row r="3168" spans="1:7">
      <c r="A3168" s="1" t="s">
        <v>4</v>
      </c>
      <c r="B3168" s="1" t="s">
        <v>2992</v>
      </c>
      <c r="C3168">
        <f>VLOOKUP(B3168,NB_2!A:C,3,0)</f>
        <v>8.9847259658580411E-2</v>
      </c>
      <c r="D3168">
        <f>VLOOKUP(B3168,NB_2!A:C,2,0)</f>
        <v>8.1053698074974676E-3</v>
      </c>
      <c r="E3168">
        <f>C3168*GETPIVOTDATA("Gender",NB_2!$A$3,"Gender","Male","LastLetter","a")</f>
        <v>1.5741433632904926E-2</v>
      </c>
      <c r="F3168">
        <f>D3168*GETPIVOTDATA("Gender",NB_2!$A$3,"Gender","Female","LastLetter","a")</f>
        <v>4.50024585056597E-3</v>
      </c>
      <c r="G3168" t="str">
        <f t="shared" si="49"/>
        <v>Male</v>
      </c>
    </row>
    <row r="3169" spans="1:7">
      <c r="A3169" s="1" t="s">
        <v>4</v>
      </c>
      <c r="B3169" s="1" t="s">
        <v>2982</v>
      </c>
      <c r="C3169">
        <f>VLOOKUP(B3169,NB_2!A:C,3,0)</f>
        <v>0.1096136567834681</v>
      </c>
      <c r="D3169">
        <f>VLOOKUP(B3169,NB_2!A:C,2,0)</f>
        <v>5.065856129685917E-3</v>
      </c>
      <c r="E3169">
        <f>C3169*GETPIVOTDATA("Gender",NB_2!$A$3,"Gender","Male","LastLetter","a")</f>
        <v>1.9204549032144008E-2</v>
      </c>
      <c r="F3169">
        <f>D3169*GETPIVOTDATA("Gender",NB_2!$A$3,"Gender","Female","LastLetter","a")</f>
        <v>2.812653656603731E-3</v>
      </c>
      <c r="G3169" t="str">
        <f t="shared" si="49"/>
        <v>Male</v>
      </c>
    </row>
    <row r="3170" spans="1:7">
      <c r="A3170" s="1" t="s">
        <v>4</v>
      </c>
      <c r="B3170" s="1" t="s">
        <v>2988</v>
      </c>
      <c r="C3170">
        <f>VLOOKUP(B3170,NB_2!A:C,3,0)</f>
        <v>0.16172506738544473</v>
      </c>
      <c r="D3170">
        <f>VLOOKUP(B3170,NB_2!A:C,2,0)</f>
        <v>1.4184397163120567E-2</v>
      </c>
      <c r="E3170">
        <f>C3170*GETPIVOTDATA("Gender",NB_2!$A$3,"Gender","Male","LastLetter","a")</f>
        <v>2.8334580539228861E-2</v>
      </c>
      <c r="F3170">
        <f>D3170*GETPIVOTDATA("Gender",NB_2!$A$3,"Gender","Female","LastLetter","a")</f>
        <v>7.8754302384904471E-3</v>
      </c>
      <c r="G3170" t="str">
        <f t="shared" si="49"/>
        <v>Male</v>
      </c>
    </row>
    <row r="3171" spans="1:7">
      <c r="A3171" s="1" t="s">
        <v>4</v>
      </c>
      <c r="B3171" s="1" t="s">
        <v>2994</v>
      </c>
      <c r="C3171">
        <f>VLOOKUP(B3171,NB_2!A:C,3,0)</f>
        <v>6.2893081761006289E-2</v>
      </c>
      <c r="D3171">
        <f>VLOOKUP(B3171,NB_2!A:C,2,0)</f>
        <v>5.065856129685917E-3</v>
      </c>
      <c r="E3171">
        <f>C3171*GETPIVOTDATA("Gender",NB_2!$A$3,"Gender","Male","LastLetter","a")</f>
        <v>1.1019003543033448E-2</v>
      </c>
      <c r="F3171">
        <f>D3171*GETPIVOTDATA("Gender",NB_2!$A$3,"Gender","Female","LastLetter","a")</f>
        <v>2.812653656603731E-3</v>
      </c>
      <c r="G3171" t="str">
        <f t="shared" si="49"/>
        <v>Male</v>
      </c>
    </row>
    <row r="3172" spans="1:7">
      <c r="A3172" s="1" t="s">
        <v>4</v>
      </c>
      <c r="B3172" s="1" t="s">
        <v>2986</v>
      </c>
      <c r="C3172">
        <f>VLOOKUP(B3172,NB_2!A:C,3,0)</f>
        <v>5.6603773584905662E-2</v>
      </c>
      <c r="D3172">
        <f>VLOOKUP(B3172,NB_2!A:C,2,0)</f>
        <v>3.0395136778115502E-2</v>
      </c>
      <c r="E3172">
        <f>C3172*GETPIVOTDATA("Gender",NB_2!$A$3,"Gender","Male","LastLetter","a")</f>
        <v>9.9171031887301028E-3</v>
      </c>
      <c r="F3172">
        <f>D3172*GETPIVOTDATA("Gender",NB_2!$A$3,"Gender","Female","LastLetter","a")</f>
        <v>1.6875921939622389E-2</v>
      </c>
      <c r="G3172" t="str">
        <f t="shared" si="49"/>
        <v>Female</v>
      </c>
    </row>
    <row r="3173" spans="1:7">
      <c r="A3173" s="1" t="s">
        <v>4</v>
      </c>
      <c r="B3173" s="1" t="s">
        <v>2986</v>
      </c>
      <c r="C3173">
        <f>VLOOKUP(B3173,NB_2!A:C,3,0)</f>
        <v>5.6603773584905662E-2</v>
      </c>
      <c r="D3173">
        <f>VLOOKUP(B3173,NB_2!A:C,2,0)</f>
        <v>3.0395136778115502E-2</v>
      </c>
      <c r="E3173">
        <f>C3173*GETPIVOTDATA("Gender",NB_2!$A$3,"Gender","Male","LastLetter","a")</f>
        <v>9.9171031887301028E-3</v>
      </c>
      <c r="F3173">
        <f>D3173*GETPIVOTDATA("Gender",NB_2!$A$3,"Gender","Female","LastLetter","a")</f>
        <v>1.6875921939622389E-2</v>
      </c>
      <c r="G3173" t="str">
        <f t="shared" si="49"/>
        <v>Female</v>
      </c>
    </row>
    <row r="3174" spans="1:7">
      <c r="A3174" s="1" t="s">
        <v>4</v>
      </c>
      <c r="B3174" s="1" t="s">
        <v>2985</v>
      </c>
      <c r="C3174">
        <f>VLOOKUP(B3174,NB_2!A:C,3,0)</f>
        <v>3.6837376460017966E-2</v>
      </c>
      <c r="D3174">
        <f>VLOOKUP(B3174,NB_2!A:C,2,0)</f>
        <v>4.0526849037487338E-3</v>
      </c>
      <c r="E3174">
        <f>C3174*GETPIVOTDATA("Gender",NB_2!$A$3,"Gender","Male","LastLetter","a")</f>
        <v>6.4539877894910181E-3</v>
      </c>
      <c r="F3174">
        <f>D3174*GETPIVOTDATA("Gender",NB_2!$A$3,"Gender","Female","LastLetter","a")</f>
        <v>2.250122925282985E-3</v>
      </c>
      <c r="G3174" t="str">
        <f t="shared" si="49"/>
        <v>Male</v>
      </c>
    </row>
    <row r="3175" spans="1:7">
      <c r="A3175" s="1" t="s">
        <v>4</v>
      </c>
      <c r="B3175" s="1" t="s">
        <v>2984</v>
      </c>
      <c r="C3175">
        <f>VLOOKUP(B3175,NB_2!A:C,3,0)</f>
        <v>2.3360287511230909E-2</v>
      </c>
      <c r="D3175">
        <f>VLOOKUP(B3175,NB_2!A:C,2,0)</f>
        <v>1.0131712259371835E-3</v>
      </c>
      <c r="E3175">
        <f>C3175*GETPIVOTDATA("Gender",NB_2!$A$3,"Gender","Male","LastLetter","a")</f>
        <v>4.0927727445552809E-3</v>
      </c>
      <c r="F3175">
        <f>D3175*GETPIVOTDATA("Gender",NB_2!$A$3,"Gender","Female","LastLetter","a")</f>
        <v>5.6253073132074625E-4</v>
      </c>
      <c r="G3175" t="str">
        <f t="shared" si="49"/>
        <v>Male</v>
      </c>
    </row>
    <row r="3176" spans="1:7">
      <c r="A3176" s="1" t="s">
        <v>4</v>
      </c>
      <c r="B3176" s="1" t="s">
        <v>2983</v>
      </c>
      <c r="C3176">
        <f>VLOOKUP(B3176,NB_2!A:C,3,0)</f>
        <v>6.5588499550763707E-2</v>
      </c>
      <c r="D3176">
        <f>VLOOKUP(B3176,NB_2!A:C,2,0)</f>
        <v>0.33839918946301922</v>
      </c>
      <c r="E3176">
        <f>C3176*GETPIVOTDATA("Gender",NB_2!$A$3,"Gender","Male","LastLetter","a")</f>
        <v>1.1491246552020596E-2</v>
      </c>
      <c r="F3176">
        <f>D3176*GETPIVOTDATA("Gender",NB_2!$A$3,"Gender","Female","LastLetter","a")</f>
        <v>0.18788526426112923</v>
      </c>
      <c r="G3176" t="str">
        <f t="shared" si="49"/>
        <v>Female</v>
      </c>
    </row>
    <row r="3177" spans="1:7">
      <c r="A3177" s="1" t="s">
        <v>4</v>
      </c>
      <c r="B3177" s="1" t="s">
        <v>2988</v>
      </c>
      <c r="C3177">
        <f>VLOOKUP(B3177,NB_2!A:C,3,0)</f>
        <v>0.16172506738544473</v>
      </c>
      <c r="D3177">
        <f>VLOOKUP(B3177,NB_2!A:C,2,0)</f>
        <v>1.4184397163120567E-2</v>
      </c>
      <c r="E3177">
        <f>C3177*GETPIVOTDATA("Gender",NB_2!$A$3,"Gender","Male","LastLetter","a")</f>
        <v>2.8334580539228861E-2</v>
      </c>
      <c r="F3177">
        <f>D3177*GETPIVOTDATA("Gender",NB_2!$A$3,"Gender","Female","LastLetter","a")</f>
        <v>7.8754302384904471E-3</v>
      </c>
      <c r="G3177" t="str">
        <f t="shared" si="49"/>
        <v>Male</v>
      </c>
    </row>
    <row r="3178" spans="1:7">
      <c r="A3178" s="1" t="s">
        <v>4</v>
      </c>
      <c r="B3178" s="1" t="s">
        <v>2992</v>
      </c>
      <c r="C3178">
        <f>VLOOKUP(B3178,NB_2!A:C,3,0)</f>
        <v>8.9847259658580411E-2</v>
      </c>
      <c r="D3178">
        <f>VLOOKUP(B3178,NB_2!A:C,2,0)</f>
        <v>8.1053698074974676E-3</v>
      </c>
      <c r="E3178">
        <f>C3178*GETPIVOTDATA("Gender",NB_2!$A$3,"Gender","Male","LastLetter","a")</f>
        <v>1.5741433632904926E-2</v>
      </c>
      <c r="F3178">
        <f>D3178*GETPIVOTDATA("Gender",NB_2!$A$3,"Gender","Female","LastLetter","a")</f>
        <v>4.50024585056597E-3</v>
      </c>
      <c r="G3178" t="str">
        <f t="shared" si="49"/>
        <v>Male</v>
      </c>
    </row>
    <row r="3179" spans="1:7">
      <c r="A3179" s="1" t="s">
        <v>4</v>
      </c>
      <c r="B3179" s="1" t="s">
        <v>2976</v>
      </c>
      <c r="C3179">
        <f>VLOOKUP(B3179,NB_2!A:C,3,0)</f>
        <v>0.17520215633423181</v>
      </c>
      <c r="D3179">
        <f>VLOOKUP(B3179,NB_2!A:C,2,0)</f>
        <v>0.55521783181357653</v>
      </c>
      <c r="E3179">
        <f>C3179*GETPIVOTDATA("Gender",NB_2!$A$3,"Gender","Male","LastLetter","a")</f>
        <v>3.0695795584164604E-2</v>
      </c>
      <c r="F3179">
        <f>D3179*GETPIVOTDATA("Gender",NB_2!$A$3,"Gender","Female","LastLetter","a")</f>
        <v>0.30826684076376898</v>
      </c>
      <c r="G3179" t="str">
        <f t="shared" si="49"/>
        <v>Female</v>
      </c>
    </row>
    <row r="3180" spans="1:7">
      <c r="A3180" s="1" t="s">
        <v>4</v>
      </c>
      <c r="B3180" s="1" t="s">
        <v>2976</v>
      </c>
      <c r="C3180">
        <f>VLOOKUP(B3180,NB_2!A:C,3,0)</f>
        <v>0.17520215633423181</v>
      </c>
      <c r="D3180">
        <f>VLOOKUP(B3180,NB_2!A:C,2,0)</f>
        <v>0.55521783181357653</v>
      </c>
      <c r="E3180">
        <f>C3180*GETPIVOTDATA("Gender",NB_2!$A$3,"Gender","Male","LastLetter","a")</f>
        <v>3.0695795584164604E-2</v>
      </c>
      <c r="F3180">
        <f>D3180*GETPIVOTDATA("Gender",NB_2!$A$3,"Gender","Female","LastLetter","a")</f>
        <v>0.30826684076376898</v>
      </c>
      <c r="G3180" t="str">
        <f t="shared" si="49"/>
        <v>Female</v>
      </c>
    </row>
    <row r="3181" spans="1:7">
      <c r="A3181" s="1" t="s">
        <v>4</v>
      </c>
      <c r="B3181" s="1" t="s">
        <v>2976</v>
      </c>
      <c r="C3181">
        <f>VLOOKUP(B3181,NB_2!A:C,3,0)</f>
        <v>0.17520215633423181</v>
      </c>
      <c r="D3181">
        <f>VLOOKUP(B3181,NB_2!A:C,2,0)</f>
        <v>0.55521783181357653</v>
      </c>
      <c r="E3181">
        <f>C3181*GETPIVOTDATA("Gender",NB_2!$A$3,"Gender","Male","LastLetter","a")</f>
        <v>3.0695795584164604E-2</v>
      </c>
      <c r="F3181">
        <f>D3181*GETPIVOTDATA("Gender",NB_2!$A$3,"Gender","Female","LastLetter","a")</f>
        <v>0.30826684076376898</v>
      </c>
      <c r="G3181" t="str">
        <f t="shared" si="49"/>
        <v>Female</v>
      </c>
    </row>
    <row r="3182" spans="1:7">
      <c r="A3182" s="1" t="s">
        <v>4</v>
      </c>
      <c r="B3182" s="1" t="s">
        <v>2988</v>
      </c>
      <c r="C3182">
        <f>VLOOKUP(B3182,NB_2!A:C,3,0)</f>
        <v>0.16172506738544473</v>
      </c>
      <c r="D3182">
        <f>VLOOKUP(B3182,NB_2!A:C,2,0)</f>
        <v>1.4184397163120567E-2</v>
      </c>
      <c r="E3182">
        <f>C3182*GETPIVOTDATA("Gender",NB_2!$A$3,"Gender","Male","LastLetter","a")</f>
        <v>2.8334580539228861E-2</v>
      </c>
      <c r="F3182">
        <f>D3182*GETPIVOTDATA("Gender",NB_2!$A$3,"Gender","Female","LastLetter","a")</f>
        <v>7.8754302384904471E-3</v>
      </c>
      <c r="G3182" t="str">
        <f t="shared" si="49"/>
        <v>Male</v>
      </c>
    </row>
    <row r="3183" spans="1:7">
      <c r="A3183" s="1" t="s">
        <v>4</v>
      </c>
      <c r="B3183" s="1" t="s">
        <v>2978</v>
      </c>
      <c r="C3183">
        <f>VLOOKUP(B3183,NB_2!A:C,3,0)</f>
        <v>3.0548068283917342E-2</v>
      </c>
      <c r="D3183">
        <f>VLOOKUP(B3183,NB_2!A:C,2,0)</f>
        <v>1.0131712259371835E-3</v>
      </c>
      <c r="E3183">
        <f>C3183*GETPIVOTDATA("Gender",NB_2!$A$3,"Gender","Male","LastLetter","a")</f>
        <v>5.3520874351876743E-3</v>
      </c>
      <c r="F3183">
        <f>D3183*GETPIVOTDATA("Gender",NB_2!$A$3,"Gender","Female","LastLetter","a")</f>
        <v>5.6253073132074625E-4</v>
      </c>
      <c r="G3183" t="str">
        <f t="shared" si="49"/>
        <v>Male</v>
      </c>
    </row>
    <row r="3184" spans="1:7">
      <c r="A3184" s="1" t="s">
        <v>4</v>
      </c>
      <c r="B3184" s="1" t="s">
        <v>2988</v>
      </c>
      <c r="C3184">
        <f>VLOOKUP(B3184,NB_2!A:C,3,0)</f>
        <v>0.16172506738544473</v>
      </c>
      <c r="D3184">
        <f>VLOOKUP(B3184,NB_2!A:C,2,0)</f>
        <v>1.4184397163120567E-2</v>
      </c>
      <c r="E3184">
        <f>C3184*GETPIVOTDATA("Gender",NB_2!$A$3,"Gender","Male","LastLetter","a")</f>
        <v>2.8334580539228861E-2</v>
      </c>
      <c r="F3184">
        <f>D3184*GETPIVOTDATA("Gender",NB_2!$A$3,"Gender","Female","LastLetter","a")</f>
        <v>7.8754302384904471E-3</v>
      </c>
      <c r="G3184" t="str">
        <f t="shared" si="49"/>
        <v>Male</v>
      </c>
    </row>
    <row r="3185" spans="1:7">
      <c r="A3185" s="1" t="s">
        <v>4</v>
      </c>
      <c r="B3185" s="1" t="s">
        <v>2993</v>
      </c>
      <c r="C3185">
        <f>VLOOKUP(B3185,NB_2!A:C,3,0)</f>
        <v>2.2461814914645103E-2</v>
      </c>
      <c r="D3185">
        <f>VLOOKUP(B3185,NB_2!A:C,2,0)</f>
        <v>3.0395136778115501E-3</v>
      </c>
      <c r="E3185">
        <f>C3185*GETPIVOTDATA("Gender",NB_2!$A$3,"Gender","Male","LastLetter","a")</f>
        <v>3.9353584082262314E-3</v>
      </c>
      <c r="F3185">
        <f>D3185*GETPIVOTDATA("Gender",NB_2!$A$3,"Gender","Female","LastLetter","a")</f>
        <v>1.6875921939622388E-3</v>
      </c>
      <c r="G3185" t="str">
        <f t="shared" si="49"/>
        <v>Male</v>
      </c>
    </row>
    <row r="3186" spans="1:7">
      <c r="A3186" s="1" t="s">
        <v>4</v>
      </c>
      <c r="B3186" s="1" t="s">
        <v>2988</v>
      </c>
      <c r="C3186">
        <f>VLOOKUP(B3186,NB_2!A:C,3,0)</f>
        <v>0.16172506738544473</v>
      </c>
      <c r="D3186">
        <f>VLOOKUP(B3186,NB_2!A:C,2,0)</f>
        <v>1.4184397163120567E-2</v>
      </c>
      <c r="E3186">
        <f>C3186*GETPIVOTDATA("Gender",NB_2!$A$3,"Gender","Male","LastLetter","a")</f>
        <v>2.8334580539228861E-2</v>
      </c>
      <c r="F3186">
        <f>D3186*GETPIVOTDATA("Gender",NB_2!$A$3,"Gender","Female","LastLetter","a")</f>
        <v>7.8754302384904471E-3</v>
      </c>
      <c r="G3186" t="str">
        <f t="shared" si="49"/>
        <v>Male</v>
      </c>
    </row>
    <row r="3187" spans="1:7">
      <c r="A3187" s="1" t="s">
        <v>4</v>
      </c>
      <c r="B3187" s="1" t="s">
        <v>2988</v>
      </c>
      <c r="C3187">
        <f>VLOOKUP(B3187,NB_2!A:C,3,0)</f>
        <v>0.16172506738544473</v>
      </c>
      <c r="D3187">
        <f>VLOOKUP(B3187,NB_2!A:C,2,0)</f>
        <v>1.4184397163120567E-2</v>
      </c>
      <c r="E3187">
        <f>C3187*GETPIVOTDATA("Gender",NB_2!$A$3,"Gender","Male","LastLetter","a")</f>
        <v>2.8334580539228861E-2</v>
      </c>
      <c r="F3187">
        <f>D3187*GETPIVOTDATA("Gender",NB_2!$A$3,"Gender","Female","LastLetter","a")</f>
        <v>7.8754302384904471E-3</v>
      </c>
      <c r="G3187" t="str">
        <f t="shared" si="49"/>
        <v>Male</v>
      </c>
    </row>
    <row r="3188" spans="1:7">
      <c r="A3188" s="1" t="s">
        <v>4</v>
      </c>
      <c r="B3188" s="1" t="s">
        <v>2976</v>
      </c>
      <c r="C3188">
        <f>VLOOKUP(B3188,NB_2!A:C,3,0)</f>
        <v>0.17520215633423181</v>
      </c>
      <c r="D3188">
        <f>VLOOKUP(B3188,NB_2!A:C,2,0)</f>
        <v>0.55521783181357653</v>
      </c>
      <c r="E3188">
        <f>C3188*GETPIVOTDATA("Gender",NB_2!$A$3,"Gender","Male","LastLetter","a")</f>
        <v>3.0695795584164604E-2</v>
      </c>
      <c r="F3188">
        <f>D3188*GETPIVOTDATA("Gender",NB_2!$A$3,"Gender","Female","LastLetter","a")</f>
        <v>0.30826684076376898</v>
      </c>
      <c r="G3188" t="str">
        <f t="shared" si="49"/>
        <v>Female</v>
      </c>
    </row>
    <row r="3189" spans="1:7">
      <c r="A3189" s="1" t="s">
        <v>4</v>
      </c>
      <c r="B3189" s="1" t="s">
        <v>2987</v>
      </c>
      <c r="C3189">
        <f>VLOOKUP(B3189,NB_2!A:C,3,0)</f>
        <v>3.7735849056603772E-2</v>
      </c>
      <c r="D3189">
        <f>VLOOKUP(B3189,NB_2!A:C,2,0)</f>
        <v>7.0921985815602835E-3</v>
      </c>
      <c r="E3189">
        <f>C3189*GETPIVOTDATA("Gender",NB_2!$A$3,"Gender","Male","LastLetter","a")</f>
        <v>6.6114021258200676E-3</v>
      </c>
      <c r="F3189">
        <f>D3189*GETPIVOTDATA("Gender",NB_2!$A$3,"Gender","Female","LastLetter","a")</f>
        <v>3.9377151192452236E-3</v>
      </c>
      <c r="G3189" t="str">
        <f t="shared" si="49"/>
        <v>Male</v>
      </c>
    </row>
    <row r="3190" spans="1:7">
      <c r="A3190" s="1" t="s">
        <v>4</v>
      </c>
      <c r="B3190" s="1" t="s">
        <v>2976</v>
      </c>
      <c r="C3190">
        <f>VLOOKUP(B3190,NB_2!A:C,3,0)</f>
        <v>0.17520215633423181</v>
      </c>
      <c r="D3190">
        <f>VLOOKUP(B3190,NB_2!A:C,2,0)</f>
        <v>0.55521783181357653</v>
      </c>
      <c r="E3190">
        <f>C3190*GETPIVOTDATA("Gender",NB_2!$A$3,"Gender","Male","LastLetter","a")</f>
        <v>3.0695795584164604E-2</v>
      </c>
      <c r="F3190">
        <f>D3190*GETPIVOTDATA("Gender",NB_2!$A$3,"Gender","Female","LastLetter","a")</f>
        <v>0.30826684076376898</v>
      </c>
      <c r="G3190" t="str">
        <f t="shared" si="49"/>
        <v>Female</v>
      </c>
    </row>
    <row r="3191" spans="1:7">
      <c r="A3191" s="1" t="s">
        <v>4</v>
      </c>
      <c r="B3191" s="1" t="s">
        <v>2977</v>
      </c>
      <c r="C3191">
        <f>VLOOKUP(B3191,NB_2!A:C,3,0)</f>
        <v>8.9847259658580418E-3</v>
      </c>
      <c r="D3191">
        <f>VLOOKUP(B3191,NB_2!A:C,2,0)</f>
        <v>2.0263424518743669E-3</v>
      </c>
      <c r="E3191">
        <f>C3191*GETPIVOTDATA("Gender",NB_2!$A$3,"Gender","Male","LastLetter","a")</f>
        <v>1.5741433632904926E-3</v>
      </c>
      <c r="F3191">
        <f>D3191*GETPIVOTDATA("Gender",NB_2!$A$3,"Gender","Female","LastLetter","a")</f>
        <v>1.1250614626414925E-3</v>
      </c>
      <c r="G3191" t="str">
        <f t="shared" si="49"/>
        <v>Male</v>
      </c>
    </row>
    <row r="3192" spans="1:7">
      <c r="A3192" s="1" t="s">
        <v>4</v>
      </c>
      <c r="B3192" s="1" t="s">
        <v>2990</v>
      </c>
      <c r="C3192">
        <f>VLOOKUP(B3192,NB_2!A:C,3,0)</f>
        <v>1.2578616352201259E-2</v>
      </c>
      <c r="D3192">
        <f>VLOOKUP(B3192,NB_2!A:C,2,0)</f>
        <v>1.0131712259371835E-3</v>
      </c>
      <c r="E3192">
        <f>C3192*GETPIVOTDATA("Gender",NB_2!$A$3,"Gender","Male","LastLetter","a")</f>
        <v>2.2038007086066895E-3</v>
      </c>
      <c r="F3192">
        <f>D3192*GETPIVOTDATA("Gender",NB_2!$A$3,"Gender","Female","LastLetter","a")</f>
        <v>5.6253073132074625E-4</v>
      </c>
      <c r="G3192" t="str">
        <f t="shared" si="49"/>
        <v>Male</v>
      </c>
    </row>
    <row r="3193" spans="1:7">
      <c r="A3193" s="1" t="s">
        <v>4</v>
      </c>
      <c r="B3193" s="1" t="s">
        <v>2983</v>
      </c>
      <c r="C3193">
        <f>VLOOKUP(B3193,NB_2!A:C,3,0)</f>
        <v>6.5588499550763707E-2</v>
      </c>
      <c r="D3193">
        <f>VLOOKUP(B3193,NB_2!A:C,2,0)</f>
        <v>0.33839918946301922</v>
      </c>
      <c r="E3193">
        <f>C3193*GETPIVOTDATA("Gender",NB_2!$A$3,"Gender","Male","LastLetter","a")</f>
        <v>1.1491246552020596E-2</v>
      </c>
      <c r="F3193">
        <f>D3193*GETPIVOTDATA("Gender",NB_2!$A$3,"Gender","Female","LastLetter","a")</f>
        <v>0.18788526426112923</v>
      </c>
      <c r="G3193" t="str">
        <f t="shared" si="49"/>
        <v>Female</v>
      </c>
    </row>
    <row r="3194" spans="1:7">
      <c r="A3194" s="1" t="s">
        <v>4</v>
      </c>
      <c r="B3194" s="1" t="s">
        <v>2982</v>
      </c>
      <c r="C3194">
        <f>VLOOKUP(B3194,NB_2!A:C,3,0)</f>
        <v>0.1096136567834681</v>
      </c>
      <c r="D3194">
        <f>VLOOKUP(B3194,NB_2!A:C,2,0)</f>
        <v>5.065856129685917E-3</v>
      </c>
      <c r="E3194">
        <f>C3194*GETPIVOTDATA("Gender",NB_2!$A$3,"Gender","Male","LastLetter","a")</f>
        <v>1.9204549032144008E-2</v>
      </c>
      <c r="F3194">
        <f>D3194*GETPIVOTDATA("Gender",NB_2!$A$3,"Gender","Female","LastLetter","a")</f>
        <v>2.812653656603731E-3</v>
      </c>
      <c r="G3194" t="str">
        <f t="shared" si="49"/>
        <v>Male</v>
      </c>
    </row>
    <row r="3195" spans="1:7">
      <c r="A3195" s="1" t="s">
        <v>4</v>
      </c>
      <c r="B3195" s="1" t="s">
        <v>2982</v>
      </c>
      <c r="C3195">
        <f>VLOOKUP(B3195,NB_2!A:C,3,0)</f>
        <v>0.1096136567834681</v>
      </c>
      <c r="D3195">
        <f>VLOOKUP(B3195,NB_2!A:C,2,0)</f>
        <v>5.065856129685917E-3</v>
      </c>
      <c r="E3195">
        <f>C3195*GETPIVOTDATA("Gender",NB_2!$A$3,"Gender","Male","LastLetter","a")</f>
        <v>1.9204549032144008E-2</v>
      </c>
      <c r="F3195">
        <f>D3195*GETPIVOTDATA("Gender",NB_2!$A$3,"Gender","Female","LastLetter","a")</f>
        <v>2.812653656603731E-3</v>
      </c>
      <c r="G3195" t="str">
        <f t="shared" si="49"/>
        <v>Male</v>
      </c>
    </row>
    <row r="3196" spans="1:7">
      <c r="A3196" s="1" t="s">
        <v>4</v>
      </c>
      <c r="B3196" s="1" t="s">
        <v>2994</v>
      </c>
      <c r="C3196">
        <f>VLOOKUP(B3196,NB_2!A:C,3,0)</f>
        <v>6.2893081761006289E-2</v>
      </c>
      <c r="D3196">
        <f>VLOOKUP(B3196,NB_2!A:C,2,0)</f>
        <v>5.065856129685917E-3</v>
      </c>
      <c r="E3196">
        <f>C3196*GETPIVOTDATA("Gender",NB_2!$A$3,"Gender","Male","LastLetter","a")</f>
        <v>1.1019003543033448E-2</v>
      </c>
      <c r="F3196">
        <f>D3196*GETPIVOTDATA("Gender",NB_2!$A$3,"Gender","Female","LastLetter","a")</f>
        <v>2.812653656603731E-3</v>
      </c>
      <c r="G3196" t="str">
        <f t="shared" si="49"/>
        <v>Male</v>
      </c>
    </row>
    <row r="3197" spans="1:7">
      <c r="A3197" s="1" t="s">
        <v>4</v>
      </c>
      <c r="B3197" s="1" t="s">
        <v>2992</v>
      </c>
      <c r="C3197">
        <f>VLOOKUP(B3197,NB_2!A:C,3,0)</f>
        <v>8.9847259658580411E-2</v>
      </c>
      <c r="D3197">
        <f>VLOOKUP(B3197,NB_2!A:C,2,0)</f>
        <v>8.1053698074974676E-3</v>
      </c>
      <c r="E3197">
        <f>C3197*GETPIVOTDATA("Gender",NB_2!$A$3,"Gender","Male","LastLetter","a")</f>
        <v>1.5741433632904926E-2</v>
      </c>
      <c r="F3197">
        <f>D3197*GETPIVOTDATA("Gender",NB_2!$A$3,"Gender","Female","LastLetter","a")</f>
        <v>4.50024585056597E-3</v>
      </c>
      <c r="G3197" t="str">
        <f t="shared" si="49"/>
        <v>Male</v>
      </c>
    </row>
    <row r="3198" spans="1:7">
      <c r="A3198" s="1" t="s">
        <v>4</v>
      </c>
      <c r="B3198" s="1" t="s">
        <v>2992</v>
      </c>
      <c r="C3198">
        <f>VLOOKUP(B3198,NB_2!A:C,3,0)</f>
        <v>8.9847259658580411E-2</v>
      </c>
      <c r="D3198">
        <f>VLOOKUP(B3198,NB_2!A:C,2,0)</f>
        <v>8.1053698074974676E-3</v>
      </c>
      <c r="E3198">
        <f>C3198*GETPIVOTDATA("Gender",NB_2!$A$3,"Gender","Male","LastLetter","a")</f>
        <v>1.5741433632904926E-2</v>
      </c>
      <c r="F3198">
        <f>D3198*GETPIVOTDATA("Gender",NB_2!$A$3,"Gender","Female","LastLetter","a")</f>
        <v>4.50024585056597E-3</v>
      </c>
      <c r="G3198" t="str">
        <f t="shared" si="49"/>
        <v>Male</v>
      </c>
    </row>
    <row r="3199" spans="1:7">
      <c r="A3199" s="1" t="s">
        <v>4</v>
      </c>
      <c r="B3199" s="1" t="s">
        <v>2992</v>
      </c>
      <c r="C3199">
        <f>VLOOKUP(B3199,NB_2!A:C,3,0)</f>
        <v>8.9847259658580411E-2</v>
      </c>
      <c r="D3199">
        <f>VLOOKUP(B3199,NB_2!A:C,2,0)</f>
        <v>8.1053698074974676E-3</v>
      </c>
      <c r="E3199">
        <f>C3199*GETPIVOTDATA("Gender",NB_2!$A$3,"Gender","Male","LastLetter","a")</f>
        <v>1.5741433632904926E-2</v>
      </c>
      <c r="F3199">
        <f>D3199*GETPIVOTDATA("Gender",NB_2!$A$3,"Gender","Female","LastLetter","a")</f>
        <v>4.50024585056597E-3</v>
      </c>
      <c r="G3199" t="str">
        <f t="shared" si="49"/>
        <v>Male</v>
      </c>
    </row>
    <row r="3200" spans="1:7">
      <c r="A3200" s="1" t="s">
        <v>4</v>
      </c>
      <c r="B3200" s="1" t="s">
        <v>2985</v>
      </c>
      <c r="C3200">
        <f>VLOOKUP(B3200,NB_2!A:C,3,0)</f>
        <v>3.6837376460017966E-2</v>
      </c>
      <c r="D3200">
        <f>VLOOKUP(B3200,NB_2!A:C,2,0)</f>
        <v>4.0526849037487338E-3</v>
      </c>
      <c r="E3200">
        <f>C3200*GETPIVOTDATA("Gender",NB_2!$A$3,"Gender","Male","LastLetter","a")</f>
        <v>6.4539877894910181E-3</v>
      </c>
      <c r="F3200">
        <f>D3200*GETPIVOTDATA("Gender",NB_2!$A$3,"Gender","Female","LastLetter","a")</f>
        <v>2.250122925282985E-3</v>
      </c>
      <c r="G3200" t="str">
        <f t="shared" si="49"/>
        <v>Male</v>
      </c>
    </row>
    <row r="3201" spans="1:7">
      <c r="A3201" s="1" t="s">
        <v>4</v>
      </c>
      <c r="B3201" s="1" t="s">
        <v>2986</v>
      </c>
      <c r="C3201">
        <f>VLOOKUP(B3201,NB_2!A:C,3,0)</f>
        <v>5.6603773584905662E-2</v>
      </c>
      <c r="D3201">
        <f>VLOOKUP(B3201,NB_2!A:C,2,0)</f>
        <v>3.0395136778115502E-2</v>
      </c>
      <c r="E3201">
        <f>C3201*GETPIVOTDATA("Gender",NB_2!$A$3,"Gender","Male","LastLetter","a")</f>
        <v>9.9171031887301028E-3</v>
      </c>
      <c r="F3201">
        <f>D3201*GETPIVOTDATA("Gender",NB_2!$A$3,"Gender","Female","LastLetter","a")</f>
        <v>1.6875921939622389E-2</v>
      </c>
      <c r="G3201" t="str">
        <f t="shared" si="49"/>
        <v>Female</v>
      </c>
    </row>
    <row r="3202" spans="1:7">
      <c r="A3202" s="1" t="s">
        <v>4</v>
      </c>
      <c r="B3202" s="1" t="s">
        <v>2988</v>
      </c>
      <c r="C3202">
        <f>VLOOKUP(B3202,NB_2!A:C,3,0)</f>
        <v>0.16172506738544473</v>
      </c>
      <c r="D3202">
        <f>VLOOKUP(B3202,NB_2!A:C,2,0)</f>
        <v>1.4184397163120567E-2</v>
      </c>
      <c r="E3202">
        <f>C3202*GETPIVOTDATA("Gender",NB_2!$A$3,"Gender","Male","LastLetter","a")</f>
        <v>2.8334580539228861E-2</v>
      </c>
      <c r="F3202">
        <f>D3202*GETPIVOTDATA("Gender",NB_2!$A$3,"Gender","Female","LastLetter","a")</f>
        <v>7.8754302384904471E-3</v>
      </c>
      <c r="G3202" t="str">
        <f t="shared" si="49"/>
        <v>Male</v>
      </c>
    </row>
    <row r="3203" spans="1:7">
      <c r="A3203" s="1" t="s">
        <v>4</v>
      </c>
      <c r="B3203" s="1" t="s">
        <v>2976</v>
      </c>
      <c r="C3203">
        <f>VLOOKUP(B3203,NB_2!A:C,3,0)</f>
        <v>0.17520215633423181</v>
      </c>
      <c r="D3203">
        <f>VLOOKUP(B3203,NB_2!A:C,2,0)</f>
        <v>0.55521783181357653</v>
      </c>
      <c r="E3203">
        <f>C3203*GETPIVOTDATA("Gender",NB_2!$A$3,"Gender","Male","LastLetter","a")</f>
        <v>3.0695795584164604E-2</v>
      </c>
      <c r="F3203">
        <f>D3203*GETPIVOTDATA("Gender",NB_2!$A$3,"Gender","Female","LastLetter","a")</f>
        <v>0.30826684076376898</v>
      </c>
      <c r="G3203" t="str">
        <f t="shared" ref="G3203:G3214" si="50">IF(E3203&gt;F3203,"Male","Female")</f>
        <v>Female</v>
      </c>
    </row>
    <row r="3204" spans="1:7">
      <c r="A3204" s="1" t="s">
        <v>4</v>
      </c>
      <c r="B3204" s="1" t="s">
        <v>2987</v>
      </c>
      <c r="C3204">
        <f>VLOOKUP(B3204,NB_2!A:C,3,0)</f>
        <v>3.7735849056603772E-2</v>
      </c>
      <c r="D3204">
        <f>VLOOKUP(B3204,NB_2!A:C,2,0)</f>
        <v>7.0921985815602835E-3</v>
      </c>
      <c r="E3204">
        <f>C3204*GETPIVOTDATA("Gender",NB_2!$A$3,"Gender","Male","LastLetter","a")</f>
        <v>6.6114021258200676E-3</v>
      </c>
      <c r="F3204">
        <f>D3204*GETPIVOTDATA("Gender",NB_2!$A$3,"Gender","Female","LastLetter","a")</f>
        <v>3.9377151192452236E-3</v>
      </c>
      <c r="G3204" t="str">
        <f t="shared" si="50"/>
        <v>Male</v>
      </c>
    </row>
    <row r="3205" spans="1:7">
      <c r="A3205" s="1" t="s">
        <v>4</v>
      </c>
      <c r="B3205" s="1" t="s">
        <v>2992</v>
      </c>
      <c r="C3205">
        <f>VLOOKUP(B3205,NB_2!A:C,3,0)</f>
        <v>8.9847259658580411E-2</v>
      </c>
      <c r="D3205">
        <f>VLOOKUP(B3205,NB_2!A:C,2,0)</f>
        <v>8.1053698074974676E-3</v>
      </c>
      <c r="E3205">
        <f>C3205*GETPIVOTDATA("Gender",NB_2!$A$3,"Gender","Male","LastLetter","a")</f>
        <v>1.5741433632904926E-2</v>
      </c>
      <c r="F3205">
        <f>D3205*GETPIVOTDATA("Gender",NB_2!$A$3,"Gender","Female","LastLetter","a")</f>
        <v>4.50024585056597E-3</v>
      </c>
      <c r="G3205" t="str">
        <f t="shared" si="50"/>
        <v>Male</v>
      </c>
    </row>
    <row r="3206" spans="1:7">
      <c r="A3206" s="1" t="s">
        <v>4</v>
      </c>
      <c r="B3206" s="1" t="s">
        <v>2979</v>
      </c>
      <c r="C3206">
        <f>VLOOKUP(B3206,NB_2!A:C,3,0)</f>
        <v>6.2893081761006293E-3</v>
      </c>
      <c r="D3206">
        <f>VLOOKUP(B3206,NB_2!A:C,2,0)</f>
        <v>8.1053698074974676E-3</v>
      </c>
      <c r="E3206">
        <f>C3206*GETPIVOTDATA("Gender",NB_2!$A$3,"Gender","Male","LastLetter","a")</f>
        <v>1.1019003543033448E-3</v>
      </c>
      <c r="F3206">
        <f>D3206*GETPIVOTDATA("Gender",NB_2!$A$3,"Gender","Female","LastLetter","a")</f>
        <v>4.50024585056597E-3</v>
      </c>
      <c r="G3206" t="str">
        <f t="shared" si="50"/>
        <v>Female</v>
      </c>
    </row>
    <row r="3207" spans="1:7">
      <c r="A3207" s="1" t="s">
        <v>4</v>
      </c>
      <c r="B3207" s="1" t="s">
        <v>2976</v>
      </c>
      <c r="C3207">
        <f>VLOOKUP(B3207,NB_2!A:C,3,0)</f>
        <v>0.17520215633423181</v>
      </c>
      <c r="D3207">
        <f>VLOOKUP(B3207,NB_2!A:C,2,0)</f>
        <v>0.55521783181357653</v>
      </c>
      <c r="E3207">
        <f>C3207*GETPIVOTDATA("Gender",NB_2!$A$3,"Gender","Male","LastLetter","a")</f>
        <v>3.0695795584164604E-2</v>
      </c>
      <c r="F3207">
        <f>D3207*GETPIVOTDATA("Gender",NB_2!$A$3,"Gender","Female","LastLetter","a")</f>
        <v>0.30826684076376898</v>
      </c>
      <c r="G3207" t="str">
        <f t="shared" si="50"/>
        <v>Female</v>
      </c>
    </row>
    <row r="3208" spans="1:7">
      <c r="A3208" s="1" t="s">
        <v>4</v>
      </c>
      <c r="B3208" s="1" t="s">
        <v>2978</v>
      </c>
      <c r="C3208">
        <f>VLOOKUP(B3208,NB_2!A:C,3,0)</f>
        <v>3.0548068283917342E-2</v>
      </c>
      <c r="D3208">
        <f>VLOOKUP(B3208,NB_2!A:C,2,0)</f>
        <v>1.0131712259371835E-3</v>
      </c>
      <c r="E3208">
        <f>C3208*GETPIVOTDATA("Gender",NB_2!$A$3,"Gender","Male","LastLetter","a")</f>
        <v>5.3520874351876743E-3</v>
      </c>
      <c r="F3208">
        <f>D3208*GETPIVOTDATA("Gender",NB_2!$A$3,"Gender","Female","LastLetter","a")</f>
        <v>5.6253073132074625E-4</v>
      </c>
      <c r="G3208" t="str">
        <f t="shared" si="50"/>
        <v>Male</v>
      </c>
    </row>
    <row r="3209" spans="1:7">
      <c r="A3209" s="1" t="s">
        <v>4</v>
      </c>
      <c r="B3209" s="1" t="s">
        <v>2978</v>
      </c>
      <c r="C3209">
        <f>VLOOKUP(B3209,NB_2!A:C,3,0)</f>
        <v>3.0548068283917342E-2</v>
      </c>
      <c r="D3209">
        <f>VLOOKUP(B3209,NB_2!A:C,2,0)</f>
        <v>1.0131712259371835E-3</v>
      </c>
      <c r="E3209">
        <f>C3209*GETPIVOTDATA("Gender",NB_2!$A$3,"Gender","Male","LastLetter","a")</f>
        <v>5.3520874351876743E-3</v>
      </c>
      <c r="F3209">
        <f>D3209*GETPIVOTDATA("Gender",NB_2!$A$3,"Gender","Female","LastLetter","a")</f>
        <v>5.6253073132074625E-4</v>
      </c>
      <c r="G3209" t="str">
        <f t="shared" si="50"/>
        <v>Male</v>
      </c>
    </row>
    <row r="3210" spans="1:7">
      <c r="A3210" s="1" t="s">
        <v>4</v>
      </c>
      <c r="B3210" s="1" t="s">
        <v>2983</v>
      </c>
      <c r="C3210">
        <f>VLOOKUP(B3210,NB_2!A:C,3,0)</f>
        <v>6.5588499550763707E-2</v>
      </c>
      <c r="D3210">
        <f>VLOOKUP(B3210,NB_2!A:C,2,0)</f>
        <v>0.33839918946301922</v>
      </c>
      <c r="E3210">
        <f>C3210*GETPIVOTDATA("Gender",NB_2!$A$3,"Gender","Male","LastLetter","a")</f>
        <v>1.1491246552020596E-2</v>
      </c>
      <c r="F3210">
        <f>D3210*GETPIVOTDATA("Gender",NB_2!$A$3,"Gender","Female","LastLetter","a")</f>
        <v>0.18788526426112923</v>
      </c>
      <c r="G3210" t="str">
        <f t="shared" si="50"/>
        <v>Female</v>
      </c>
    </row>
    <row r="3211" spans="1:7">
      <c r="A3211" s="1" t="s">
        <v>4</v>
      </c>
      <c r="B3211" s="1" t="s">
        <v>2976</v>
      </c>
      <c r="C3211">
        <f>VLOOKUP(B3211,NB_2!A:C,3,0)</f>
        <v>0.17520215633423181</v>
      </c>
      <c r="D3211">
        <f>VLOOKUP(B3211,NB_2!A:C,2,0)</f>
        <v>0.55521783181357653</v>
      </c>
      <c r="E3211">
        <f>C3211*GETPIVOTDATA("Gender",NB_2!$A$3,"Gender","Male","LastLetter","a")</f>
        <v>3.0695795584164604E-2</v>
      </c>
      <c r="F3211">
        <f>D3211*GETPIVOTDATA("Gender",NB_2!$A$3,"Gender","Female","LastLetter","a")</f>
        <v>0.30826684076376898</v>
      </c>
      <c r="G3211" t="str">
        <f t="shared" si="50"/>
        <v>Female</v>
      </c>
    </row>
    <row r="3212" spans="1:7">
      <c r="A3212" s="1" t="s">
        <v>4</v>
      </c>
      <c r="B3212" s="1" t="s">
        <v>2979</v>
      </c>
      <c r="C3212">
        <f>VLOOKUP(B3212,NB_2!A:C,3,0)</f>
        <v>6.2893081761006293E-3</v>
      </c>
      <c r="D3212">
        <f>VLOOKUP(B3212,NB_2!A:C,2,0)</f>
        <v>8.1053698074974676E-3</v>
      </c>
      <c r="E3212">
        <f>C3212*GETPIVOTDATA("Gender",NB_2!$A$3,"Gender","Male","LastLetter","a")</f>
        <v>1.1019003543033448E-3</v>
      </c>
      <c r="F3212">
        <f>D3212*GETPIVOTDATA("Gender",NB_2!$A$3,"Gender","Female","LastLetter","a")</f>
        <v>4.50024585056597E-3</v>
      </c>
      <c r="G3212" t="str">
        <f t="shared" si="50"/>
        <v>Female</v>
      </c>
    </row>
    <row r="3213" spans="1:7">
      <c r="A3213" s="1" t="s">
        <v>4</v>
      </c>
      <c r="B3213" s="1" t="s">
        <v>2993</v>
      </c>
      <c r="C3213">
        <f>VLOOKUP(B3213,NB_2!A:C,3,0)</f>
        <v>2.2461814914645103E-2</v>
      </c>
      <c r="D3213">
        <f>VLOOKUP(B3213,NB_2!A:C,2,0)</f>
        <v>3.0395136778115501E-3</v>
      </c>
      <c r="E3213">
        <f>C3213*GETPIVOTDATA("Gender",NB_2!$A$3,"Gender","Male","LastLetter","a")</f>
        <v>3.9353584082262314E-3</v>
      </c>
      <c r="F3213">
        <f>D3213*GETPIVOTDATA("Gender",NB_2!$A$3,"Gender","Female","LastLetter","a")</f>
        <v>1.6875921939622388E-3</v>
      </c>
      <c r="G3213" t="str">
        <f t="shared" si="50"/>
        <v>Male</v>
      </c>
    </row>
    <row r="3214" spans="1:7">
      <c r="A3214" s="1" t="s">
        <v>4</v>
      </c>
      <c r="B3214" s="1" t="s">
        <v>2988</v>
      </c>
      <c r="C3214">
        <f>VLOOKUP(B3214,NB_2!A:C,3,0)</f>
        <v>0.16172506738544473</v>
      </c>
      <c r="D3214">
        <f>VLOOKUP(B3214,NB_2!A:C,2,0)</f>
        <v>1.4184397163120567E-2</v>
      </c>
      <c r="E3214">
        <f>C3214*GETPIVOTDATA("Gender",NB_2!$A$3,"Gender","Male","LastLetter","a")</f>
        <v>2.8334580539228861E-2</v>
      </c>
      <c r="F3214">
        <f>D3214*GETPIVOTDATA("Gender",NB_2!$A$3,"Gender","Female","LastLetter","a")</f>
        <v>7.8754302384904471E-3</v>
      </c>
      <c r="G3214" t="str">
        <f t="shared" si="50"/>
        <v>Male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E083-9B0B-4530-A1AE-1EBEC6706CDF}">
  <dimension ref="A1:P902"/>
  <sheetViews>
    <sheetView topLeftCell="D1" workbookViewId="0">
      <selection activeCell="J2" sqref="J2"/>
    </sheetView>
  </sheetViews>
  <sheetFormatPr defaultRowHeight="14.4"/>
  <cols>
    <col min="6" max="6" width="10.77734375" customWidth="1"/>
    <col min="7" max="7" width="11.6640625" customWidth="1"/>
    <col min="9" max="9" width="19" customWidth="1"/>
    <col min="13" max="13" width="21.88671875" customWidth="1"/>
    <col min="14" max="14" width="15.5546875" bestFit="1" customWidth="1"/>
    <col min="15" max="15" width="5.21875" bestFit="1" customWidth="1"/>
    <col min="16" max="16" width="10.77734375" bestFit="1" customWidth="1"/>
    <col min="17" max="17" width="12" bestFit="1" customWidth="1"/>
    <col min="18" max="18" width="19.6640625" bestFit="1" customWidth="1"/>
    <col min="19" max="19" width="16.44140625" bestFit="1" customWidth="1"/>
  </cols>
  <sheetData>
    <row r="1" spans="1:16">
      <c r="A1" s="25" t="s">
        <v>3000</v>
      </c>
      <c r="B1" s="25" t="s">
        <v>1</v>
      </c>
      <c r="C1" s="25" t="s">
        <v>2</v>
      </c>
      <c r="D1" s="25" t="s">
        <v>6</v>
      </c>
      <c r="E1" s="25" t="s">
        <v>4</v>
      </c>
      <c r="F1" s="25" t="s">
        <v>3009</v>
      </c>
      <c r="G1" s="25" t="s">
        <v>3011</v>
      </c>
    </row>
    <row r="2" spans="1:16">
      <c r="A2" s="1" t="s">
        <v>2085</v>
      </c>
      <c r="B2" s="1" t="s">
        <v>6</v>
      </c>
      <c r="C2" s="1" t="str">
        <f t="shared" ref="C2:C65" si="0">RIGHT(A2)</f>
        <v>a</v>
      </c>
      <c r="D2">
        <f>VLOOKUP(C2,pivottrain!A:B,2,FALSE)</f>
        <v>0.73152478952291866</v>
      </c>
      <c r="E2">
        <f>VLOOKUP(C2,pivottrain!A:C,3,FALSE)</f>
        <v>0.26847521047708139</v>
      </c>
      <c r="F2" t="str">
        <f>IF(D2&gt;E2,"Female","Male")</f>
        <v>Female</v>
      </c>
      <c r="G2">
        <f>IF(F2=B2,1,0)</f>
        <v>1</v>
      </c>
      <c r="I2" s="26" t="s">
        <v>3012</v>
      </c>
      <c r="J2">
        <f>COUNTIF(G:G,1)</f>
        <v>746</v>
      </c>
      <c r="M2" s="23" t="s">
        <v>3015</v>
      </c>
      <c r="N2" s="23" t="s">
        <v>3006</v>
      </c>
    </row>
    <row r="3" spans="1:16">
      <c r="A3" s="1" t="s">
        <v>2086</v>
      </c>
      <c r="B3" s="1" t="s">
        <v>4</v>
      </c>
      <c r="C3" s="1" t="str">
        <f t="shared" si="0"/>
        <v>k</v>
      </c>
      <c r="D3">
        <f>VLOOKUP(C3,pivottrain!A:B,2,FALSE)</f>
        <v>6.25E-2</v>
      </c>
      <c r="E3">
        <f>VLOOKUP(C3,pivottrain!A:C,3,FALSE)</f>
        <v>0.9375</v>
      </c>
      <c r="F3" t="str">
        <f t="shared" ref="F3:F66" si="1">IF(D3&gt;E3,"Female","Male")</f>
        <v>Male</v>
      </c>
      <c r="G3">
        <f t="shared" ref="G3:G66" si="2">IF(F3=B3,1,0)</f>
        <v>1</v>
      </c>
      <c r="I3" s="26" t="s">
        <v>3013</v>
      </c>
      <c r="J3">
        <v>902</v>
      </c>
      <c r="M3" s="23" t="s">
        <v>3007</v>
      </c>
      <c r="N3" t="s">
        <v>6</v>
      </c>
      <c r="O3" t="s">
        <v>4</v>
      </c>
      <c r="P3" t="s">
        <v>2975</v>
      </c>
    </row>
    <row r="4" spans="1:16">
      <c r="A4" s="1" t="s">
        <v>2087</v>
      </c>
      <c r="B4" s="1" t="s">
        <v>6</v>
      </c>
      <c r="C4" s="1" t="str">
        <f t="shared" si="0"/>
        <v>a</v>
      </c>
      <c r="D4">
        <f>VLOOKUP(C4,pivottrain!A:B,2,FALSE)</f>
        <v>0.73152478952291866</v>
      </c>
      <c r="E4">
        <f>VLOOKUP(C4,pivottrain!A:C,3,FALSE)</f>
        <v>0.26847521047708139</v>
      </c>
      <c r="F4" t="str">
        <f t="shared" si="1"/>
        <v>Female</v>
      </c>
      <c r="G4">
        <f t="shared" si="2"/>
        <v>1</v>
      </c>
      <c r="M4" s="24" t="s">
        <v>6</v>
      </c>
      <c r="N4">
        <v>375</v>
      </c>
      <c r="O4">
        <v>32</v>
      </c>
      <c r="P4">
        <v>407</v>
      </c>
    </row>
    <row r="5" spans="1:16">
      <c r="A5" s="1" t="s">
        <v>2088</v>
      </c>
      <c r="B5" s="1" t="s">
        <v>4</v>
      </c>
      <c r="C5" s="1" t="str">
        <f t="shared" si="0"/>
        <v>u</v>
      </c>
      <c r="D5">
        <f>VLOOKUP(C5,pivottrain!A:B,2,FALSE)</f>
        <v>0.15492957746478872</v>
      </c>
      <c r="E5">
        <f>VLOOKUP(C5,pivottrain!A:C,3,FALSE)</f>
        <v>0.84507042253521125</v>
      </c>
      <c r="F5" t="str">
        <f t="shared" si="1"/>
        <v>Male</v>
      </c>
      <c r="G5">
        <f t="shared" si="2"/>
        <v>1</v>
      </c>
      <c r="I5" s="26" t="s">
        <v>3014</v>
      </c>
      <c r="J5" s="27">
        <f>(J2/J3)</f>
        <v>0.82705099778270508</v>
      </c>
      <c r="M5" s="24" t="s">
        <v>4</v>
      </c>
      <c r="N5">
        <v>123</v>
      </c>
      <c r="O5">
        <v>371</v>
      </c>
      <c r="P5">
        <v>494</v>
      </c>
    </row>
    <row r="6" spans="1:16">
      <c r="A6" s="1" t="s">
        <v>2089</v>
      </c>
      <c r="B6" s="1" t="s">
        <v>4</v>
      </c>
      <c r="C6" s="1" t="str">
        <f t="shared" si="0"/>
        <v>t</v>
      </c>
      <c r="D6">
        <f>VLOOKUP(C6,pivottrain!A:B,2,FALSE)</f>
        <v>8.6538461538461536E-2</v>
      </c>
      <c r="E6">
        <f>VLOOKUP(C6,pivottrain!A:C,3,FALSE)</f>
        <v>0.91346153846153844</v>
      </c>
      <c r="F6" t="str">
        <f t="shared" si="1"/>
        <v>Male</v>
      </c>
      <c r="G6">
        <f t="shared" si="2"/>
        <v>1</v>
      </c>
      <c r="M6" s="24" t="s">
        <v>2975</v>
      </c>
      <c r="N6">
        <v>498</v>
      </c>
      <c r="O6">
        <v>403</v>
      </c>
      <c r="P6">
        <v>901</v>
      </c>
    </row>
    <row r="7" spans="1:16">
      <c r="A7" s="1" t="s">
        <v>2090</v>
      </c>
      <c r="B7" s="1" t="s">
        <v>4</v>
      </c>
      <c r="C7" s="1" t="str">
        <f t="shared" si="0"/>
        <v>n</v>
      </c>
      <c r="D7">
        <f>VLOOKUP(C7,pivottrain!A:B,2,FALSE)</f>
        <v>6.5384615384615388E-2</v>
      </c>
      <c r="E7">
        <f>VLOOKUP(C7,pivottrain!A:C,3,FALSE)</f>
        <v>0.93461538461538463</v>
      </c>
      <c r="F7" t="str">
        <f t="shared" si="1"/>
        <v>Male</v>
      </c>
      <c r="G7">
        <f t="shared" si="2"/>
        <v>1</v>
      </c>
    </row>
    <row r="8" spans="1:16">
      <c r="A8" s="1" t="s">
        <v>2091</v>
      </c>
      <c r="B8" s="1" t="s">
        <v>6</v>
      </c>
      <c r="C8" s="1" t="str">
        <f t="shared" si="0"/>
        <v>i</v>
      </c>
      <c r="D8">
        <f>VLOOKUP(C8,pivottrain!A:B,2,FALSE)</f>
        <v>0.82037996545768566</v>
      </c>
      <c r="E8">
        <f>VLOOKUP(C8,pivottrain!A:C,3,FALSE)</f>
        <v>0.17962003454231434</v>
      </c>
      <c r="F8" t="str">
        <f t="shared" si="1"/>
        <v>Female</v>
      </c>
      <c r="G8">
        <f t="shared" si="2"/>
        <v>1</v>
      </c>
    </row>
    <row r="9" spans="1:16">
      <c r="A9" s="1" t="s">
        <v>2092</v>
      </c>
      <c r="B9" s="1" t="s">
        <v>4</v>
      </c>
      <c r="C9" s="1" t="str">
        <f t="shared" si="0"/>
        <v>l</v>
      </c>
      <c r="D9">
        <f>VLOOKUP(C9,pivottrain!A:B,2,FALSE)</f>
        <v>0.28260869565217389</v>
      </c>
      <c r="E9">
        <f>VLOOKUP(C9,pivottrain!A:C,3,FALSE)</f>
        <v>0.71739130434782605</v>
      </c>
      <c r="F9" t="str">
        <f t="shared" si="1"/>
        <v>Male</v>
      </c>
      <c r="G9">
        <f t="shared" si="2"/>
        <v>1</v>
      </c>
      <c r="M9" s="28" t="s">
        <v>3016</v>
      </c>
      <c r="N9" s="27">
        <f>(375/498)</f>
        <v>0.75301204819277112</v>
      </c>
    </row>
    <row r="10" spans="1:16">
      <c r="A10" s="1" t="s">
        <v>2093</v>
      </c>
      <c r="B10" s="1" t="s">
        <v>4</v>
      </c>
      <c r="C10" s="1" t="str">
        <f t="shared" si="0"/>
        <v>t</v>
      </c>
      <c r="D10">
        <f>VLOOKUP(C10,pivottrain!A:B,2,FALSE)</f>
        <v>8.6538461538461536E-2</v>
      </c>
      <c r="E10">
        <f>VLOOKUP(C10,pivottrain!A:C,3,FALSE)</f>
        <v>0.91346153846153844</v>
      </c>
      <c r="F10" t="str">
        <f t="shared" si="1"/>
        <v>Male</v>
      </c>
      <c r="G10">
        <f t="shared" si="2"/>
        <v>1</v>
      </c>
      <c r="M10" s="28" t="s">
        <v>3017</v>
      </c>
      <c r="N10" s="27">
        <f>375/407</f>
        <v>0.92137592137592139</v>
      </c>
    </row>
    <row r="11" spans="1:16">
      <c r="A11" s="1" t="s">
        <v>2094</v>
      </c>
      <c r="B11" s="1" t="s">
        <v>6</v>
      </c>
      <c r="C11" s="1" t="str">
        <f t="shared" si="0"/>
        <v>a</v>
      </c>
      <c r="D11">
        <f>VLOOKUP(C11,pivottrain!A:B,2,FALSE)</f>
        <v>0.73152478952291866</v>
      </c>
      <c r="E11">
        <f>VLOOKUP(C11,pivottrain!A:C,3,FALSE)</f>
        <v>0.26847521047708139</v>
      </c>
      <c r="F11" t="str">
        <f t="shared" si="1"/>
        <v>Female</v>
      </c>
      <c r="G11">
        <f t="shared" si="2"/>
        <v>1</v>
      </c>
    </row>
    <row r="12" spans="1:16">
      <c r="A12" s="1" t="s">
        <v>2095</v>
      </c>
      <c r="B12" s="1" t="s">
        <v>4</v>
      </c>
      <c r="C12" s="1" t="str">
        <f t="shared" si="0"/>
        <v>n</v>
      </c>
      <c r="D12">
        <f>VLOOKUP(C12,pivottrain!A:B,2,FALSE)</f>
        <v>6.5384615384615388E-2</v>
      </c>
      <c r="E12">
        <f>VLOOKUP(C12,pivottrain!A:C,3,FALSE)</f>
        <v>0.93461538461538463</v>
      </c>
      <c r="F12" t="str">
        <f t="shared" si="1"/>
        <v>Male</v>
      </c>
      <c r="G12">
        <f t="shared" si="2"/>
        <v>1</v>
      </c>
      <c r="M12" s="25" t="s">
        <v>3018</v>
      </c>
      <c r="N12" s="27">
        <f>(2*N9*N10)/(N9+N10)</f>
        <v>0.82872928176795591</v>
      </c>
    </row>
    <row r="13" spans="1:16">
      <c r="A13" s="1" t="s">
        <v>2096</v>
      </c>
      <c r="B13" s="1" t="s">
        <v>4</v>
      </c>
      <c r="C13" s="1" t="str">
        <f t="shared" si="0"/>
        <v>v</v>
      </c>
      <c r="D13">
        <f>VLOOKUP(C13,pivottrain!A:B,2,FALSE)</f>
        <v>0</v>
      </c>
      <c r="E13">
        <f>VLOOKUP(C13,pivottrain!A:C,3,FALSE)</f>
        <v>1</v>
      </c>
      <c r="F13" t="str">
        <f t="shared" si="1"/>
        <v>Male</v>
      </c>
      <c r="G13">
        <f t="shared" si="2"/>
        <v>1</v>
      </c>
    </row>
    <row r="14" spans="1:16">
      <c r="A14" s="1" t="s">
        <v>2097</v>
      </c>
      <c r="B14" s="1" t="s">
        <v>4</v>
      </c>
      <c r="C14" s="1" t="str">
        <f t="shared" si="0"/>
        <v>l</v>
      </c>
      <c r="D14">
        <f>VLOOKUP(C14,pivottrain!A:B,2,FALSE)</f>
        <v>0.28260869565217389</v>
      </c>
      <c r="E14">
        <f>VLOOKUP(C14,pivottrain!A:C,3,FALSE)</f>
        <v>0.71739130434782605</v>
      </c>
      <c r="F14" t="str">
        <f t="shared" si="1"/>
        <v>Male</v>
      </c>
      <c r="G14">
        <f t="shared" si="2"/>
        <v>1</v>
      </c>
      <c r="M14" s="25" t="s">
        <v>3019</v>
      </c>
      <c r="N14" s="27">
        <f>(371/403)</f>
        <v>0.92059553349875933</v>
      </c>
    </row>
    <row r="15" spans="1:16">
      <c r="A15" s="1" t="s">
        <v>2098</v>
      </c>
      <c r="B15" s="1" t="s">
        <v>4</v>
      </c>
      <c r="C15" s="1" t="str">
        <f t="shared" si="0"/>
        <v>a</v>
      </c>
      <c r="D15">
        <f>VLOOKUP(C15,pivottrain!A:B,2,FALSE)</f>
        <v>0.73152478952291866</v>
      </c>
      <c r="E15">
        <f>VLOOKUP(C15,pivottrain!A:C,3,FALSE)</f>
        <v>0.26847521047708139</v>
      </c>
      <c r="F15" t="str">
        <f t="shared" si="1"/>
        <v>Female</v>
      </c>
      <c r="G15">
        <f t="shared" si="2"/>
        <v>0</v>
      </c>
      <c r="M15" s="25" t="s">
        <v>3020</v>
      </c>
      <c r="N15" s="27">
        <f>(371/494)</f>
        <v>0.75101214574898789</v>
      </c>
    </row>
    <row r="16" spans="1:16">
      <c r="A16" s="1" t="s">
        <v>2099</v>
      </c>
      <c r="B16" s="1" t="s">
        <v>4</v>
      </c>
      <c r="C16" s="1" t="str">
        <f t="shared" si="0"/>
        <v>a</v>
      </c>
      <c r="D16">
        <f>VLOOKUP(C16,pivottrain!A:B,2,FALSE)</f>
        <v>0.73152478952291866</v>
      </c>
      <c r="E16">
        <f>VLOOKUP(C16,pivottrain!A:C,3,FALSE)</f>
        <v>0.26847521047708139</v>
      </c>
      <c r="F16" t="str">
        <f t="shared" si="1"/>
        <v>Female</v>
      </c>
      <c r="G16">
        <f t="shared" si="2"/>
        <v>0</v>
      </c>
    </row>
    <row r="17" spans="1:14">
      <c r="A17" s="1" t="s">
        <v>2100</v>
      </c>
      <c r="B17" s="1" t="s">
        <v>4</v>
      </c>
      <c r="C17" s="1" t="str">
        <f t="shared" si="0"/>
        <v>a</v>
      </c>
      <c r="D17">
        <f>VLOOKUP(C17,pivottrain!A:B,2,FALSE)</f>
        <v>0.73152478952291866</v>
      </c>
      <c r="E17">
        <f>VLOOKUP(C17,pivottrain!A:C,3,FALSE)</f>
        <v>0.26847521047708139</v>
      </c>
      <c r="F17" t="str">
        <f t="shared" si="1"/>
        <v>Female</v>
      </c>
      <c r="G17">
        <f t="shared" si="2"/>
        <v>0</v>
      </c>
      <c r="M17" s="25" t="s">
        <v>3021</v>
      </c>
      <c r="N17" s="35">
        <f>2*N14*N15/(N14+N15)</f>
        <v>0.82720178372352293</v>
      </c>
    </row>
    <row r="18" spans="1:14">
      <c r="A18" s="1" t="s">
        <v>2101</v>
      </c>
      <c r="B18" s="1" t="s">
        <v>4</v>
      </c>
      <c r="C18" s="1" t="str">
        <f t="shared" si="0"/>
        <v>u</v>
      </c>
      <c r="D18">
        <f>VLOOKUP(C18,pivottrain!A:B,2,FALSE)</f>
        <v>0.15492957746478872</v>
      </c>
      <c r="E18">
        <f>VLOOKUP(C18,pivottrain!A:C,3,FALSE)</f>
        <v>0.84507042253521125</v>
      </c>
      <c r="F18" t="str">
        <f t="shared" si="1"/>
        <v>Male</v>
      </c>
      <c r="G18">
        <f t="shared" si="2"/>
        <v>1</v>
      </c>
    </row>
    <row r="19" spans="1:14">
      <c r="A19" s="1" t="s">
        <v>2102</v>
      </c>
      <c r="B19" s="1" t="s">
        <v>4</v>
      </c>
      <c r="C19" s="1" t="str">
        <f t="shared" si="0"/>
        <v>n</v>
      </c>
      <c r="D19">
        <f>VLOOKUP(C19,pivottrain!A:B,2,FALSE)</f>
        <v>6.5384615384615388E-2</v>
      </c>
      <c r="E19">
        <f>VLOOKUP(C19,pivottrain!A:C,3,FALSE)</f>
        <v>0.93461538461538463</v>
      </c>
      <c r="F19" t="str">
        <f t="shared" si="1"/>
        <v>Male</v>
      </c>
      <c r="G19">
        <f t="shared" si="2"/>
        <v>1</v>
      </c>
      <c r="M19" s="25" t="s">
        <v>3022</v>
      </c>
      <c r="N19" s="27">
        <f>(N12+N17)/2</f>
        <v>0.82796553274573936</v>
      </c>
    </row>
    <row r="20" spans="1:14">
      <c r="A20" s="1" t="s">
        <v>2103</v>
      </c>
      <c r="B20" s="1" t="s">
        <v>6</v>
      </c>
      <c r="C20" s="1" t="str">
        <f t="shared" si="0"/>
        <v>a</v>
      </c>
      <c r="D20">
        <f>VLOOKUP(C20,pivottrain!A:B,2,FALSE)</f>
        <v>0.73152478952291866</v>
      </c>
      <c r="E20">
        <f>VLOOKUP(C20,pivottrain!A:C,3,FALSE)</f>
        <v>0.26847521047708139</v>
      </c>
      <c r="F20" t="str">
        <f t="shared" si="1"/>
        <v>Female</v>
      </c>
      <c r="G20">
        <f t="shared" si="2"/>
        <v>1</v>
      </c>
    </row>
    <row r="21" spans="1:14">
      <c r="A21" s="1" t="s">
        <v>2104</v>
      </c>
      <c r="B21" s="1" t="s">
        <v>4</v>
      </c>
      <c r="C21" s="1" t="str">
        <f t="shared" si="0"/>
        <v>a</v>
      </c>
      <c r="D21">
        <f>VLOOKUP(C21,pivottrain!A:B,2,FALSE)</f>
        <v>0.73152478952291866</v>
      </c>
      <c r="E21">
        <f>VLOOKUP(C21,pivottrain!A:C,3,FALSE)</f>
        <v>0.26847521047708139</v>
      </c>
      <c r="F21" t="str">
        <f t="shared" si="1"/>
        <v>Female</v>
      </c>
      <c r="G21">
        <f t="shared" si="2"/>
        <v>0</v>
      </c>
    </row>
    <row r="22" spans="1:14">
      <c r="A22" s="1" t="s">
        <v>2105</v>
      </c>
      <c r="B22" s="1" t="s">
        <v>6</v>
      </c>
      <c r="C22" s="1" t="str">
        <f t="shared" si="0"/>
        <v>i</v>
      </c>
      <c r="D22">
        <f>VLOOKUP(C22,pivottrain!A:B,2,FALSE)</f>
        <v>0.82037996545768566</v>
      </c>
      <c r="E22">
        <f>VLOOKUP(C22,pivottrain!A:C,3,FALSE)</f>
        <v>0.17962003454231434</v>
      </c>
      <c r="F22" t="str">
        <f t="shared" si="1"/>
        <v>Female</v>
      </c>
      <c r="G22">
        <f t="shared" si="2"/>
        <v>1</v>
      </c>
    </row>
    <row r="23" spans="1:14">
      <c r="A23" s="1" t="s">
        <v>2106</v>
      </c>
      <c r="B23" s="1" t="s">
        <v>6</v>
      </c>
      <c r="C23" s="1" t="str">
        <f t="shared" si="0"/>
        <v>i</v>
      </c>
      <c r="D23">
        <f>VLOOKUP(C23,pivottrain!A:B,2,FALSE)</f>
        <v>0.82037996545768566</v>
      </c>
      <c r="E23">
        <f>VLOOKUP(C23,pivottrain!A:C,3,FALSE)</f>
        <v>0.17962003454231434</v>
      </c>
      <c r="F23" t="str">
        <f t="shared" si="1"/>
        <v>Female</v>
      </c>
      <c r="G23">
        <f t="shared" si="2"/>
        <v>1</v>
      </c>
    </row>
    <row r="24" spans="1:14">
      <c r="A24" s="1" t="s">
        <v>2107</v>
      </c>
      <c r="B24" s="1" t="s">
        <v>6</v>
      </c>
      <c r="C24" s="1" t="str">
        <f t="shared" si="0"/>
        <v>a</v>
      </c>
      <c r="D24">
        <f>VLOOKUP(C24,pivottrain!A:B,2,FALSE)</f>
        <v>0.73152478952291866</v>
      </c>
      <c r="E24">
        <f>VLOOKUP(C24,pivottrain!A:C,3,FALSE)</f>
        <v>0.26847521047708139</v>
      </c>
      <c r="F24" t="str">
        <f t="shared" si="1"/>
        <v>Female</v>
      </c>
      <c r="G24">
        <f t="shared" si="2"/>
        <v>1</v>
      </c>
    </row>
    <row r="25" spans="1:14">
      <c r="A25" s="1" t="s">
        <v>2108</v>
      </c>
      <c r="B25" s="1" t="s">
        <v>6</v>
      </c>
      <c r="C25" s="1" t="str">
        <f t="shared" si="0"/>
        <v>a</v>
      </c>
      <c r="D25">
        <f>VLOOKUP(C25,pivottrain!A:B,2,FALSE)</f>
        <v>0.73152478952291866</v>
      </c>
      <c r="E25">
        <f>VLOOKUP(C25,pivottrain!A:C,3,FALSE)</f>
        <v>0.26847521047708139</v>
      </c>
      <c r="F25" t="str">
        <f t="shared" si="1"/>
        <v>Female</v>
      </c>
      <c r="G25">
        <f t="shared" si="2"/>
        <v>1</v>
      </c>
    </row>
    <row r="26" spans="1:14">
      <c r="A26" s="1" t="s">
        <v>2109</v>
      </c>
      <c r="B26" s="1" t="s">
        <v>4</v>
      </c>
      <c r="C26" s="1" t="str">
        <f t="shared" si="0"/>
        <v>l</v>
      </c>
      <c r="D26">
        <f>VLOOKUP(C26,pivottrain!A:B,2,FALSE)</f>
        <v>0.28260869565217389</v>
      </c>
      <c r="E26">
        <f>VLOOKUP(C26,pivottrain!A:C,3,FALSE)</f>
        <v>0.71739130434782605</v>
      </c>
      <c r="F26" t="str">
        <f t="shared" si="1"/>
        <v>Male</v>
      </c>
      <c r="G26">
        <f t="shared" si="2"/>
        <v>1</v>
      </c>
    </row>
    <row r="27" spans="1:14">
      <c r="A27" s="1" t="s">
        <v>2110</v>
      </c>
      <c r="B27" s="1" t="s">
        <v>4</v>
      </c>
      <c r="C27" s="1" t="str">
        <f t="shared" si="0"/>
        <v>k</v>
      </c>
      <c r="D27">
        <f>VLOOKUP(C27,pivottrain!A:B,2,FALSE)</f>
        <v>6.25E-2</v>
      </c>
      <c r="E27">
        <f>VLOOKUP(C27,pivottrain!A:C,3,FALSE)</f>
        <v>0.9375</v>
      </c>
      <c r="F27" t="str">
        <f t="shared" si="1"/>
        <v>Male</v>
      </c>
      <c r="G27">
        <f t="shared" si="2"/>
        <v>1</v>
      </c>
    </row>
    <row r="28" spans="1:14">
      <c r="A28" s="1" t="s">
        <v>2111</v>
      </c>
      <c r="B28" s="1" t="s">
        <v>4</v>
      </c>
      <c r="C28" s="1" t="str">
        <f t="shared" si="0"/>
        <v>h</v>
      </c>
      <c r="D28">
        <f>VLOOKUP(C28,pivottrain!A:B,2,FALSE)</f>
        <v>3.7234042553191488E-2</v>
      </c>
      <c r="E28">
        <f>VLOOKUP(C28,pivottrain!A:C,3,FALSE)</f>
        <v>0.96276595744680848</v>
      </c>
      <c r="F28" t="str">
        <f t="shared" si="1"/>
        <v>Male</v>
      </c>
      <c r="G28">
        <f t="shared" si="2"/>
        <v>1</v>
      </c>
    </row>
    <row r="29" spans="1:14">
      <c r="A29" s="1" t="s">
        <v>2112</v>
      </c>
      <c r="B29" s="1" t="s">
        <v>4</v>
      </c>
      <c r="C29" s="1" t="str">
        <f t="shared" si="0"/>
        <v>n</v>
      </c>
      <c r="D29">
        <f>VLOOKUP(C29,pivottrain!A:B,2,FALSE)</f>
        <v>6.5384615384615388E-2</v>
      </c>
      <c r="E29">
        <f>VLOOKUP(C29,pivottrain!A:C,3,FALSE)</f>
        <v>0.93461538461538463</v>
      </c>
      <c r="F29" t="str">
        <f t="shared" si="1"/>
        <v>Male</v>
      </c>
      <c r="G29">
        <f t="shared" si="2"/>
        <v>1</v>
      </c>
    </row>
    <row r="30" spans="1:14">
      <c r="A30" s="1" t="s">
        <v>2113</v>
      </c>
      <c r="B30" s="1" t="s">
        <v>6</v>
      </c>
      <c r="C30" s="1" t="str">
        <f t="shared" si="0"/>
        <v>i</v>
      </c>
      <c r="D30">
        <f>VLOOKUP(C30,pivottrain!A:B,2,FALSE)</f>
        <v>0.82037996545768566</v>
      </c>
      <c r="E30">
        <f>VLOOKUP(C30,pivottrain!A:C,3,FALSE)</f>
        <v>0.17962003454231434</v>
      </c>
      <c r="F30" t="str">
        <f t="shared" si="1"/>
        <v>Female</v>
      </c>
      <c r="G30">
        <f t="shared" si="2"/>
        <v>1</v>
      </c>
    </row>
    <row r="31" spans="1:14">
      <c r="A31" s="1" t="s">
        <v>2114</v>
      </c>
      <c r="B31" s="1" t="s">
        <v>6</v>
      </c>
      <c r="C31" s="1" t="str">
        <f t="shared" si="0"/>
        <v>a</v>
      </c>
      <c r="D31">
        <f>VLOOKUP(C31,pivottrain!A:B,2,FALSE)</f>
        <v>0.73152478952291866</v>
      </c>
      <c r="E31">
        <f>VLOOKUP(C31,pivottrain!A:C,3,FALSE)</f>
        <v>0.26847521047708139</v>
      </c>
      <c r="F31" t="str">
        <f t="shared" si="1"/>
        <v>Female</v>
      </c>
      <c r="G31">
        <f t="shared" si="2"/>
        <v>1</v>
      </c>
    </row>
    <row r="32" spans="1:14">
      <c r="A32" s="1" t="s">
        <v>2115</v>
      </c>
      <c r="B32" s="1" t="s">
        <v>4</v>
      </c>
      <c r="C32" s="1" t="str">
        <f t="shared" si="0"/>
        <v>a</v>
      </c>
      <c r="D32">
        <f>VLOOKUP(C32,pivottrain!A:B,2,FALSE)</f>
        <v>0.73152478952291866</v>
      </c>
      <c r="E32">
        <f>VLOOKUP(C32,pivottrain!A:C,3,FALSE)</f>
        <v>0.26847521047708139</v>
      </c>
      <c r="F32" t="str">
        <f t="shared" si="1"/>
        <v>Female</v>
      </c>
      <c r="G32">
        <f t="shared" si="2"/>
        <v>0</v>
      </c>
    </row>
    <row r="33" spans="1:7">
      <c r="A33" s="1" t="s">
        <v>2116</v>
      </c>
      <c r="B33" s="1" t="s">
        <v>4</v>
      </c>
      <c r="C33" s="1" t="str">
        <f t="shared" si="0"/>
        <v>n</v>
      </c>
      <c r="D33">
        <f>VLOOKUP(C33,pivottrain!A:B,2,FALSE)</f>
        <v>6.5384615384615388E-2</v>
      </c>
      <c r="E33">
        <f>VLOOKUP(C33,pivottrain!A:C,3,FALSE)</f>
        <v>0.93461538461538463</v>
      </c>
      <c r="F33" t="str">
        <f t="shared" si="1"/>
        <v>Male</v>
      </c>
      <c r="G33">
        <f t="shared" si="2"/>
        <v>1</v>
      </c>
    </row>
    <row r="34" spans="1:7">
      <c r="A34" s="1" t="s">
        <v>2117</v>
      </c>
      <c r="B34" s="1" t="s">
        <v>6</v>
      </c>
      <c r="C34" s="1" t="str">
        <f t="shared" si="0"/>
        <v>a</v>
      </c>
      <c r="D34">
        <f>VLOOKUP(C34,pivottrain!A:B,2,FALSE)</f>
        <v>0.73152478952291866</v>
      </c>
      <c r="E34">
        <f>VLOOKUP(C34,pivottrain!A:C,3,FALSE)</f>
        <v>0.26847521047708139</v>
      </c>
      <c r="F34" t="str">
        <f t="shared" si="1"/>
        <v>Female</v>
      </c>
      <c r="G34">
        <f t="shared" si="2"/>
        <v>1</v>
      </c>
    </row>
    <row r="35" spans="1:7">
      <c r="A35" s="1" t="s">
        <v>2118</v>
      </c>
      <c r="B35" s="1" t="s">
        <v>6</v>
      </c>
      <c r="C35" s="1" t="str">
        <f t="shared" si="0"/>
        <v>i</v>
      </c>
      <c r="D35">
        <f>VLOOKUP(C35,pivottrain!A:B,2,FALSE)</f>
        <v>0.82037996545768566</v>
      </c>
      <c r="E35">
        <f>VLOOKUP(C35,pivottrain!A:C,3,FALSE)</f>
        <v>0.17962003454231434</v>
      </c>
      <c r="F35" t="str">
        <f t="shared" si="1"/>
        <v>Female</v>
      </c>
      <c r="G35">
        <f t="shared" si="2"/>
        <v>1</v>
      </c>
    </row>
    <row r="36" spans="1:7">
      <c r="A36" s="1" t="s">
        <v>2119</v>
      </c>
      <c r="B36" s="1" t="s">
        <v>6</v>
      </c>
      <c r="C36" s="1" t="str">
        <f t="shared" si="0"/>
        <v>a</v>
      </c>
      <c r="D36">
        <f>VLOOKUP(C36,pivottrain!A:B,2,FALSE)</f>
        <v>0.73152478952291866</v>
      </c>
      <c r="E36">
        <f>VLOOKUP(C36,pivottrain!A:C,3,FALSE)</f>
        <v>0.26847521047708139</v>
      </c>
      <c r="F36" t="str">
        <f t="shared" si="1"/>
        <v>Female</v>
      </c>
      <c r="G36">
        <f t="shared" si="2"/>
        <v>1</v>
      </c>
    </row>
    <row r="37" spans="1:7">
      <c r="A37" s="1" t="s">
        <v>2120</v>
      </c>
      <c r="B37" s="1" t="s">
        <v>4</v>
      </c>
      <c r="C37" s="1" t="str">
        <f t="shared" si="0"/>
        <v>z</v>
      </c>
      <c r="D37">
        <f>VLOOKUP(C37,pivottrain!A:B,2,FALSE)</f>
        <v>0.18181818181818182</v>
      </c>
      <c r="E37">
        <f>VLOOKUP(C37,pivottrain!A:C,3,FALSE)</f>
        <v>0.81818181818181823</v>
      </c>
      <c r="F37" t="str">
        <f t="shared" si="1"/>
        <v>Male</v>
      </c>
      <c r="G37">
        <f t="shared" si="2"/>
        <v>1</v>
      </c>
    </row>
    <row r="38" spans="1:7">
      <c r="A38" s="1" t="s">
        <v>2121</v>
      </c>
      <c r="B38" s="1" t="s">
        <v>6</v>
      </c>
      <c r="C38" s="1" t="str">
        <f t="shared" si="0"/>
        <v>a</v>
      </c>
      <c r="D38">
        <f>VLOOKUP(C38,pivottrain!A:B,2,FALSE)</f>
        <v>0.73152478952291866</v>
      </c>
      <c r="E38">
        <f>VLOOKUP(C38,pivottrain!A:C,3,FALSE)</f>
        <v>0.26847521047708139</v>
      </c>
      <c r="F38" t="str">
        <f t="shared" si="1"/>
        <v>Female</v>
      </c>
      <c r="G38">
        <f t="shared" si="2"/>
        <v>1</v>
      </c>
    </row>
    <row r="39" spans="1:7">
      <c r="A39" s="1" t="s">
        <v>2122</v>
      </c>
      <c r="B39" s="1" t="s">
        <v>6</v>
      </c>
      <c r="C39" s="1" t="str">
        <f t="shared" si="0"/>
        <v>i</v>
      </c>
      <c r="D39">
        <f>VLOOKUP(C39,pivottrain!A:B,2,FALSE)</f>
        <v>0.82037996545768566</v>
      </c>
      <c r="E39">
        <f>VLOOKUP(C39,pivottrain!A:C,3,FALSE)</f>
        <v>0.17962003454231434</v>
      </c>
      <c r="F39" t="str">
        <f t="shared" si="1"/>
        <v>Female</v>
      </c>
      <c r="G39">
        <f t="shared" si="2"/>
        <v>1</v>
      </c>
    </row>
    <row r="40" spans="1:7">
      <c r="A40" s="1" t="s">
        <v>2123</v>
      </c>
      <c r="B40" s="1" t="s">
        <v>6</v>
      </c>
      <c r="C40" s="1" t="str">
        <f t="shared" si="0"/>
        <v>m</v>
      </c>
      <c r="D40">
        <f>VLOOKUP(C40,pivottrain!A:B,2,FALSE)</f>
        <v>0.171875</v>
      </c>
      <c r="E40">
        <f>VLOOKUP(C40,pivottrain!A:C,3,FALSE)</f>
        <v>0.828125</v>
      </c>
      <c r="F40" t="str">
        <f t="shared" si="1"/>
        <v>Male</v>
      </c>
      <c r="G40">
        <f t="shared" si="2"/>
        <v>0</v>
      </c>
    </row>
    <row r="41" spans="1:7">
      <c r="A41" s="1" t="s">
        <v>2124</v>
      </c>
      <c r="B41" s="1" t="s">
        <v>4</v>
      </c>
      <c r="C41" s="1" t="str">
        <f t="shared" si="0"/>
        <v>r</v>
      </c>
      <c r="D41">
        <f>VLOOKUP(C41,pivottrain!A:B,2,FALSE)</f>
        <v>0.06</v>
      </c>
      <c r="E41">
        <f>VLOOKUP(C41,pivottrain!A:C,3,FALSE)</f>
        <v>0.94</v>
      </c>
      <c r="F41" t="str">
        <f t="shared" si="1"/>
        <v>Male</v>
      </c>
      <c r="G41">
        <f t="shared" si="2"/>
        <v>1</v>
      </c>
    </row>
    <row r="42" spans="1:7">
      <c r="A42" s="1" t="s">
        <v>2125</v>
      </c>
      <c r="B42" s="1" t="s">
        <v>4</v>
      </c>
      <c r="C42" s="1" t="str">
        <f t="shared" si="0"/>
        <v>m</v>
      </c>
      <c r="D42">
        <f>VLOOKUP(C42,pivottrain!A:B,2,FALSE)</f>
        <v>0.171875</v>
      </c>
      <c r="E42">
        <f>VLOOKUP(C42,pivottrain!A:C,3,FALSE)</f>
        <v>0.828125</v>
      </c>
      <c r="F42" t="str">
        <f t="shared" si="1"/>
        <v>Male</v>
      </c>
      <c r="G42">
        <f t="shared" si="2"/>
        <v>1</v>
      </c>
    </row>
    <row r="43" spans="1:7">
      <c r="A43" s="1" t="s">
        <v>2126</v>
      </c>
      <c r="B43" s="1" t="s">
        <v>6</v>
      </c>
      <c r="C43" s="1" t="str">
        <f t="shared" si="0"/>
        <v>a</v>
      </c>
      <c r="D43">
        <f>VLOOKUP(C43,pivottrain!A:B,2,FALSE)</f>
        <v>0.73152478952291866</v>
      </c>
      <c r="E43">
        <f>VLOOKUP(C43,pivottrain!A:C,3,FALSE)</f>
        <v>0.26847521047708139</v>
      </c>
      <c r="F43" t="str">
        <f t="shared" si="1"/>
        <v>Female</v>
      </c>
      <c r="G43">
        <f t="shared" si="2"/>
        <v>1</v>
      </c>
    </row>
    <row r="44" spans="1:7">
      <c r="A44" s="1" t="s">
        <v>2127</v>
      </c>
      <c r="B44" s="1" t="s">
        <v>6</v>
      </c>
      <c r="C44" s="1" t="str">
        <f t="shared" si="0"/>
        <v>a</v>
      </c>
      <c r="D44">
        <f>VLOOKUP(C44,pivottrain!A:B,2,FALSE)</f>
        <v>0.73152478952291866</v>
      </c>
      <c r="E44">
        <f>VLOOKUP(C44,pivottrain!A:C,3,FALSE)</f>
        <v>0.26847521047708139</v>
      </c>
      <c r="F44" t="str">
        <f t="shared" si="1"/>
        <v>Female</v>
      </c>
      <c r="G44">
        <f t="shared" si="2"/>
        <v>1</v>
      </c>
    </row>
    <row r="45" spans="1:7">
      <c r="A45" s="1" t="s">
        <v>2128</v>
      </c>
      <c r="B45" s="1" t="s">
        <v>4</v>
      </c>
      <c r="C45" s="1" t="str">
        <f t="shared" si="0"/>
        <v>t</v>
      </c>
      <c r="D45">
        <f>VLOOKUP(C45,pivottrain!A:B,2,FALSE)</f>
        <v>8.6538461538461536E-2</v>
      </c>
      <c r="E45">
        <f>VLOOKUP(C45,pivottrain!A:C,3,FALSE)</f>
        <v>0.91346153846153844</v>
      </c>
      <c r="F45" t="str">
        <f t="shared" si="1"/>
        <v>Male</v>
      </c>
      <c r="G45">
        <f t="shared" si="2"/>
        <v>1</v>
      </c>
    </row>
    <row r="46" spans="1:7">
      <c r="A46" s="1" t="s">
        <v>2129</v>
      </c>
      <c r="B46" s="1" t="s">
        <v>4</v>
      </c>
      <c r="C46" s="1" t="str">
        <f t="shared" si="0"/>
        <v>h</v>
      </c>
      <c r="D46">
        <f>VLOOKUP(C46,pivottrain!A:B,2,FALSE)</f>
        <v>3.7234042553191488E-2</v>
      </c>
      <c r="E46">
        <f>VLOOKUP(C46,pivottrain!A:C,3,FALSE)</f>
        <v>0.96276595744680848</v>
      </c>
      <c r="F46" t="str">
        <f t="shared" si="1"/>
        <v>Male</v>
      </c>
      <c r="G46">
        <f t="shared" si="2"/>
        <v>1</v>
      </c>
    </row>
    <row r="47" spans="1:7">
      <c r="A47" s="1" t="s">
        <v>748</v>
      </c>
      <c r="B47" s="1" t="s">
        <v>6</v>
      </c>
      <c r="C47" s="1" t="str">
        <f t="shared" si="0"/>
        <v>r</v>
      </c>
      <c r="D47">
        <f>VLOOKUP(C47,pivottrain!A:B,2,FALSE)</f>
        <v>0.06</v>
      </c>
      <c r="E47">
        <f>VLOOKUP(C47,pivottrain!A:C,3,FALSE)</f>
        <v>0.94</v>
      </c>
      <c r="F47" t="str">
        <f t="shared" si="1"/>
        <v>Male</v>
      </c>
      <c r="G47">
        <f t="shared" si="2"/>
        <v>0</v>
      </c>
    </row>
    <row r="48" spans="1:7">
      <c r="A48" s="1" t="s">
        <v>2130</v>
      </c>
      <c r="B48" s="1" t="s">
        <v>6</v>
      </c>
      <c r="C48" s="1" t="str">
        <f t="shared" si="0"/>
        <v>a</v>
      </c>
      <c r="D48">
        <f>VLOOKUP(C48,pivottrain!A:B,2,FALSE)</f>
        <v>0.73152478952291866</v>
      </c>
      <c r="E48">
        <f>VLOOKUP(C48,pivottrain!A:C,3,FALSE)</f>
        <v>0.26847521047708139</v>
      </c>
      <c r="F48" t="str">
        <f t="shared" si="1"/>
        <v>Female</v>
      </c>
      <c r="G48">
        <f t="shared" si="2"/>
        <v>1</v>
      </c>
    </row>
    <row r="49" spans="1:7">
      <c r="A49" s="1" t="s">
        <v>2131</v>
      </c>
      <c r="B49" s="1" t="s">
        <v>6</v>
      </c>
      <c r="C49" s="1" t="str">
        <f t="shared" si="0"/>
        <v>a</v>
      </c>
      <c r="D49">
        <f>VLOOKUP(C49,pivottrain!A:B,2,FALSE)</f>
        <v>0.73152478952291866</v>
      </c>
      <c r="E49">
        <f>VLOOKUP(C49,pivottrain!A:C,3,FALSE)</f>
        <v>0.26847521047708139</v>
      </c>
      <c r="F49" t="str">
        <f t="shared" si="1"/>
        <v>Female</v>
      </c>
      <c r="G49">
        <f t="shared" si="2"/>
        <v>1</v>
      </c>
    </row>
    <row r="50" spans="1:7">
      <c r="A50" s="1" t="s">
        <v>2132</v>
      </c>
      <c r="B50" s="1" t="s">
        <v>6</v>
      </c>
      <c r="C50" s="1" t="str">
        <f t="shared" si="0"/>
        <v>a</v>
      </c>
      <c r="D50">
        <f>VLOOKUP(C50,pivottrain!A:B,2,FALSE)</f>
        <v>0.73152478952291866</v>
      </c>
      <c r="E50">
        <f>VLOOKUP(C50,pivottrain!A:C,3,FALSE)</f>
        <v>0.26847521047708139</v>
      </c>
      <c r="F50" t="str">
        <f t="shared" si="1"/>
        <v>Female</v>
      </c>
      <c r="G50">
        <f t="shared" si="2"/>
        <v>1</v>
      </c>
    </row>
    <row r="51" spans="1:7">
      <c r="A51" s="1" t="s">
        <v>2133</v>
      </c>
      <c r="B51" s="1" t="s">
        <v>4</v>
      </c>
      <c r="C51" s="1" t="str">
        <f t="shared" si="0"/>
        <v>a</v>
      </c>
      <c r="D51">
        <f>VLOOKUP(C51,pivottrain!A:B,2,FALSE)</f>
        <v>0.73152478952291866</v>
      </c>
      <c r="E51">
        <f>VLOOKUP(C51,pivottrain!A:C,3,FALSE)</f>
        <v>0.26847521047708139</v>
      </c>
      <c r="F51" t="str">
        <f t="shared" si="1"/>
        <v>Female</v>
      </c>
      <c r="G51">
        <f t="shared" si="2"/>
        <v>0</v>
      </c>
    </row>
    <row r="52" spans="1:7">
      <c r="A52" s="1" t="s">
        <v>2134</v>
      </c>
      <c r="B52" s="1" t="s">
        <v>4</v>
      </c>
      <c r="C52" s="1" t="str">
        <f t="shared" si="0"/>
        <v>h</v>
      </c>
      <c r="D52">
        <f>VLOOKUP(C52,pivottrain!A:B,2,FALSE)</f>
        <v>3.7234042553191488E-2</v>
      </c>
      <c r="E52">
        <f>VLOOKUP(C52,pivottrain!A:C,3,FALSE)</f>
        <v>0.96276595744680848</v>
      </c>
      <c r="F52" t="str">
        <f t="shared" si="1"/>
        <v>Male</v>
      </c>
      <c r="G52">
        <f t="shared" si="2"/>
        <v>1</v>
      </c>
    </row>
    <row r="53" spans="1:7">
      <c r="A53" s="1" t="s">
        <v>2135</v>
      </c>
      <c r="B53" s="1" t="s">
        <v>6</v>
      </c>
      <c r="C53" s="1" t="str">
        <f t="shared" si="0"/>
        <v>a</v>
      </c>
      <c r="D53">
        <f>VLOOKUP(C53,pivottrain!A:B,2,FALSE)</f>
        <v>0.73152478952291866</v>
      </c>
      <c r="E53">
        <f>VLOOKUP(C53,pivottrain!A:C,3,FALSE)</f>
        <v>0.26847521047708139</v>
      </c>
      <c r="F53" t="str">
        <f t="shared" si="1"/>
        <v>Female</v>
      </c>
      <c r="G53">
        <f t="shared" si="2"/>
        <v>1</v>
      </c>
    </row>
    <row r="54" spans="1:7">
      <c r="A54" s="1" t="s">
        <v>2136</v>
      </c>
      <c r="B54" s="1" t="s">
        <v>6</v>
      </c>
      <c r="C54" s="1" t="str">
        <f t="shared" si="0"/>
        <v>a</v>
      </c>
      <c r="D54">
        <f>VLOOKUP(C54,pivottrain!A:B,2,FALSE)</f>
        <v>0.73152478952291866</v>
      </c>
      <c r="E54">
        <f>VLOOKUP(C54,pivottrain!A:C,3,FALSE)</f>
        <v>0.26847521047708139</v>
      </c>
      <c r="F54" t="str">
        <f t="shared" si="1"/>
        <v>Female</v>
      </c>
      <c r="G54">
        <f t="shared" si="2"/>
        <v>1</v>
      </c>
    </row>
    <row r="55" spans="1:7">
      <c r="A55" s="1" t="s">
        <v>2137</v>
      </c>
      <c r="B55" s="1" t="s">
        <v>4</v>
      </c>
      <c r="C55" s="1" t="str">
        <f t="shared" si="0"/>
        <v>n</v>
      </c>
      <c r="D55">
        <f>VLOOKUP(C55,pivottrain!A:B,2,FALSE)</f>
        <v>6.5384615384615388E-2</v>
      </c>
      <c r="E55">
        <f>VLOOKUP(C55,pivottrain!A:C,3,FALSE)</f>
        <v>0.93461538461538463</v>
      </c>
      <c r="F55" t="str">
        <f t="shared" si="1"/>
        <v>Male</v>
      </c>
      <c r="G55">
        <f t="shared" si="2"/>
        <v>1</v>
      </c>
    </row>
    <row r="56" spans="1:7">
      <c r="A56" s="1" t="s">
        <v>2138</v>
      </c>
      <c r="B56" s="1" t="s">
        <v>4</v>
      </c>
      <c r="C56" s="1" t="str">
        <f t="shared" si="0"/>
        <v>h</v>
      </c>
      <c r="D56">
        <f>VLOOKUP(C56,pivottrain!A:B,2,FALSE)</f>
        <v>3.7234042553191488E-2</v>
      </c>
      <c r="E56">
        <f>VLOOKUP(C56,pivottrain!A:C,3,FALSE)</f>
        <v>0.96276595744680848</v>
      </c>
      <c r="F56" t="str">
        <f t="shared" si="1"/>
        <v>Male</v>
      </c>
      <c r="G56">
        <f t="shared" si="2"/>
        <v>1</v>
      </c>
    </row>
    <row r="57" spans="1:7">
      <c r="A57" s="1" t="s">
        <v>2139</v>
      </c>
      <c r="B57" s="1" t="s">
        <v>6</v>
      </c>
      <c r="C57" s="1" t="str">
        <f t="shared" si="0"/>
        <v>a</v>
      </c>
      <c r="D57">
        <f>VLOOKUP(C57,pivottrain!A:B,2,FALSE)</f>
        <v>0.73152478952291866</v>
      </c>
      <c r="E57">
        <f>VLOOKUP(C57,pivottrain!A:C,3,FALSE)</f>
        <v>0.26847521047708139</v>
      </c>
      <c r="F57" t="str">
        <f t="shared" si="1"/>
        <v>Female</v>
      </c>
      <c r="G57">
        <f t="shared" si="2"/>
        <v>1</v>
      </c>
    </row>
    <row r="58" spans="1:7">
      <c r="A58" s="1" t="s">
        <v>2140</v>
      </c>
      <c r="B58" s="1" t="s">
        <v>6</v>
      </c>
      <c r="C58" s="1" t="str">
        <f t="shared" si="0"/>
        <v>a</v>
      </c>
      <c r="D58">
        <f>VLOOKUP(C58,pivottrain!A:B,2,FALSE)</f>
        <v>0.73152478952291866</v>
      </c>
      <c r="E58">
        <f>VLOOKUP(C58,pivottrain!A:C,3,FALSE)</f>
        <v>0.26847521047708139</v>
      </c>
      <c r="F58" t="str">
        <f t="shared" si="1"/>
        <v>Female</v>
      </c>
      <c r="G58">
        <f t="shared" si="2"/>
        <v>1</v>
      </c>
    </row>
    <row r="59" spans="1:7">
      <c r="A59" s="1" t="s">
        <v>2141</v>
      </c>
      <c r="B59" s="1" t="s">
        <v>4</v>
      </c>
      <c r="C59" s="1" t="str">
        <f t="shared" si="0"/>
        <v>t</v>
      </c>
      <c r="D59">
        <f>VLOOKUP(C59,pivottrain!A:B,2,FALSE)</f>
        <v>8.6538461538461536E-2</v>
      </c>
      <c r="E59">
        <f>VLOOKUP(C59,pivottrain!A:C,3,FALSE)</f>
        <v>0.91346153846153844</v>
      </c>
      <c r="F59" t="str">
        <f t="shared" si="1"/>
        <v>Male</v>
      </c>
      <c r="G59">
        <f t="shared" si="2"/>
        <v>1</v>
      </c>
    </row>
    <row r="60" spans="1:7">
      <c r="A60" s="1" t="s">
        <v>2142</v>
      </c>
      <c r="B60" s="1" t="s">
        <v>4</v>
      </c>
      <c r="C60" s="1" t="str">
        <f t="shared" si="0"/>
        <v>v</v>
      </c>
      <c r="D60">
        <f>VLOOKUP(C60,pivottrain!A:B,2,FALSE)</f>
        <v>0</v>
      </c>
      <c r="E60">
        <f>VLOOKUP(C60,pivottrain!A:C,3,FALSE)</f>
        <v>1</v>
      </c>
      <c r="F60" t="str">
        <f t="shared" si="1"/>
        <v>Male</v>
      </c>
      <c r="G60">
        <f t="shared" si="2"/>
        <v>1</v>
      </c>
    </row>
    <row r="61" spans="1:7">
      <c r="A61" s="1" t="s">
        <v>2143</v>
      </c>
      <c r="B61" s="1" t="s">
        <v>4</v>
      </c>
      <c r="C61" s="1" t="str">
        <f t="shared" si="0"/>
        <v>i</v>
      </c>
      <c r="D61">
        <f>VLOOKUP(C61,pivottrain!A:B,2,FALSE)</f>
        <v>0.82037996545768566</v>
      </c>
      <c r="E61">
        <f>VLOOKUP(C61,pivottrain!A:C,3,FALSE)</f>
        <v>0.17962003454231434</v>
      </c>
      <c r="F61" t="str">
        <f t="shared" si="1"/>
        <v>Female</v>
      </c>
      <c r="G61">
        <f t="shared" si="2"/>
        <v>0</v>
      </c>
    </row>
    <row r="62" spans="1:7">
      <c r="A62" s="1" t="s">
        <v>2144</v>
      </c>
      <c r="B62" s="1" t="s">
        <v>4</v>
      </c>
      <c r="C62" s="1" t="str">
        <f t="shared" si="0"/>
        <v>l</v>
      </c>
      <c r="D62">
        <f>VLOOKUP(C62,pivottrain!A:B,2,FALSE)</f>
        <v>0.28260869565217389</v>
      </c>
      <c r="E62">
        <f>VLOOKUP(C62,pivottrain!A:C,3,FALSE)</f>
        <v>0.71739130434782605</v>
      </c>
      <c r="F62" t="str">
        <f t="shared" si="1"/>
        <v>Male</v>
      </c>
      <c r="G62">
        <f t="shared" si="2"/>
        <v>1</v>
      </c>
    </row>
    <row r="63" spans="1:7">
      <c r="A63" s="1" t="s">
        <v>2145</v>
      </c>
      <c r="B63" s="1" t="s">
        <v>4</v>
      </c>
      <c r="C63" s="1" t="str">
        <f t="shared" si="0"/>
        <v>i</v>
      </c>
      <c r="D63">
        <f>VLOOKUP(C63,pivottrain!A:B,2,FALSE)</f>
        <v>0.82037996545768566</v>
      </c>
      <c r="E63">
        <f>VLOOKUP(C63,pivottrain!A:C,3,FALSE)</f>
        <v>0.17962003454231434</v>
      </c>
      <c r="F63" t="str">
        <f t="shared" si="1"/>
        <v>Female</v>
      </c>
      <c r="G63">
        <f t="shared" si="2"/>
        <v>0</v>
      </c>
    </row>
    <row r="64" spans="1:7">
      <c r="A64" s="1" t="s">
        <v>2146</v>
      </c>
      <c r="B64" s="1" t="s">
        <v>4</v>
      </c>
      <c r="C64" s="1" t="str">
        <f t="shared" si="0"/>
        <v>d</v>
      </c>
      <c r="D64">
        <f>VLOOKUP(C64,pivottrain!A:B,2,FALSE)</f>
        <v>5.0847457627118647E-2</v>
      </c>
      <c r="E64">
        <f>VLOOKUP(C64,pivottrain!A:C,3,FALSE)</f>
        <v>0.94915254237288138</v>
      </c>
      <c r="F64" t="str">
        <f t="shared" si="1"/>
        <v>Male</v>
      </c>
      <c r="G64">
        <f t="shared" si="2"/>
        <v>1</v>
      </c>
    </row>
    <row r="65" spans="1:7">
      <c r="A65" s="1" t="s">
        <v>2147</v>
      </c>
      <c r="B65" s="1" t="s">
        <v>4</v>
      </c>
      <c r="C65" s="1" t="str">
        <f t="shared" si="0"/>
        <v>a</v>
      </c>
      <c r="D65">
        <f>VLOOKUP(C65,pivottrain!A:B,2,FALSE)</f>
        <v>0.73152478952291866</v>
      </c>
      <c r="E65">
        <f>VLOOKUP(C65,pivottrain!A:C,3,FALSE)</f>
        <v>0.26847521047708139</v>
      </c>
      <c r="F65" t="str">
        <f t="shared" si="1"/>
        <v>Female</v>
      </c>
      <c r="G65">
        <f t="shared" si="2"/>
        <v>0</v>
      </c>
    </row>
    <row r="66" spans="1:7">
      <c r="A66" s="1" t="s">
        <v>2148</v>
      </c>
      <c r="B66" s="1" t="s">
        <v>6</v>
      </c>
      <c r="C66" s="1" t="str">
        <f t="shared" ref="C66:C129" si="3">RIGHT(A66)</f>
        <v>a</v>
      </c>
      <c r="D66">
        <f>VLOOKUP(C66,pivottrain!A:B,2,FALSE)</f>
        <v>0.73152478952291866</v>
      </c>
      <c r="E66">
        <f>VLOOKUP(C66,pivottrain!A:C,3,FALSE)</f>
        <v>0.26847521047708139</v>
      </c>
      <c r="F66" t="str">
        <f t="shared" si="1"/>
        <v>Female</v>
      </c>
      <c r="G66">
        <f t="shared" si="2"/>
        <v>1</v>
      </c>
    </row>
    <row r="67" spans="1:7">
      <c r="A67" s="1" t="s">
        <v>2149</v>
      </c>
      <c r="B67" s="1" t="s">
        <v>4</v>
      </c>
      <c r="C67" s="1" t="str">
        <f t="shared" si="3"/>
        <v>u</v>
      </c>
      <c r="D67">
        <f>VLOOKUP(C67,pivottrain!A:B,2,FALSE)</f>
        <v>0.15492957746478872</v>
      </c>
      <c r="E67">
        <f>VLOOKUP(C67,pivottrain!A:C,3,FALSE)</f>
        <v>0.84507042253521125</v>
      </c>
      <c r="F67" t="str">
        <f t="shared" ref="F67:F130" si="4">IF(D67&gt;E67,"Female","Male")</f>
        <v>Male</v>
      </c>
      <c r="G67">
        <f t="shared" ref="G67:G130" si="5">IF(F67=B67,1,0)</f>
        <v>1</v>
      </c>
    </row>
    <row r="68" spans="1:7">
      <c r="A68" s="1" t="s">
        <v>2150</v>
      </c>
      <c r="B68" s="1" t="s">
        <v>6</v>
      </c>
      <c r="C68" s="1" t="str">
        <f t="shared" si="3"/>
        <v>a</v>
      </c>
      <c r="D68">
        <f>VLOOKUP(C68,pivottrain!A:B,2,FALSE)</f>
        <v>0.73152478952291866</v>
      </c>
      <c r="E68">
        <f>VLOOKUP(C68,pivottrain!A:C,3,FALSE)</f>
        <v>0.26847521047708139</v>
      </c>
      <c r="F68" t="str">
        <f t="shared" si="4"/>
        <v>Female</v>
      </c>
      <c r="G68">
        <f t="shared" si="5"/>
        <v>1</v>
      </c>
    </row>
    <row r="69" spans="1:7">
      <c r="A69" s="1" t="s">
        <v>2151</v>
      </c>
      <c r="B69" s="1" t="s">
        <v>4</v>
      </c>
      <c r="C69" s="1" t="str">
        <f t="shared" si="3"/>
        <v>t</v>
      </c>
      <c r="D69">
        <f>VLOOKUP(C69,pivottrain!A:B,2,FALSE)</f>
        <v>8.6538461538461536E-2</v>
      </c>
      <c r="E69">
        <f>VLOOKUP(C69,pivottrain!A:C,3,FALSE)</f>
        <v>0.91346153846153844</v>
      </c>
      <c r="F69" t="str">
        <f t="shared" si="4"/>
        <v>Male</v>
      </c>
      <c r="G69">
        <f t="shared" si="5"/>
        <v>1</v>
      </c>
    </row>
    <row r="70" spans="1:7">
      <c r="A70" s="1" t="s">
        <v>2152</v>
      </c>
      <c r="B70" s="1" t="s">
        <v>6</v>
      </c>
      <c r="C70" s="1" t="str">
        <f t="shared" si="3"/>
        <v>a</v>
      </c>
      <c r="D70">
        <f>VLOOKUP(C70,pivottrain!A:B,2,FALSE)</f>
        <v>0.73152478952291866</v>
      </c>
      <c r="E70">
        <f>VLOOKUP(C70,pivottrain!A:C,3,FALSE)</f>
        <v>0.26847521047708139</v>
      </c>
      <c r="F70" t="str">
        <f t="shared" si="4"/>
        <v>Female</v>
      </c>
      <c r="G70">
        <f t="shared" si="5"/>
        <v>1</v>
      </c>
    </row>
    <row r="71" spans="1:7">
      <c r="A71" s="1" t="s">
        <v>2153</v>
      </c>
      <c r="B71" s="1" t="s">
        <v>6</v>
      </c>
      <c r="C71" s="1" t="str">
        <f t="shared" si="3"/>
        <v>a</v>
      </c>
      <c r="D71">
        <f>VLOOKUP(C71,pivottrain!A:B,2,FALSE)</f>
        <v>0.73152478952291866</v>
      </c>
      <c r="E71">
        <f>VLOOKUP(C71,pivottrain!A:C,3,FALSE)</f>
        <v>0.26847521047708139</v>
      </c>
      <c r="F71" t="str">
        <f t="shared" si="4"/>
        <v>Female</v>
      </c>
      <c r="G71">
        <f t="shared" si="5"/>
        <v>1</v>
      </c>
    </row>
    <row r="72" spans="1:7">
      <c r="A72" s="1" t="s">
        <v>2154</v>
      </c>
      <c r="B72" s="1" t="s">
        <v>6</v>
      </c>
      <c r="C72" s="1" t="str">
        <f t="shared" si="3"/>
        <v>a</v>
      </c>
      <c r="D72">
        <f>VLOOKUP(C72,pivottrain!A:B,2,FALSE)</f>
        <v>0.73152478952291866</v>
      </c>
      <c r="E72">
        <f>VLOOKUP(C72,pivottrain!A:C,3,FALSE)</f>
        <v>0.26847521047708139</v>
      </c>
      <c r="F72" t="str">
        <f t="shared" si="4"/>
        <v>Female</v>
      </c>
      <c r="G72">
        <f t="shared" si="5"/>
        <v>1</v>
      </c>
    </row>
    <row r="73" spans="1:7">
      <c r="A73" s="1" t="s">
        <v>2155</v>
      </c>
      <c r="B73" s="1" t="s">
        <v>4</v>
      </c>
      <c r="C73" s="1" t="str">
        <f t="shared" si="3"/>
        <v>a</v>
      </c>
      <c r="D73">
        <f>VLOOKUP(C73,pivottrain!A:B,2,FALSE)</f>
        <v>0.73152478952291866</v>
      </c>
      <c r="E73">
        <f>VLOOKUP(C73,pivottrain!A:C,3,FALSE)</f>
        <v>0.26847521047708139</v>
      </c>
      <c r="F73" t="str">
        <f t="shared" si="4"/>
        <v>Female</v>
      </c>
      <c r="G73">
        <f t="shared" si="5"/>
        <v>0</v>
      </c>
    </row>
    <row r="74" spans="1:7">
      <c r="A74" s="1" t="s">
        <v>2156</v>
      </c>
      <c r="B74" s="1" t="s">
        <v>6</v>
      </c>
      <c r="C74" s="1" t="str">
        <f t="shared" si="3"/>
        <v>i</v>
      </c>
      <c r="D74">
        <f>VLOOKUP(C74,pivottrain!A:B,2,FALSE)</f>
        <v>0.82037996545768566</v>
      </c>
      <c r="E74">
        <f>VLOOKUP(C74,pivottrain!A:C,3,FALSE)</f>
        <v>0.17962003454231434</v>
      </c>
      <c r="F74" t="str">
        <f t="shared" si="4"/>
        <v>Female</v>
      </c>
      <c r="G74">
        <f t="shared" si="5"/>
        <v>1</v>
      </c>
    </row>
    <row r="75" spans="1:7">
      <c r="A75" s="1" t="s">
        <v>2157</v>
      </c>
      <c r="B75" s="1" t="s">
        <v>6</v>
      </c>
      <c r="C75" s="1" t="str">
        <f t="shared" si="3"/>
        <v>i</v>
      </c>
      <c r="D75">
        <f>VLOOKUP(C75,pivottrain!A:B,2,FALSE)</f>
        <v>0.82037996545768566</v>
      </c>
      <c r="E75">
        <f>VLOOKUP(C75,pivottrain!A:C,3,FALSE)</f>
        <v>0.17962003454231434</v>
      </c>
      <c r="F75" t="str">
        <f t="shared" si="4"/>
        <v>Female</v>
      </c>
      <c r="G75">
        <f t="shared" si="5"/>
        <v>1</v>
      </c>
    </row>
    <row r="76" spans="1:7">
      <c r="A76" s="1" t="s">
        <v>2158</v>
      </c>
      <c r="B76" s="1" t="s">
        <v>6</v>
      </c>
      <c r="C76" s="1" t="str">
        <f t="shared" si="3"/>
        <v>i</v>
      </c>
      <c r="D76">
        <f>VLOOKUP(C76,pivottrain!A:B,2,FALSE)</f>
        <v>0.82037996545768566</v>
      </c>
      <c r="E76">
        <f>VLOOKUP(C76,pivottrain!A:C,3,FALSE)</f>
        <v>0.17962003454231434</v>
      </c>
      <c r="F76" t="str">
        <f t="shared" si="4"/>
        <v>Female</v>
      </c>
      <c r="G76">
        <f t="shared" si="5"/>
        <v>1</v>
      </c>
    </row>
    <row r="77" spans="1:7">
      <c r="A77" s="1" t="s">
        <v>2159</v>
      </c>
      <c r="B77" s="1" t="s">
        <v>4</v>
      </c>
      <c r="C77" s="1" t="str">
        <f t="shared" si="3"/>
        <v>r</v>
      </c>
      <c r="D77">
        <f>VLOOKUP(C77,pivottrain!A:B,2,FALSE)</f>
        <v>0.06</v>
      </c>
      <c r="E77">
        <f>VLOOKUP(C77,pivottrain!A:C,3,FALSE)</f>
        <v>0.94</v>
      </c>
      <c r="F77" t="str">
        <f t="shared" si="4"/>
        <v>Male</v>
      </c>
      <c r="G77">
        <f t="shared" si="5"/>
        <v>1</v>
      </c>
    </row>
    <row r="78" spans="1:7">
      <c r="A78" s="1" t="s">
        <v>2160</v>
      </c>
      <c r="B78" s="1" t="s">
        <v>4</v>
      </c>
      <c r="C78" s="1" t="str">
        <f t="shared" si="3"/>
        <v>k</v>
      </c>
      <c r="D78">
        <f>VLOOKUP(C78,pivottrain!A:B,2,FALSE)</f>
        <v>6.25E-2</v>
      </c>
      <c r="E78">
        <f>VLOOKUP(C78,pivottrain!A:C,3,FALSE)</f>
        <v>0.9375</v>
      </c>
      <c r="F78" t="str">
        <f t="shared" si="4"/>
        <v>Male</v>
      </c>
      <c r="G78">
        <f t="shared" si="5"/>
        <v>1</v>
      </c>
    </row>
    <row r="79" spans="1:7">
      <c r="A79" s="1" t="s">
        <v>2161</v>
      </c>
      <c r="B79" s="1" t="s">
        <v>6</v>
      </c>
      <c r="C79" s="1" t="str">
        <f t="shared" si="3"/>
        <v>a</v>
      </c>
      <c r="D79">
        <f>VLOOKUP(C79,pivottrain!A:B,2,FALSE)</f>
        <v>0.73152478952291866</v>
      </c>
      <c r="E79">
        <f>VLOOKUP(C79,pivottrain!A:C,3,FALSE)</f>
        <v>0.26847521047708139</v>
      </c>
      <c r="F79" t="str">
        <f t="shared" si="4"/>
        <v>Female</v>
      </c>
      <c r="G79">
        <f t="shared" si="5"/>
        <v>1</v>
      </c>
    </row>
    <row r="80" spans="1:7">
      <c r="A80" s="1" t="s">
        <v>2162</v>
      </c>
      <c r="B80" s="1" t="s">
        <v>4</v>
      </c>
      <c r="C80" s="1" t="str">
        <f t="shared" si="3"/>
        <v>a</v>
      </c>
      <c r="D80">
        <f>VLOOKUP(C80,pivottrain!A:B,2,FALSE)</f>
        <v>0.73152478952291866</v>
      </c>
      <c r="E80">
        <f>VLOOKUP(C80,pivottrain!A:C,3,FALSE)</f>
        <v>0.26847521047708139</v>
      </c>
      <c r="F80" t="str">
        <f t="shared" si="4"/>
        <v>Female</v>
      </c>
      <c r="G80">
        <f t="shared" si="5"/>
        <v>0</v>
      </c>
    </row>
    <row r="81" spans="1:7">
      <c r="A81" s="1" t="s">
        <v>2163</v>
      </c>
      <c r="B81" s="1" t="s">
        <v>4</v>
      </c>
      <c r="C81" s="1" t="str">
        <f t="shared" si="3"/>
        <v>t</v>
      </c>
      <c r="D81">
        <f>VLOOKUP(C81,pivottrain!A:B,2,FALSE)</f>
        <v>8.6538461538461536E-2</v>
      </c>
      <c r="E81">
        <f>VLOOKUP(C81,pivottrain!A:C,3,FALSE)</f>
        <v>0.91346153846153844</v>
      </c>
      <c r="F81" t="str">
        <f t="shared" si="4"/>
        <v>Male</v>
      </c>
      <c r="G81">
        <f t="shared" si="5"/>
        <v>1</v>
      </c>
    </row>
    <row r="82" spans="1:7">
      <c r="A82" s="1" t="s">
        <v>2164</v>
      </c>
      <c r="B82" s="1" t="s">
        <v>6</v>
      </c>
      <c r="C82" s="1" t="str">
        <f t="shared" si="3"/>
        <v>i</v>
      </c>
      <c r="D82">
        <f>VLOOKUP(C82,pivottrain!A:B,2,FALSE)</f>
        <v>0.82037996545768566</v>
      </c>
      <c r="E82">
        <f>VLOOKUP(C82,pivottrain!A:C,3,FALSE)</f>
        <v>0.17962003454231434</v>
      </c>
      <c r="F82" t="str">
        <f t="shared" si="4"/>
        <v>Female</v>
      </c>
      <c r="G82">
        <f t="shared" si="5"/>
        <v>1</v>
      </c>
    </row>
    <row r="83" spans="1:7">
      <c r="A83" s="1" t="s">
        <v>2165</v>
      </c>
      <c r="B83" s="1" t="s">
        <v>4</v>
      </c>
      <c r="C83" s="1" t="str">
        <f t="shared" si="3"/>
        <v>h</v>
      </c>
      <c r="D83">
        <f>VLOOKUP(C83,pivottrain!A:B,2,FALSE)</f>
        <v>3.7234042553191488E-2</v>
      </c>
      <c r="E83">
        <f>VLOOKUP(C83,pivottrain!A:C,3,FALSE)</f>
        <v>0.96276595744680848</v>
      </c>
      <c r="F83" t="str">
        <f t="shared" si="4"/>
        <v>Male</v>
      </c>
      <c r="G83">
        <f t="shared" si="5"/>
        <v>1</v>
      </c>
    </row>
    <row r="84" spans="1:7">
      <c r="A84" s="1" t="s">
        <v>2166</v>
      </c>
      <c r="B84" s="1" t="s">
        <v>6</v>
      </c>
      <c r="C84" s="1" t="str">
        <f t="shared" si="3"/>
        <v>a</v>
      </c>
      <c r="D84">
        <f>VLOOKUP(C84,pivottrain!A:B,2,FALSE)</f>
        <v>0.73152478952291866</v>
      </c>
      <c r="E84">
        <f>VLOOKUP(C84,pivottrain!A:C,3,FALSE)</f>
        <v>0.26847521047708139</v>
      </c>
      <c r="F84" t="str">
        <f t="shared" si="4"/>
        <v>Female</v>
      </c>
      <c r="G84">
        <f t="shared" si="5"/>
        <v>1</v>
      </c>
    </row>
    <row r="85" spans="1:7">
      <c r="A85" s="1" t="s">
        <v>2167</v>
      </c>
      <c r="B85" s="1" t="s">
        <v>6</v>
      </c>
      <c r="C85" s="1" t="str">
        <f t="shared" si="3"/>
        <v>a</v>
      </c>
      <c r="D85">
        <f>VLOOKUP(C85,pivottrain!A:B,2,FALSE)</f>
        <v>0.73152478952291866</v>
      </c>
      <c r="E85">
        <f>VLOOKUP(C85,pivottrain!A:C,3,FALSE)</f>
        <v>0.26847521047708139</v>
      </c>
      <c r="F85" t="str">
        <f t="shared" si="4"/>
        <v>Female</v>
      </c>
      <c r="G85">
        <f t="shared" si="5"/>
        <v>1</v>
      </c>
    </row>
    <row r="86" spans="1:7">
      <c r="A86" s="1" t="s">
        <v>2168</v>
      </c>
      <c r="B86" s="1" t="s">
        <v>4</v>
      </c>
      <c r="C86" s="1" t="str">
        <f t="shared" si="3"/>
        <v>u</v>
      </c>
      <c r="D86">
        <f>VLOOKUP(C86,pivottrain!A:B,2,FALSE)</f>
        <v>0.15492957746478872</v>
      </c>
      <c r="E86">
        <f>VLOOKUP(C86,pivottrain!A:C,3,FALSE)</f>
        <v>0.84507042253521125</v>
      </c>
      <c r="F86" t="str">
        <f t="shared" si="4"/>
        <v>Male</v>
      </c>
      <c r="G86">
        <f t="shared" si="5"/>
        <v>1</v>
      </c>
    </row>
    <row r="87" spans="1:7">
      <c r="A87" s="1" t="s">
        <v>2169</v>
      </c>
      <c r="B87" s="1" t="s">
        <v>4</v>
      </c>
      <c r="C87" s="1" t="str">
        <f t="shared" si="3"/>
        <v>a</v>
      </c>
      <c r="D87">
        <f>VLOOKUP(C87,pivottrain!A:B,2,FALSE)</f>
        <v>0.73152478952291866</v>
      </c>
      <c r="E87">
        <f>VLOOKUP(C87,pivottrain!A:C,3,FALSE)</f>
        <v>0.26847521047708139</v>
      </c>
      <c r="F87" t="str">
        <f t="shared" si="4"/>
        <v>Female</v>
      </c>
      <c r="G87">
        <f t="shared" si="5"/>
        <v>0</v>
      </c>
    </row>
    <row r="88" spans="1:7">
      <c r="A88" s="1" t="s">
        <v>2170</v>
      </c>
      <c r="B88" s="1" t="s">
        <v>4</v>
      </c>
      <c r="C88" s="1" t="str">
        <f t="shared" si="3"/>
        <v>h</v>
      </c>
      <c r="D88">
        <f>VLOOKUP(C88,pivottrain!A:B,2,FALSE)</f>
        <v>3.7234042553191488E-2</v>
      </c>
      <c r="E88">
        <f>VLOOKUP(C88,pivottrain!A:C,3,FALSE)</f>
        <v>0.96276595744680848</v>
      </c>
      <c r="F88" t="str">
        <f t="shared" si="4"/>
        <v>Male</v>
      </c>
      <c r="G88">
        <f t="shared" si="5"/>
        <v>1</v>
      </c>
    </row>
    <row r="89" spans="1:7">
      <c r="A89" s="1" t="s">
        <v>2171</v>
      </c>
      <c r="B89" s="1" t="s">
        <v>4</v>
      </c>
      <c r="C89" s="1" t="str">
        <f t="shared" si="3"/>
        <v>t</v>
      </c>
      <c r="D89">
        <f>VLOOKUP(C89,pivottrain!A:B,2,FALSE)</f>
        <v>8.6538461538461536E-2</v>
      </c>
      <c r="E89">
        <f>VLOOKUP(C89,pivottrain!A:C,3,FALSE)</f>
        <v>0.91346153846153844</v>
      </c>
      <c r="F89" t="str">
        <f t="shared" si="4"/>
        <v>Male</v>
      </c>
      <c r="G89">
        <f t="shared" si="5"/>
        <v>1</v>
      </c>
    </row>
    <row r="90" spans="1:7">
      <c r="A90" s="1" t="s">
        <v>2172</v>
      </c>
      <c r="B90" s="1" t="s">
        <v>4</v>
      </c>
      <c r="C90" s="1" t="str">
        <f t="shared" si="3"/>
        <v>r</v>
      </c>
      <c r="D90">
        <f>VLOOKUP(C90,pivottrain!A:B,2,FALSE)</f>
        <v>0.06</v>
      </c>
      <c r="E90">
        <f>VLOOKUP(C90,pivottrain!A:C,3,FALSE)</f>
        <v>0.94</v>
      </c>
      <c r="F90" t="str">
        <f t="shared" si="4"/>
        <v>Male</v>
      </c>
      <c r="G90">
        <f t="shared" si="5"/>
        <v>1</v>
      </c>
    </row>
    <row r="91" spans="1:7">
      <c r="A91" s="1" t="s">
        <v>2173</v>
      </c>
      <c r="B91" s="1" t="s">
        <v>6</v>
      </c>
      <c r="C91" s="1" t="str">
        <f t="shared" si="3"/>
        <v>a</v>
      </c>
      <c r="D91">
        <f>VLOOKUP(C91,pivottrain!A:B,2,FALSE)</f>
        <v>0.73152478952291866</v>
      </c>
      <c r="E91">
        <f>VLOOKUP(C91,pivottrain!A:C,3,FALSE)</f>
        <v>0.26847521047708139</v>
      </c>
      <c r="F91" t="str">
        <f t="shared" si="4"/>
        <v>Female</v>
      </c>
      <c r="G91">
        <f t="shared" si="5"/>
        <v>1</v>
      </c>
    </row>
    <row r="92" spans="1:7">
      <c r="A92" s="1" t="s">
        <v>2174</v>
      </c>
      <c r="B92" s="1" t="s">
        <v>6</v>
      </c>
      <c r="C92" s="1" t="str">
        <f t="shared" si="3"/>
        <v>l</v>
      </c>
      <c r="D92">
        <f>VLOOKUP(C92,pivottrain!A:B,2,FALSE)</f>
        <v>0.28260869565217389</v>
      </c>
      <c r="E92">
        <f>VLOOKUP(C92,pivottrain!A:C,3,FALSE)</f>
        <v>0.71739130434782605</v>
      </c>
      <c r="F92" t="str">
        <f t="shared" si="4"/>
        <v>Male</v>
      </c>
      <c r="G92">
        <f t="shared" si="5"/>
        <v>0</v>
      </c>
    </row>
    <row r="93" spans="1:7">
      <c r="A93" s="1" t="s">
        <v>2175</v>
      </c>
      <c r="B93" s="1" t="s">
        <v>4</v>
      </c>
      <c r="C93" s="1" t="str">
        <f t="shared" si="3"/>
        <v>j</v>
      </c>
      <c r="D93">
        <f>VLOOKUP(C93,pivottrain!A:B,2,FALSE)</f>
        <v>2.6315789473684209E-2</v>
      </c>
      <c r="E93">
        <f>VLOOKUP(C93,pivottrain!A:C,3,FALSE)</f>
        <v>0.97368421052631582</v>
      </c>
      <c r="F93" t="str">
        <f t="shared" si="4"/>
        <v>Male</v>
      </c>
      <c r="G93">
        <f t="shared" si="5"/>
        <v>1</v>
      </c>
    </row>
    <row r="94" spans="1:7">
      <c r="A94" s="1" t="s">
        <v>2176</v>
      </c>
      <c r="B94" s="1" t="s">
        <v>6</v>
      </c>
      <c r="C94" s="1" t="str">
        <f t="shared" si="3"/>
        <v>e</v>
      </c>
      <c r="D94">
        <f>VLOOKUP(C94,pivottrain!A:B,2,FALSE)</f>
        <v>0.47619047619047616</v>
      </c>
      <c r="E94">
        <f>VLOOKUP(C94,pivottrain!A:C,3,FALSE)</f>
        <v>0.52380952380952384</v>
      </c>
      <c r="F94" t="str">
        <f t="shared" si="4"/>
        <v>Male</v>
      </c>
      <c r="G94">
        <f t="shared" si="5"/>
        <v>0</v>
      </c>
    </row>
    <row r="95" spans="1:7">
      <c r="A95" s="1" t="s">
        <v>2177</v>
      </c>
      <c r="B95" s="1" t="s">
        <v>4</v>
      </c>
      <c r="C95" s="1" t="str">
        <f t="shared" si="3"/>
        <v>a</v>
      </c>
      <c r="D95">
        <f>VLOOKUP(C95,pivottrain!A:B,2,FALSE)</f>
        <v>0.73152478952291866</v>
      </c>
      <c r="E95">
        <f>VLOOKUP(C95,pivottrain!A:C,3,FALSE)</f>
        <v>0.26847521047708139</v>
      </c>
      <c r="F95" t="str">
        <f t="shared" si="4"/>
        <v>Female</v>
      </c>
      <c r="G95">
        <f t="shared" si="5"/>
        <v>0</v>
      </c>
    </row>
    <row r="96" spans="1:7">
      <c r="A96" s="1" t="s">
        <v>2178</v>
      </c>
      <c r="B96" s="1" t="s">
        <v>4</v>
      </c>
      <c r="C96" s="1" t="str">
        <f t="shared" si="3"/>
        <v>h</v>
      </c>
      <c r="D96">
        <f>VLOOKUP(C96,pivottrain!A:B,2,FALSE)</f>
        <v>3.7234042553191488E-2</v>
      </c>
      <c r="E96">
        <f>VLOOKUP(C96,pivottrain!A:C,3,FALSE)</f>
        <v>0.96276595744680848</v>
      </c>
      <c r="F96" t="str">
        <f t="shared" si="4"/>
        <v>Male</v>
      </c>
      <c r="G96">
        <f t="shared" si="5"/>
        <v>1</v>
      </c>
    </row>
    <row r="97" spans="1:7">
      <c r="A97" s="1" t="s">
        <v>2179</v>
      </c>
      <c r="B97" s="1" t="s">
        <v>4</v>
      </c>
      <c r="C97" s="1" t="str">
        <f t="shared" si="3"/>
        <v>n</v>
      </c>
      <c r="D97">
        <f>VLOOKUP(C97,pivottrain!A:B,2,FALSE)</f>
        <v>6.5384615384615388E-2</v>
      </c>
      <c r="E97">
        <f>VLOOKUP(C97,pivottrain!A:C,3,FALSE)</f>
        <v>0.93461538461538463</v>
      </c>
      <c r="F97" t="str">
        <f t="shared" si="4"/>
        <v>Male</v>
      </c>
      <c r="G97">
        <f t="shared" si="5"/>
        <v>1</v>
      </c>
    </row>
    <row r="98" spans="1:7">
      <c r="A98" s="1" t="s">
        <v>2180</v>
      </c>
      <c r="B98" s="1" t="s">
        <v>6</v>
      </c>
      <c r="C98" s="1" t="str">
        <f t="shared" si="3"/>
        <v>a</v>
      </c>
      <c r="D98">
        <f>VLOOKUP(C98,pivottrain!A:B,2,FALSE)</f>
        <v>0.73152478952291866</v>
      </c>
      <c r="E98">
        <f>VLOOKUP(C98,pivottrain!A:C,3,FALSE)</f>
        <v>0.26847521047708139</v>
      </c>
      <c r="F98" t="str">
        <f t="shared" si="4"/>
        <v>Female</v>
      </c>
      <c r="G98">
        <f t="shared" si="5"/>
        <v>1</v>
      </c>
    </row>
    <row r="99" spans="1:7">
      <c r="A99" s="1" t="s">
        <v>2181</v>
      </c>
      <c r="B99" s="1" t="s">
        <v>6</v>
      </c>
      <c r="C99" s="1" t="str">
        <f t="shared" si="3"/>
        <v>i</v>
      </c>
      <c r="D99">
        <f>VLOOKUP(C99,pivottrain!A:B,2,FALSE)</f>
        <v>0.82037996545768566</v>
      </c>
      <c r="E99">
        <f>VLOOKUP(C99,pivottrain!A:C,3,FALSE)</f>
        <v>0.17962003454231434</v>
      </c>
      <c r="F99" t="str">
        <f t="shared" si="4"/>
        <v>Female</v>
      </c>
      <c r="G99">
        <f t="shared" si="5"/>
        <v>1</v>
      </c>
    </row>
    <row r="100" spans="1:7">
      <c r="A100" s="1" t="s">
        <v>2182</v>
      </c>
      <c r="B100" s="1" t="s">
        <v>4</v>
      </c>
      <c r="C100" s="1" t="str">
        <f t="shared" si="3"/>
        <v>n</v>
      </c>
      <c r="D100">
        <f>VLOOKUP(C100,pivottrain!A:B,2,FALSE)</f>
        <v>6.5384615384615388E-2</v>
      </c>
      <c r="E100">
        <f>VLOOKUP(C100,pivottrain!A:C,3,FALSE)</f>
        <v>0.93461538461538463</v>
      </c>
      <c r="F100" t="str">
        <f t="shared" si="4"/>
        <v>Male</v>
      </c>
      <c r="G100">
        <f t="shared" si="5"/>
        <v>1</v>
      </c>
    </row>
    <row r="101" spans="1:7">
      <c r="A101" s="1" t="s">
        <v>2183</v>
      </c>
      <c r="B101" s="1" t="s">
        <v>4</v>
      </c>
      <c r="C101" s="1" t="str">
        <f t="shared" si="3"/>
        <v>m</v>
      </c>
      <c r="D101">
        <f>VLOOKUP(C101,pivottrain!A:B,2,FALSE)</f>
        <v>0.171875</v>
      </c>
      <c r="E101">
        <f>VLOOKUP(C101,pivottrain!A:C,3,FALSE)</f>
        <v>0.828125</v>
      </c>
      <c r="F101" t="str">
        <f t="shared" si="4"/>
        <v>Male</v>
      </c>
      <c r="G101">
        <f t="shared" si="5"/>
        <v>1</v>
      </c>
    </row>
    <row r="102" spans="1:7">
      <c r="A102" s="1" t="s">
        <v>2184</v>
      </c>
      <c r="B102" s="1" t="s">
        <v>6</v>
      </c>
      <c r="C102" s="1" t="str">
        <f t="shared" si="3"/>
        <v>a</v>
      </c>
      <c r="D102">
        <f>VLOOKUP(C102,pivottrain!A:B,2,FALSE)</f>
        <v>0.73152478952291866</v>
      </c>
      <c r="E102">
        <f>VLOOKUP(C102,pivottrain!A:C,3,FALSE)</f>
        <v>0.26847521047708139</v>
      </c>
      <c r="F102" t="str">
        <f t="shared" si="4"/>
        <v>Female</v>
      </c>
      <c r="G102">
        <f t="shared" si="5"/>
        <v>1</v>
      </c>
    </row>
    <row r="103" spans="1:7">
      <c r="A103" s="1" t="s">
        <v>2185</v>
      </c>
      <c r="B103" s="1" t="s">
        <v>6</v>
      </c>
      <c r="C103" s="1" t="str">
        <f t="shared" si="3"/>
        <v>h</v>
      </c>
      <c r="D103">
        <f>VLOOKUP(C103,pivottrain!A:B,2,FALSE)</f>
        <v>3.7234042553191488E-2</v>
      </c>
      <c r="E103">
        <f>VLOOKUP(C103,pivottrain!A:C,3,FALSE)</f>
        <v>0.96276595744680848</v>
      </c>
      <c r="F103" t="str">
        <f t="shared" si="4"/>
        <v>Male</v>
      </c>
      <c r="G103">
        <f t="shared" si="5"/>
        <v>0</v>
      </c>
    </row>
    <row r="104" spans="1:7">
      <c r="A104" s="1" t="s">
        <v>2186</v>
      </c>
      <c r="B104" s="1" t="s">
        <v>4</v>
      </c>
      <c r="C104" s="1" t="str">
        <f t="shared" si="3"/>
        <v>u</v>
      </c>
      <c r="D104">
        <f>VLOOKUP(C104,pivottrain!A:B,2,FALSE)</f>
        <v>0.15492957746478872</v>
      </c>
      <c r="E104">
        <f>VLOOKUP(C104,pivottrain!A:C,3,FALSE)</f>
        <v>0.84507042253521125</v>
      </c>
      <c r="F104" t="str">
        <f t="shared" si="4"/>
        <v>Male</v>
      </c>
      <c r="G104">
        <f t="shared" si="5"/>
        <v>1</v>
      </c>
    </row>
    <row r="105" spans="1:7">
      <c r="A105" s="1" t="s">
        <v>2187</v>
      </c>
      <c r="B105" s="1" t="s">
        <v>6</v>
      </c>
      <c r="C105" s="1" t="str">
        <f t="shared" si="3"/>
        <v>a</v>
      </c>
      <c r="D105">
        <f>VLOOKUP(C105,pivottrain!A:B,2,FALSE)</f>
        <v>0.73152478952291866</v>
      </c>
      <c r="E105">
        <f>VLOOKUP(C105,pivottrain!A:C,3,FALSE)</f>
        <v>0.26847521047708139</v>
      </c>
      <c r="F105" t="str">
        <f t="shared" si="4"/>
        <v>Female</v>
      </c>
      <c r="G105">
        <f t="shared" si="5"/>
        <v>1</v>
      </c>
    </row>
    <row r="106" spans="1:7">
      <c r="A106" s="1" t="s">
        <v>2188</v>
      </c>
      <c r="B106" s="1" t="s">
        <v>4</v>
      </c>
      <c r="C106" s="1" t="str">
        <f t="shared" si="3"/>
        <v>a</v>
      </c>
      <c r="D106">
        <f>VLOOKUP(C106,pivottrain!A:B,2,FALSE)</f>
        <v>0.73152478952291866</v>
      </c>
      <c r="E106">
        <f>VLOOKUP(C106,pivottrain!A:C,3,FALSE)</f>
        <v>0.26847521047708139</v>
      </c>
      <c r="F106" t="str">
        <f t="shared" si="4"/>
        <v>Female</v>
      </c>
      <c r="G106">
        <f t="shared" si="5"/>
        <v>0</v>
      </c>
    </row>
    <row r="107" spans="1:7">
      <c r="A107" s="1" t="s">
        <v>2189</v>
      </c>
      <c r="B107" s="1" t="s">
        <v>6</v>
      </c>
      <c r="C107" s="1" t="str">
        <f t="shared" si="3"/>
        <v>a</v>
      </c>
      <c r="D107">
        <f>VLOOKUP(C107,pivottrain!A:B,2,FALSE)</f>
        <v>0.73152478952291866</v>
      </c>
      <c r="E107">
        <f>VLOOKUP(C107,pivottrain!A:C,3,FALSE)</f>
        <v>0.26847521047708139</v>
      </c>
      <c r="F107" t="str">
        <f t="shared" si="4"/>
        <v>Female</v>
      </c>
      <c r="G107">
        <f t="shared" si="5"/>
        <v>1</v>
      </c>
    </row>
    <row r="108" spans="1:7">
      <c r="A108" s="1" t="s">
        <v>2190</v>
      </c>
      <c r="B108" s="1" t="s">
        <v>6</v>
      </c>
      <c r="C108" s="1" t="str">
        <f t="shared" si="3"/>
        <v>a</v>
      </c>
      <c r="D108">
        <f>VLOOKUP(C108,pivottrain!A:B,2,FALSE)</f>
        <v>0.73152478952291866</v>
      </c>
      <c r="E108">
        <f>VLOOKUP(C108,pivottrain!A:C,3,FALSE)</f>
        <v>0.26847521047708139</v>
      </c>
      <c r="F108" t="str">
        <f t="shared" si="4"/>
        <v>Female</v>
      </c>
      <c r="G108">
        <f t="shared" si="5"/>
        <v>1</v>
      </c>
    </row>
    <row r="109" spans="1:7">
      <c r="A109" s="1" t="s">
        <v>2191</v>
      </c>
      <c r="B109" s="1" t="s">
        <v>4</v>
      </c>
      <c r="C109" s="1" t="str">
        <f t="shared" si="3"/>
        <v>k</v>
      </c>
      <c r="D109">
        <f>VLOOKUP(C109,pivottrain!A:B,2,FALSE)</f>
        <v>6.25E-2</v>
      </c>
      <c r="E109">
        <f>VLOOKUP(C109,pivottrain!A:C,3,FALSE)</f>
        <v>0.9375</v>
      </c>
      <c r="F109" t="str">
        <f t="shared" si="4"/>
        <v>Male</v>
      </c>
      <c r="G109">
        <f t="shared" si="5"/>
        <v>1</v>
      </c>
    </row>
    <row r="110" spans="1:7">
      <c r="A110" s="1" t="s">
        <v>2192</v>
      </c>
      <c r="B110" s="1" t="s">
        <v>4</v>
      </c>
      <c r="C110" s="1" t="str">
        <f t="shared" si="3"/>
        <v>t</v>
      </c>
      <c r="D110">
        <f>VLOOKUP(C110,pivottrain!A:B,2,FALSE)</f>
        <v>8.6538461538461536E-2</v>
      </c>
      <c r="E110">
        <f>VLOOKUP(C110,pivottrain!A:C,3,FALSE)</f>
        <v>0.91346153846153844</v>
      </c>
      <c r="F110" t="str">
        <f t="shared" si="4"/>
        <v>Male</v>
      </c>
      <c r="G110">
        <f t="shared" si="5"/>
        <v>1</v>
      </c>
    </row>
    <row r="111" spans="1:7">
      <c r="A111" s="1" t="s">
        <v>2193</v>
      </c>
      <c r="B111" s="1" t="s">
        <v>4</v>
      </c>
      <c r="C111" s="1" t="str">
        <f t="shared" si="3"/>
        <v>a</v>
      </c>
      <c r="D111">
        <f>VLOOKUP(C111,pivottrain!A:B,2,FALSE)</f>
        <v>0.73152478952291866</v>
      </c>
      <c r="E111">
        <f>VLOOKUP(C111,pivottrain!A:C,3,FALSE)</f>
        <v>0.26847521047708139</v>
      </c>
      <c r="F111" t="str">
        <f t="shared" si="4"/>
        <v>Female</v>
      </c>
      <c r="G111">
        <f t="shared" si="5"/>
        <v>0</v>
      </c>
    </row>
    <row r="112" spans="1:7">
      <c r="A112" s="1" t="s">
        <v>2194</v>
      </c>
      <c r="B112" s="1" t="s">
        <v>4</v>
      </c>
      <c r="C112" s="1" t="str">
        <f t="shared" si="3"/>
        <v>u</v>
      </c>
      <c r="D112">
        <f>VLOOKUP(C112,pivottrain!A:B,2,FALSE)</f>
        <v>0.15492957746478872</v>
      </c>
      <c r="E112">
        <f>VLOOKUP(C112,pivottrain!A:C,3,FALSE)</f>
        <v>0.84507042253521125</v>
      </c>
      <c r="F112" t="str">
        <f t="shared" si="4"/>
        <v>Male</v>
      </c>
      <c r="G112">
        <f t="shared" si="5"/>
        <v>1</v>
      </c>
    </row>
    <row r="113" spans="1:7">
      <c r="A113" s="1" t="s">
        <v>2195</v>
      </c>
      <c r="B113" s="1" t="s">
        <v>6</v>
      </c>
      <c r="C113" s="1" t="str">
        <f t="shared" si="3"/>
        <v>i</v>
      </c>
      <c r="D113">
        <f>VLOOKUP(C113,pivottrain!A:B,2,FALSE)</f>
        <v>0.82037996545768566</v>
      </c>
      <c r="E113">
        <f>VLOOKUP(C113,pivottrain!A:C,3,FALSE)</f>
        <v>0.17962003454231434</v>
      </c>
      <c r="F113" t="str">
        <f t="shared" si="4"/>
        <v>Female</v>
      </c>
      <c r="G113">
        <f t="shared" si="5"/>
        <v>1</v>
      </c>
    </row>
    <row r="114" spans="1:7">
      <c r="A114" s="1" t="s">
        <v>2196</v>
      </c>
      <c r="B114" s="1" t="s">
        <v>4</v>
      </c>
      <c r="C114" s="1" t="str">
        <f t="shared" si="3"/>
        <v>u</v>
      </c>
      <c r="D114">
        <f>VLOOKUP(C114,pivottrain!A:B,2,FALSE)</f>
        <v>0.15492957746478872</v>
      </c>
      <c r="E114">
        <f>VLOOKUP(C114,pivottrain!A:C,3,FALSE)</f>
        <v>0.84507042253521125</v>
      </c>
      <c r="F114" t="str">
        <f t="shared" si="4"/>
        <v>Male</v>
      </c>
      <c r="G114">
        <f t="shared" si="5"/>
        <v>1</v>
      </c>
    </row>
    <row r="115" spans="1:7">
      <c r="A115" s="1" t="s">
        <v>2197</v>
      </c>
      <c r="B115" s="1" t="s">
        <v>4</v>
      </c>
      <c r="C115" s="1" t="str">
        <f t="shared" si="3"/>
        <v>a</v>
      </c>
      <c r="D115">
        <f>VLOOKUP(C115,pivottrain!A:B,2,FALSE)</f>
        <v>0.73152478952291866</v>
      </c>
      <c r="E115">
        <f>VLOOKUP(C115,pivottrain!A:C,3,FALSE)</f>
        <v>0.26847521047708139</v>
      </c>
      <c r="F115" t="str">
        <f t="shared" si="4"/>
        <v>Female</v>
      </c>
      <c r="G115">
        <f t="shared" si="5"/>
        <v>0</v>
      </c>
    </row>
    <row r="116" spans="1:7">
      <c r="A116" s="1" t="s">
        <v>2198</v>
      </c>
      <c r="B116" s="1" t="s">
        <v>6</v>
      </c>
      <c r="C116" s="1" t="str">
        <f t="shared" si="3"/>
        <v>l</v>
      </c>
      <c r="D116">
        <f>VLOOKUP(C116,pivottrain!A:B,2,FALSE)</f>
        <v>0.28260869565217389</v>
      </c>
      <c r="E116">
        <f>VLOOKUP(C116,pivottrain!A:C,3,FALSE)</f>
        <v>0.71739130434782605</v>
      </c>
      <c r="F116" t="str">
        <f t="shared" si="4"/>
        <v>Male</v>
      </c>
      <c r="G116">
        <f t="shared" si="5"/>
        <v>0</v>
      </c>
    </row>
    <row r="117" spans="1:7">
      <c r="A117" s="1" t="s">
        <v>2199</v>
      </c>
      <c r="B117" s="1" t="s">
        <v>6</v>
      </c>
      <c r="C117" s="1" t="str">
        <f t="shared" si="3"/>
        <v>a</v>
      </c>
      <c r="D117">
        <f>VLOOKUP(C117,pivottrain!A:B,2,FALSE)</f>
        <v>0.73152478952291866</v>
      </c>
      <c r="E117">
        <f>VLOOKUP(C117,pivottrain!A:C,3,FALSE)</f>
        <v>0.26847521047708139</v>
      </c>
      <c r="F117" t="str">
        <f t="shared" si="4"/>
        <v>Female</v>
      </c>
      <c r="G117">
        <f t="shared" si="5"/>
        <v>1</v>
      </c>
    </row>
    <row r="118" spans="1:7">
      <c r="A118" s="1" t="s">
        <v>2200</v>
      </c>
      <c r="B118" s="1" t="s">
        <v>4</v>
      </c>
      <c r="C118" s="1" t="str">
        <f t="shared" si="3"/>
        <v>n</v>
      </c>
      <c r="D118">
        <f>VLOOKUP(C118,pivottrain!A:B,2,FALSE)</f>
        <v>6.5384615384615388E-2</v>
      </c>
      <c r="E118">
        <f>VLOOKUP(C118,pivottrain!A:C,3,FALSE)</f>
        <v>0.93461538461538463</v>
      </c>
      <c r="F118" t="str">
        <f t="shared" si="4"/>
        <v>Male</v>
      </c>
      <c r="G118">
        <f t="shared" si="5"/>
        <v>1</v>
      </c>
    </row>
    <row r="119" spans="1:7">
      <c r="A119" s="1" t="s">
        <v>2201</v>
      </c>
      <c r="B119" s="1" t="s">
        <v>6</v>
      </c>
      <c r="C119" s="1" t="str">
        <f t="shared" si="3"/>
        <v>i</v>
      </c>
      <c r="D119">
        <f>VLOOKUP(C119,pivottrain!A:B,2,FALSE)</f>
        <v>0.82037996545768566</v>
      </c>
      <c r="E119">
        <f>VLOOKUP(C119,pivottrain!A:C,3,FALSE)</f>
        <v>0.17962003454231434</v>
      </c>
      <c r="F119" t="str">
        <f t="shared" si="4"/>
        <v>Female</v>
      </c>
      <c r="G119">
        <f t="shared" si="5"/>
        <v>1</v>
      </c>
    </row>
    <row r="120" spans="1:7">
      <c r="A120" s="1" t="s">
        <v>2202</v>
      </c>
      <c r="B120" s="1" t="s">
        <v>4</v>
      </c>
      <c r="C120" s="1" t="str">
        <f t="shared" si="3"/>
        <v>r</v>
      </c>
      <c r="D120">
        <f>VLOOKUP(C120,pivottrain!A:B,2,FALSE)</f>
        <v>0.06</v>
      </c>
      <c r="E120">
        <f>VLOOKUP(C120,pivottrain!A:C,3,FALSE)</f>
        <v>0.94</v>
      </c>
      <c r="F120" t="str">
        <f t="shared" si="4"/>
        <v>Male</v>
      </c>
      <c r="G120">
        <f t="shared" si="5"/>
        <v>1</v>
      </c>
    </row>
    <row r="121" spans="1:7">
      <c r="A121" s="1" t="s">
        <v>2203</v>
      </c>
      <c r="B121" s="1" t="s">
        <v>6</v>
      </c>
      <c r="C121" s="1" t="str">
        <f t="shared" si="3"/>
        <v>i</v>
      </c>
      <c r="D121">
        <f>VLOOKUP(C121,pivottrain!A:B,2,FALSE)</f>
        <v>0.82037996545768566</v>
      </c>
      <c r="E121">
        <f>VLOOKUP(C121,pivottrain!A:C,3,FALSE)</f>
        <v>0.17962003454231434</v>
      </c>
      <c r="F121" t="str">
        <f t="shared" si="4"/>
        <v>Female</v>
      </c>
      <c r="G121">
        <f t="shared" si="5"/>
        <v>1</v>
      </c>
    </row>
    <row r="122" spans="1:7">
      <c r="A122" s="1" t="s">
        <v>2204</v>
      </c>
      <c r="B122" s="1" t="s">
        <v>4</v>
      </c>
      <c r="C122" s="1" t="str">
        <f t="shared" si="3"/>
        <v>n</v>
      </c>
      <c r="D122">
        <f>VLOOKUP(C122,pivottrain!A:B,2,FALSE)</f>
        <v>6.5384615384615388E-2</v>
      </c>
      <c r="E122">
        <f>VLOOKUP(C122,pivottrain!A:C,3,FALSE)</f>
        <v>0.93461538461538463</v>
      </c>
      <c r="F122" t="str">
        <f t="shared" si="4"/>
        <v>Male</v>
      </c>
      <c r="G122">
        <f t="shared" si="5"/>
        <v>1</v>
      </c>
    </row>
    <row r="123" spans="1:7">
      <c r="A123" s="1" t="s">
        <v>2205</v>
      </c>
      <c r="B123" s="1" t="s">
        <v>4</v>
      </c>
      <c r="C123" s="1" t="str">
        <f t="shared" si="3"/>
        <v>d</v>
      </c>
      <c r="D123">
        <f>VLOOKUP(C123,pivottrain!A:B,2,FALSE)</f>
        <v>5.0847457627118647E-2</v>
      </c>
      <c r="E123">
        <f>VLOOKUP(C123,pivottrain!A:C,3,FALSE)</f>
        <v>0.94915254237288138</v>
      </c>
      <c r="F123" t="str">
        <f t="shared" si="4"/>
        <v>Male</v>
      </c>
      <c r="G123">
        <f t="shared" si="5"/>
        <v>1</v>
      </c>
    </row>
    <row r="124" spans="1:7">
      <c r="A124" s="1" t="s">
        <v>2206</v>
      </c>
      <c r="B124" s="1" t="s">
        <v>4</v>
      </c>
      <c r="C124" s="1" t="str">
        <f t="shared" si="3"/>
        <v>h</v>
      </c>
      <c r="D124">
        <f>VLOOKUP(C124,pivottrain!A:B,2,FALSE)</f>
        <v>3.7234042553191488E-2</v>
      </c>
      <c r="E124">
        <f>VLOOKUP(C124,pivottrain!A:C,3,FALSE)</f>
        <v>0.96276595744680848</v>
      </c>
      <c r="F124" t="str">
        <f t="shared" si="4"/>
        <v>Male</v>
      </c>
      <c r="G124">
        <f t="shared" si="5"/>
        <v>1</v>
      </c>
    </row>
    <row r="125" spans="1:7">
      <c r="A125" s="1" t="s">
        <v>1563</v>
      </c>
      <c r="B125" s="1" t="s">
        <v>6</v>
      </c>
      <c r="C125" s="1" t="str">
        <f t="shared" si="3"/>
        <v>a</v>
      </c>
      <c r="D125">
        <f>VLOOKUP(C125,pivottrain!A:B,2,FALSE)</f>
        <v>0.73152478952291866</v>
      </c>
      <c r="E125">
        <f>VLOOKUP(C125,pivottrain!A:C,3,FALSE)</f>
        <v>0.26847521047708139</v>
      </c>
      <c r="F125" t="str">
        <f t="shared" si="4"/>
        <v>Female</v>
      </c>
      <c r="G125">
        <f t="shared" si="5"/>
        <v>1</v>
      </c>
    </row>
    <row r="126" spans="1:7">
      <c r="A126" s="1" t="s">
        <v>2207</v>
      </c>
      <c r="B126" s="1" t="s">
        <v>6</v>
      </c>
      <c r="C126" s="1" t="str">
        <f t="shared" si="3"/>
        <v>a</v>
      </c>
      <c r="D126">
        <f>VLOOKUP(C126,pivottrain!A:B,2,FALSE)</f>
        <v>0.73152478952291866</v>
      </c>
      <c r="E126">
        <f>VLOOKUP(C126,pivottrain!A:C,3,FALSE)</f>
        <v>0.26847521047708139</v>
      </c>
      <c r="F126" t="str">
        <f t="shared" si="4"/>
        <v>Female</v>
      </c>
      <c r="G126">
        <f t="shared" si="5"/>
        <v>1</v>
      </c>
    </row>
    <row r="127" spans="1:7">
      <c r="A127" s="1" t="s">
        <v>2208</v>
      </c>
      <c r="B127" s="1" t="s">
        <v>4</v>
      </c>
      <c r="C127" s="1" t="str">
        <f t="shared" si="3"/>
        <v>n</v>
      </c>
      <c r="D127">
        <f>VLOOKUP(C127,pivottrain!A:B,2,FALSE)</f>
        <v>6.5384615384615388E-2</v>
      </c>
      <c r="E127">
        <f>VLOOKUP(C127,pivottrain!A:C,3,FALSE)</f>
        <v>0.93461538461538463</v>
      </c>
      <c r="F127" t="str">
        <f t="shared" si="4"/>
        <v>Male</v>
      </c>
      <c r="G127">
        <f t="shared" si="5"/>
        <v>1</v>
      </c>
    </row>
    <row r="128" spans="1:7">
      <c r="A128" s="1" t="s">
        <v>2209</v>
      </c>
      <c r="B128" s="1" t="s">
        <v>6</v>
      </c>
      <c r="C128" s="1" t="str">
        <f t="shared" si="3"/>
        <v>i</v>
      </c>
      <c r="D128">
        <f>VLOOKUP(C128,pivottrain!A:B,2,FALSE)</f>
        <v>0.82037996545768566</v>
      </c>
      <c r="E128">
        <f>VLOOKUP(C128,pivottrain!A:C,3,FALSE)</f>
        <v>0.17962003454231434</v>
      </c>
      <c r="F128" t="str">
        <f t="shared" si="4"/>
        <v>Female</v>
      </c>
      <c r="G128">
        <f t="shared" si="5"/>
        <v>1</v>
      </c>
    </row>
    <row r="129" spans="1:7">
      <c r="A129" s="1" t="s">
        <v>2210</v>
      </c>
      <c r="B129" s="1" t="s">
        <v>4</v>
      </c>
      <c r="C129" s="1" t="str">
        <f t="shared" si="3"/>
        <v>n</v>
      </c>
      <c r="D129">
        <f>VLOOKUP(C129,pivottrain!A:B,2,FALSE)</f>
        <v>6.5384615384615388E-2</v>
      </c>
      <c r="E129">
        <f>VLOOKUP(C129,pivottrain!A:C,3,FALSE)</f>
        <v>0.93461538461538463</v>
      </c>
      <c r="F129" t="str">
        <f t="shared" si="4"/>
        <v>Male</v>
      </c>
      <c r="G129">
        <f t="shared" si="5"/>
        <v>1</v>
      </c>
    </row>
    <row r="130" spans="1:7">
      <c r="A130" s="1" t="s">
        <v>2211</v>
      </c>
      <c r="B130" s="1" t="s">
        <v>6</v>
      </c>
      <c r="C130" s="1" t="str">
        <f t="shared" ref="C130:C193" si="6">RIGHT(A130)</f>
        <v>a</v>
      </c>
      <c r="D130">
        <f>VLOOKUP(C130,pivottrain!A:B,2,FALSE)</f>
        <v>0.73152478952291866</v>
      </c>
      <c r="E130">
        <f>VLOOKUP(C130,pivottrain!A:C,3,FALSE)</f>
        <v>0.26847521047708139</v>
      </c>
      <c r="F130" t="str">
        <f t="shared" si="4"/>
        <v>Female</v>
      </c>
      <c r="G130">
        <f t="shared" si="5"/>
        <v>1</v>
      </c>
    </row>
    <row r="131" spans="1:7">
      <c r="A131" s="1" t="s">
        <v>2212</v>
      </c>
      <c r="B131" s="1" t="s">
        <v>4</v>
      </c>
      <c r="C131" s="1" t="str">
        <f t="shared" si="6"/>
        <v>h</v>
      </c>
      <c r="D131">
        <f>VLOOKUP(C131,pivottrain!A:B,2,FALSE)</f>
        <v>3.7234042553191488E-2</v>
      </c>
      <c r="E131">
        <f>VLOOKUP(C131,pivottrain!A:C,3,FALSE)</f>
        <v>0.96276595744680848</v>
      </c>
      <c r="F131" t="str">
        <f t="shared" ref="F131:F194" si="7">IF(D131&gt;E131,"Female","Male")</f>
        <v>Male</v>
      </c>
      <c r="G131">
        <f t="shared" ref="G131:G194" si="8">IF(F131=B131,1,0)</f>
        <v>1</v>
      </c>
    </row>
    <row r="132" spans="1:7">
      <c r="A132" s="1" t="s">
        <v>2213</v>
      </c>
      <c r="B132" s="1" t="s">
        <v>6</v>
      </c>
      <c r="C132" s="1" t="str">
        <f t="shared" si="6"/>
        <v>i</v>
      </c>
      <c r="D132">
        <f>VLOOKUP(C132,pivottrain!A:B,2,FALSE)</f>
        <v>0.82037996545768566</v>
      </c>
      <c r="E132">
        <f>VLOOKUP(C132,pivottrain!A:C,3,FALSE)</f>
        <v>0.17962003454231434</v>
      </c>
      <c r="F132" t="str">
        <f t="shared" si="7"/>
        <v>Female</v>
      </c>
      <c r="G132">
        <f t="shared" si="8"/>
        <v>1</v>
      </c>
    </row>
    <row r="133" spans="1:7">
      <c r="A133" s="1" t="s">
        <v>2214</v>
      </c>
      <c r="B133" s="1" t="s">
        <v>6</v>
      </c>
      <c r="C133" s="1" t="str">
        <f t="shared" si="6"/>
        <v>i</v>
      </c>
      <c r="D133">
        <f>VLOOKUP(C133,pivottrain!A:B,2,FALSE)</f>
        <v>0.82037996545768566</v>
      </c>
      <c r="E133">
        <f>VLOOKUP(C133,pivottrain!A:C,3,FALSE)</f>
        <v>0.17962003454231434</v>
      </c>
      <c r="F133" t="str">
        <f t="shared" si="7"/>
        <v>Female</v>
      </c>
      <c r="G133">
        <f t="shared" si="8"/>
        <v>1</v>
      </c>
    </row>
    <row r="134" spans="1:7">
      <c r="A134" s="1" t="s">
        <v>2215</v>
      </c>
      <c r="B134" s="1" t="s">
        <v>4</v>
      </c>
      <c r="C134" s="1" t="str">
        <f t="shared" si="6"/>
        <v>r</v>
      </c>
      <c r="D134">
        <f>VLOOKUP(C134,pivottrain!A:B,2,FALSE)</f>
        <v>0.06</v>
      </c>
      <c r="E134">
        <f>VLOOKUP(C134,pivottrain!A:C,3,FALSE)</f>
        <v>0.94</v>
      </c>
      <c r="F134" t="str">
        <f t="shared" si="7"/>
        <v>Male</v>
      </c>
      <c r="G134">
        <f t="shared" si="8"/>
        <v>1</v>
      </c>
    </row>
    <row r="135" spans="1:7">
      <c r="A135" s="1" t="s">
        <v>2216</v>
      </c>
      <c r="B135" s="1" t="s">
        <v>4</v>
      </c>
      <c r="C135" s="1" t="str">
        <f t="shared" si="6"/>
        <v>i</v>
      </c>
      <c r="D135">
        <f>VLOOKUP(C135,pivottrain!A:B,2,FALSE)</f>
        <v>0.82037996545768566</v>
      </c>
      <c r="E135">
        <f>VLOOKUP(C135,pivottrain!A:C,3,FALSE)</f>
        <v>0.17962003454231434</v>
      </c>
      <c r="F135" t="str">
        <f t="shared" si="7"/>
        <v>Female</v>
      </c>
      <c r="G135">
        <f t="shared" si="8"/>
        <v>0</v>
      </c>
    </row>
    <row r="136" spans="1:7">
      <c r="A136" s="1" t="s">
        <v>2217</v>
      </c>
      <c r="B136" s="1" t="s">
        <v>6</v>
      </c>
      <c r="C136" s="1" t="str">
        <f t="shared" si="6"/>
        <v>a</v>
      </c>
      <c r="D136">
        <f>VLOOKUP(C136,pivottrain!A:B,2,FALSE)</f>
        <v>0.73152478952291866</v>
      </c>
      <c r="E136">
        <f>VLOOKUP(C136,pivottrain!A:C,3,FALSE)</f>
        <v>0.26847521047708139</v>
      </c>
      <c r="F136" t="str">
        <f t="shared" si="7"/>
        <v>Female</v>
      </c>
      <c r="G136">
        <f t="shared" si="8"/>
        <v>1</v>
      </c>
    </row>
    <row r="137" spans="1:7">
      <c r="A137" s="1" t="s">
        <v>2218</v>
      </c>
      <c r="B137" s="1" t="s">
        <v>4</v>
      </c>
      <c r="C137" s="1" t="str">
        <f t="shared" si="6"/>
        <v>t</v>
      </c>
      <c r="D137">
        <f>VLOOKUP(C137,pivottrain!A:B,2,FALSE)</f>
        <v>8.6538461538461536E-2</v>
      </c>
      <c r="E137">
        <f>VLOOKUP(C137,pivottrain!A:C,3,FALSE)</f>
        <v>0.91346153846153844</v>
      </c>
      <c r="F137" t="str">
        <f t="shared" si="7"/>
        <v>Male</v>
      </c>
      <c r="G137">
        <f t="shared" si="8"/>
        <v>1</v>
      </c>
    </row>
    <row r="138" spans="1:7">
      <c r="A138" s="1" t="s">
        <v>2219</v>
      </c>
      <c r="B138" s="1" t="s">
        <v>4</v>
      </c>
      <c r="C138" s="1" t="str">
        <f t="shared" si="6"/>
        <v>h</v>
      </c>
      <c r="D138">
        <f>VLOOKUP(C138,pivottrain!A:B,2,FALSE)</f>
        <v>3.7234042553191488E-2</v>
      </c>
      <c r="E138">
        <f>VLOOKUP(C138,pivottrain!A:C,3,FALSE)</f>
        <v>0.96276595744680848</v>
      </c>
      <c r="F138" t="str">
        <f t="shared" si="7"/>
        <v>Male</v>
      </c>
      <c r="G138">
        <f t="shared" si="8"/>
        <v>1</v>
      </c>
    </row>
    <row r="139" spans="1:7">
      <c r="A139" s="1" t="s">
        <v>2220</v>
      </c>
      <c r="B139" s="1" t="s">
        <v>6</v>
      </c>
      <c r="C139" s="1" t="str">
        <f t="shared" si="6"/>
        <v>a</v>
      </c>
      <c r="D139">
        <f>VLOOKUP(C139,pivottrain!A:B,2,FALSE)</f>
        <v>0.73152478952291866</v>
      </c>
      <c r="E139">
        <f>VLOOKUP(C139,pivottrain!A:C,3,FALSE)</f>
        <v>0.26847521047708139</v>
      </c>
      <c r="F139" t="str">
        <f t="shared" si="7"/>
        <v>Female</v>
      </c>
      <c r="G139">
        <f t="shared" si="8"/>
        <v>1</v>
      </c>
    </row>
    <row r="140" spans="1:7">
      <c r="A140" s="1" t="s">
        <v>2221</v>
      </c>
      <c r="B140" s="1" t="s">
        <v>4</v>
      </c>
      <c r="C140" s="1" t="str">
        <f t="shared" si="6"/>
        <v>i</v>
      </c>
      <c r="D140">
        <f>VLOOKUP(C140,pivottrain!A:B,2,FALSE)</f>
        <v>0.82037996545768566</v>
      </c>
      <c r="E140">
        <f>VLOOKUP(C140,pivottrain!A:C,3,FALSE)</f>
        <v>0.17962003454231434</v>
      </c>
      <c r="F140" t="str">
        <f t="shared" si="7"/>
        <v>Female</v>
      </c>
      <c r="G140">
        <f t="shared" si="8"/>
        <v>0</v>
      </c>
    </row>
    <row r="141" spans="1:7">
      <c r="A141" s="1" t="s">
        <v>2222</v>
      </c>
      <c r="B141" s="1" t="s">
        <v>4</v>
      </c>
      <c r="C141" s="1" t="str">
        <f t="shared" si="6"/>
        <v>u</v>
      </c>
      <c r="D141">
        <f>VLOOKUP(C141,pivottrain!A:B,2,FALSE)</f>
        <v>0.15492957746478872</v>
      </c>
      <c r="E141">
        <f>VLOOKUP(C141,pivottrain!A:C,3,FALSE)</f>
        <v>0.84507042253521125</v>
      </c>
      <c r="F141" t="str">
        <f t="shared" si="7"/>
        <v>Male</v>
      </c>
      <c r="G141">
        <f t="shared" si="8"/>
        <v>1</v>
      </c>
    </row>
    <row r="142" spans="1:7">
      <c r="A142" s="1" t="s">
        <v>2223</v>
      </c>
      <c r="B142" s="1" t="s">
        <v>4</v>
      </c>
      <c r="C142" s="1" t="str">
        <f t="shared" si="6"/>
        <v>i</v>
      </c>
      <c r="D142">
        <f>VLOOKUP(C142,pivottrain!A:B,2,FALSE)</f>
        <v>0.82037996545768566</v>
      </c>
      <c r="E142">
        <f>VLOOKUP(C142,pivottrain!A:C,3,FALSE)</f>
        <v>0.17962003454231434</v>
      </c>
      <c r="F142" t="str">
        <f t="shared" si="7"/>
        <v>Female</v>
      </c>
      <c r="G142">
        <f t="shared" si="8"/>
        <v>0</v>
      </c>
    </row>
    <row r="143" spans="1:7">
      <c r="A143" s="1" t="s">
        <v>2224</v>
      </c>
      <c r="B143" s="1" t="s">
        <v>4</v>
      </c>
      <c r="C143" s="1" t="str">
        <f t="shared" si="6"/>
        <v>a</v>
      </c>
      <c r="D143">
        <f>VLOOKUP(C143,pivottrain!A:B,2,FALSE)</f>
        <v>0.73152478952291866</v>
      </c>
      <c r="E143">
        <f>VLOOKUP(C143,pivottrain!A:C,3,FALSE)</f>
        <v>0.26847521047708139</v>
      </c>
      <c r="F143" t="str">
        <f t="shared" si="7"/>
        <v>Female</v>
      </c>
      <c r="G143">
        <f t="shared" si="8"/>
        <v>0</v>
      </c>
    </row>
    <row r="144" spans="1:7">
      <c r="A144" s="1" t="s">
        <v>2225</v>
      </c>
      <c r="B144" s="1" t="s">
        <v>4</v>
      </c>
      <c r="C144" s="1" t="str">
        <f t="shared" si="6"/>
        <v>a</v>
      </c>
      <c r="D144">
        <f>VLOOKUP(C144,pivottrain!A:B,2,FALSE)</f>
        <v>0.73152478952291866</v>
      </c>
      <c r="E144">
        <f>VLOOKUP(C144,pivottrain!A:C,3,FALSE)</f>
        <v>0.26847521047708139</v>
      </c>
      <c r="F144" t="str">
        <f t="shared" si="7"/>
        <v>Female</v>
      </c>
      <c r="G144">
        <f t="shared" si="8"/>
        <v>0</v>
      </c>
    </row>
    <row r="145" spans="1:7">
      <c r="A145" s="1" t="s">
        <v>2226</v>
      </c>
      <c r="B145" s="1" t="s">
        <v>4</v>
      </c>
      <c r="C145" s="1" t="str">
        <f t="shared" si="6"/>
        <v>y</v>
      </c>
      <c r="D145">
        <f>VLOOKUP(C145,pivottrain!A:B,2,FALSE)</f>
        <v>5.5555555555555552E-2</v>
      </c>
      <c r="E145">
        <f>VLOOKUP(C145,pivottrain!A:C,3,FALSE)</f>
        <v>0.94444444444444442</v>
      </c>
      <c r="F145" t="str">
        <f t="shared" si="7"/>
        <v>Male</v>
      </c>
      <c r="G145">
        <f t="shared" si="8"/>
        <v>1</v>
      </c>
    </row>
    <row r="146" spans="1:7">
      <c r="A146" s="1" t="s">
        <v>2227</v>
      </c>
      <c r="B146" s="1" t="s">
        <v>4</v>
      </c>
      <c r="C146" s="1" t="str">
        <f t="shared" si="6"/>
        <v>d</v>
      </c>
      <c r="D146">
        <f>VLOOKUP(C146,pivottrain!A:B,2,FALSE)</f>
        <v>5.0847457627118647E-2</v>
      </c>
      <c r="E146">
        <f>VLOOKUP(C146,pivottrain!A:C,3,FALSE)</f>
        <v>0.94915254237288138</v>
      </c>
      <c r="F146" t="str">
        <f t="shared" si="7"/>
        <v>Male</v>
      </c>
      <c r="G146">
        <f t="shared" si="8"/>
        <v>1</v>
      </c>
    </row>
    <row r="147" spans="1:7">
      <c r="A147" s="1" t="s">
        <v>2228</v>
      </c>
      <c r="B147" s="1" t="s">
        <v>4</v>
      </c>
      <c r="C147" s="1" t="str">
        <f t="shared" si="6"/>
        <v>u</v>
      </c>
      <c r="D147">
        <f>VLOOKUP(C147,pivottrain!A:B,2,FALSE)</f>
        <v>0.15492957746478872</v>
      </c>
      <c r="E147">
        <f>VLOOKUP(C147,pivottrain!A:C,3,FALSE)</f>
        <v>0.84507042253521125</v>
      </c>
      <c r="F147" t="str">
        <f t="shared" si="7"/>
        <v>Male</v>
      </c>
      <c r="G147">
        <f t="shared" si="8"/>
        <v>1</v>
      </c>
    </row>
    <row r="148" spans="1:7">
      <c r="A148" s="1" t="s">
        <v>2229</v>
      </c>
      <c r="B148" s="1" t="s">
        <v>6</v>
      </c>
      <c r="C148" s="1" t="str">
        <f t="shared" si="6"/>
        <v>i</v>
      </c>
      <c r="D148">
        <f>VLOOKUP(C148,pivottrain!A:B,2,FALSE)</f>
        <v>0.82037996545768566</v>
      </c>
      <c r="E148">
        <f>VLOOKUP(C148,pivottrain!A:C,3,FALSE)</f>
        <v>0.17962003454231434</v>
      </c>
      <c r="F148" t="str">
        <f t="shared" si="7"/>
        <v>Female</v>
      </c>
      <c r="G148">
        <f t="shared" si="8"/>
        <v>1</v>
      </c>
    </row>
    <row r="149" spans="1:7">
      <c r="A149" s="1" t="s">
        <v>2230</v>
      </c>
      <c r="B149" s="1" t="s">
        <v>6</v>
      </c>
      <c r="C149" s="1" t="str">
        <f t="shared" si="6"/>
        <v>a</v>
      </c>
      <c r="D149">
        <f>VLOOKUP(C149,pivottrain!A:B,2,FALSE)</f>
        <v>0.73152478952291866</v>
      </c>
      <c r="E149">
        <f>VLOOKUP(C149,pivottrain!A:C,3,FALSE)</f>
        <v>0.26847521047708139</v>
      </c>
      <c r="F149" t="str">
        <f t="shared" si="7"/>
        <v>Female</v>
      </c>
      <c r="G149">
        <f t="shared" si="8"/>
        <v>1</v>
      </c>
    </row>
    <row r="150" spans="1:7">
      <c r="A150" s="1" t="s">
        <v>2231</v>
      </c>
      <c r="B150" s="1" t="s">
        <v>6</v>
      </c>
      <c r="C150" s="1" t="str">
        <f t="shared" si="6"/>
        <v>i</v>
      </c>
      <c r="D150">
        <f>VLOOKUP(C150,pivottrain!A:B,2,FALSE)</f>
        <v>0.82037996545768566</v>
      </c>
      <c r="E150">
        <f>VLOOKUP(C150,pivottrain!A:C,3,FALSE)</f>
        <v>0.17962003454231434</v>
      </c>
      <c r="F150" t="str">
        <f t="shared" si="7"/>
        <v>Female</v>
      </c>
      <c r="G150">
        <f t="shared" si="8"/>
        <v>1</v>
      </c>
    </row>
    <row r="151" spans="1:7">
      <c r="A151" s="1" t="s">
        <v>2232</v>
      </c>
      <c r="B151" s="1" t="s">
        <v>4</v>
      </c>
      <c r="C151" s="1" t="str">
        <f t="shared" si="6"/>
        <v>i</v>
      </c>
      <c r="D151">
        <f>VLOOKUP(C151,pivottrain!A:B,2,FALSE)</f>
        <v>0.82037996545768566</v>
      </c>
      <c r="E151">
        <f>VLOOKUP(C151,pivottrain!A:C,3,FALSE)</f>
        <v>0.17962003454231434</v>
      </c>
      <c r="F151" t="str">
        <f t="shared" si="7"/>
        <v>Female</v>
      </c>
      <c r="G151">
        <f t="shared" si="8"/>
        <v>0</v>
      </c>
    </row>
    <row r="152" spans="1:7">
      <c r="A152" s="1" t="s">
        <v>2233</v>
      </c>
      <c r="B152" s="1" t="s">
        <v>4</v>
      </c>
      <c r="C152" s="1" t="str">
        <f t="shared" si="6"/>
        <v>l</v>
      </c>
      <c r="D152">
        <f>VLOOKUP(C152,pivottrain!A:B,2,FALSE)</f>
        <v>0.28260869565217389</v>
      </c>
      <c r="E152">
        <f>VLOOKUP(C152,pivottrain!A:C,3,FALSE)</f>
        <v>0.71739130434782605</v>
      </c>
      <c r="F152" t="str">
        <f t="shared" si="7"/>
        <v>Male</v>
      </c>
      <c r="G152">
        <f t="shared" si="8"/>
        <v>1</v>
      </c>
    </row>
    <row r="153" spans="1:7">
      <c r="A153" s="1" t="s">
        <v>2234</v>
      </c>
      <c r="B153" s="1" t="s">
        <v>6</v>
      </c>
      <c r="C153" s="1" t="str">
        <f t="shared" si="6"/>
        <v>a</v>
      </c>
      <c r="D153">
        <f>VLOOKUP(C153,pivottrain!A:B,2,FALSE)</f>
        <v>0.73152478952291866</v>
      </c>
      <c r="E153">
        <f>VLOOKUP(C153,pivottrain!A:C,3,FALSE)</f>
        <v>0.26847521047708139</v>
      </c>
      <c r="F153" t="str">
        <f t="shared" si="7"/>
        <v>Female</v>
      </c>
      <c r="G153">
        <f t="shared" si="8"/>
        <v>1</v>
      </c>
    </row>
    <row r="154" spans="1:7">
      <c r="A154" s="1" t="s">
        <v>2235</v>
      </c>
      <c r="B154" s="1" t="s">
        <v>6</v>
      </c>
      <c r="C154" s="1" t="str">
        <f t="shared" si="6"/>
        <v>a</v>
      </c>
      <c r="D154">
        <f>VLOOKUP(C154,pivottrain!A:B,2,FALSE)</f>
        <v>0.73152478952291866</v>
      </c>
      <c r="E154">
        <f>VLOOKUP(C154,pivottrain!A:C,3,FALSE)</f>
        <v>0.26847521047708139</v>
      </c>
      <c r="F154" t="str">
        <f t="shared" si="7"/>
        <v>Female</v>
      </c>
      <c r="G154">
        <f t="shared" si="8"/>
        <v>1</v>
      </c>
    </row>
    <row r="155" spans="1:7">
      <c r="A155" s="1" t="s">
        <v>2236</v>
      </c>
      <c r="B155" s="1" t="s">
        <v>6</v>
      </c>
      <c r="C155" s="1" t="str">
        <f t="shared" si="6"/>
        <v>i</v>
      </c>
      <c r="D155">
        <f>VLOOKUP(C155,pivottrain!A:B,2,FALSE)</f>
        <v>0.82037996545768566</v>
      </c>
      <c r="E155">
        <f>VLOOKUP(C155,pivottrain!A:C,3,FALSE)</f>
        <v>0.17962003454231434</v>
      </c>
      <c r="F155" t="str">
        <f t="shared" si="7"/>
        <v>Female</v>
      </c>
      <c r="G155">
        <f t="shared" si="8"/>
        <v>1</v>
      </c>
    </row>
    <row r="156" spans="1:7">
      <c r="A156" s="1" t="s">
        <v>2237</v>
      </c>
      <c r="B156" s="1" t="s">
        <v>6</v>
      </c>
      <c r="C156" s="1" t="str">
        <f t="shared" si="6"/>
        <v>a</v>
      </c>
      <c r="D156">
        <f>VLOOKUP(C156,pivottrain!A:B,2,FALSE)</f>
        <v>0.73152478952291866</v>
      </c>
      <c r="E156">
        <f>VLOOKUP(C156,pivottrain!A:C,3,FALSE)</f>
        <v>0.26847521047708139</v>
      </c>
      <c r="F156" t="str">
        <f t="shared" si="7"/>
        <v>Female</v>
      </c>
      <c r="G156">
        <f t="shared" si="8"/>
        <v>1</v>
      </c>
    </row>
    <row r="157" spans="1:7">
      <c r="A157" s="1" t="s">
        <v>2238</v>
      </c>
      <c r="B157" s="1" t="s">
        <v>4</v>
      </c>
      <c r="C157" s="1" t="str">
        <f t="shared" si="6"/>
        <v>a</v>
      </c>
      <c r="D157">
        <f>VLOOKUP(C157,pivottrain!A:B,2,FALSE)</f>
        <v>0.73152478952291866</v>
      </c>
      <c r="E157">
        <f>VLOOKUP(C157,pivottrain!A:C,3,FALSE)</f>
        <v>0.26847521047708139</v>
      </c>
      <c r="F157" t="str">
        <f t="shared" si="7"/>
        <v>Female</v>
      </c>
      <c r="G157">
        <f t="shared" si="8"/>
        <v>0</v>
      </c>
    </row>
    <row r="158" spans="1:7">
      <c r="A158" s="1" t="s">
        <v>2239</v>
      </c>
      <c r="B158" s="1" t="s">
        <v>4</v>
      </c>
      <c r="C158" s="1" t="str">
        <f t="shared" si="6"/>
        <v>k</v>
      </c>
      <c r="D158">
        <f>VLOOKUP(C158,pivottrain!A:B,2,FALSE)</f>
        <v>6.25E-2</v>
      </c>
      <c r="E158">
        <f>VLOOKUP(C158,pivottrain!A:C,3,FALSE)</f>
        <v>0.9375</v>
      </c>
      <c r="F158" t="str">
        <f t="shared" si="7"/>
        <v>Male</v>
      </c>
      <c r="G158">
        <f t="shared" si="8"/>
        <v>1</v>
      </c>
    </row>
    <row r="159" spans="1:7">
      <c r="A159" s="1" t="s">
        <v>2240</v>
      </c>
      <c r="B159" s="1" t="s">
        <v>6</v>
      </c>
      <c r="C159" s="1" t="str">
        <f t="shared" si="6"/>
        <v>a</v>
      </c>
      <c r="D159">
        <f>VLOOKUP(C159,pivottrain!A:B,2,FALSE)</f>
        <v>0.73152478952291866</v>
      </c>
      <c r="E159">
        <f>VLOOKUP(C159,pivottrain!A:C,3,FALSE)</f>
        <v>0.26847521047708139</v>
      </c>
      <c r="F159" t="str">
        <f t="shared" si="7"/>
        <v>Female</v>
      </c>
      <c r="G159">
        <f t="shared" si="8"/>
        <v>1</v>
      </c>
    </row>
    <row r="160" spans="1:7">
      <c r="A160" s="1" t="s">
        <v>2241</v>
      </c>
      <c r="B160" s="1" t="s">
        <v>6</v>
      </c>
      <c r="C160" s="1" t="str">
        <f t="shared" si="6"/>
        <v>a</v>
      </c>
      <c r="D160">
        <f>VLOOKUP(C160,pivottrain!A:B,2,FALSE)</f>
        <v>0.73152478952291866</v>
      </c>
      <c r="E160">
        <f>VLOOKUP(C160,pivottrain!A:C,3,FALSE)</f>
        <v>0.26847521047708139</v>
      </c>
      <c r="F160" t="str">
        <f t="shared" si="7"/>
        <v>Female</v>
      </c>
      <c r="G160">
        <f t="shared" si="8"/>
        <v>1</v>
      </c>
    </row>
    <row r="161" spans="1:7">
      <c r="A161" s="1" t="s">
        <v>2242</v>
      </c>
      <c r="B161" s="1" t="s">
        <v>4</v>
      </c>
      <c r="C161" s="1" t="str">
        <f t="shared" si="6"/>
        <v>i</v>
      </c>
      <c r="D161">
        <f>VLOOKUP(C161,pivottrain!A:B,2,FALSE)</f>
        <v>0.82037996545768566</v>
      </c>
      <c r="E161">
        <f>VLOOKUP(C161,pivottrain!A:C,3,FALSE)</f>
        <v>0.17962003454231434</v>
      </c>
      <c r="F161" t="str">
        <f t="shared" si="7"/>
        <v>Female</v>
      </c>
      <c r="G161">
        <f t="shared" si="8"/>
        <v>0</v>
      </c>
    </row>
    <row r="162" spans="1:7">
      <c r="A162" s="1" t="s">
        <v>2243</v>
      </c>
      <c r="B162" s="1" t="s">
        <v>4</v>
      </c>
      <c r="C162" s="1" t="str">
        <f t="shared" si="6"/>
        <v>h</v>
      </c>
      <c r="D162">
        <f>VLOOKUP(C162,pivottrain!A:B,2,FALSE)</f>
        <v>3.7234042553191488E-2</v>
      </c>
      <c r="E162">
        <f>VLOOKUP(C162,pivottrain!A:C,3,FALSE)</f>
        <v>0.96276595744680848</v>
      </c>
      <c r="F162" t="str">
        <f t="shared" si="7"/>
        <v>Male</v>
      </c>
      <c r="G162">
        <f t="shared" si="8"/>
        <v>1</v>
      </c>
    </row>
    <row r="163" spans="1:7">
      <c r="A163" s="1" t="s">
        <v>2244</v>
      </c>
      <c r="B163" s="1" t="s">
        <v>4</v>
      </c>
      <c r="C163" s="1" t="str">
        <f t="shared" si="6"/>
        <v>n</v>
      </c>
      <c r="D163">
        <f>VLOOKUP(C163,pivottrain!A:B,2,FALSE)</f>
        <v>6.5384615384615388E-2</v>
      </c>
      <c r="E163">
        <f>VLOOKUP(C163,pivottrain!A:C,3,FALSE)</f>
        <v>0.93461538461538463</v>
      </c>
      <c r="F163" t="str">
        <f t="shared" si="7"/>
        <v>Male</v>
      </c>
      <c r="G163">
        <f t="shared" si="8"/>
        <v>1</v>
      </c>
    </row>
    <row r="164" spans="1:7">
      <c r="A164" s="1" t="s">
        <v>2245</v>
      </c>
      <c r="B164" s="1" t="s">
        <v>4</v>
      </c>
      <c r="C164" s="1" t="str">
        <f t="shared" si="6"/>
        <v>d</v>
      </c>
      <c r="D164">
        <f>VLOOKUP(C164,pivottrain!A:B,2,FALSE)</f>
        <v>5.0847457627118647E-2</v>
      </c>
      <c r="E164">
        <f>VLOOKUP(C164,pivottrain!A:C,3,FALSE)</f>
        <v>0.94915254237288138</v>
      </c>
      <c r="F164" t="str">
        <f t="shared" si="7"/>
        <v>Male</v>
      </c>
      <c r="G164">
        <f t="shared" si="8"/>
        <v>1</v>
      </c>
    </row>
    <row r="165" spans="1:7">
      <c r="A165" s="1" t="s">
        <v>2246</v>
      </c>
      <c r="B165" s="1" t="s">
        <v>6</v>
      </c>
      <c r="C165" s="1" t="str">
        <f t="shared" si="6"/>
        <v>a</v>
      </c>
      <c r="D165">
        <f>VLOOKUP(C165,pivottrain!A:B,2,FALSE)</f>
        <v>0.73152478952291866</v>
      </c>
      <c r="E165">
        <f>VLOOKUP(C165,pivottrain!A:C,3,FALSE)</f>
        <v>0.26847521047708139</v>
      </c>
      <c r="F165" t="str">
        <f t="shared" si="7"/>
        <v>Female</v>
      </c>
      <c r="G165">
        <f t="shared" si="8"/>
        <v>1</v>
      </c>
    </row>
    <row r="166" spans="1:7">
      <c r="A166" s="1" t="s">
        <v>2247</v>
      </c>
      <c r="B166" s="1" t="s">
        <v>4</v>
      </c>
      <c r="C166" s="1" t="str">
        <f t="shared" si="6"/>
        <v>a</v>
      </c>
      <c r="D166">
        <f>VLOOKUP(C166,pivottrain!A:B,2,FALSE)</f>
        <v>0.73152478952291866</v>
      </c>
      <c r="E166">
        <f>VLOOKUP(C166,pivottrain!A:C,3,FALSE)</f>
        <v>0.26847521047708139</v>
      </c>
      <c r="F166" t="str">
        <f t="shared" si="7"/>
        <v>Female</v>
      </c>
      <c r="G166">
        <f t="shared" si="8"/>
        <v>0</v>
      </c>
    </row>
    <row r="167" spans="1:7">
      <c r="A167" s="1" t="s">
        <v>2248</v>
      </c>
      <c r="B167" s="1" t="s">
        <v>4</v>
      </c>
      <c r="C167" s="1" t="str">
        <f t="shared" si="6"/>
        <v>h</v>
      </c>
      <c r="D167">
        <f>VLOOKUP(C167,pivottrain!A:B,2,FALSE)</f>
        <v>3.7234042553191488E-2</v>
      </c>
      <c r="E167">
        <f>VLOOKUP(C167,pivottrain!A:C,3,FALSE)</f>
        <v>0.96276595744680848</v>
      </c>
      <c r="F167" t="str">
        <f t="shared" si="7"/>
        <v>Male</v>
      </c>
      <c r="G167">
        <f t="shared" si="8"/>
        <v>1</v>
      </c>
    </row>
    <row r="168" spans="1:7">
      <c r="A168" s="1" t="s">
        <v>2249</v>
      </c>
      <c r="B168" s="1" t="s">
        <v>4</v>
      </c>
      <c r="C168" s="1" t="str">
        <f t="shared" si="6"/>
        <v>n</v>
      </c>
      <c r="D168">
        <f>VLOOKUP(C168,pivottrain!A:B,2,FALSE)</f>
        <v>6.5384615384615388E-2</v>
      </c>
      <c r="E168">
        <f>VLOOKUP(C168,pivottrain!A:C,3,FALSE)</f>
        <v>0.93461538461538463</v>
      </c>
      <c r="F168" t="str">
        <f t="shared" si="7"/>
        <v>Male</v>
      </c>
      <c r="G168">
        <f t="shared" si="8"/>
        <v>1</v>
      </c>
    </row>
    <row r="169" spans="1:7">
      <c r="A169" s="1" t="s">
        <v>2250</v>
      </c>
      <c r="B169" s="1" t="s">
        <v>4</v>
      </c>
      <c r="C169" s="1" t="str">
        <f t="shared" si="6"/>
        <v>h</v>
      </c>
      <c r="D169">
        <f>VLOOKUP(C169,pivottrain!A:B,2,FALSE)</f>
        <v>3.7234042553191488E-2</v>
      </c>
      <c r="E169">
        <f>VLOOKUP(C169,pivottrain!A:C,3,FALSE)</f>
        <v>0.96276595744680848</v>
      </c>
      <c r="F169" t="str">
        <f t="shared" si="7"/>
        <v>Male</v>
      </c>
      <c r="G169">
        <f t="shared" si="8"/>
        <v>1</v>
      </c>
    </row>
    <row r="170" spans="1:7">
      <c r="A170" s="1" t="s">
        <v>2251</v>
      </c>
      <c r="B170" s="1" t="s">
        <v>4</v>
      </c>
      <c r="C170" s="1" t="str">
        <f t="shared" si="6"/>
        <v>n</v>
      </c>
      <c r="D170">
        <f>VLOOKUP(C170,pivottrain!A:B,2,FALSE)</f>
        <v>6.5384615384615388E-2</v>
      </c>
      <c r="E170">
        <f>VLOOKUP(C170,pivottrain!A:C,3,FALSE)</f>
        <v>0.93461538461538463</v>
      </c>
      <c r="F170" t="str">
        <f t="shared" si="7"/>
        <v>Male</v>
      </c>
      <c r="G170">
        <f t="shared" si="8"/>
        <v>1</v>
      </c>
    </row>
    <row r="171" spans="1:7">
      <c r="A171" s="1" t="s">
        <v>2252</v>
      </c>
      <c r="B171" s="1" t="s">
        <v>4</v>
      </c>
      <c r="C171" s="1" t="str">
        <f t="shared" si="6"/>
        <v>a</v>
      </c>
      <c r="D171">
        <f>VLOOKUP(C171,pivottrain!A:B,2,FALSE)</f>
        <v>0.73152478952291866</v>
      </c>
      <c r="E171">
        <f>VLOOKUP(C171,pivottrain!A:C,3,FALSE)</f>
        <v>0.26847521047708139</v>
      </c>
      <c r="F171" t="str">
        <f t="shared" si="7"/>
        <v>Female</v>
      </c>
      <c r="G171">
        <f t="shared" si="8"/>
        <v>0</v>
      </c>
    </row>
    <row r="172" spans="1:7">
      <c r="A172" s="1" t="s">
        <v>2253</v>
      </c>
      <c r="B172" s="1" t="s">
        <v>4</v>
      </c>
      <c r="C172" s="1" t="str">
        <f t="shared" si="6"/>
        <v>m</v>
      </c>
      <c r="D172">
        <f>VLOOKUP(C172,pivottrain!A:B,2,FALSE)</f>
        <v>0.171875</v>
      </c>
      <c r="E172">
        <f>VLOOKUP(C172,pivottrain!A:C,3,FALSE)</f>
        <v>0.828125</v>
      </c>
      <c r="F172" t="str">
        <f t="shared" si="7"/>
        <v>Male</v>
      </c>
      <c r="G172">
        <f t="shared" si="8"/>
        <v>1</v>
      </c>
    </row>
    <row r="173" spans="1:7">
      <c r="A173" s="1" t="s">
        <v>2254</v>
      </c>
      <c r="B173" s="1" t="s">
        <v>6</v>
      </c>
      <c r="C173" s="1" t="str">
        <f t="shared" si="6"/>
        <v>a</v>
      </c>
      <c r="D173">
        <f>VLOOKUP(C173,pivottrain!A:B,2,FALSE)</f>
        <v>0.73152478952291866</v>
      </c>
      <c r="E173">
        <f>VLOOKUP(C173,pivottrain!A:C,3,FALSE)</f>
        <v>0.26847521047708139</v>
      </c>
      <c r="F173" t="str">
        <f t="shared" si="7"/>
        <v>Female</v>
      </c>
      <c r="G173">
        <f t="shared" si="8"/>
        <v>1</v>
      </c>
    </row>
    <row r="174" spans="1:7">
      <c r="A174" s="1" t="s">
        <v>2255</v>
      </c>
      <c r="B174" s="1" t="s">
        <v>4</v>
      </c>
      <c r="C174" s="1" t="str">
        <f t="shared" si="6"/>
        <v>y</v>
      </c>
      <c r="D174">
        <f>VLOOKUP(C174,pivottrain!A:B,2,FALSE)</f>
        <v>5.5555555555555552E-2</v>
      </c>
      <c r="E174">
        <f>VLOOKUP(C174,pivottrain!A:C,3,FALSE)</f>
        <v>0.94444444444444442</v>
      </c>
      <c r="F174" t="str">
        <f t="shared" si="7"/>
        <v>Male</v>
      </c>
      <c r="G174">
        <f t="shared" si="8"/>
        <v>1</v>
      </c>
    </row>
    <row r="175" spans="1:7">
      <c r="A175" s="1" t="s">
        <v>2256</v>
      </c>
      <c r="B175" s="1" t="s">
        <v>6</v>
      </c>
      <c r="C175" s="1" t="str">
        <f t="shared" si="6"/>
        <v>i</v>
      </c>
      <c r="D175">
        <f>VLOOKUP(C175,pivottrain!A:B,2,FALSE)</f>
        <v>0.82037996545768566</v>
      </c>
      <c r="E175">
        <f>VLOOKUP(C175,pivottrain!A:C,3,FALSE)</f>
        <v>0.17962003454231434</v>
      </c>
      <c r="F175" t="str">
        <f t="shared" si="7"/>
        <v>Female</v>
      </c>
      <c r="G175">
        <f t="shared" si="8"/>
        <v>1</v>
      </c>
    </row>
    <row r="176" spans="1:7">
      <c r="A176" s="1" t="s">
        <v>2257</v>
      </c>
      <c r="B176" s="1" t="s">
        <v>6</v>
      </c>
      <c r="C176" s="1" t="str">
        <f t="shared" si="6"/>
        <v>i</v>
      </c>
      <c r="D176">
        <f>VLOOKUP(C176,pivottrain!A:B,2,FALSE)</f>
        <v>0.82037996545768566</v>
      </c>
      <c r="E176">
        <f>VLOOKUP(C176,pivottrain!A:C,3,FALSE)</f>
        <v>0.17962003454231434</v>
      </c>
      <c r="F176" t="str">
        <f t="shared" si="7"/>
        <v>Female</v>
      </c>
      <c r="G176">
        <f t="shared" si="8"/>
        <v>1</v>
      </c>
    </row>
    <row r="177" spans="1:7">
      <c r="A177" s="1" t="s">
        <v>2258</v>
      </c>
      <c r="B177" s="1" t="s">
        <v>6</v>
      </c>
      <c r="C177" s="1" t="str">
        <f t="shared" si="6"/>
        <v>a</v>
      </c>
      <c r="D177">
        <f>VLOOKUP(C177,pivottrain!A:B,2,FALSE)</f>
        <v>0.73152478952291866</v>
      </c>
      <c r="E177">
        <f>VLOOKUP(C177,pivottrain!A:C,3,FALSE)</f>
        <v>0.26847521047708139</v>
      </c>
      <c r="F177" t="str">
        <f t="shared" si="7"/>
        <v>Female</v>
      </c>
      <c r="G177">
        <f t="shared" si="8"/>
        <v>1</v>
      </c>
    </row>
    <row r="178" spans="1:7">
      <c r="A178" s="1" t="s">
        <v>2259</v>
      </c>
      <c r="B178" s="1" t="s">
        <v>6</v>
      </c>
      <c r="C178" s="1" t="str">
        <f t="shared" si="6"/>
        <v>a</v>
      </c>
      <c r="D178">
        <f>VLOOKUP(C178,pivottrain!A:B,2,FALSE)</f>
        <v>0.73152478952291866</v>
      </c>
      <c r="E178">
        <f>VLOOKUP(C178,pivottrain!A:C,3,FALSE)</f>
        <v>0.26847521047708139</v>
      </c>
      <c r="F178" t="str">
        <f t="shared" si="7"/>
        <v>Female</v>
      </c>
      <c r="G178">
        <f t="shared" si="8"/>
        <v>1</v>
      </c>
    </row>
    <row r="179" spans="1:7">
      <c r="A179" s="1" t="s">
        <v>2260</v>
      </c>
      <c r="B179" s="1" t="s">
        <v>4</v>
      </c>
      <c r="C179" s="1" t="str">
        <f t="shared" si="6"/>
        <v>u</v>
      </c>
      <c r="D179">
        <f>VLOOKUP(C179,pivottrain!A:B,2,FALSE)</f>
        <v>0.15492957746478872</v>
      </c>
      <c r="E179">
        <f>VLOOKUP(C179,pivottrain!A:C,3,FALSE)</f>
        <v>0.84507042253521125</v>
      </c>
      <c r="F179" t="str">
        <f t="shared" si="7"/>
        <v>Male</v>
      </c>
      <c r="G179">
        <f t="shared" si="8"/>
        <v>1</v>
      </c>
    </row>
    <row r="180" spans="1:7">
      <c r="A180" s="1" t="s">
        <v>2261</v>
      </c>
      <c r="B180" s="1" t="s">
        <v>6</v>
      </c>
      <c r="C180" s="1" t="str">
        <f t="shared" si="6"/>
        <v>l</v>
      </c>
      <c r="D180">
        <f>VLOOKUP(C180,pivottrain!A:B,2,FALSE)</f>
        <v>0.28260869565217389</v>
      </c>
      <c r="E180">
        <f>VLOOKUP(C180,pivottrain!A:C,3,FALSE)</f>
        <v>0.71739130434782605</v>
      </c>
      <c r="F180" t="str">
        <f t="shared" si="7"/>
        <v>Male</v>
      </c>
      <c r="G180">
        <f t="shared" si="8"/>
        <v>0</v>
      </c>
    </row>
    <row r="181" spans="1:7">
      <c r="A181" s="1" t="s">
        <v>2262</v>
      </c>
      <c r="B181" s="1" t="s">
        <v>6</v>
      </c>
      <c r="C181" s="1" t="str">
        <f t="shared" si="6"/>
        <v>a</v>
      </c>
      <c r="D181">
        <f>VLOOKUP(C181,pivottrain!A:B,2,FALSE)</f>
        <v>0.73152478952291866</v>
      </c>
      <c r="E181">
        <f>VLOOKUP(C181,pivottrain!A:C,3,FALSE)</f>
        <v>0.26847521047708139</v>
      </c>
      <c r="F181" t="str">
        <f t="shared" si="7"/>
        <v>Female</v>
      </c>
      <c r="G181">
        <f t="shared" si="8"/>
        <v>1</v>
      </c>
    </row>
    <row r="182" spans="1:7">
      <c r="A182" s="1" t="s">
        <v>2263</v>
      </c>
      <c r="B182" s="1" t="s">
        <v>6</v>
      </c>
      <c r="C182" s="1" t="str">
        <f t="shared" si="6"/>
        <v>i</v>
      </c>
      <c r="D182">
        <f>VLOOKUP(C182,pivottrain!A:B,2,FALSE)</f>
        <v>0.82037996545768566</v>
      </c>
      <c r="E182">
        <f>VLOOKUP(C182,pivottrain!A:C,3,FALSE)</f>
        <v>0.17962003454231434</v>
      </c>
      <c r="F182" t="str">
        <f t="shared" si="7"/>
        <v>Female</v>
      </c>
      <c r="G182">
        <f t="shared" si="8"/>
        <v>1</v>
      </c>
    </row>
    <row r="183" spans="1:7">
      <c r="A183" s="1" t="s">
        <v>2264</v>
      </c>
      <c r="B183" s="1" t="s">
        <v>4</v>
      </c>
      <c r="C183" s="1" t="str">
        <f t="shared" si="6"/>
        <v>t</v>
      </c>
      <c r="D183">
        <f>VLOOKUP(C183,pivottrain!A:B,2,FALSE)</f>
        <v>8.6538461538461536E-2</v>
      </c>
      <c r="E183">
        <f>VLOOKUP(C183,pivottrain!A:C,3,FALSE)</f>
        <v>0.91346153846153844</v>
      </c>
      <c r="F183" t="str">
        <f t="shared" si="7"/>
        <v>Male</v>
      </c>
      <c r="G183">
        <f t="shared" si="8"/>
        <v>1</v>
      </c>
    </row>
    <row r="184" spans="1:7">
      <c r="A184" s="1" t="s">
        <v>2265</v>
      </c>
      <c r="B184" s="1" t="s">
        <v>4</v>
      </c>
      <c r="C184" s="1" t="str">
        <f t="shared" si="6"/>
        <v>n</v>
      </c>
      <c r="D184">
        <f>VLOOKUP(C184,pivottrain!A:B,2,FALSE)</f>
        <v>6.5384615384615388E-2</v>
      </c>
      <c r="E184">
        <f>VLOOKUP(C184,pivottrain!A:C,3,FALSE)</f>
        <v>0.93461538461538463</v>
      </c>
      <c r="F184" t="str">
        <f t="shared" si="7"/>
        <v>Male</v>
      </c>
      <c r="G184">
        <f t="shared" si="8"/>
        <v>1</v>
      </c>
    </row>
    <row r="185" spans="1:7">
      <c r="A185" s="1" t="s">
        <v>2266</v>
      </c>
      <c r="B185" s="1" t="s">
        <v>6</v>
      </c>
      <c r="C185" s="1" t="str">
        <f t="shared" si="6"/>
        <v>a</v>
      </c>
      <c r="D185">
        <f>VLOOKUP(C185,pivottrain!A:B,2,FALSE)</f>
        <v>0.73152478952291866</v>
      </c>
      <c r="E185">
        <f>VLOOKUP(C185,pivottrain!A:C,3,FALSE)</f>
        <v>0.26847521047708139</v>
      </c>
      <c r="F185" t="str">
        <f t="shared" si="7"/>
        <v>Female</v>
      </c>
      <c r="G185">
        <f t="shared" si="8"/>
        <v>1</v>
      </c>
    </row>
    <row r="186" spans="1:7">
      <c r="A186" s="1" t="s">
        <v>2267</v>
      </c>
      <c r="B186" s="1" t="s">
        <v>4</v>
      </c>
      <c r="C186" s="1" t="str">
        <f t="shared" si="6"/>
        <v>d</v>
      </c>
      <c r="D186">
        <f>VLOOKUP(C186,pivottrain!A:B,2,FALSE)</f>
        <v>5.0847457627118647E-2</v>
      </c>
      <c r="E186">
        <f>VLOOKUP(C186,pivottrain!A:C,3,FALSE)</f>
        <v>0.94915254237288138</v>
      </c>
      <c r="F186" t="str">
        <f t="shared" si="7"/>
        <v>Male</v>
      </c>
      <c r="G186">
        <f t="shared" si="8"/>
        <v>1</v>
      </c>
    </row>
    <row r="187" spans="1:7">
      <c r="A187" s="1" t="s">
        <v>2268</v>
      </c>
      <c r="B187" s="1" t="s">
        <v>6</v>
      </c>
      <c r="C187" s="1" t="str">
        <f t="shared" si="6"/>
        <v>i</v>
      </c>
      <c r="D187">
        <f>VLOOKUP(C187,pivottrain!A:B,2,FALSE)</f>
        <v>0.82037996545768566</v>
      </c>
      <c r="E187">
        <f>VLOOKUP(C187,pivottrain!A:C,3,FALSE)</f>
        <v>0.17962003454231434</v>
      </c>
      <c r="F187" t="str">
        <f t="shared" si="7"/>
        <v>Female</v>
      </c>
      <c r="G187">
        <f t="shared" si="8"/>
        <v>1</v>
      </c>
    </row>
    <row r="188" spans="1:7">
      <c r="A188" s="1" t="s">
        <v>2269</v>
      </c>
      <c r="B188" s="1" t="s">
        <v>4</v>
      </c>
      <c r="C188" s="1" t="str">
        <f t="shared" si="6"/>
        <v>k</v>
      </c>
      <c r="D188">
        <f>VLOOKUP(C188,pivottrain!A:B,2,FALSE)</f>
        <v>6.25E-2</v>
      </c>
      <c r="E188">
        <f>VLOOKUP(C188,pivottrain!A:C,3,FALSE)</f>
        <v>0.9375</v>
      </c>
      <c r="F188" t="str">
        <f t="shared" si="7"/>
        <v>Male</v>
      </c>
      <c r="G188">
        <f t="shared" si="8"/>
        <v>1</v>
      </c>
    </row>
    <row r="189" spans="1:7">
      <c r="A189" s="1" t="s">
        <v>2270</v>
      </c>
      <c r="B189" s="1" t="s">
        <v>4</v>
      </c>
      <c r="C189" s="1" t="str">
        <f t="shared" si="6"/>
        <v>s</v>
      </c>
      <c r="D189">
        <f>VLOOKUP(C189,pivottrain!A:B,2,FALSE)</f>
        <v>0.10810810810810811</v>
      </c>
      <c r="E189">
        <f>VLOOKUP(C189,pivottrain!A:C,3,FALSE)</f>
        <v>0.89189189189189189</v>
      </c>
      <c r="F189" t="str">
        <f t="shared" si="7"/>
        <v>Male</v>
      </c>
      <c r="G189">
        <f t="shared" si="8"/>
        <v>1</v>
      </c>
    </row>
    <row r="190" spans="1:7">
      <c r="A190" s="1" t="s">
        <v>2271</v>
      </c>
      <c r="B190" s="1" t="s">
        <v>4</v>
      </c>
      <c r="C190" s="1" t="str">
        <f t="shared" si="6"/>
        <v>t</v>
      </c>
      <c r="D190">
        <f>VLOOKUP(C190,pivottrain!A:B,2,FALSE)</f>
        <v>8.6538461538461536E-2</v>
      </c>
      <c r="E190">
        <f>VLOOKUP(C190,pivottrain!A:C,3,FALSE)</f>
        <v>0.91346153846153844</v>
      </c>
      <c r="F190" t="str">
        <f t="shared" si="7"/>
        <v>Male</v>
      </c>
      <c r="G190">
        <f t="shared" si="8"/>
        <v>1</v>
      </c>
    </row>
    <row r="191" spans="1:7">
      <c r="A191" s="1" t="s">
        <v>2272</v>
      </c>
      <c r="B191" s="1" t="s">
        <v>4</v>
      </c>
      <c r="C191" s="1" t="str">
        <f t="shared" si="6"/>
        <v>a</v>
      </c>
      <c r="D191">
        <f>VLOOKUP(C191,pivottrain!A:B,2,FALSE)</f>
        <v>0.73152478952291866</v>
      </c>
      <c r="E191">
        <f>VLOOKUP(C191,pivottrain!A:C,3,FALSE)</f>
        <v>0.26847521047708139</v>
      </c>
      <c r="F191" t="str">
        <f t="shared" si="7"/>
        <v>Female</v>
      </c>
      <c r="G191">
        <f t="shared" si="8"/>
        <v>0</v>
      </c>
    </row>
    <row r="192" spans="1:7">
      <c r="A192" s="1" t="s">
        <v>2273</v>
      </c>
      <c r="B192" s="1" t="s">
        <v>6</v>
      </c>
      <c r="C192" s="1" t="str">
        <f t="shared" si="6"/>
        <v>l</v>
      </c>
      <c r="D192">
        <f>VLOOKUP(C192,pivottrain!A:B,2,FALSE)</f>
        <v>0.28260869565217389</v>
      </c>
      <c r="E192">
        <f>VLOOKUP(C192,pivottrain!A:C,3,FALSE)</f>
        <v>0.71739130434782605</v>
      </c>
      <c r="F192" t="str">
        <f t="shared" si="7"/>
        <v>Male</v>
      </c>
      <c r="G192">
        <f t="shared" si="8"/>
        <v>0</v>
      </c>
    </row>
    <row r="193" spans="1:7">
      <c r="A193" s="1" t="s">
        <v>2274</v>
      </c>
      <c r="B193" s="1" t="s">
        <v>4</v>
      </c>
      <c r="C193" s="1" t="str">
        <f t="shared" si="6"/>
        <v>a</v>
      </c>
      <c r="D193">
        <f>VLOOKUP(C193,pivottrain!A:B,2,FALSE)</f>
        <v>0.73152478952291866</v>
      </c>
      <c r="E193">
        <f>VLOOKUP(C193,pivottrain!A:C,3,FALSE)</f>
        <v>0.26847521047708139</v>
      </c>
      <c r="F193" t="str">
        <f t="shared" si="7"/>
        <v>Female</v>
      </c>
      <c r="G193">
        <f t="shared" si="8"/>
        <v>0</v>
      </c>
    </row>
    <row r="194" spans="1:7">
      <c r="A194" s="1" t="s">
        <v>2275</v>
      </c>
      <c r="B194" s="1" t="s">
        <v>4</v>
      </c>
      <c r="C194" s="1" t="str">
        <f t="shared" ref="C194:C257" si="9">RIGHT(A194)</f>
        <v>n</v>
      </c>
      <c r="D194">
        <f>VLOOKUP(C194,pivottrain!A:B,2,FALSE)</f>
        <v>6.5384615384615388E-2</v>
      </c>
      <c r="E194">
        <f>VLOOKUP(C194,pivottrain!A:C,3,FALSE)</f>
        <v>0.93461538461538463</v>
      </c>
      <c r="F194" t="str">
        <f t="shared" si="7"/>
        <v>Male</v>
      </c>
      <c r="G194">
        <f t="shared" si="8"/>
        <v>1</v>
      </c>
    </row>
    <row r="195" spans="1:7">
      <c r="A195" s="1" t="s">
        <v>2276</v>
      </c>
      <c r="B195" s="1" t="s">
        <v>6</v>
      </c>
      <c r="C195" s="1" t="str">
        <f t="shared" si="9"/>
        <v>a</v>
      </c>
      <c r="D195">
        <f>VLOOKUP(C195,pivottrain!A:B,2,FALSE)</f>
        <v>0.73152478952291866</v>
      </c>
      <c r="E195">
        <f>VLOOKUP(C195,pivottrain!A:C,3,FALSE)</f>
        <v>0.26847521047708139</v>
      </c>
      <c r="F195" t="str">
        <f t="shared" ref="F195:F258" si="10">IF(D195&gt;E195,"Female","Male")</f>
        <v>Female</v>
      </c>
      <c r="G195">
        <f t="shared" ref="G195:G258" si="11">IF(F195=B195,1,0)</f>
        <v>1</v>
      </c>
    </row>
    <row r="196" spans="1:7">
      <c r="A196" s="1" t="s">
        <v>2277</v>
      </c>
      <c r="B196" s="1" t="s">
        <v>6</v>
      </c>
      <c r="C196" s="1" t="str">
        <f t="shared" si="9"/>
        <v>a</v>
      </c>
      <c r="D196">
        <f>VLOOKUP(C196,pivottrain!A:B,2,FALSE)</f>
        <v>0.73152478952291866</v>
      </c>
      <c r="E196">
        <f>VLOOKUP(C196,pivottrain!A:C,3,FALSE)</f>
        <v>0.26847521047708139</v>
      </c>
      <c r="F196" t="str">
        <f t="shared" si="10"/>
        <v>Female</v>
      </c>
      <c r="G196">
        <f t="shared" si="11"/>
        <v>1</v>
      </c>
    </row>
    <row r="197" spans="1:7">
      <c r="A197" s="1" t="s">
        <v>2278</v>
      </c>
      <c r="B197" s="1" t="s">
        <v>4</v>
      </c>
      <c r="C197" s="1" t="str">
        <f t="shared" si="9"/>
        <v>a</v>
      </c>
      <c r="D197">
        <f>VLOOKUP(C197,pivottrain!A:B,2,FALSE)</f>
        <v>0.73152478952291866</v>
      </c>
      <c r="E197">
        <f>VLOOKUP(C197,pivottrain!A:C,3,FALSE)</f>
        <v>0.26847521047708139</v>
      </c>
      <c r="F197" t="str">
        <f t="shared" si="10"/>
        <v>Female</v>
      </c>
      <c r="G197">
        <f t="shared" si="11"/>
        <v>0</v>
      </c>
    </row>
    <row r="198" spans="1:7">
      <c r="A198" s="1" t="s">
        <v>2279</v>
      </c>
      <c r="B198" s="1" t="s">
        <v>6</v>
      </c>
      <c r="C198" s="1" t="str">
        <f t="shared" si="9"/>
        <v>i</v>
      </c>
      <c r="D198">
        <f>VLOOKUP(C198,pivottrain!A:B,2,FALSE)</f>
        <v>0.82037996545768566</v>
      </c>
      <c r="E198">
        <f>VLOOKUP(C198,pivottrain!A:C,3,FALSE)</f>
        <v>0.17962003454231434</v>
      </c>
      <c r="F198" t="str">
        <f t="shared" si="10"/>
        <v>Female</v>
      </c>
      <c r="G198">
        <f t="shared" si="11"/>
        <v>1</v>
      </c>
    </row>
    <row r="199" spans="1:7">
      <c r="A199" s="1" t="s">
        <v>2280</v>
      </c>
      <c r="B199" s="1" t="s">
        <v>6</v>
      </c>
      <c r="C199" s="1" t="str">
        <f t="shared" si="9"/>
        <v>i</v>
      </c>
      <c r="D199">
        <f>VLOOKUP(C199,pivottrain!A:B,2,FALSE)</f>
        <v>0.82037996545768566</v>
      </c>
      <c r="E199">
        <f>VLOOKUP(C199,pivottrain!A:C,3,FALSE)</f>
        <v>0.17962003454231434</v>
      </c>
      <c r="F199" t="str">
        <f t="shared" si="10"/>
        <v>Female</v>
      </c>
      <c r="G199">
        <f t="shared" si="11"/>
        <v>1</v>
      </c>
    </row>
    <row r="200" spans="1:7">
      <c r="A200" s="1" t="s">
        <v>2281</v>
      </c>
      <c r="B200" s="1" t="s">
        <v>4</v>
      </c>
      <c r="C200" s="1" t="str">
        <f t="shared" si="9"/>
        <v>r</v>
      </c>
      <c r="D200">
        <f>VLOOKUP(C200,pivottrain!A:B,2,FALSE)</f>
        <v>0.06</v>
      </c>
      <c r="E200">
        <f>VLOOKUP(C200,pivottrain!A:C,3,FALSE)</f>
        <v>0.94</v>
      </c>
      <c r="F200" t="str">
        <f t="shared" si="10"/>
        <v>Male</v>
      </c>
      <c r="G200">
        <f t="shared" si="11"/>
        <v>1</v>
      </c>
    </row>
    <row r="201" spans="1:7">
      <c r="A201" s="1" t="s">
        <v>2282</v>
      </c>
      <c r="B201" s="1" t="s">
        <v>4</v>
      </c>
      <c r="C201" s="1" t="str">
        <f t="shared" si="9"/>
        <v>a</v>
      </c>
      <c r="D201">
        <f>VLOOKUP(C201,pivottrain!A:B,2,FALSE)</f>
        <v>0.73152478952291866</v>
      </c>
      <c r="E201">
        <f>VLOOKUP(C201,pivottrain!A:C,3,FALSE)</f>
        <v>0.26847521047708139</v>
      </c>
      <c r="F201" t="str">
        <f t="shared" si="10"/>
        <v>Female</v>
      </c>
      <c r="G201">
        <f t="shared" si="11"/>
        <v>0</v>
      </c>
    </row>
    <row r="202" spans="1:7">
      <c r="A202" s="1" t="s">
        <v>2283</v>
      </c>
      <c r="B202" s="1" t="s">
        <v>6</v>
      </c>
      <c r="C202" s="1" t="str">
        <f t="shared" si="9"/>
        <v>a</v>
      </c>
      <c r="D202">
        <f>VLOOKUP(C202,pivottrain!A:B,2,FALSE)</f>
        <v>0.73152478952291866</v>
      </c>
      <c r="E202">
        <f>VLOOKUP(C202,pivottrain!A:C,3,FALSE)</f>
        <v>0.26847521047708139</v>
      </c>
      <c r="F202" t="str">
        <f t="shared" si="10"/>
        <v>Female</v>
      </c>
      <c r="G202">
        <f t="shared" si="11"/>
        <v>1</v>
      </c>
    </row>
    <row r="203" spans="1:7">
      <c r="A203" s="1" t="s">
        <v>2284</v>
      </c>
      <c r="B203" s="1" t="s">
        <v>4</v>
      </c>
      <c r="C203" s="1" t="str">
        <f t="shared" si="9"/>
        <v>n</v>
      </c>
      <c r="D203">
        <f>VLOOKUP(C203,pivottrain!A:B,2,FALSE)</f>
        <v>6.5384615384615388E-2</v>
      </c>
      <c r="E203">
        <f>VLOOKUP(C203,pivottrain!A:C,3,FALSE)</f>
        <v>0.93461538461538463</v>
      </c>
      <c r="F203" t="str">
        <f t="shared" si="10"/>
        <v>Male</v>
      </c>
      <c r="G203">
        <f t="shared" si="11"/>
        <v>1</v>
      </c>
    </row>
    <row r="204" spans="1:7">
      <c r="A204" s="1" t="s">
        <v>2285</v>
      </c>
      <c r="B204" s="1" t="s">
        <v>4</v>
      </c>
      <c r="C204" s="1" t="str">
        <f t="shared" si="9"/>
        <v>a</v>
      </c>
      <c r="D204">
        <f>VLOOKUP(C204,pivottrain!A:B,2,FALSE)</f>
        <v>0.73152478952291866</v>
      </c>
      <c r="E204">
        <f>VLOOKUP(C204,pivottrain!A:C,3,FALSE)</f>
        <v>0.26847521047708139</v>
      </c>
      <c r="F204" t="str">
        <f t="shared" si="10"/>
        <v>Female</v>
      </c>
      <c r="G204">
        <f t="shared" si="11"/>
        <v>0</v>
      </c>
    </row>
    <row r="205" spans="1:7">
      <c r="A205" s="1" t="s">
        <v>2286</v>
      </c>
      <c r="B205" s="1" t="s">
        <v>4</v>
      </c>
      <c r="C205" s="1" t="str">
        <f t="shared" si="9"/>
        <v>n</v>
      </c>
      <c r="D205">
        <f>VLOOKUP(C205,pivottrain!A:B,2,FALSE)</f>
        <v>6.5384615384615388E-2</v>
      </c>
      <c r="E205">
        <f>VLOOKUP(C205,pivottrain!A:C,3,FALSE)</f>
        <v>0.93461538461538463</v>
      </c>
      <c r="F205" t="str">
        <f t="shared" si="10"/>
        <v>Male</v>
      </c>
      <c r="G205">
        <f t="shared" si="11"/>
        <v>1</v>
      </c>
    </row>
    <row r="206" spans="1:7">
      <c r="A206" s="1" t="s">
        <v>2287</v>
      </c>
      <c r="B206" s="1" t="s">
        <v>4</v>
      </c>
      <c r="C206" s="1" t="str">
        <f t="shared" si="9"/>
        <v>z</v>
      </c>
      <c r="D206">
        <f>VLOOKUP(C206,pivottrain!A:B,2,FALSE)</f>
        <v>0.18181818181818182</v>
      </c>
      <c r="E206">
        <f>VLOOKUP(C206,pivottrain!A:C,3,FALSE)</f>
        <v>0.81818181818181823</v>
      </c>
      <c r="F206" t="str">
        <f t="shared" si="10"/>
        <v>Male</v>
      </c>
      <c r="G206">
        <f t="shared" si="11"/>
        <v>1</v>
      </c>
    </row>
    <row r="207" spans="1:7">
      <c r="A207" s="1" t="s">
        <v>2288</v>
      </c>
      <c r="B207" s="1" t="s">
        <v>6</v>
      </c>
      <c r="C207" s="1" t="str">
        <f t="shared" si="9"/>
        <v>a</v>
      </c>
      <c r="D207">
        <f>VLOOKUP(C207,pivottrain!A:B,2,FALSE)</f>
        <v>0.73152478952291866</v>
      </c>
      <c r="E207">
        <f>VLOOKUP(C207,pivottrain!A:C,3,FALSE)</f>
        <v>0.26847521047708139</v>
      </c>
      <c r="F207" t="str">
        <f t="shared" si="10"/>
        <v>Female</v>
      </c>
      <c r="G207">
        <f t="shared" si="11"/>
        <v>1</v>
      </c>
    </row>
    <row r="208" spans="1:7">
      <c r="A208" s="1" t="s">
        <v>2289</v>
      </c>
      <c r="B208" s="1" t="s">
        <v>6</v>
      </c>
      <c r="C208" s="1" t="str">
        <f t="shared" si="9"/>
        <v>a</v>
      </c>
      <c r="D208">
        <f>VLOOKUP(C208,pivottrain!A:B,2,FALSE)</f>
        <v>0.73152478952291866</v>
      </c>
      <c r="E208">
        <f>VLOOKUP(C208,pivottrain!A:C,3,FALSE)</f>
        <v>0.26847521047708139</v>
      </c>
      <c r="F208" t="str">
        <f t="shared" si="10"/>
        <v>Female</v>
      </c>
      <c r="G208">
        <f t="shared" si="11"/>
        <v>1</v>
      </c>
    </row>
    <row r="209" spans="1:7">
      <c r="A209" s="1" t="s">
        <v>2290</v>
      </c>
      <c r="B209" s="1" t="s">
        <v>6</v>
      </c>
      <c r="C209" s="1" t="str">
        <f t="shared" si="9"/>
        <v>a</v>
      </c>
      <c r="D209">
        <f>VLOOKUP(C209,pivottrain!A:B,2,FALSE)</f>
        <v>0.73152478952291866</v>
      </c>
      <c r="E209">
        <f>VLOOKUP(C209,pivottrain!A:C,3,FALSE)</f>
        <v>0.26847521047708139</v>
      </c>
      <c r="F209" t="str">
        <f t="shared" si="10"/>
        <v>Female</v>
      </c>
      <c r="G209">
        <f t="shared" si="11"/>
        <v>1</v>
      </c>
    </row>
    <row r="210" spans="1:7">
      <c r="A210" s="1" t="s">
        <v>2291</v>
      </c>
      <c r="B210" s="1" t="s">
        <v>4</v>
      </c>
      <c r="C210" s="1" t="str">
        <f t="shared" si="9"/>
        <v>i</v>
      </c>
      <c r="D210">
        <f>VLOOKUP(C210,pivottrain!A:B,2,FALSE)</f>
        <v>0.82037996545768566</v>
      </c>
      <c r="E210">
        <f>VLOOKUP(C210,pivottrain!A:C,3,FALSE)</f>
        <v>0.17962003454231434</v>
      </c>
      <c r="F210" t="str">
        <f t="shared" si="10"/>
        <v>Female</v>
      </c>
      <c r="G210">
        <f t="shared" si="11"/>
        <v>0</v>
      </c>
    </row>
    <row r="211" spans="1:7">
      <c r="A211" s="1" t="s">
        <v>2292</v>
      </c>
      <c r="B211" s="1" t="s">
        <v>4</v>
      </c>
      <c r="C211" s="1" t="str">
        <f t="shared" si="9"/>
        <v>i</v>
      </c>
      <c r="D211">
        <f>VLOOKUP(C211,pivottrain!A:B,2,FALSE)</f>
        <v>0.82037996545768566</v>
      </c>
      <c r="E211">
        <f>VLOOKUP(C211,pivottrain!A:C,3,FALSE)</f>
        <v>0.17962003454231434</v>
      </c>
      <c r="F211" t="str">
        <f t="shared" si="10"/>
        <v>Female</v>
      </c>
      <c r="G211">
        <f t="shared" si="11"/>
        <v>0</v>
      </c>
    </row>
    <row r="212" spans="1:7">
      <c r="A212" s="1" t="s">
        <v>2293</v>
      </c>
      <c r="B212" s="1" t="s">
        <v>4</v>
      </c>
      <c r="C212" s="1" t="str">
        <f t="shared" si="9"/>
        <v>a</v>
      </c>
      <c r="D212">
        <f>VLOOKUP(C212,pivottrain!A:B,2,FALSE)</f>
        <v>0.73152478952291866</v>
      </c>
      <c r="E212">
        <f>VLOOKUP(C212,pivottrain!A:C,3,FALSE)</f>
        <v>0.26847521047708139</v>
      </c>
      <c r="F212" t="str">
        <f t="shared" si="10"/>
        <v>Female</v>
      </c>
      <c r="G212">
        <f t="shared" si="11"/>
        <v>0</v>
      </c>
    </row>
    <row r="213" spans="1:7">
      <c r="A213" s="1" t="s">
        <v>2294</v>
      </c>
      <c r="B213" s="1" t="s">
        <v>6</v>
      </c>
      <c r="C213" s="1" t="str">
        <f t="shared" si="9"/>
        <v>a</v>
      </c>
      <c r="D213">
        <f>VLOOKUP(C213,pivottrain!A:B,2,FALSE)</f>
        <v>0.73152478952291866</v>
      </c>
      <c r="E213">
        <f>VLOOKUP(C213,pivottrain!A:C,3,FALSE)</f>
        <v>0.26847521047708139</v>
      </c>
      <c r="F213" t="str">
        <f t="shared" si="10"/>
        <v>Female</v>
      </c>
      <c r="G213">
        <f t="shared" si="11"/>
        <v>1</v>
      </c>
    </row>
    <row r="214" spans="1:7">
      <c r="A214" s="1" t="s">
        <v>2295</v>
      </c>
      <c r="B214" s="1" t="s">
        <v>6</v>
      </c>
      <c r="C214" s="1" t="str">
        <f t="shared" si="9"/>
        <v>i</v>
      </c>
      <c r="D214">
        <f>VLOOKUP(C214,pivottrain!A:B,2,FALSE)</f>
        <v>0.82037996545768566</v>
      </c>
      <c r="E214">
        <f>VLOOKUP(C214,pivottrain!A:C,3,FALSE)</f>
        <v>0.17962003454231434</v>
      </c>
      <c r="F214" t="str">
        <f t="shared" si="10"/>
        <v>Female</v>
      </c>
      <c r="G214">
        <f t="shared" si="11"/>
        <v>1</v>
      </c>
    </row>
    <row r="215" spans="1:7">
      <c r="A215" s="1" t="s">
        <v>2296</v>
      </c>
      <c r="B215" s="1" t="s">
        <v>6</v>
      </c>
      <c r="C215" s="1" t="str">
        <f t="shared" si="9"/>
        <v>i</v>
      </c>
      <c r="D215">
        <f>VLOOKUP(C215,pivottrain!A:B,2,FALSE)</f>
        <v>0.82037996545768566</v>
      </c>
      <c r="E215">
        <f>VLOOKUP(C215,pivottrain!A:C,3,FALSE)</f>
        <v>0.17962003454231434</v>
      </c>
      <c r="F215" t="str">
        <f t="shared" si="10"/>
        <v>Female</v>
      </c>
      <c r="G215">
        <f t="shared" si="11"/>
        <v>1</v>
      </c>
    </row>
    <row r="216" spans="1:7">
      <c r="A216" s="1" t="s">
        <v>2297</v>
      </c>
      <c r="B216" s="1" t="s">
        <v>4</v>
      </c>
      <c r="C216" s="1" t="str">
        <f t="shared" si="9"/>
        <v>m</v>
      </c>
      <c r="D216">
        <f>VLOOKUP(C216,pivottrain!A:B,2,FALSE)</f>
        <v>0.171875</v>
      </c>
      <c r="E216">
        <f>VLOOKUP(C216,pivottrain!A:C,3,FALSE)</f>
        <v>0.828125</v>
      </c>
      <c r="F216" t="str">
        <f t="shared" si="10"/>
        <v>Male</v>
      </c>
      <c r="G216">
        <f t="shared" si="11"/>
        <v>1</v>
      </c>
    </row>
    <row r="217" spans="1:7">
      <c r="A217" s="1" t="s">
        <v>2298</v>
      </c>
      <c r="B217" s="1" t="s">
        <v>4</v>
      </c>
      <c r="C217" s="1" t="str">
        <f t="shared" si="9"/>
        <v>a</v>
      </c>
      <c r="D217">
        <f>VLOOKUP(C217,pivottrain!A:B,2,FALSE)</f>
        <v>0.73152478952291866</v>
      </c>
      <c r="E217">
        <f>VLOOKUP(C217,pivottrain!A:C,3,FALSE)</f>
        <v>0.26847521047708139</v>
      </c>
      <c r="F217" t="str">
        <f t="shared" si="10"/>
        <v>Female</v>
      </c>
      <c r="G217">
        <f t="shared" si="11"/>
        <v>0</v>
      </c>
    </row>
    <row r="218" spans="1:7">
      <c r="A218" s="1" t="s">
        <v>2299</v>
      </c>
      <c r="B218" s="1" t="s">
        <v>6</v>
      </c>
      <c r="C218" s="1" t="str">
        <f t="shared" si="9"/>
        <v>a</v>
      </c>
      <c r="D218">
        <f>VLOOKUP(C218,pivottrain!A:B,2,FALSE)</f>
        <v>0.73152478952291866</v>
      </c>
      <c r="E218">
        <f>VLOOKUP(C218,pivottrain!A:C,3,FALSE)</f>
        <v>0.26847521047708139</v>
      </c>
      <c r="F218" t="str">
        <f t="shared" si="10"/>
        <v>Female</v>
      </c>
      <c r="G218">
        <f t="shared" si="11"/>
        <v>1</v>
      </c>
    </row>
    <row r="219" spans="1:7">
      <c r="A219" s="1" t="s">
        <v>2300</v>
      </c>
      <c r="B219" s="1" t="s">
        <v>4</v>
      </c>
      <c r="C219" s="1" t="str">
        <f t="shared" si="9"/>
        <v>u</v>
      </c>
      <c r="D219">
        <f>VLOOKUP(C219,pivottrain!A:B,2,FALSE)</f>
        <v>0.15492957746478872</v>
      </c>
      <c r="E219">
        <f>VLOOKUP(C219,pivottrain!A:C,3,FALSE)</f>
        <v>0.84507042253521125</v>
      </c>
      <c r="F219" t="str">
        <f t="shared" si="10"/>
        <v>Male</v>
      </c>
      <c r="G219">
        <f t="shared" si="11"/>
        <v>1</v>
      </c>
    </row>
    <row r="220" spans="1:7">
      <c r="A220" s="1" t="s">
        <v>2301</v>
      </c>
      <c r="B220" s="1" t="s">
        <v>6</v>
      </c>
      <c r="C220" s="1" t="str">
        <f t="shared" si="9"/>
        <v>i</v>
      </c>
      <c r="D220">
        <f>VLOOKUP(C220,pivottrain!A:B,2,FALSE)</f>
        <v>0.82037996545768566</v>
      </c>
      <c r="E220">
        <f>VLOOKUP(C220,pivottrain!A:C,3,FALSE)</f>
        <v>0.17962003454231434</v>
      </c>
      <c r="F220" t="str">
        <f t="shared" si="10"/>
        <v>Female</v>
      </c>
      <c r="G220">
        <f t="shared" si="11"/>
        <v>1</v>
      </c>
    </row>
    <row r="221" spans="1:7">
      <c r="A221" s="1" t="s">
        <v>2302</v>
      </c>
      <c r="B221" s="1" t="s">
        <v>4</v>
      </c>
      <c r="C221" s="1" t="str">
        <f t="shared" si="9"/>
        <v>p</v>
      </c>
      <c r="D221">
        <f>VLOOKUP(C221,pivottrain!A:B,2,FALSE)</f>
        <v>4.7619047619047616E-2</v>
      </c>
      <c r="E221">
        <f>VLOOKUP(C221,pivottrain!A:C,3,FALSE)</f>
        <v>0.95238095238095233</v>
      </c>
      <c r="F221" t="str">
        <f t="shared" si="10"/>
        <v>Male</v>
      </c>
      <c r="G221">
        <f t="shared" si="11"/>
        <v>1</v>
      </c>
    </row>
    <row r="222" spans="1:7">
      <c r="A222" s="1" t="s">
        <v>2303</v>
      </c>
      <c r="B222" s="1" t="s">
        <v>6</v>
      </c>
      <c r="C222" s="1" t="str">
        <f t="shared" si="9"/>
        <v>a</v>
      </c>
      <c r="D222">
        <f>VLOOKUP(C222,pivottrain!A:B,2,FALSE)</f>
        <v>0.73152478952291866</v>
      </c>
      <c r="E222">
        <f>VLOOKUP(C222,pivottrain!A:C,3,FALSE)</f>
        <v>0.26847521047708139</v>
      </c>
      <c r="F222" t="str">
        <f t="shared" si="10"/>
        <v>Female</v>
      </c>
      <c r="G222">
        <f t="shared" si="11"/>
        <v>1</v>
      </c>
    </row>
    <row r="223" spans="1:7">
      <c r="A223" s="1" t="s">
        <v>2304</v>
      </c>
      <c r="B223" s="1" t="s">
        <v>6</v>
      </c>
      <c r="C223" s="1" t="str">
        <f t="shared" si="9"/>
        <v>a</v>
      </c>
      <c r="D223">
        <f>VLOOKUP(C223,pivottrain!A:B,2,FALSE)</f>
        <v>0.73152478952291866</v>
      </c>
      <c r="E223">
        <f>VLOOKUP(C223,pivottrain!A:C,3,FALSE)</f>
        <v>0.26847521047708139</v>
      </c>
      <c r="F223" t="str">
        <f t="shared" si="10"/>
        <v>Female</v>
      </c>
      <c r="G223">
        <f t="shared" si="11"/>
        <v>1</v>
      </c>
    </row>
    <row r="224" spans="1:7">
      <c r="A224" s="1" t="s">
        <v>2305</v>
      </c>
      <c r="B224" s="1" t="s">
        <v>6</v>
      </c>
      <c r="C224" s="1" t="str">
        <f t="shared" si="9"/>
        <v>a</v>
      </c>
      <c r="D224">
        <f>VLOOKUP(C224,pivottrain!A:B,2,FALSE)</f>
        <v>0.73152478952291866</v>
      </c>
      <c r="E224">
        <f>VLOOKUP(C224,pivottrain!A:C,3,FALSE)</f>
        <v>0.26847521047708139</v>
      </c>
      <c r="F224" t="str">
        <f t="shared" si="10"/>
        <v>Female</v>
      </c>
      <c r="G224">
        <f t="shared" si="11"/>
        <v>1</v>
      </c>
    </row>
    <row r="225" spans="1:7">
      <c r="A225" s="1" t="s">
        <v>2306</v>
      </c>
      <c r="B225" s="1" t="s">
        <v>6</v>
      </c>
      <c r="C225" s="1" t="str">
        <f t="shared" si="9"/>
        <v>i</v>
      </c>
      <c r="D225">
        <f>VLOOKUP(C225,pivottrain!A:B,2,FALSE)</f>
        <v>0.82037996545768566</v>
      </c>
      <c r="E225">
        <f>VLOOKUP(C225,pivottrain!A:C,3,FALSE)</f>
        <v>0.17962003454231434</v>
      </c>
      <c r="F225" t="str">
        <f t="shared" si="10"/>
        <v>Female</v>
      </c>
      <c r="G225">
        <f t="shared" si="11"/>
        <v>1</v>
      </c>
    </row>
    <row r="226" spans="1:7">
      <c r="A226" s="1" t="s">
        <v>2307</v>
      </c>
      <c r="B226" s="1" t="s">
        <v>4</v>
      </c>
      <c r="C226" s="1" t="str">
        <f t="shared" si="9"/>
        <v>n</v>
      </c>
      <c r="D226">
        <f>VLOOKUP(C226,pivottrain!A:B,2,FALSE)</f>
        <v>6.5384615384615388E-2</v>
      </c>
      <c r="E226">
        <f>VLOOKUP(C226,pivottrain!A:C,3,FALSE)</f>
        <v>0.93461538461538463</v>
      </c>
      <c r="F226" t="str">
        <f t="shared" si="10"/>
        <v>Male</v>
      </c>
      <c r="G226">
        <f t="shared" si="11"/>
        <v>1</v>
      </c>
    </row>
    <row r="227" spans="1:7">
      <c r="A227" s="1" t="s">
        <v>2308</v>
      </c>
      <c r="B227" s="1" t="s">
        <v>6</v>
      </c>
      <c r="C227" s="1" t="str">
        <f t="shared" si="9"/>
        <v>i</v>
      </c>
      <c r="D227">
        <f>VLOOKUP(C227,pivottrain!A:B,2,FALSE)</f>
        <v>0.82037996545768566</v>
      </c>
      <c r="E227">
        <f>VLOOKUP(C227,pivottrain!A:C,3,FALSE)</f>
        <v>0.17962003454231434</v>
      </c>
      <c r="F227" t="str">
        <f t="shared" si="10"/>
        <v>Female</v>
      </c>
      <c r="G227">
        <f t="shared" si="11"/>
        <v>1</v>
      </c>
    </row>
    <row r="228" spans="1:7">
      <c r="A228" s="1" t="s">
        <v>2309</v>
      </c>
      <c r="B228" s="1" t="s">
        <v>4</v>
      </c>
      <c r="C228" s="1" t="str">
        <f t="shared" si="9"/>
        <v>a</v>
      </c>
      <c r="D228">
        <f>VLOOKUP(C228,pivottrain!A:B,2,FALSE)</f>
        <v>0.73152478952291866</v>
      </c>
      <c r="E228">
        <f>VLOOKUP(C228,pivottrain!A:C,3,FALSE)</f>
        <v>0.26847521047708139</v>
      </c>
      <c r="F228" t="str">
        <f t="shared" si="10"/>
        <v>Female</v>
      </c>
      <c r="G228">
        <f t="shared" si="11"/>
        <v>0</v>
      </c>
    </row>
    <row r="229" spans="1:7">
      <c r="A229" s="1" t="s">
        <v>2310</v>
      </c>
      <c r="B229" s="1" t="s">
        <v>6</v>
      </c>
      <c r="C229" s="1" t="str">
        <f t="shared" si="9"/>
        <v>a</v>
      </c>
      <c r="D229">
        <f>VLOOKUP(C229,pivottrain!A:B,2,FALSE)</f>
        <v>0.73152478952291866</v>
      </c>
      <c r="E229">
        <f>VLOOKUP(C229,pivottrain!A:C,3,FALSE)</f>
        <v>0.26847521047708139</v>
      </c>
      <c r="F229" t="str">
        <f t="shared" si="10"/>
        <v>Female</v>
      </c>
      <c r="G229">
        <f t="shared" si="11"/>
        <v>1</v>
      </c>
    </row>
    <row r="230" spans="1:7">
      <c r="A230" s="1" t="s">
        <v>2311</v>
      </c>
      <c r="B230" s="1" t="s">
        <v>4</v>
      </c>
      <c r="C230" s="1" t="str">
        <f t="shared" si="9"/>
        <v>n</v>
      </c>
      <c r="D230">
        <f>VLOOKUP(C230,pivottrain!A:B,2,FALSE)</f>
        <v>6.5384615384615388E-2</v>
      </c>
      <c r="E230">
        <f>VLOOKUP(C230,pivottrain!A:C,3,FALSE)</f>
        <v>0.93461538461538463</v>
      </c>
      <c r="F230" t="str">
        <f t="shared" si="10"/>
        <v>Male</v>
      </c>
      <c r="G230">
        <f t="shared" si="11"/>
        <v>1</v>
      </c>
    </row>
    <row r="231" spans="1:7">
      <c r="A231" s="1" t="s">
        <v>2312</v>
      </c>
      <c r="B231" s="1" t="s">
        <v>6</v>
      </c>
      <c r="C231" s="1" t="str">
        <f t="shared" si="9"/>
        <v>a</v>
      </c>
      <c r="D231">
        <f>VLOOKUP(C231,pivottrain!A:B,2,FALSE)</f>
        <v>0.73152478952291866</v>
      </c>
      <c r="E231">
        <f>VLOOKUP(C231,pivottrain!A:C,3,FALSE)</f>
        <v>0.26847521047708139</v>
      </c>
      <c r="F231" t="str">
        <f t="shared" si="10"/>
        <v>Female</v>
      </c>
      <c r="G231">
        <f t="shared" si="11"/>
        <v>1</v>
      </c>
    </row>
    <row r="232" spans="1:7">
      <c r="A232" s="1" t="s">
        <v>2313</v>
      </c>
      <c r="B232" s="1" t="s">
        <v>6</v>
      </c>
      <c r="C232" s="1" t="str">
        <f t="shared" si="9"/>
        <v>a</v>
      </c>
      <c r="D232">
        <f>VLOOKUP(C232,pivottrain!A:B,2,FALSE)</f>
        <v>0.73152478952291866</v>
      </c>
      <c r="E232">
        <f>VLOOKUP(C232,pivottrain!A:C,3,FALSE)</f>
        <v>0.26847521047708139</v>
      </c>
      <c r="F232" t="str">
        <f t="shared" si="10"/>
        <v>Female</v>
      </c>
      <c r="G232">
        <f t="shared" si="11"/>
        <v>1</v>
      </c>
    </row>
    <row r="233" spans="1:7">
      <c r="A233" s="1" t="s">
        <v>2314</v>
      </c>
      <c r="B233" s="1" t="s">
        <v>4</v>
      </c>
      <c r="C233" s="1" t="str">
        <f t="shared" si="9"/>
        <v>h</v>
      </c>
      <c r="D233">
        <f>VLOOKUP(C233,pivottrain!A:B,2,FALSE)</f>
        <v>3.7234042553191488E-2</v>
      </c>
      <c r="E233">
        <f>VLOOKUP(C233,pivottrain!A:C,3,FALSE)</f>
        <v>0.96276595744680848</v>
      </c>
      <c r="F233" t="str">
        <f t="shared" si="10"/>
        <v>Male</v>
      </c>
      <c r="G233">
        <f t="shared" si="11"/>
        <v>1</v>
      </c>
    </row>
    <row r="234" spans="1:7">
      <c r="A234" s="1" t="s">
        <v>2315</v>
      </c>
      <c r="B234" s="1" t="s">
        <v>4</v>
      </c>
      <c r="C234" s="1" t="str">
        <f t="shared" si="9"/>
        <v>h</v>
      </c>
      <c r="D234">
        <f>VLOOKUP(C234,pivottrain!A:B,2,FALSE)</f>
        <v>3.7234042553191488E-2</v>
      </c>
      <c r="E234">
        <f>VLOOKUP(C234,pivottrain!A:C,3,FALSE)</f>
        <v>0.96276595744680848</v>
      </c>
      <c r="F234" t="str">
        <f t="shared" si="10"/>
        <v>Male</v>
      </c>
      <c r="G234">
        <f t="shared" si="11"/>
        <v>1</v>
      </c>
    </row>
    <row r="235" spans="1:7">
      <c r="A235" s="1" t="s">
        <v>2316</v>
      </c>
      <c r="B235" s="1" t="s">
        <v>6</v>
      </c>
      <c r="C235" s="1" t="str">
        <f t="shared" si="9"/>
        <v>a</v>
      </c>
      <c r="D235">
        <f>VLOOKUP(C235,pivottrain!A:B,2,FALSE)</f>
        <v>0.73152478952291866</v>
      </c>
      <c r="E235">
        <f>VLOOKUP(C235,pivottrain!A:C,3,FALSE)</f>
        <v>0.26847521047708139</v>
      </c>
      <c r="F235" t="str">
        <f t="shared" si="10"/>
        <v>Female</v>
      </c>
      <c r="G235">
        <f t="shared" si="11"/>
        <v>1</v>
      </c>
    </row>
    <row r="236" spans="1:7">
      <c r="A236" s="1" t="s">
        <v>168</v>
      </c>
      <c r="B236" s="1" t="s">
        <v>4</v>
      </c>
      <c r="C236" s="1" t="str">
        <f t="shared" si="9"/>
        <v>l</v>
      </c>
      <c r="D236">
        <f>VLOOKUP(C236,pivottrain!A:B,2,FALSE)</f>
        <v>0.28260869565217389</v>
      </c>
      <c r="E236">
        <f>VLOOKUP(C236,pivottrain!A:C,3,FALSE)</f>
        <v>0.71739130434782605</v>
      </c>
      <c r="F236" t="str">
        <f t="shared" si="10"/>
        <v>Male</v>
      </c>
      <c r="G236">
        <f t="shared" si="11"/>
        <v>1</v>
      </c>
    </row>
    <row r="237" spans="1:7">
      <c r="A237" s="1" t="s">
        <v>2317</v>
      </c>
      <c r="B237" s="1" t="s">
        <v>4</v>
      </c>
      <c r="C237" s="1" t="str">
        <f t="shared" si="9"/>
        <v>h</v>
      </c>
      <c r="D237">
        <f>VLOOKUP(C237,pivottrain!A:B,2,FALSE)</f>
        <v>3.7234042553191488E-2</v>
      </c>
      <c r="E237">
        <f>VLOOKUP(C237,pivottrain!A:C,3,FALSE)</f>
        <v>0.96276595744680848</v>
      </c>
      <c r="F237" t="str">
        <f t="shared" si="10"/>
        <v>Male</v>
      </c>
      <c r="G237">
        <f t="shared" si="11"/>
        <v>1</v>
      </c>
    </row>
    <row r="238" spans="1:7">
      <c r="A238" s="1" t="s">
        <v>2092</v>
      </c>
      <c r="B238" s="1" t="s">
        <v>6</v>
      </c>
      <c r="C238" s="1" t="str">
        <f t="shared" si="9"/>
        <v>l</v>
      </c>
      <c r="D238">
        <f>VLOOKUP(C238,pivottrain!A:B,2,FALSE)</f>
        <v>0.28260869565217389</v>
      </c>
      <c r="E238">
        <f>VLOOKUP(C238,pivottrain!A:C,3,FALSE)</f>
        <v>0.71739130434782605</v>
      </c>
      <c r="F238" t="str">
        <f t="shared" si="10"/>
        <v>Male</v>
      </c>
      <c r="G238">
        <f t="shared" si="11"/>
        <v>0</v>
      </c>
    </row>
    <row r="239" spans="1:7">
      <c r="A239" s="1" t="s">
        <v>2318</v>
      </c>
      <c r="B239" s="1" t="s">
        <v>4</v>
      </c>
      <c r="C239" s="1" t="str">
        <f t="shared" si="9"/>
        <v>y</v>
      </c>
      <c r="D239">
        <f>VLOOKUP(C239,pivottrain!A:B,2,FALSE)</f>
        <v>5.5555555555555552E-2</v>
      </c>
      <c r="E239">
        <f>VLOOKUP(C239,pivottrain!A:C,3,FALSE)</f>
        <v>0.94444444444444442</v>
      </c>
      <c r="F239" t="str">
        <f t="shared" si="10"/>
        <v>Male</v>
      </c>
      <c r="G239">
        <f t="shared" si="11"/>
        <v>1</v>
      </c>
    </row>
    <row r="240" spans="1:7">
      <c r="A240" s="1" t="s">
        <v>2319</v>
      </c>
      <c r="B240" s="1" t="s">
        <v>6</v>
      </c>
      <c r="C240" s="1" t="str">
        <f t="shared" si="9"/>
        <v>l</v>
      </c>
      <c r="D240">
        <f>VLOOKUP(C240,pivottrain!A:B,2,FALSE)</f>
        <v>0.28260869565217389</v>
      </c>
      <c r="E240">
        <f>VLOOKUP(C240,pivottrain!A:C,3,FALSE)</f>
        <v>0.71739130434782605</v>
      </c>
      <c r="F240" t="str">
        <f t="shared" si="10"/>
        <v>Male</v>
      </c>
      <c r="G240">
        <f t="shared" si="11"/>
        <v>0</v>
      </c>
    </row>
    <row r="241" spans="1:7">
      <c r="A241" s="1" t="s">
        <v>2320</v>
      </c>
      <c r="B241" s="1" t="s">
        <v>4</v>
      </c>
      <c r="C241" s="1" t="str">
        <f t="shared" si="9"/>
        <v>l</v>
      </c>
      <c r="D241">
        <f>VLOOKUP(C241,pivottrain!A:B,2,FALSE)</f>
        <v>0.28260869565217389</v>
      </c>
      <c r="E241">
        <f>VLOOKUP(C241,pivottrain!A:C,3,FALSE)</f>
        <v>0.71739130434782605</v>
      </c>
      <c r="F241" t="str">
        <f t="shared" si="10"/>
        <v>Male</v>
      </c>
      <c r="G241">
        <f t="shared" si="11"/>
        <v>1</v>
      </c>
    </row>
    <row r="242" spans="1:7">
      <c r="A242" s="1" t="s">
        <v>2321</v>
      </c>
      <c r="B242" s="1" t="s">
        <v>4</v>
      </c>
      <c r="C242" s="1" t="str">
        <f t="shared" si="9"/>
        <v>p</v>
      </c>
      <c r="D242">
        <f>VLOOKUP(C242,pivottrain!A:B,2,FALSE)</f>
        <v>4.7619047619047616E-2</v>
      </c>
      <c r="E242">
        <f>VLOOKUP(C242,pivottrain!A:C,3,FALSE)</f>
        <v>0.95238095238095233</v>
      </c>
      <c r="F242" t="str">
        <f t="shared" si="10"/>
        <v>Male</v>
      </c>
      <c r="G242">
        <f t="shared" si="11"/>
        <v>1</v>
      </c>
    </row>
    <row r="243" spans="1:7">
      <c r="A243" s="1" t="s">
        <v>2322</v>
      </c>
      <c r="B243" s="1" t="s">
        <v>6</v>
      </c>
      <c r="C243" s="1" t="str">
        <f t="shared" si="9"/>
        <v>i</v>
      </c>
      <c r="D243">
        <f>VLOOKUP(C243,pivottrain!A:B,2,FALSE)</f>
        <v>0.82037996545768566</v>
      </c>
      <c r="E243">
        <f>VLOOKUP(C243,pivottrain!A:C,3,FALSE)</f>
        <v>0.17962003454231434</v>
      </c>
      <c r="F243" t="str">
        <f t="shared" si="10"/>
        <v>Female</v>
      </c>
      <c r="G243">
        <f t="shared" si="11"/>
        <v>1</v>
      </c>
    </row>
    <row r="244" spans="1:7">
      <c r="A244" s="1" t="s">
        <v>2323</v>
      </c>
      <c r="B244" s="1" t="s">
        <v>4</v>
      </c>
      <c r="C244" s="1" t="str">
        <f t="shared" si="9"/>
        <v>k</v>
      </c>
      <c r="D244">
        <f>VLOOKUP(C244,pivottrain!A:B,2,FALSE)</f>
        <v>6.25E-2</v>
      </c>
      <c r="E244">
        <f>VLOOKUP(C244,pivottrain!A:C,3,FALSE)</f>
        <v>0.9375</v>
      </c>
      <c r="F244" t="str">
        <f t="shared" si="10"/>
        <v>Male</v>
      </c>
      <c r="G244">
        <f t="shared" si="11"/>
        <v>1</v>
      </c>
    </row>
    <row r="245" spans="1:7">
      <c r="A245" s="1" t="s">
        <v>2199</v>
      </c>
      <c r="B245" s="1" t="s">
        <v>4</v>
      </c>
      <c r="C245" s="1" t="str">
        <f t="shared" si="9"/>
        <v>a</v>
      </c>
      <c r="D245">
        <f>VLOOKUP(C245,pivottrain!A:B,2,FALSE)</f>
        <v>0.73152478952291866</v>
      </c>
      <c r="E245">
        <f>VLOOKUP(C245,pivottrain!A:C,3,FALSE)</f>
        <v>0.26847521047708139</v>
      </c>
      <c r="F245" t="str">
        <f t="shared" si="10"/>
        <v>Female</v>
      </c>
      <c r="G245">
        <f t="shared" si="11"/>
        <v>0</v>
      </c>
    </row>
    <row r="246" spans="1:7">
      <c r="A246" s="1" t="s">
        <v>2324</v>
      </c>
      <c r="B246" s="1" t="s">
        <v>4</v>
      </c>
      <c r="C246" s="1" t="str">
        <f t="shared" si="9"/>
        <v>t</v>
      </c>
      <c r="D246">
        <f>VLOOKUP(C246,pivottrain!A:B,2,FALSE)</f>
        <v>8.6538461538461536E-2</v>
      </c>
      <c r="E246">
        <f>VLOOKUP(C246,pivottrain!A:C,3,FALSE)</f>
        <v>0.91346153846153844</v>
      </c>
      <c r="F246" t="str">
        <f t="shared" si="10"/>
        <v>Male</v>
      </c>
      <c r="G246">
        <f t="shared" si="11"/>
        <v>1</v>
      </c>
    </row>
    <row r="247" spans="1:7">
      <c r="A247" s="1" t="s">
        <v>2325</v>
      </c>
      <c r="B247" s="1" t="s">
        <v>4</v>
      </c>
      <c r="C247" s="1" t="str">
        <f t="shared" si="9"/>
        <v>g</v>
      </c>
      <c r="D247">
        <f>VLOOKUP(C247,pivottrain!A:B,2,FALSE)</f>
        <v>5.2631578947368418E-2</v>
      </c>
      <c r="E247">
        <f>VLOOKUP(C247,pivottrain!A:C,3,FALSE)</f>
        <v>0.94736842105263153</v>
      </c>
      <c r="F247" t="str">
        <f t="shared" si="10"/>
        <v>Male</v>
      </c>
      <c r="G247">
        <f t="shared" si="11"/>
        <v>1</v>
      </c>
    </row>
    <row r="248" spans="1:7">
      <c r="A248" s="1" t="s">
        <v>2326</v>
      </c>
      <c r="B248" s="1" t="s">
        <v>4</v>
      </c>
      <c r="C248" s="1" t="str">
        <f t="shared" si="9"/>
        <v>k</v>
      </c>
      <c r="D248">
        <f>VLOOKUP(C248,pivottrain!A:B,2,FALSE)</f>
        <v>6.25E-2</v>
      </c>
      <c r="E248">
        <f>VLOOKUP(C248,pivottrain!A:C,3,FALSE)</f>
        <v>0.9375</v>
      </c>
      <c r="F248" t="str">
        <f t="shared" si="10"/>
        <v>Male</v>
      </c>
      <c r="G248">
        <f t="shared" si="11"/>
        <v>1</v>
      </c>
    </row>
    <row r="249" spans="1:7">
      <c r="A249" s="1" t="s">
        <v>2327</v>
      </c>
      <c r="B249" s="1" t="s">
        <v>6</v>
      </c>
      <c r="C249" s="1" t="str">
        <f t="shared" si="9"/>
        <v>a</v>
      </c>
      <c r="D249">
        <f>VLOOKUP(C249,pivottrain!A:B,2,FALSE)</f>
        <v>0.73152478952291866</v>
      </c>
      <c r="E249">
        <f>VLOOKUP(C249,pivottrain!A:C,3,FALSE)</f>
        <v>0.26847521047708139</v>
      </c>
      <c r="F249" t="str">
        <f t="shared" si="10"/>
        <v>Female</v>
      </c>
      <c r="G249">
        <f t="shared" si="11"/>
        <v>1</v>
      </c>
    </row>
    <row r="250" spans="1:7">
      <c r="A250" s="1" t="s">
        <v>2328</v>
      </c>
      <c r="B250" s="1" t="s">
        <v>4</v>
      </c>
      <c r="C250" s="1" t="str">
        <f t="shared" si="9"/>
        <v>h</v>
      </c>
      <c r="D250">
        <f>VLOOKUP(C250,pivottrain!A:B,2,FALSE)</f>
        <v>3.7234042553191488E-2</v>
      </c>
      <c r="E250">
        <f>VLOOKUP(C250,pivottrain!A:C,3,FALSE)</f>
        <v>0.96276595744680848</v>
      </c>
      <c r="F250" t="str">
        <f t="shared" si="10"/>
        <v>Male</v>
      </c>
      <c r="G250">
        <f t="shared" si="11"/>
        <v>1</v>
      </c>
    </row>
    <row r="251" spans="1:7">
      <c r="A251" s="1" t="s">
        <v>2329</v>
      </c>
      <c r="B251" s="1" t="s">
        <v>4</v>
      </c>
      <c r="C251" s="1" t="str">
        <f t="shared" si="9"/>
        <v>k</v>
      </c>
      <c r="D251">
        <f>VLOOKUP(C251,pivottrain!A:B,2,FALSE)</f>
        <v>6.25E-2</v>
      </c>
      <c r="E251">
        <f>VLOOKUP(C251,pivottrain!A:C,3,FALSE)</f>
        <v>0.9375</v>
      </c>
      <c r="F251" t="str">
        <f t="shared" si="10"/>
        <v>Male</v>
      </c>
      <c r="G251">
        <f t="shared" si="11"/>
        <v>1</v>
      </c>
    </row>
    <row r="252" spans="1:7">
      <c r="A252" s="1" t="s">
        <v>2330</v>
      </c>
      <c r="B252" s="1" t="s">
        <v>4</v>
      </c>
      <c r="C252" s="1" t="str">
        <f t="shared" si="9"/>
        <v>u</v>
      </c>
      <c r="D252">
        <f>VLOOKUP(C252,pivottrain!A:B,2,FALSE)</f>
        <v>0.15492957746478872</v>
      </c>
      <c r="E252">
        <f>VLOOKUP(C252,pivottrain!A:C,3,FALSE)</f>
        <v>0.84507042253521125</v>
      </c>
      <c r="F252" t="str">
        <f t="shared" si="10"/>
        <v>Male</v>
      </c>
      <c r="G252">
        <f t="shared" si="11"/>
        <v>1</v>
      </c>
    </row>
    <row r="253" spans="1:7">
      <c r="A253" s="1" t="s">
        <v>2331</v>
      </c>
      <c r="B253" s="1" t="s">
        <v>4</v>
      </c>
      <c r="C253" s="1" t="str">
        <f t="shared" si="9"/>
        <v>s</v>
      </c>
      <c r="D253">
        <f>VLOOKUP(C253,pivottrain!A:B,2,FALSE)</f>
        <v>0.10810810810810811</v>
      </c>
      <c r="E253">
        <f>VLOOKUP(C253,pivottrain!A:C,3,FALSE)</f>
        <v>0.89189189189189189</v>
      </c>
      <c r="F253" t="str">
        <f t="shared" si="10"/>
        <v>Male</v>
      </c>
      <c r="G253">
        <f t="shared" si="11"/>
        <v>1</v>
      </c>
    </row>
    <row r="254" spans="1:7">
      <c r="A254" s="1" t="s">
        <v>2332</v>
      </c>
      <c r="B254" s="1" t="s">
        <v>4</v>
      </c>
      <c r="C254" s="1" t="str">
        <f t="shared" si="9"/>
        <v>a</v>
      </c>
      <c r="D254">
        <f>VLOOKUP(C254,pivottrain!A:B,2,FALSE)</f>
        <v>0.73152478952291866</v>
      </c>
      <c r="E254">
        <f>VLOOKUP(C254,pivottrain!A:C,3,FALSE)</f>
        <v>0.26847521047708139</v>
      </c>
      <c r="F254" t="str">
        <f t="shared" si="10"/>
        <v>Female</v>
      </c>
      <c r="G254">
        <f t="shared" si="11"/>
        <v>0</v>
      </c>
    </row>
    <row r="255" spans="1:7">
      <c r="A255" s="1" t="s">
        <v>2333</v>
      </c>
      <c r="B255" s="1" t="s">
        <v>4</v>
      </c>
      <c r="C255" s="1" t="str">
        <f t="shared" si="9"/>
        <v>n</v>
      </c>
      <c r="D255">
        <f>VLOOKUP(C255,pivottrain!A:B,2,FALSE)</f>
        <v>6.5384615384615388E-2</v>
      </c>
      <c r="E255">
        <f>VLOOKUP(C255,pivottrain!A:C,3,FALSE)</f>
        <v>0.93461538461538463</v>
      </c>
      <c r="F255" t="str">
        <f t="shared" si="10"/>
        <v>Male</v>
      </c>
      <c r="G255">
        <f t="shared" si="11"/>
        <v>1</v>
      </c>
    </row>
    <row r="256" spans="1:7">
      <c r="A256" s="1" t="s">
        <v>2334</v>
      </c>
      <c r="B256" s="1" t="s">
        <v>4</v>
      </c>
      <c r="C256" s="1" t="str">
        <f t="shared" si="9"/>
        <v>d</v>
      </c>
      <c r="D256">
        <f>VLOOKUP(C256,pivottrain!A:B,2,FALSE)</f>
        <v>5.0847457627118647E-2</v>
      </c>
      <c r="E256">
        <f>VLOOKUP(C256,pivottrain!A:C,3,FALSE)</f>
        <v>0.94915254237288138</v>
      </c>
      <c r="F256" t="str">
        <f t="shared" si="10"/>
        <v>Male</v>
      </c>
      <c r="G256">
        <f t="shared" si="11"/>
        <v>1</v>
      </c>
    </row>
    <row r="257" spans="1:7">
      <c r="A257" s="1" t="s">
        <v>2335</v>
      </c>
      <c r="B257" s="1" t="s">
        <v>4</v>
      </c>
      <c r="C257" s="1" t="str">
        <f t="shared" si="9"/>
        <v>t</v>
      </c>
      <c r="D257">
        <f>VLOOKUP(C257,pivottrain!A:B,2,FALSE)</f>
        <v>8.6538461538461536E-2</v>
      </c>
      <c r="E257">
        <f>VLOOKUP(C257,pivottrain!A:C,3,FALSE)</f>
        <v>0.91346153846153844</v>
      </c>
      <c r="F257" t="str">
        <f t="shared" si="10"/>
        <v>Male</v>
      </c>
      <c r="G257">
        <f t="shared" si="11"/>
        <v>1</v>
      </c>
    </row>
    <row r="258" spans="1:7">
      <c r="A258" s="1" t="s">
        <v>2336</v>
      </c>
      <c r="B258" s="1" t="s">
        <v>4</v>
      </c>
      <c r="C258" s="1" t="str">
        <f t="shared" ref="C258:C321" si="12">RIGHT(A258)</f>
        <v>r</v>
      </c>
      <c r="D258">
        <f>VLOOKUP(C258,pivottrain!A:B,2,FALSE)</f>
        <v>0.06</v>
      </c>
      <c r="E258">
        <f>VLOOKUP(C258,pivottrain!A:C,3,FALSE)</f>
        <v>0.94</v>
      </c>
      <c r="F258" t="str">
        <f t="shared" si="10"/>
        <v>Male</v>
      </c>
      <c r="G258">
        <f t="shared" si="11"/>
        <v>1</v>
      </c>
    </row>
    <row r="259" spans="1:7">
      <c r="A259" s="1" t="s">
        <v>2337</v>
      </c>
      <c r="B259" s="1" t="s">
        <v>6</v>
      </c>
      <c r="C259" s="1" t="str">
        <f t="shared" si="12"/>
        <v>i</v>
      </c>
      <c r="D259">
        <f>VLOOKUP(C259,pivottrain!A:B,2,FALSE)</f>
        <v>0.82037996545768566</v>
      </c>
      <c r="E259">
        <f>VLOOKUP(C259,pivottrain!A:C,3,FALSE)</f>
        <v>0.17962003454231434</v>
      </c>
      <c r="F259" t="str">
        <f t="shared" ref="F259:F322" si="13">IF(D259&gt;E259,"Female","Male")</f>
        <v>Female</v>
      </c>
      <c r="G259">
        <f t="shared" ref="G259:G322" si="14">IF(F259=B259,1,0)</f>
        <v>1</v>
      </c>
    </row>
    <row r="260" spans="1:7">
      <c r="A260" s="1" t="s">
        <v>2338</v>
      </c>
      <c r="B260" s="1" t="s">
        <v>4</v>
      </c>
      <c r="C260" s="1" t="str">
        <f t="shared" si="12"/>
        <v>n</v>
      </c>
      <c r="D260">
        <f>VLOOKUP(C260,pivottrain!A:B,2,FALSE)</f>
        <v>6.5384615384615388E-2</v>
      </c>
      <c r="E260">
        <f>VLOOKUP(C260,pivottrain!A:C,3,FALSE)</f>
        <v>0.93461538461538463</v>
      </c>
      <c r="F260" t="str">
        <f t="shared" si="13"/>
        <v>Male</v>
      </c>
      <c r="G260">
        <f t="shared" si="14"/>
        <v>1</v>
      </c>
    </row>
    <row r="261" spans="1:7">
      <c r="A261" s="1" t="s">
        <v>2339</v>
      </c>
      <c r="B261" s="1" t="s">
        <v>6</v>
      </c>
      <c r="C261" s="1" t="str">
        <f t="shared" si="12"/>
        <v>i</v>
      </c>
      <c r="D261">
        <f>VLOOKUP(C261,pivottrain!A:B,2,FALSE)</f>
        <v>0.82037996545768566</v>
      </c>
      <c r="E261">
        <f>VLOOKUP(C261,pivottrain!A:C,3,FALSE)</f>
        <v>0.17962003454231434</v>
      </c>
      <c r="F261" t="str">
        <f t="shared" si="13"/>
        <v>Female</v>
      </c>
      <c r="G261">
        <f t="shared" si="14"/>
        <v>1</v>
      </c>
    </row>
    <row r="262" spans="1:7">
      <c r="A262" s="1" t="s">
        <v>2340</v>
      </c>
      <c r="B262" s="1" t="s">
        <v>6</v>
      </c>
      <c r="C262" s="1" t="str">
        <f t="shared" si="12"/>
        <v>a</v>
      </c>
      <c r="D262">
        <f>VLOOKUP(C262,pivottrain!A:B,2,FALSE)</f>
        <v>0.73152478952291866</v>
      </c>
      <c r="E262">
        <f>VLOOKUP(C262,pivottrain!A:C,3,FALSE)</f>
        <v>0.26847521047708139</v>
      </c>
      <c r="F262" t="str">
        <f t="shared" si="13"/>
        <v>Female</v>
      </c>
      <c r="G262">
        <f t="shared" si="14"/>
        <v>1</v>
      </c>
    </row>
    <row r="263" spans="1:7">
      <c r="A263" s="1" t="s">
        <v>2341</v>
      </c>
      <c r="B263" s="1" t="s">
        <v>6</v>
      </c>
      <c r="C263" s="1" t="str">
        <f t="shared" si="12"/>
        <v>a</v>
      </c>
      <c r="D263">
        <f>VLOOKUP(C263,pivottrain!A:B,2,FALSE)</f>
        <v>0.73152478952291866</v>
      </c>
      <c r="E263">
        <f>VLOOKUP(C263,pivottrain!A:C,3,FALSE)</f>
        <v>0.26847521047708139</v>
      </c>
      <c r="F263" t="str">
        <f t="shared" si="13"/>
        <v>Female</v>
      </c>
      <c r="G263">
        <f t="shared" si="14"/>
        <v>1</v>
      </c>
    </row>
    <row r="264" spans="1:7">
      <c r="A264" s="1" t="s">
        <v>2342</v>
      </c>
      <c r="B264" s="1" t="s">
        <v>4</v>
      </c>
      <c r="C264" s="1" t="str">
        <f t="shared" si="12"/>
        <v>v</v>
      </c>
      <c r="D264">
        <f>VLOOKUP(C264,pivottrain!A:B,2,FALSE)</f>
        <v>0</v>
      </c>
      <c r="E264">
        <f>VLOOKUP(C264,pivottrain!A:C,3,FALSE)</f>
        <v>1</v>
      </c>
      <c r="F264" t="str">
        <f t="shared" si="13"/>
        <v>Male</v>
      </c>
      <c r="G264">
        <f t="shared" si="14"/>
        <v>1</v>
      </c>
    </row>
    <row r="265" spans="1:7">
      <c r="A265" s="1" t="s">
        <v>2343</v>
      </c>
      <c r="B265" s="1" t="s">
        <v>4</v>
      </c>
      <c r="C265" s="1" t="str">
        <f t="shared" si="12"/>
        <v>j</v>
      </c>
      <c r="D265">
        <f>VLOOKUP(C265,pivottrain!A:B,2,FALSE)</f>
        <v>2.6315789473684209E-2</v>
      </c>
      <c r="E265">
        <f>VLOOKUP(C265,pivottrain!A:C,3,FALSE)</f>
        <v>0.97368421052631582</v>
      </c>
      <c r="F265" t="str">
        <f t="shared" si="13"/>
        <v>Male</v>
      </c>
      <c r="G265">
        <f t="shared" si="14"/>
        <v>1</v>
      </c>
    </row>
    <row r="266" spans="1:7">
      <c r="A266" s="1" t="s">
        <v>2344</v>
      </c>
      <c r="B266" s="1" t="s">
        <v>6</v>
      </c>
      <c r="C266" s="1" t="str">
        <f t="shared" si="12"/>
        <v>i</v>
      </c>
      <c r="D266">
        <f>VLOOKUP(C266,pivottrain!A:B,2,FALSE)</f>
        <v>0.82037996545768566</v>
      </c>
      <c r="E266">
        <f>VLOOKUP(C266,pivottrain!A:C,3,FALSE)</f>
        <v>0.17962003454231434</v>
      </c>
      <c r="F266" t="str">
        <f t="shared" si="13"/>
        <v>Female</v>
      </c>
      <c r="G266">
        <f t="shared" si="14"/>
        <v>1</v>
      </c>
    </row>
    <row r="267" spans="1:7">
      <c r="A267" s="1" t="s">
        <v>2345</v>
      </c>
      <c r="B267" s="1" t="s">
        <v>6</v>
      </c>
      <c r="C267" s="1" t="str">
        <f t="shared" si="12"/>
        <v>a</v>
      </c>
      <c r="D267">
        <f>VLOOKUP(C267,pivottrain!A:B,2,FALSE)</f>
        <v>0.73152478952291866</v>
      </c>
      <c r="E267">
        <f>VLOOKUP(C267,pivottrain!A:C,3,FALSE)</f>
        <v>0.26847521047708139</v>
      </c>
      <c r="F267" t="str">
        <f t="shared" si="13"/>
        <v>Female</v>
      </c>
      <c r="G267">
        <f t="shared" si="14"/>
        <v>1</v>
      </c>
    </row>
    <row r="268" spans="1:7">
      <c r="A268" s="1" t="s">
        <v>2346</v>
      </c>
      <c r="B268" s="1" t="s">
        <v>6</v>
      </c>
      <c r="C268" s="1" t="str">
        <f t="shared" si="12"/>
        <v>i</v>
      </c>
      <c r="D268">
        <f>VLOOKUP(C268,pivottrain!A:B,2,FALSE)</f>
        <v>0.82037996545768566</v>
      </c>
      <c r="E268">
        <f>VLOOKUP(C268,pivottrain!A:C,3,FALSE)</f>
        <v>0.17962003454231434</v>
      </c>
      <c r="F268" t="str">
        <f t="shared" si="13"/>
        <v>Female</v>
      </c>
      <c r="G268">
        <f t="shared" si="14"/>
        <v>1</v>
      </c>
    </row>
    <row r="269" spans="1:7">
      <c r="A269" s="1" t="s">
        <v>2347</v>
      </c>
      <c r="B269" s="1" t="s">
        <v>4</v>
      </c>
      <c r="C269" s="1" t="str">
        <f t="shared" si="12"/>
        <v>i</v>
      </c>
      <c r="D269">
        <f>VLOOKUP(C269,pivottrain!A:B,2,FALSE)</f>
        <v>0.82037996545768566</v>
      </c>
      <c r="E269">
        <f>VLOOKUP(C269,pivottrain!A:C,3,FALSE)</f>
        <v>0.17962003454231434</v>
      </c>
      <c r="F269" t="str">
        <f t="shared" si="13"/>
        <v>Female</v>
      </c>
      <c r="G269">
        <f t="shared" si="14"/>
        <v>0</v>
      </c>
    </row>
    <row r="270" spans="1:7">
      <c r="A270" s="1" t="s">
        <v>2348</v>
      </c>
      <c r="B270" s="1" t="s">
        <v>6</v>
      </c>
      <c r="C270" s="1" t="str">
        <f t="shared" si="12"/>
        <v>i</v>
      </c>
      <c r="D270">
        <f>VLOOKUP(C270,pivottrain!A:B,2,FALSE)</f>
        <v>0.82037996545768566</v>
      </c>
      <c r="E270">
        <f>VLOOKUP(C270,pivottrain!A:C,3,FALSE)</f>
        <v>0.17962003454231434</v>
      </c>
      <c r="F270" t="str">
        <f t="shared" si="13"/>
        <v>Female</v>
      </c>
      <c r="G270">
        <f t="shared" si="14"/>
        <v>1</v>
      </c>
    </row>
    <row r="271" spans="1:7">
      <c r="A271" s="1" t="s">
        <v>2349</v>
      </c>
      <c r="B271" s="1" t="s">
        <v>6</v>
      </c>
      <c r="C271" s="1" t="str">
        <f t="shared" si="12"/>
        <v>i</v>
      </c>
      <c r="D271">
        <f>VLOOKUP(C271,pivottrain!A:B,2,FALSE)</f>
        <v>0.82037996545768566</v>
      </c>
      <c r="E271">
        <f>VLOOKUP(C271,pivottrain!A:C,3,FALSE)</f>
        <v>0.17962003454231434</v>
      </c>
      <c r="F271" t="str">
        <f t="shared" si="13"/>
        <v>Female</v>
      </c>
      <c r="G271">
        <f t="shared" si="14"/>
        <v>1</v>
      </c>
    </row>
    <row r="272" spans="1:7">
      <c r="A272" s="1" t="s">
        <v>2350</v>
      </c>
      <c r="B272" s="1" t="s">
        <v>6</v>
      </c>
      <c r="C272" s="1" t="str">
        <f t="shared" si="12"/>
        <v>t</v>
      </c>
      <c r="D272">
        <f>VLOOKUP(C272,pivottrain!A:B,2,FALSE)</f>
        <v>8.6538461538461536E-2</v>
      </c>
      <c r="E272">
        <f>VLOOKUP(C272,pivottrain!A:C,3,FALSE)</f>
        <v>0.91346153846153844</v>
      </c>
      <c r="F272" t="str">
        <f t="shared" si="13"/>
        <v>Male</v>
      </c>
      <c r="G272">
        <f t="shared" si="14"/>
        <v>0</v>
      </c>
    </row>
    <row r="273" spans="1:7">
      <c r="A273" s="1" t="s">
        <v>2351</v>
      </c>
      <c r="B273" s="1" t="s">
        <v>6</v>
      </c>
      <c r="C273" s="1" t="str">
        <f t="shared" si="12"/>
        <v>i</v>
      </c>
      <c r="D273">
        <f>VLOOKUP(C273,pivottrain!A:B,2,FALSE)</f>
        <v>0.82037996545768566</v>
      </c>
      <c r="E273">
        <f>VLOOKUP(C273,pivottrain!A:C,3,FALSE)</f>
        <v>0.17962003454231434</v>
      </c>
      <c r="F273" t="str">
        <f t="shared" si="13"/>
        <v>Female</v>
      </c>
      <c r="G273">
        <f t="shared" si="14"/>
        <v>1</v>
      </c>
    </row>
    <row r="274" spans="1:7">
      <c r="A274" s="1" t="s">
        <v>2352</v>
      </c>
      <c r="B274" s="1" t="s">
        <v>4</v>
      </c>
      <c r="C274" s="1" t="str">
        <f t="shared" si="12"/>
        <v>l</v>
      </c>
      <c r="D274">
        <f>VLOOKUP(C274,pivottrain!A:B,2,FALSE)</f>
        <v>0.28260869565217389</v>
      </c>
      <c r="E274">
        <f>VLOOKUP(C274,pivottrain!A:C,3,FALSE)</f>
        <v>0.71739130434782605</v>
      </c>
      <c r="F274" t="str">
        <f t="shared" si="13"/>
        <v>Male</v>
      </c>
      <c r="G274">
        <f t="shared" si="14"/>
        <v>1</v>
      </c>
    </row>
    <row r="275" spans="1:7">
      <c r="A275" s="1" t="s">
        <v>2353</v>
      </c>
      <c r="B275" s="1" t="s">
        <v>6</v>
      </c>
      <c r="C275" s="1" t="str">
        <f t="shared" si="12"/>
        <v>i</v>
      </c>
      <c r="D275">
        <f>VLOOKUP(C275,pivottrain!A:B,2,FALSE)</f>
        <v>0.82037996545768566</v>
      </c>
      <c r="E275">
        <f>VLOOKUP(C275,pivottrain!A:C,3,FALSE)</f>
        <v>0.17962003454231434</v>
      </c>
      <c r="F275" t="str">
        <f t="shared" si="13"/>
        <v>Female</v>
      </c>
      <c r="G275">
        <f t="shared" si="14"/>
        <v>1</v>
      </c>
    </row>
    <row r="276" spans="1:7">
      <c r="A276" s="1" t="s">
        <v>2354</v>
      </c>
      <c r="B276" s="1" t="s">
        <v>4</v>
      </c>
      <c r="C276" s="1" t="str">
        <f t="shared" si="12"/>
        <v>l</v>
      </c>
      <c r="D276">
        <f>VLOOKUP(C276,pivottrain!A:B,2,FALSE)</f>
        <v>0.28260869565217389</v>
      </c>
      <c r="E276">
        <f>VLOOKUP(C276,pivottrain!A:C,3,FALSE)</f>
        <v>0.71739130434782605</v>
      </c>
      <c r="F276" t="str">
        <f t="shared" si="13"/>
        <v>Male</v>
      </c>
      <c r="G276">
        <f t="shared" si="14"/>
        <v>1</v>
      </c>
    </row>
    <row r="277" spans="1:7">
      <c r="A277" s="1" t="s">
        <v>2355</v>
      </c>
      <c r="B277" s="1" t="s">
        <v>6</v>
      </c>
      <c r="C277" s="1" t="str">
        <f t="shared" si="12"/>
        <v>a</v>
      </c>
      <c r="D277">
        <f>VLOOKUP(C277,pivottrain!A:B,2,FALSE)</f>
        <v>0.73152478952291866</v>
      </c>
      <c r="E277">
        <f>VLOOKUP(C277,pivottrain!A:C,3,FALSE)</f>
        <v>0.26847521047708139</v>
      </c>
      <c r="F277" t="str">
        <f t="shared" si="13"/>
        <v>Female</v>
      </c>
      <c r="G277">
        <f t="shared" si="14"/>
        <v>1</v>
      </c>
    </row>
    <row r="278" spans="1:7">
      <c r="A278" s="1" t="s">
        <v>2356</v>
      </c>
      <c r="B278" s="1" t="s">
        <v>4</v>
      </c>
      <c r="C278" s="1" t="str">
        <f t="shared" si="12"/>
        <v>y</v>
      </c>
      <c r="D278">
        <f>VLOOKUP(C278,pivottrain!A:B,2,FALSE)</f>
        <v>5.5555555555555552E-2</v>
      </c>
      <c r="E278">
        <f>VLOOKUP(C278,pivottrain!A:C,3,FALSE)</f>
        <v>0.94444444444444442</v>
      </c>
      <c r="F278" t="str">
        <f t="shared" si="13"/>
        <v>Male</v>
      </c>
      <c r="G278">
        <f t="shared" si="14"/>
        <v>1</v>
      </c>
    </row>
    <row r="279" spans="1:7">
      <c r="A279" s="1" t="s">
        <v>2357</v>
      </c>
      <c r="B279" s="1" t="s">
        <v>4</v>
      </c>
      <c r="C279" s="1" t="str">
        <f t="shared" si="12"/>
        <v>a</v>
      </c>
      <c r="D279">
        <f>VLOOKUP(C279,pivottrain!A:B,2,FALSE)</f>
        <v>0.73152478952291866</v>
      </c>
      <c r="E279">
        <f>VLOOKUP(C279,pivottrain!A:C,3,FALSE)</f>
        <v>0.26847521047708139</v>
      </c>
      <c r="F279" t="str">
        <f t="shared" si="13"/>
        <v>Female</v>
      </c>
      <c r="G279">
        <f t="shared" si="14"/>
        <v>0</v>
      </c>
    </row>
    <row r="280" spans="1:7">
      <c r="A280" s="1" t="s">
        <v>2358</v>
      </c>
      <c r="B280" s="1" t="s">
        <v>4</v>
      </c>
      <c r="C280" s="1" t="str">
        <f t="shared" si="12"/>
        <v>h</v>
      </c>
      <c r="D280">
        <f>VLOOKUP(C280,pivottrain!A:B,2,FALSE)</f>
        <v>3.7234042553191488E-2</v>
      </c>
      <c r="E280">
        <f>VLOOKUP(C280,pivottrain!A:C,3,FALSE)</f>
        <v>0.96276595744680848</v>
      </c>
      <c r="F280" t="str">
        <f t="shared" si="13"/>
        <v>Male</v>
      </c>
      <c r="G280">
        <f t="shared" si="14"/>
        <v>1</v>
      </c>
    </row>
    <row r="281" spans="1:7">
      <c r="A281" s="1" t="s">
        <v>2359</v>
      </c>
      <c r="B281" s="1" t="s">
        <v>6</v>
      </c>
      <c r="C281" s="1" t="str">
        <f t="shared" si="12"/>
        <v>i</v>
      </c>
      <c r="D281">
        <f>VLOOKUP(C281,pivottrain!A:B,2,FALSE)</f>
        <v>0.82037996545768566</v>
      </c>
      <c r="E281">
        <f>VLOOKUP(C281,pivottrain!A:C,3,FALSE)</f>
        <v>0.17962003454231434</v>
      </c>
      <c r="F281" t="str">
        <f t="shared" si="13"/>
        <v>Female</v>
      </c>
      <c r="G281">
        <f t="shared" si="14"/>
        <v>1</v>
      </c>
    </row>
    <row r="282" spans="1:7">
      <c r="A282" s="1" t="s">
        <v>2360</v>
      </c>
      <c r="B282" s="1" t="s">
        <v>4</v>
      </c>
      <c r="C282" s="1" t="str">
        <f t="shared" si="12"/>
        <v>k</v>
      </c>
      <c r="D282">
        <f>VLOOKUP(C282,pivottrain!A:B,2,FALSE)</f>
        <v>6.25E-2</v>
      </c>
      <c r="E282">
        <f>VLOOKUP(C282,pivottrain!A:C,3,FALSE)</f>
        <v>0.9375</v>
      </c>
      <c r="F282" t="str">
        <f t="shared" si="13"/>
        <v>Male</v>
      </c>
      <c r="G282">
        <f t="shared" si="14"/>
        <v>1</v>
      </c>
    </row>
    <row r="283" spans="1:7">
      <c r="A283" s="1" t="s">
        <v>2361</v>
      </c>
      <c r="B283" s="1" t="s">
        <v>6</v>
      </c>
      <c r="C283" s="1" t="str">
        <f t="shared" si="12"/>
        <v>a</v>
      </c>
      <c r="D283">
        <f>VLOOKUP(C283,pivottrain!A:B,2,FALSE)</f>
        <v>0.73152478952291866</v>
      </c>
      <c r="E283">
        <f>VLOOKUP(C283,pivottrain!A:C,3,FALSE)</f>
        <v>0.26847521047708139</v>
      </c>
      <c r="F283" t="str">
        <f t="shared" si="13"/>
        <v>Female</v>
      </c>
      <c r="G283">
        <f t="shared" si="14"/>
        <v>1</v>
      </c>
    </row>
    <row r="284" spans="1:7">
      <c r="A284" s="1" t="s">
        <v>2362</v>
      </c>
      <c r="B284" s="1" t="s">
        <v>6</v>
      </c>
      <c r="C284" s="1" t="str">
        <f t="shared" si="12"/>
        <v>i</v>
      </c>
      <c r="D284">
        <f>VLOOKUP(C284,pivottrain!A:B,2,FALSE)</f>
        <v>0.82037996545768566</v>
      </c>
      <c r="E284">
        <f>VLOOKUP(C284,pivottrain!A:C,3,FALSE)</f>
        <v>0.17962003454231434</v>
      </c>
      <c r="F284" t="str">
        <f t="shared" si="13"/>
        <v>Female</v>
      </c>
      <c r="G284">
        <f t="shared" si="14"/>
        <v>1</v>
      </c>
    </row>
    <row r="285" spans="1:7">
      <c r="A285" s="1" t="s">
        <v>2363</v>
      </c>
      <c r="B285" s="1" t="s">
        <v>4</v>
      </c>
      <c r="C285" s="1" t="str">
        <f t="shared" si="12"/>
        <v>l</v>
      </c>
      <c r="D285">
        <f>VLOOKUP(C285,pivottrain!A:B,2,FALSE)</f>
        <v>0.28260869565217389</v>
      </c>
      <c r="E285">
        <f>VLOOKUP(C285,pivottrain!A:C,3,FALSE)</f>
        <v>0.71739130434782605</v>
      </c>
      <c r="F285" t="str">
        <f t="shared" si="13"/>
        <v>Male</v>
      </c>
      <c r="G285">
        <f t="shared" si="14"/>
        <v>1</v>
      </c>
    </row>
    <row r="286" spans="1:7">
      <c r="A286" s="1" t="s">
        <v>2364</v>
      </c>
      <c r="B286" s="1" t="s">
        <v>4</v>
      </c>
      <c r="C286" s="1" t="str">
        <f t="shared" si="12"/>
        <v>r</v>
      </c>
      <c r="D286">
        <f>VLOOKUP(C286,pivottrain!A:B,2,FALSE)</f>
        <v>0.06</v>
      </c>
      <c r="E286">
        <f>VLOOKUP(C286,pivottrain!A:C,3,FALSE)</f>
        <v>0.94</v>
      </c>
      <c r="F286" t="str">
        <f t="shared" si="13"/>
        <v>Male</v>
      </c>
      <c r="G286">
        <f t="shared" si="14"/>
        <v>1</v>
      </c>
    </row>
    <row r="287" spans="1:7">
      <c r="A287" s="1" t="s">
        <v>42</v>
      </c>
      <c r="B287" s="1" t="s">
        <v>4</v>
      </c>
      <c r="C287" s="1" t="str">
        <f t="shared" si="12"/>
        <v>a</v>
      </c>
      <c r="D287">
        <f>VLOOKUP(C287,pivottrain!A:B,2,FALSE)</f>
        <v>0.73152478952291866</v>
      </c>
      <c r="E287">
        <f>VLOOKUP(C287,pivottrain!A:C,3,FALSE)</f>
        <v>0.26847521047708139</v>
      </c>
      <c r="F287" t="str">
        <f t="shared" si="13"/>
        <v>Female</v>
      </c>
      <c r="G287">
        <f t="shared" si="14"/>
        <v>0</v>
      </c>
    </row>
    <row r="288" spans="1:7">
      <c r="A288" s="1" t="s">
        <v>2365</v>
      </c>
      <c r="B288" s="1" t="s">
        <v>6</v>
      </c>
      <c r="C288" s="1" t="str">
        <f t="shared" si="12"/>
        <v>a</v>
      </c>
      <c r="D288">
        <f>VLOOKUP(C288,pivottrain!A:B,2,FALSE)</f>
        <v>0.73152478952291866</v>
      </c>
      <c r="E288">
        <f>VLOOKUP(C288,pivottrain!A:C,3,FALSE)</f>
        <v>0.26847521047708139</v>
      </c>
      <c r="F288" t="str">
        <f t="shared" si="13"/>
        <v>Female</v>
      </c>
      <c r="G288">
        <f t="shared" si="14"/>
        <v>1</v>
      </c>
    </row>
    <row r="289" spans="1:7">
      <c r="A289" s="1" t="s">
        <v>2366</v>
      </c>
      <c r="B289" s="1" t="s">
        <v>6</v>
      </c>
      <c r="C289" s="1" t="str">
        <f t="shared" si="12"/>
        <v>a</v>
      </c>
      <c r="D289">
        <f>VLOOKUP(C289,pivottrain!A:B,2,FALSE)</f>
        <v>0.73152478952291866</v>
      </c>
      <c r="E289">
        <f>VLOOKUP(C289,pivottrain!A:C,3,FALSE)</f>
        <v>0.26847521047708139</v>
      </c>
      <c r="F289" t="str">
        <f t="shared" si="13"/>
        <v>Female</v>
      </c>
      <c r="G289">
        <f t="shared" si="14"/>
        <v>1</v>
      </c>
    </row>
    <row r="290" spans="1:7">
      <c r="A290" s="1" t="s">
        <v>2367</v>
      </c>
      <c r="B290" s="1" t="s">
        <v>4</v>
      </c>
      <c r="C290" s="1" t="str">
        <f t="shared" si="12"/>
        <v>a</v>
      </c>
      <c r="D290">
        <f>VLOOKUP(C290,pivottrain!A:B,2,FALSE)</f>
        <v>0.73152478952291866</v>
      </c>
      <c r="E290">
        <f>VLOOKUP(C290,pivottrain!A:C,3,FALSE)</f>
        <v>0.26847521047708139</v>
      </c>
      <c r="F290" t="str">
        <f t="shared" si="13"/>
        <v>Female</v>
      </c>
      <c r="G290">
        <f t="shared" si="14"/>
        <v>0</v>
      </c>
    </row>
    <row r="291" spans="1:7">
      <c r="A291" s="1" t="s">
        <v>2368</v>
      </c>
      <c r="B291" s="1" t="s">
        <v>4</v>
      </c>
      <c r="C291" s="1" t="str">
        <f t="shared" si="12"/>
        <v>a</v>
      </c>
      <c r="D291">
        <f>VLOOKUP(C291,pivottrain!A:B,2,FALSE)</f>
        <v>0.73152478952291866</v>
      </c>
      <c r="E291">
        <f>VLOOKUP(C291,pivottrain!A:C,3,FALSE)</f>
        <v>0.26847521047708139</v>
      </c>
      <c r="F291" t="str">
        <f t="shared" si="13"/>
        <v>Female</v>
      </c>
      <c r="G291">
        <f t="shared" si="14"/>
        <v>0</v>
      </c>
    </row>
    <row r="292" spans="1:7">
      <c r="A292" s="1" t="s">
        <v>2369</v>
      </c>
      <c r="B292" s="1" t="s">
        <v>6</v>
      </c>
      <c r="C292" s="1" t="str">
        <f t="shared" si="12"/>
        <v>a</v>
      </c>
      <c r="D292">
        <f>VLOOKUP(C292,pivottrain!A:B,2,FALSE)</f>
        <v>0.73152478952291866</v>
      </c>
      <c r="E292">
        <f>VLOOKUP(C292,pivottrain!A:C,3,FALSE)</f>
        <v>0.26847521047708139</v>
      </c>
      <c r="F292" t="str">
        <f t="shared" si="13"/>
        <v>Female</v>
      </c>
      <c r="G292">
        <f t="shared" si="14"/>
        <v>1</v>
      </c>
    </row>
    <row r="293" spans="1:7">
      <c r="A293" s="1" t="s">
        <v>2370</v>
      </c>
      <c r="B293" s="1" t="s">
        <v>4</v>
      </c>
      <c r="C293" s="1" t="str">
        <f t="shared" si="12"/>
        <v>n</v>
      </c>
      <c r="D293">
        <f>VLOOKUP(C293,pivottrain!A:B,2,FALSE)</f>
        <v>6.5384615384615388E-2</v>
      </c>
      <c r="E293">
        <f>VLOOKUP(C293,pivottrain!A:C,3,FALSE)</f>
        <v>0.93461538461538463</v>
      </c>
      <c r="F293" t="str">
        <f t="shared" si="13"/>
        <v>Male</v>
      </c>
      <c r="G293">
        <f t="shared" si="14"/>
        <v>1</v>
      </c>
    </row>
    <row r="294" spans="1:7">
      <c r="A294" s="1" t="s">
        <v>2371</v>
      </c>
      <c r="B294" s="1" t="s">
        <v>4</v>
      </c>
      <c r="C294" s="1" t="str">
        <f t="shared" si="12"/>
        <v>s</v>
      </c>
      <c r="D294">
        <f>VLOOKUP(C294,pivottrain!A:B,2,FALSE)</f>
        <v>0.10810810810810811</v>
      </c>
      <c r="E294">
        <f>VLOOKUP(C294,pivottrain!A:C,3,FALSE)</f>
        <v>0.89189189189189189</v>
      </c>
      <c r="F294" t="str">
        <f t="shared" si="13"/>
        <v>Male</v>
      </c>
      <c r="G294">
        <f t="shared" si="14"/>
        <v>1</v>
      </c>
    </row>
    <row r="295" spans="1:7">
      <c r="A295" s="1" t="s">
        <v>2372</v>
      </c>
      <c r="B295" s="1" t="s">
        <v>4</v>
      </c>
      <c r="C295" s="1" t="str">
        <f t="shared" si="12"/>
        <v>a</v>
      </c>
      <c r="D295">
        <f>VLOOKUP(C295,pivottrain!A:B,2,FALSE)</f>
        <v>0.73152478952291866</v>
      </c>
      <c r="E295">
        <f>VLOOKUP(C295,pivottrain!A:C,3,FALSE)</f>
        <v>0.26847521047708139</v>
      </c>
      <c r="F295" t="str">
        <f t="shared" si="13"/>
        <v>Female</v>
      </c>
      <c r="G295">
        <f t="shared" si="14"/>
        <v>0</v>
      </c>
    </row>
    <row r="296" spans="1:7">
      <c r="A296" s="1" t="s">
        <v>2373</v>
      </c>
      <c r="B296" s="1" t="s">
        <v>4</v>
      </c>
      <c r="C296" s="1" t="str">
        <f t="shared" si="12"/>
        <v>y</v>
      </c>
      <c r="D296">
        <f>VLOOKUP(C296,pivottrain!A:B,2,FALSE)</f>
        <v>5.5555555555555552E-2</v>
      </c>
      <c r="E296">
        <f>VLOOKUP(C296,pivottrain!A:C,3,FALSE)</f>
        <v>0.94444444444444442</v>
      </c>
      <c r="F296" t="str">
        <f t="shared" si="13"/>
        <v>Male</v>
      </c>
      <c r="G296">
        <f t="shared" si="14"/>
        <v>1</v>
      </c>
    </row>
    <row r="297" spans="1:7">
      <c r="A297" s="1" t="s">
        <v>2374</v>
      </c>
      <c r="B297" s="1" t="s">
        <v>4</v>
      </c>
      <c r="C297" s="1" t="str">
        <f t="shared" si="12"/>
        <v>a</v>
      </c>
      <c r="D297">
        <f>VLOOKUP(C297,pivottrain!A:B,2,FALSE)</f>
        <v>0.73152478952291866</v>
      </c>
      <c r="E297">
        <f>VLOOKUP(C297,pivottrain!A:C,3,FALSE)</f>
        <v>0.26847521047708139</v>
      </c>
      <c r="F297" t="str">
        <f t="shared" si="13"/>
        <v>Female</v>
      </c>
      <c r="G297">
        <f t="shared" si="14"/>
        <v>0</v>
      </c>
    </row>
    <row r="298" spans="1:7">
      <c r="A298" s="1" t="s">
        <v>2375</v>
      </c>
      <c r="B298" s="1" t="s">
        <v>6</v>
      </c>
      <c r="C298" s="1" t="str">
        <f t="shared" si="12"/>
        <v>a</v>
      </c>
      <c r="D298">
        <f>VLOOKUP(C298,pivottrain!A:B,2,FALSE)</f>
        <v>0.73152478952291866</v>
      </c>
      <c r="E298">
        <f>VLOOKUP(C298,pivottrain!A:C,3,FALSE)</f>
        <v>0.26847521047708139</v>
      </c>
      <c r="F298" t="str">
        <f t="shared" si="13"/>
        <v>Female</v>
      </c>
      <c r="G298">
        <f t="shared" si="14"/>
        <v>1</v>
      </c>
    </row>
    <row r="299" spans="1:7">
      <c r="A299" s="1" t="s">
        <v>2376</v>
      </c>
      <c r="B299" s="1" t="s">
        <v>4</v>
      </c>
      <c r="C299" s="1" t="str">
        <f t="shared" si="12"/>
        <v>a</v>
      </c>
      <c r="D299">
        <f>VLOOKUP(C299,pivottrain!A:B,2,FALSE)</f>
        <v>0.73152478952291866</v>
      </c>
      <c r="E299">
        <f>VLOOKUP(C299,pivottrain!A:C,3,FALSE)</f>
        <v>0.26847521047708139</v>
      </c>
      <c r="F299" t="str">
        <f t="shared" si="13"/>
        <v>Female</v>
      </c>
      <c r="G299">
        <f t="shared" si="14"/>
        <v>0</v>
      </c>
    </row>
    <row r="300" spans="1:7">
      <c r="A300" s="1" t="s">
        <v>2377</v>
      </c>
      <c r="B300" s="1" t="s">
        <v>6</v>
      </c>
      <c r="C300" s="1" t="str">
        <f t="shared" si="12"/>
        <v>i</v>
      </c>
      <c r="D300">
        <f>VLOOKUP(C300,pivottrain!A:B,2,FALSE)</f>
        <v>0.82037996545768566</v>
      </c>
      <c r="E300">
        <f>VLOOKUP(C300,pivottrain!A:C,3,FALSE)</f>
        <v>0.17962003454231434</v>
      </c>
      <c r="F300" t="str">
        <f t="shared" si="13"/>
        <v>Female</v>
      </c>
      <c r="G300">
        <f t="shared" si="14"/>
        <v>1</v>
      </c>
    </row>
    <row r="301" spans="1:7">
      <c r="A301" s="1" t="s">
        <v>2378</v>
      </c>
      <c r="B301" s="1" t="s">
        <v>4</v>
      </c>
      <c r="C301" s="1" t="str">
        <f t="shared" si="12"/>
        <v>d</v>
      </c>
      <c r="D301">
        <f>VLOOKUP(C301,pivottrain!A:B,2,FALSE)</f>
        <v>5.0847457627118647E-2</v>
      </c>
      <c r="E301">
        <f>VLOOKUP(C301,pivottrain!A:C,3,FALSE)</f>
        <v>0.94915254237288138</v>
      </c>
      <c r="F301" t="str">
        <f t="shared" si="13"/>
        <v>Male</v>
      </c>
      <c r="G301">
        <f t="shared" si="14"/>
        <v>1</v>
      </c>
    </row>
    <row r="302" spans="1:7">
      <c r="A302" s="1" t="s">
        <v>2379</v>
      </c>
      <c r="B302" s="1" t="s">
        <v>6</v>
      </c>
      <c r="C302" s="1" t="str">
        <f t="shared" si="12"/>
        <v>a</v>
      </c>
      <c r="D302">
        <f>VLOOKUP(C302,pivottrain!A:B,2,FALSE)</f>
        <v>0.73152478952291866</v>
      </c>
      <c r="E302">
        <f>VLOOKUP(C302,pivottrain!A:C,3,FALSE)</f>
        <v>0.26847521047708139</v>
      </c>
      <c r="F302" t="str">
        <f t="shared" si="13"/>
        <v>Female</v>
      </c>
      <c r="G302">
        <f t="shared" si="14"/>
        <v>1</v>
      </c>
    </row>
    <row r="303" spans="1:7">
      <c r="A303" s="1" t="s">
        <v>2380</v>
      </c>
      <c r="B303" s="1" t="s">
        <v>4</v>
      </c>
      <c r="C303" s="1" t="str">
        <f t="shared" si="12"/>
        <v>h</v>
      </c>
      <c r="D303">
        <f>VLOOKUP(C303,pivottrain!A:B,2,FALSE)</f>
        <v>3.7234042553191488E-2</v>
      </c>
      <c r="E303">
        <f>VLOOKUP(C303,pivottrain!A:C,3,FALSE)</f>
        <v>0.96276595744680848</v>
      </c>
      <c r="F303" t="str">
        <f t="shared" si="13"/>
        <v>Male</v>
      </c>
      <c r="G303">
        <f t="shared" si="14"/>
        <v>1</v>
      </c>
    </row>
    <row r="304" spans="1:7">
      <c r="A304" s="1" t="s">
        <v>2381</v>
      </c>
      <c r="B304" s="1" t="s">
        <v>6</v>
      </c>
      <c r="C304" s="1" t="str">
        <f t="shared" si="12"/>
        <v>i</v>
      </c>
      <c r="D304">
        <f>VLOOKUP(C304,pivottrain!A:B,2,FALSE)</f>
        <v>0.82037996545768566</v>
      </c>
      <c r="E304">
        <f>VLOOKUP(C304,pivottrain!A:C,3,FALSE)</f>
        <v>0.17962003454231434</v>
      </c>
      <c r="F304" t="str">
        <f t="shared" si="13"/>
        <v>Female</v>
      </c>
      <c r="G304">
        <f t="shared" si="14"/>
        <v>1</v>
      </c>
    </row>
    <row r="305" spans="1:7">
      <c r="A305" s="1" t="s">
        <v>2382</v>
      </c>
      <c r="B305" s="1" t="s">
        <v>4</v>
      </c>
      <c r="C305" s="1" t="str">
        <f t="shared" si="12"/>
        <v>t</v>
      </c>
      <c r="D305">
        <f>VLOOKUP(C305,pivottrain!A:B,2,FALSE)</f>
        <v>8.6538461538461536E-2</v>
      </c>
      <c r="E305">
        <f>VLOOKUP(C305,pivottrain!A:C,3,FALSE)</f>
        <v>0.91346153846153844</v>
      </c>
      <c r="F305" t="str">
        <f t="shared" si="13"/>
        <v>Male</v>
      </c>
      <c r="G305">
        <f t="shared" si="14"/>
        <v>1</v>
      </c>
    </row>
    <row r="306" spans="1:7">
      <c r="A306" s="1" t="s">
        <v>2383</v>
      </c>
      <c r="B306" s="1" t="s">
        <v>4</v>
      </c>
      <c r="C306" s="1" t="str">
        <f t="shared" si="12"/>
        <v>a</v>
      </c>
      <c r="D306">
        <f>VLOOKUP(C306,pivottrain!A:B,2,FALSE)</f>
        <v>0.73152478952291866</v>
      </c>
      <c r="E306">
        <f>VLOOKUP(C306,pivottrain!A:C,3,FALSE)</f>
        <v>0.26847521047708139</v>
      </c>
      <c r="F306" t="str">
        <f t="shared" si="13"/>
        <v>Female</v>
      </c>
      <c r="G306">
        <f t="shared" si="14"/>
        <v>0</v>
      </c>
    </row>
    <row r="307" spans="1:7">
      <c r="A307" s="1" t="s">
        <v>1089</v>
      </c>
      <c r="B307" s="1" t="s">
        <v>4</v>
      </c>
      <c r="C307" s="1" t="str">
        <f t="shared" si="12"/>
        <v>a</v>
      </c>
      <c r="D307">
        <f>VLOOKUP(C307,pivottrain!A:B,2,FALSE)</f>
        <v>0.73152478952291866</v>
      </c>
      <c r="E307">
        <f>VLOOKUP(C307,pivottrain!A:C,3,FALSE)</f>
        <v>0.26847521047708139</v>
      </c>
      <c r="F307" t="str">
        <f t="shared" si="13"/>
        <v>Female</v>
      </c>
      <c r="G307">
        <f t="shared" si="14"/>
        <v>0</v>
      </c>
    </row>
    <row r="308" spans="1:7">
      <c r="A308" s="1" t="s">
        <v>2384</v>
      </c>
      <c r="B308" s="1" t="s">
        <v>4</v>
      </c>
      <c r="C308" s="1" t="str">
        <f t="shared" si="12"/>
        <v>b</v>
      </c>
      <c r="D308">
        <f>VLOOKUP(C308,pivottrain!A:B,2,FALSE)</f>
        <v>0.15789473684210525</v>
      </c>
      <c r="E308">
        <f>VLOOKUP(C308,pivottrain!A:C,3,FALSE)</f>
        <v>0.84210526315789469</v>
      </c>
      <c r="F308" t="str">
        <f t="shared" si="13"/>
        <v>Male</v>
      </c>
      <c r="G308">
        <f t="shared" si="14"/>
        <v>1</v>
      </c>
    </row>
    <row r="309" spans="1:7">
      <c r="A309" s="1" t="s">
        <v>2385</v>
      </c>
      <c r="B309" s="1" t="s">
        <v>6</v>
      </c>
      <c r="C309" s="1" t="str">
        <f t="shared" si="12"/>
        <v>t</v>
      </c>
      <c r="D309">
        <f>VLOOKUP(C309,pivottrain!A:B,2,FALSE)</f>
        <v>8.6538461538461536E-2</v>
      </c>
      <c r="E309">
        <f>VLOOKUP(C309,pivottrain!A:C,3,FALSE)</f>
        <v>0.91346153846153844</v>
      </c>
      <c r="F309" t="str">
        <f t="shared" si="13"/>
        <v>Male</v>
      </c>
      <c r="G309">
        <f t="shared" si="14"/>
        <v>0</v>
      </c>
    </row>
    <row r="310" spans="1:7">
      <c r="A310" s="1" t="s">
        <v>2386</v>
      </c>
      <c r="B310" s="1" t="s">
        <v>6</v>
      </c>
      <c r="C310" s="1" t="str">
        <f t="shared" si="12"/>
        <v>a</v>
      </c>
      <c r="D310">
        <f>VLOOKUP(C310,pivottrain!A:B,2,FALSE)</f>
        <v>0.73152478952291866</v>
      </c>
      <c r="E310">
        <f>VLOOKUP(C310,pivottrain!A:C,3,FALSE)</f>
        <v>0.26847521047708139</v>
      </c>
      <c r="F310" t="str">
        <f t="shared" si="13"/>
        <v>Female</v>
      </c>
      <c r="G310">
        <f t="shared" si="14"/>
        <v>1</v>
      </c>
    </row>
    <row r="311" spans="1:7">
      <c r="A311" s="1" t="s">
        <v>2387</v>
      </c>
      <c r="B311" s="1" t="s">
        <v>4</v>
      </c>
      <c r="C311" s="1" t="str">
        <f t="shared" si="12"/>
        <v>h</v>
      </c>
      <c r="D311">
        <f>VLOOKUP(C311,pivottrain!A:B,2,FALSE)</f>
        <v>3.7234042553191488E-2</v>
      </c>
      <c r="E311">
        <f>VLOOKUP(C311,pivottrain!A:C,3,FALSE)</f>
        <v>0.96276595744680848</v>
      </c>
      <c r="F311" t="str">
        <f t="shared" si="13"/>
        <v>Male</v>
      </c>
      <c r="G311">
        <f t="shared" si="14"/>
        <v>1</v>
      </c>
    </row>
    <row r="312" spans="1:7">
      <c r="A312" s="1" t="s">
        <v>2388</v>
      </c>
      <c r="B312" s="1" t="s">
        <v>4</v>
      </c>
      <c r="C312" s="1" t="str">
        <f t="shared" si="12"/>
        <v>j</v>
      </c>
      <c r="D312">
        <f>VLOOKUP(C312,pivottrain!A:B,2,FALSE)</f>
        <v>2.6315789473684209E-2</v>
      </c>
      <c r="E312">
        <f>VLOOKUP(C312,pivottrain!A:C,3,FALSE)</f>
        <v>0.97368421052631582</v>
      </c>
      <c r="F312" t="str">
        <f t="shared" si="13"/>
        <v>Male</v>
      </c>
      <c r="G312">
        <f t="shared" si="14"/>
        <v>1</v>
      </c>
    </row>
    <row r="313" spans="1:7">
      <c r="A313" s="1" t="s">
        <v>2389</v>
      </c>
      <c r="B313" s="1" t="s">
        <v>6</v>
      </c>
      <c r="C313" s="1" t="str">
        <f t="shared" si="12"/>
        <v>a</v>
      </c>
      <c r="D313">
        <f>VLOOKUP(C313,pivottrain!A:B,2,FALSE)</f>
        <v>0.73152478952291866</v>
      </c>
      <c r="E313">
        <f>VLOOKUP(C313,pivottrain!A:C,3,FALSE)</f>
        <v>0.26847521047708139</v>
      </c>
      <c r="F313" t="str">
        <f t="shared" si="13"/>
        <v>Female</v>
      </c>
      <c r="G313">
        <f t="shared" si="14"/>
        <v>1</v>
      </c>
    </row>
    <row r="314" spans="1:7">
      <c r="A314" s="1" t="s">
        <v>2390</v>
      </c>
      <c r="B314" s="1" t="s">
        <v>6</v>
      </c>
      <c r="C314" s="1" t="str">
        <f t="shared" si="12"/>
        <v>a</v>
      </c>
      <c r="D314">
        <f>VLOOKUP(C314,pivottrain!A:B,2,FALSE)</f>
        <v>0.73152478952291866</v>
      </c>
      <c r="E314">
        <f>VLOOKUP(C314,pivottrain!A:C,3,FALSE)</f>
        <v>0.26847521047708139</v>
      </c>
      <c r="F314" t="str">
        <f t="shared" si="13"/>
        <v>Female</v>
      </c>
      <c r="G314">
        <f t="shared" si="14"/>
        <v>1</v>
      </c>
    </row>
    <row r="315" spans="1:7">
      <c r="A315" s="1" t="s">
        <v>2391</v>
      </c>
      <c r="B315" s="1" t="s">
        <v>6</v>
      </c>
      <c r="C315" s="1" t="str">
        <f t="shared" si="12"/>
        <v>a</v>
      </c>
      <c r="D315">
        <f>VLOOKUP(C315,pivottrain!A:B,2,FALSE)</f>
        <v>0.73152478952291866</v>
      </c>
      <c r="E315">
        <f>VLOOKUP(C315,pivottrain!A:C,3,FALSE)</f>
        <v>0.26847521047708139</v>
      </c>
      <c r="F315" t="str">
        <f t="shared" si="13"/>
        <v>Female</v>
      </c>
      <c r="G315">
        <f t="shared" si="14"/>
        <v>1</v>
      </c>
    </row>
    <row r="316" spans="1:7">
      <c r="A316" s="1" t="s">
        <v>2392</v>
      </c>
      <c r="B316" s="1" t="s">
        <v>4</v>
      </c>
      <c r="C316" s="1" t="str">
        <f t="shared" si="12"/>
        <v>r</v>
      </c>
      <c r="D316">
        <f>VLOOKUP(C316,pivottrain!A:B,2,FALSE)</f>
        <v>0.06</v>
      </c>
      <c r="E316">
        <f>VLOOKUP(C316,pivottrain!A:C,3,FALSE)</f>
        <v>0.94</v>
      </c>
      <c r="F316" t="str">
        <f t="shared" si="13"/>
        <v>Male</v>
      </c>
      <c r="G316">
        <f t="shared" si="14"/>
        <v>1</v>
      </c>
    </row>
    <row r="317" spans="1:7">
      <c r="A317" s="1" t="s">
        <v>2393</v>
      </c>
      <c r="B317" s="1" t="s">
        <v>4</v>
      </c>
      <c r="C317" s="1" t="str">
        <f t="shared" si="12"/>
        <v>v</v>
      </c>
      <c r="D317">
        <f>VLOOKUP(C317,pivottrain!A:B,2,FALSE)</f>
        <v>0</v>
      </c>
      <c r="E317">
        <f>VLOOKUP(C317,pivottrain!A:C,3,FALSE)</f>
        <v>1</v>
      </c>
      <c r="F317" t="str">
        <f t="shared" si="13"/>
        <v>Male</v>
      </c>
      <c r="G317">
        <f t="shared" si="14"/>
        <v>1</v>
      </c>
    </row>
    <row r="318" spans="1:7">
      <c r="A318" s="1" t="s">
        <v>2394</v>
      </c>
      <c r="B318" s="1" t="s">
        <v>6</v>
      </c>
      <c r="C318" s="1" t="str">
        <f t="shared" si="12"/>
        <v>a</v>
      </c>
      <c r="D318">
        <f>VLOOKUP(C318,pivottrain!A:B,2,FALSE)</f>
        <v>0.73152478952291866</v>
      </c>
      <c r="E318">
        <f>VLOOKUP(C318,pivottrain!A:C,3,FALSE)</f>
        <v>0.26847521047708139</v>
      </c>
      <c r="F318" t="str">
        <f t="shared" si="13"/>
        <v>Female</v>
      </c>
      <c r="G318">
        <f t="shared" si="14"/>
        <v>1</v>
      </c>
    </row>
    <row r="319" spans="1:7">
      <c r="A319" s="1" t="s">
        <v>2395</v>
      </c>
      <c r="B319" s="1" t="s">
        <v>6</v>
      </c>
      <c r="C319" s="1" t="str">
        <f t="shared" si="12"/>
        <v>i</v>
      </c>
      <c r="D319">
        <f>VLOOKUP(C319,pivottrain!A:B,2,FALSE)</f>
        <v>0.82037996545768566</v>
      </c>
      <c r="E319">
        <f>VLOOKUP(C319,pivottrain!A:C,3,FALSE)</f>
        <v>0.17962003454231434</v>
      </c>
      <c r="F319" t="str">
        <f t="shared" si="13"/>
        <v>Female</v>
      </c>
      <c r="G319">
        <f t="shared" si="14"/>
        <v>1</v>
      </c>
    </row>
    <row r="320" spans="1:7">
      <c r="A320" s="1" t="s">
        <v>2396</v>
      </c>
      <c r="B320" s="1" t="s">
        <v>6</v>
      </c>
      <c r="C320" s="1" t="str">
        <f t="shared" si="12"/>
        <v>i</v>
      </c>
      <c r="D320">
        <f>VLOOKUP(C320,pivottrain!A:B,2,FALSE)</f>
        <v>0.82037996545768566</v>
      </c>
      <c r="E320">
        <f>VLOOKUP(C320,pivottrain!A:C,3,FALSE)</f>
        <v>0.17962003454231434</v>
      </c>
      <c r="F320" t="str">
        <f t="shared" si="13"/>
        <v>Female</v>
      </c>
      <c r="G320">
        <f t="shared" si="14"/>
        <v>1</v>
      </c>
    </row>
    <row r="321" spans="1:7">
      <c r="A321" s="1" t="s">
        <v>2397</v>
      </c>
      <c r="B321" s="1" t="s">
        <v>6</v>
      </c>
      <c r="C321" s="1" t="str">
        <f t="shared" si="12"/>
        <v>a</v>
      </c>
      <c r="D321">
        <f>VLOOKUP(C321,pivottrain!A:B,2,FALSE)</f>
        <v>0.73152478952291866</v>
      </c>
      <c r="E321">
        <f>VLOOKUP(C321,pivottrain!A:C,3,FALSE)</f>
        <v>0.26847521047708139</v>
      </c>
      <c r="F321" t="str">
        <f t="shared" si="13"/>
        <v>Female</v>
      </c>
      <c r="G321">
        <f t="shared" si="14"/>
        <v>1</v>
      </c>
    </row>
    <row r="322" spans="1:7">
      <c r="A322" s="1" t="s">
        <v>2398</v>
      </c>
      <c r="B322" s="1" t="s">
        <v>6</v>
      </c>
      <c r="C322" s="1" t="str">
        <f t="shared" ref="C322:C385" si="15">RIGHT(A322)</f>
        <v>a</v>
      </c>
      <c r="D322">
        <f>VLOOKUP(C322,pivottrain!A:B,2,FALSE)</f>
        <v>0.73152478952291866</v>
      </c>
      <c r="E322">
        <f>VLOOKUP(C322,pivottrain!A:C,3,FALSE)</f>
        <v>0.26847521047708139</v>
      </c>
      <c r="F322" t="str">
        <f t="shared" si="13"/>
        <v>Female</v>
      </c>
      <c r="G322">
        <f t="shared" si="14"/>
        <v>1</v>
      </c>
    </row>
    <row r="323" spans="1:7">
      <c r="A323" s="1" t="s">
        <v>2399</v>
      </c>
      <c r="B323" s="1" t="s">
        <v>4</v>
      </c>
      <c r="C323" s="1" t="str">
        <f t="shared" si="15"/>
        <v>a</v>
      </c>
      <c r="D323">
        <f>VLOOKUP(C323,pivottrain!A:B,2,FALSE)</f>
        <v>0.73152478952291866</v>
      </c>
      <c r="E323">
        <f>VLOOKUP(C323,pivottrain!A:C,3,FALSE)</f>
        <v>0.26847521047708139</v>
      </c>
      <c r="F323" t="str">
        <f t="shared" ref="F323:F386" si="16">IF(D323&gt;E323,"Female","Male")</f>
        <v>Female</v>
      </c>
      <c r="G323">
        <f t="shared" ref="G323:G386" si="17">IF(F323=B323,1,0)</f>
        <v>0</v>
      </c>
    </row>
    <row r="324" spans="1:7">
      <c r="A324" s="1" t="s">
        <v>2400</v>
      </c>
      <c r="B324" s="1" t="s">
        <v>6</v>
      </c>
      <c r="C324" s="1" t="str">
        <f t="shared" si="15"/>
        <v>a</v>
      </c>
      <c r="D324">
        <f>VLOOKUP(C324,pivottrain!A:B,2,FALSE)</f>
        <v>0.73152478952291866</v>
      </c>
      <c r="E324">
        <f>VLOOKUP(C324,pivottrain!A:C,3,FALSE)</f>
        <v>0.26847521047708139</v>
      </c>
      <c r="F324" t="str">
        <f t="shared" si="16"/>
        <v>Female</v>
      </c>
      <c r="G324">
        <f t="shared" si="17"/>
        <v>1</v>
      </c>
    </row>
    <row r="325" spans="1:7">
      <c r="A325" s="1" t="s">
        <v>2401</v>
      </c>
      <c r="B325" s="1" t="s">
        <v>6</v>
      </c>
      <c r="C325" s="1" t="str">
        <f t="shared" si="15"/>
        <v>a</v>
      </c>
      <c r="D325">
        <f>VLOOKUP(C325,pivottrain!A:B,2,FALSE)</f>
        <v>0.73152478952291866</v>
      </c>
      <c r="E325">
        <f>VLOOKUP(C325,pivottrain!A:C,3,FALSE)</f>
        <v>0.26847521047708139</v>
      </c>
      <c r="F325" t="str">
        <f t="shared" si="16"/>
        <v>Female</v>
      </c>
      <c r="G325">
        <f t="shared" si="17"/>
        <v>1</v>
      </c>
    </row>
    <row r="326" spans="1:7">
      <c r="A326" s="1" t="s">
        <v>2402</v>
      </c>
      <c r="B326" s="1" t="s">
        <v>6</v>
      </c>
      <c r="C326" s="1" t="str">
        <f t="shared" si="15"/>
        <v>a</v>
      </c>
      <c r="D326">
        <f>VLOOKUP(C326,pivottrain!A:B,2,FALSE)</f>
        <v>0.73152478952291866</v>
      </c>
      <c r="E326">
        <f>VLOOKUP(C326,pivottrain!A:C,3,FALSE)</f>
        <v>0.26847521047708139</v>
      </c>
      <c r="F326" t="str">
        <f t="shared" si="16"/>
        <v>Female</v>
      </c>
      <c r="G326">
        <f t="shared" si="17"/>
        <v>1</v>
      </c>
    </row>
    <row r="327" spans="1:7">
      <c r="A327" s="1" t="s">
        <v>2403</v>
      </c>
      <c r="B327" s="1" t="s">
        <v>4</v>
      </c>
      <c r="C327" s="1" t="str">
        <f t="shared" si="15"/>
        <v>r</v>
      </c>
      <c r="D327">
        <f>VLOOKUP(C327,pivottrain!A:B,2,FALSE)</f>
        <v>0.06</v>
      </c>
      <c r="E327">
        <f>VLOOKUP(C327,pivottrain!A:C,3,FALSE)</f>
        <v>0.94</v>
      </c>
      <c r="F327" t="str">
        <f t="shared" si="16"/>
        <v>Male</v>
      </c>
      <c r="G327">
        <f t="shared" si="17"/>
        <v>1</v>
      </c>
    </row>
    <row r="328" spans="1:7">
      <c r="A328" s="1" t="s">
        <v>2404</v>
      </c>
      <c r="B328" s="1" t="s">
        <v>6</v>
      </c>
      <c r="C328" s="1" t="str">
        <f t="shared" si="15"/>
        <v>a</v>
      </c>
      <c r="D328">
        <f>VLOOKUP(C328,pivottrain!A:B,2,FALSE)</f>
        <v>0.73152478952291866</v>
      </c>
      <c r="E328">
        <f>VLOOKUP(C328,pivottrain!A:C,3,FALSE)</f>
        <v>0.26847521047708139</v>
      </c>
      <c r="F328" t="str">
        <f t="shared" si="16"/>
        <v>Female</v>
      </c>
      <c r="G328">
        <f t="shared" si="17"/>
        <v>1</v>
      </c>
    </row>
    <row r="329" spans="1:7">
      <c r="A329" s="1" t="s">
        <v>2405</v>
      </c>
      <c r="B329" s="1" t="s">
        <v>6</v>
      </c>
      <c r="C329" s="1" t="str">
        <f t="shared" si="15"/>
        <v>a</v>
      </c>
      <c r="D329">
        <f>VLOOKUP(C329,pivottrain!A:B,2,FALSE)</f>
        <v>0.73152478952291866</v>
      </c>
      <c r="E329">
        <f>VLOOKUP(C329,pivottrain!A:C,3,FALSE)</f>
        <v>0.26847521047708139</v>
      </c>
      <c r="F329" t="str">
        <f t="shared" si="16"/>
        <v>Female</v>
      </c>
      <c r="G329">
        <f t="shared" si="17"/>
        <v>1</v>
      </c>
    </row>
    <row r="330" spans="1:7">
      <c r="A330" s="1" t="s">
        <v>2406</v>
      </c>
      <c r="B330" s="1" t="s">
        <v>6</v>
      </c>
      <c r="C330" s="1" t="str">
        <f t="shared" si="15"/>
        <v>i</v>
      </c>
      <c r="D330">
        <f>VLOOKUP(C330,pivottrain!A:B,2,FALSE)</f>
        <v>0.82037996545768566</v>
      </c>
      <c r="E330">
        <f>VLOOKUP(C330,pivottrain!A:C,3,FALSE)</f>
        <v>0.17962003454231434</v>
      </c>
      <c r="F330" t="str">
        <f t="shared" si="16"/>
        <v>Female</v>
      </c>
      <c r="G330">
        <f t="shared" si="17"/>
        <v>1</v>
      </c>
    </row>
    <row r="331" spans="1:7">
      <c r="A331" s="1" t="s">
        <v>2407</v>
      </c>
      <c r="B331" s="1" t="s">
        <v>4</v>
      </c>
      <c r="C331" s="1" t="str">
        <f t="shared" si="15"/>
        <v>l</v>
      </c>
      <c r="D331">
        <f>VLOOKUP(C331,pivottrain!A:B,2,FALSE)</f>
        <v>0.28260869565217389</v>
      </c>
      <c r="E331">
        <f>VLOOKUP(C331,pivottrain!A:C,3,FALSE)</f>
        <v>0.71739130434782605</v>
      </c>
      <c r="F331" t="str">
        <f t="shared" si="16"/>
        <v>Male</v>
      </c>
      <c r="G331">
        <f t="shared" si="17"/>
        <v>1</v>
      </c>
    </row>
    <row r="332" spans="1:7">
      <c r="A332" s="1" t="s">
        <v>2408</v>
      </c>
      <c r="B332" s="1" t="s">
        <v>4</v>
      </c>
      <c r="C332" s="1" t="str">
        <f t="shared" si="15"/>
        <v>a</v>
      </c>
      <c r="D332">
        <f>VLOOKUP(C332,pivottrain!A:B,2,FALSE)</f>
        <v>0.73152478952291866</v>
      </c>
      <c r="E332">
        <f>VLOOKUP(C332,pivottrain!A:C,3,FALSE)</f>
        <v>0.26847521047708139</v>
      </c>
      <c r="F332" t="str">
        <f t="shared" si="16"/>
        <v>Female</v>
      </c>
      <c r="G332">
        <f t="shared" si="17"/>
        <v>0</v>
      </c>
    </row>
    <row r="333" spans="1:7">
      <c r="A333" s="1" t="s">
        <v>2409</v>
      </c>
      <c r="B333" s="1" t="s">
        <v>4</v>
      </c>
      <c r="C333" s="1" t="str">
        <f t="shared" si="15"/>
        <v>h</v>
      </c>
      <c r="D333">
        <f>VLOOKUP(C333,pivottrain!A:B,2,FALSE)</f>
        <v>3.7234042553191488E-2</v>
      </c>
      <c r="E333">
        <f>VLOOKUP(C333,pivottrain!A:C,3,FALSE)</f>
        <v>0.96276595744680848</v>
      </c>
      <c r="F333" t="str">
        <f t="shared" si="16"/>
        <v>Male</v>
      </c>
      <c r="G333">
        <f t="shared" si="17"/>
        <v>1</v>
      </c>
    </row>
    <row r="334" spans="1:7">
      <c r="A334" s="1" t="s">
        <v>2410</v>
      </c>
      <c r="B334" s="1" t="s">
        <v>4</v>
      </c>
      <c r="C334" s="1" t="str">
        <f t="shared" si="15"/>
        <v>y</v>
      </c>
      <c r="D334">
        <f>VLOOKUP(C334,pivottrain!A:B,2,FALSE)</f>
        <v>5.5555555555555552E-2</v>
      </c>
      <c r="E334">
        <f>VLOOKUP(C334,pivottrain!A:C,3,FALSE)</f>
        <v>0.94444444444444442</v>
      </c>
      <c r="F334" t="str">
        <f t="shared" si="16"/>
        <v>Male</v>
      </c>
      <c r="G334">
        <f t="shared" si="17"/>
        <v>1</v>
      </c>
    </row>
    <row r="335" spans="1:7">
      <c r="A335" s="1" t="s">
        <v>2411</v>
      </c>
      <c r="B335" s="1" t="s">
        <v>6</v>
      </c>
      <c r="C335" s="1" t="str">
        <f t="shared" si="15"/>
        <v>i</v>
      </c>
      <c r="D335">
        <f>VLOOKUP(C335,pivottrain!A:B,2,FALSE)</f>
        <v>0.82037996545768566</v>
      </c>
      <c r="E335">
        <f>VLOOKUP(C335,pivottrain!A:C,3,FALSE)</f>
        <v>0.17962003454231434</v>
      </c>
      <c r="F335" t="str">
        <f t="shared" si="16"/>
        <v>Female</v>
      </c>
      <c r="G335">
        <f t="shared" si="17"/>
        <v>1</v>
      </c>
    </row>
    <row r="336" spans="1:7">
      <c r="A336" s="1" t="s">
        <v>2412</v>
      </c>
      <c r="B336" s="1" t="s">
        <v>6</v>
      </c>
      <c r="C336" s="1" t="str">
        <f t="shared" si="15"/>
        <v>z</v>
      </c>
      <c r="D336">
        <f>VLOOKUP(C336,pivottrain!A:B,2,FALSE)</f>
        <v>0.18181818181818182</v>
      </c>
      <c r="E336">
        <f>VLOOKUP(C336,pivottrain!A:C,3,FALSE)</f>
        <v>0.81818181818181823</v>
      </c>
      <c r="F336" t="str">
        <f t="shared" si="16"/>
        <v>Male</v>
      </c>
      <c r="G336">
        <f t="shared" si="17"/>
        <v>0</v>
      </c>
    </row>
    <row r="337" spans="1:7">
      <c r="A337" s="1" t="s">
        <v>2413</v>
      </c>
      <c r="B337" s="1" t="s">
        <v>4</v>
      </c>
      <c r="C337" s="1" t="str">
        <f t="shared" si="15"/>
        <v>a</v>
      </c>
      <c r="D337">
        <f>VLOOKUP(C337,pivottrain!A:B,2,FALSE)</f>
        <v>0.73152478952291866</v>
      </c>
      <c r="E337">
        <f>VLOOKUP(C337,pivottrain!A:C,3,FALSE)</f>
        <v>0.26847521047708139</v>
      </c>
      <c r="F337" t="str">
        <f t="shared" si="16"/>
        <v>Female</v>
      </c>
      <c r="G337">
        <f t="shared" si="17"/>
        <v>0</v>
      </c>
    </row>
    <row r="338" spans="1:7">
      <c r="A338" s="1" t="s">
        <v>2414</v>
      </c>
      <c r="B338" s="1" t="s">
        <v>4</v>
      </c>
      <c r="C338" s="1" t="str">
        <f t="shared" si="15"/>
        <v>e</v>
      </c>
      <c r="D338">
        <f>VLOOKUP(C338,pivottrain!A:B,2,FALSE)</f>
        <v>0.47619047619047616</v>
      </c>
      <c r="E338">
        <f>VLOOKUP(C338,pivottrain!A:C,3,FALSE)</f>
        <v>0.52380952380952384</v>
      </c>
      <c r="F338" t="str">
        <f t="shared" si="16"/>
        <v>Male</v>
      </c>
      <c r="G338">
        <f t="shared" si="17"/>
        <v>1</v>
      </c>
    </row>
    <row r="339" spans="1:7">
      <c r="A339" s="1" t="s">
        <v>2415</v>
      </c>
      <c r="B339" s="1" t="s">
        <v>6</v>
      </c>
      <c r="C339" s="1" t="str">
        <f t="shared" si="15"/>
        <v>a</v>
      </c>
      <c r="D339">
        <f>VLOOKUP(C339,pivottrain!A:B,2,FALSE)</f>
        <v>0.73152478952291866</v>
      </c>
      <c r="E339">
        <f>VLOOKUP(C339,pivottrain!A:C,3,FALSE)</f>
        <v>0.26847521047708139</v>
      </c>
      <c r="F339" t="str">
        <f t="shared" si="16"/>
        <v>Female</v>
      </c>
      <c r="G339">
        <f t="shared" si="17"/>
        <v>1</v>
      </c>
    </row>
    <row r="340" spans="1:7">
      <c r="A340" s="1" t="s">
        <v>2416</v>
      </c>
      <c r="B340" s="1" t="s">
        <v>4</v>
      </c>
      <c r="C340" s="1" t="str">
        <f t="shared" si="15"/>
        <v>h</v>
      </c>
      <c r="D340">
        <f>VLOOKUP(C340,pivottrain!A:B,2,FALSE)</f>
        <v>3.7234042553191488E-2</v>
      </c>
      <c r="E340">
        <f>VLOOKUP(C340,pivottrain!A:C,3,FALSE)</f>
        <v>0.96276595744680848</v>
      </c>
      <c r="F340" t="str">
        <f t="shared" si="16"/>
        <v>Male</v>
      </c>
      <c r="G340">
        <f t="shared" si="17"/>
        <v>1</v>
      </c>
    </row>
    <row r="341" spans="1:7">
      <c r="A341" s="1" t="s">
        <v>2417</v>
      </c>
      <c r="B341" s="1" t="s">
        <v>6</v>
      </c>
      <c r="C341" s="1" t="str">
        <f t="shared" si="15"/>
        <v>i</v>
      </c>
      <c r="D341">
        <f>VLOOKUP(C341,pivottrain!A:B,2,FALSE)</f>
        <v>0.82037996545768566</v>
      </c>
      <c r="E341">
        <f>VLOOKUP(C341,pivottrain!A:C,3,FALSE)</f>
        <v>0.17962003454231434</v>
      </c>
      <c r="F341" t="str">
        <f t="shared" si="16"/>
        <v>Female</v>
      </c>
      <c r="G341">
        <f t="shared" si="17"/>
        <v>1</v>
      </c>
    </row>
    <row r="342" spans="1:7">
      <c r="A342" s="1" t="s">
        <v>2418</v>
      </c>
      <c r="B342" s="1" t="s">
        <v>4</v>
      </c>
      <c r="C342" s="1" t="str">
        <f t="shared" si="15"/>
        <v>a</v>
      </c>
      <c r="D342">
        <f>VLOOKUP(C342,pivottrain!A:B,2,FALSE)</f>
        <v>0.73152478952291866</v>
      </c>
      <c r="E342">
        <f>VLOOKUP(C342,pivottrain!A:C,3,FALSE)</f>
        <v>0.26847521047708139</v>
      </c>
      <c r="F342" t="str">
        <f t="shared" si="16"/>
        <v>Female</v>
      </c>
      <c r="G342">
        <f t="shared" si="17"/>
        <v>0</v>
      </c>
    </row>
    <row r="343" spans="1:7">
      <c r="A343" s="1" t="s">
        <v>2419</v>
      </c>
      <c r="B343" s="1" t="s">
        <v>6</v>
      </c>
      <c r="C343" s="1" t="str">
        <f t="shared" si="15"/>
        <v>a</v>
      </c>
      <c r="D343">
        <f>VLOOKUP(C343,pivottrain!A:B,2,FALSE)</f>
        <v>0.73152478952291866</v>
      </c>
      <c r="E343">
        <f>VLOOKUP(C343,pivottrain!A:C,3,FALSE)</f>
        <v>0.26847521047708139</v>
      </c>
      <c r="F343" t="str">
        <f t="shared" si="16"/>
        <v>Female</v>
      </c>
      <c r="G343">
        <f t="shared" si="17"/>
        <v>1</v>
      </c>
    </row>
    <row r="344" spans="1:7">
      <c r="A344" s="1" t="s">
        <v>2420</v>
      </c>
      <c r="B344" s="1" t="s">
        <v>4</v>
      </c>
      <c r="C344" s="1" t="str">
        <f t="shared" si="15"/>
        <v>a</v>
      </c>
      <c r="D344">
        <f>VLOOKUP(C344,pivottrain!A:B,2,FALSE)</f>
        <v>0.73152478952291866</v>
      </c>
      <c r="E344">
        <f>VLOOKUP(C344,pivottrain!A:C,3,FALSE)</f>
        <v>0.26847521047708139</v>
      </c>
      <c r="F344" t="str">
        <f t="shared" si="16"/>
        <v>Female</v>
      </c>
      <c r="G344">
        <f t="shared" si="17"/>
        <v>0</v>
      </c>
    </row>
    <row r="345" spans="1:7">
      <c r="A345" s="1" t="s">
        <v>2421</v>
      </c>
      <c r="B345" s="1" t="s">
        <v>4</v>
      </c>
      <c r="C345" s="1" t="str">
        <f t="shared" si="15"/>
        <v>a</v>
      </c>
      <c r="D345">
        <f>VLOOKUP(C345,pivottrain!A:B,2,FALSE)</f>
        <v>0.73152478952291866</v>
      </c>
      <c r="E345">
        <f>VLOOKUP(C345,pivottrain!A:C,3,FALSE)</f>
        <v>0.26847521047708139</v>
      </c>
      <c r="F345" t="str">
        <f t="shared" si="16"/>
        <v>Female</v>
      </c>
      <c r="G345">
        <f t="shared" si="17"/>
        <v>0</v>
      </c>
    </row>
    <row r="346" spans="1:7">
      <c r="A346" s="1" t="s">
        <v>2422</v>
      </c>
      <c r="B346" s="1" t="s">
        <v>6</v>
      </c>
      <c r="C346" s="1" t="str">
        <f t="shared" si="15"/>
        <v>a</v>
      </c>
      <c r="D346">
        <f>VLOOKUP(C346,pivottrain!A:B,2,FALSE)</f>
        <v>0.73152478952291866</v>
      </c>
      <c r="E346">
        <f>VLOOKUP(C346,pivottrain!A:C,3,FALSE)</f>
        <v>0.26847521047708139</v>
      </c>
      <c r="F346" t="str">
        <f t="shared" si="16"/>
        <v>Female</v>
      </c>
      <c r="G346">
        <f t="shared" si="17"/>
        <v>1</v>
      </c>
    </row>
    <row r="347" spans="1:7">
      <c r="A347" s="1" t="s">
        <v>2423</v>
      </c>
      <c r="B347" s="1" t="s">
        <v>6</v>
      </c>
      <c r="C347" s="1" t="str">
        <f t="shared" si="15"/>
        <v>a</v>
      </c>
      <c r="D347">
        <f>VLOOKUP(C347,pivottrain!A:B,2,FALSE)</f>
        <v>0.73152478952291866</v>
      </c>
      <c r="E347">
        <f>VLOOKUP(C347,pivottrain!A:C,3,FALSE)</f>
        <v>0.26847521047708139</v>
      </c>
      <c r="F347" t="str">
        <f t="shared" si="16"/>
        <v>Female</v>
      </c>
      <c r="G347">
        <f t="shared" si="17"/>
        <v>1</v>
      </c>
    </row>
    <row r="348" spans="1:7">
      <c r="A348" s="1" t="s">
        <v>2424</v>
      </c>
      <c r="B348" s="1" t="s">
        <v>6</v>
      </c>
      <c r="C348" s="1" t="str">
        <f t="shared" si="15"/>
        <v>i</v>
      </c>
      <c r="D348">
        <f>VLOOKUP(C348,pivottrain!A:B,2,FALSE)</f>
        <v>0.82037996545768566</v>
      </c>
      <c r="E348">
        <f>VLOOKUP(C348,pivottrain!A:C,3,FALSE)</f>
        <v>0.17962003454231434</v>
      </c>
      <c r="F348" t="str">
        <f t="shared" si="16"/>
        <v>Female</v>
      </c>
      <c r="G348">
        <f t="shared" si="17"/>
        <v>1</v>
      </c>
    </row>
    <row r="349" spans="1:7">
      <c r="A349" s="1" t="s">
        <v>2425</v>
      </c>
      <c r="B349" s="1" t="s">
        <v>6</v>
      </c>
      <c r="C349" s="1" t="str">
        <f t="shared" si="15"/>
        <v>s</v>
      </c>
      <c r="D349">
        <f>VLOOKUP(C349,pivottrain!A:B,2,FALSE)</f>
        <v>0.10810810810810811</v>
      </c>
      <c r="E349">
        <f>VLOOKUP(C349,pivottrain!A:C,3,FALSE)</f>
        <v>0.89189189189189189</v>
      </c>
      <c r="F349" t="str">
        <f t="shared" si="16"/>
        <v>Male</v>
      </c>
      <c r="G349">
        <f t="shared" si="17"/>
        <v>0</v>
      </c>
    </row>
    <row r="350" spans="1:7">
      <c r="A350" s="1" t="s">
        <v>2426</v>
      </c>
      <c r="B350" s="1" t="s">
        <v>4</v>
      </c>
      <c r="C350" s="1" t="str">
        <f t="shared" si="15"/>
        <v>v</v>
      </c>
      <c r="D350">
        <f>VLOOKUP(C350,pivottrain!A:B,2,FALSE)</f>
        <v>0</v>
      </c>
      <c r="E350">
        <f>VLOOKUP(C350,pivottrain!A:C,3,FALSE)</f>
        <v>1</v>
      </c>
      <c r="F350" t="str">
        <f t="shared" si="16"/>
        <v>Male</v>
      </c>
      <c r="G350">
        <f t="shared" si="17"/>
        <v>1</v>
      </c>
    </row>
    <row r="351" spans="1:7">
      <c r="A351" s="1" t="s">
        <v>2427</v>
      </c>
      <c r="B351" s="1" t="s">
        <v>6</v>
      </c>
      <c r="C351" s="1" t="str">
        <f t="shared" si="15"/>
        <v>a</v>
      </c>
      <c r="D351">
        <f>VLOOKUP(C351,pivottrain!A:B,2,FALSE)</f>
        <v>0.73152478952291866</v>
      </c>
      <c r="E351">
        <f>VLOOKUP(C351,pivottrain!A:C,3,FALSE)</f>
        <v>0.26847521047708139</v>
      </c>
      <c r="F351" t="str">
        <f t="shared" si="16"/>
        <v>Female</v>
      </c>
      <c r="G351">
        <f t="shared" si="17"/>
        <v>1</v>
      </c>
    </row>
    <row r="352" spans="1:7">
      <c r="A352" s="1" t="s">
        <v>2428</v>
      </c>
      <c r="B352" s="1" t="s">
        <v>6</v>
      </c>
      <c r="C352" s="1" t="str">
        <f t="shared" si="15"/>
        <v>a</v>
      </c>
      <c r="D352">
        <f>VLOOKUP(C352,pivottrain!A:B,2,FALSE)</f>
        <v>0.73152478952291866</v>
      </c>
      <c r="E352">
        <f>VLOOKUP(C352,pivottrain!A:C,3,FALSE)</f>
        <v>0.26847521047708139</v>
      </c>
      <c r="F352" t="str">
        <f t="shared" si="16"/>
        <v>Female</v>
      </c>
      <c r="G352">
        <f t="shared" si="17"/>
        <v>1</v>
      </c>
    </row>
    <row r="353" spans="1:7">
      <c r="A353" s="1" t="s">
        <v>2429</v>
      </c>
      <c r="B353" s="1" t="s">
        <v>4</v>
      </c>
      <c r="C353" s="1" t="str">
        <f t="shared" si="15"/>
        <v>q</v>
      </c>
      <c r="D353">
        <f>VLOOKUP(C353,pivottrain!A:B,2,FALSE)</f>
        <v>0</v>
      </c>
      <c r="E353">
        <f>VLOOKUP(C353,pivottrain!A:C,3,FALSE)</f>
        <v>1</v>
      </c>
      <c r="F353" t="str">
        <f t="shared" si="16"/>
        <v>Male</v>
      </c>
      <c r="G353">
        <f t="shared" si="17"/>
        <v>1</v>
      </c>
    </row>
    <row r="354" spans="1:7">
      <c r="A354" s="1" t="s">
        <v>2430</v>
      </c>
      <c r="B354" s="1" t="s">
        <v>6</v>
      </c>
      <c r="C354" s="1" t="str">
        <f t="shared" si="15"/>
        <v>i</v>
      </c>
      <c r="D354">
        <f>VLOOKUP(C354,pivottrain!A:B,2,FALSE)</f>
        <v>0.82037996545768566</v>
      </c>
      <c r="E354">
        <f>VLOOKUP(C354,pivottrain!A:C,3,FALSE)</f>
        <v>0.17962003454231434</v>
      </c>
      <c r="F354" t="str">
        <f t="shared" si="16"/>
        <v>Female</v>
      </c>
      <c r="G354">
        <f t="shared" si="17"/>
        <v>1</v>
      </c>
    </row>
    <row r="355" spans="1:7">
      <c r="A355" s="1" t="s">
        <v>2431</v>
      </c>
      <c r="B355" s="1" t="s">
        <v>4</v>
      </c>
      <c r="C355" s="1" t="str">
        <f t="shared" si="15"/>
        <v>b</v>
      </c>
      <c r="D355">
        <f>VLOOKUP(C355,pivottrain!A:B,2,FALSE)</f>
        <v>0.15789473684210525</v>
      </c>
      <c r="E355">
        <f>VLOOKUP(C355,pivottrain!A:C,3,FALSE)</f>
        <v>0.84210526315789469</v>
      </c>
      <c r="F355" t="str">
        <f t="shared" si="16"/>
        <v>Male</v>
      </c>
      <c r="G355">
        <f t="shared" si="17"/>
        <v>1</v>
      </c>
    </row>
    <row r="356" spans="1:7">
      <c r="A356" s="1" t="s">
        <v>2432</v>
      </c>
      <c r="B356" s="1" t="s">
        <v>4</v>
      </c>
      <c r="C356" s="1" t="str">
        <f t="shared" si="15"/>
        <v>a</v>
      </c>
      <c r="D356">
        <f>VLOOKUP(C356,pivottrain!A:B,2,FALSE)</f>
        <v>0.73152478952291866</v>
      </c>
      <c r="E356">
        <f>VLOOKUP(C356,pivottrain!A:C,3,FALSE)</f>
        <v>0.26847521047708139</v>
      </c>
      <c r="F356" t="str">
        <f t="shared" si="16"/>
        <v>Female</v>
      </c>
      <c r="G356">
        <f t="shared" si="17"/>
        <v>0</v>
      </c>
    </row>
    <row r="357" spans="1:7">
      <c r="A357" s="1" t="s">
        <v>2433</v>
      </c>
      <c r="B357" s="1" t="s">
        <v>4</v>
      </c>
      <c r="C357" s="1" t="str">
        <f t="shared" si="15"/>
        <v>p</v>
      </c>
      <c r="D357">
        <f>VLOOKUP(C357,pivottrain!A:B,2,FALSE)</f>
        <v>4.7619047619047616E-2</v>
      </c>
      <c r="E357">
        <f>VLOOKUP(C357,pivottrain!A:C,3,FALSE)</f>
        <v>0.95238095238095233</v>
      </c>
      <c r="F357" t="str">
        <f t="shared" si="16"/>
        <v>Male</v>
      </c>
      <c r="G357">
        <f t="shared" si="17"/>
        <v>1</v>
      </c>
    </row>
    <row r="358" spans="1:7">
      <c r="A358" s="1" t="s">
        <v>2434</v>
      </c>
      <c r="B358" s="1" t="s">
        <v>6</v>
      </c>
      <c r="C358" s="1" t="str">
        <f t="shared" si="15"/>
        <v>i</v>
      </c>
      <c r="D358">
        <f>VLOOKUP(C358,pivottrain!A:B,2,FALSE)</f>
        <v>0.82037996545768566</v>
      </c>
      <c r="E358">
        <f>VLOOKUP(C358,pivottrain!A:C,3,FALSE)</f>
        <v>0.17962003454231434</v>
      </c>
      <c r="F358" t="str">
        <f t="shared" si="16"/>
        <v>Female</v>
      </c>
      <c r="G358">
        <f t="shared" si="17"/>
        <v>1</v>
      </c>
    </row>
    <row r="359" spans="1:7">
      <c r="A359" s="1" t="s">
        <v>2435</v>
      </c>
      <c r="B359" s="1" t="s">
        <v>6</v>
      </c>
      <c r="C359" s="1" t="str">
        <f t="shared" si="15"/>
        <v>i</v>
      </c>
      <c r="D359">
        <f>VLOOKUP(C359,pivottrain!A:B,2,FALSE)</f>
        <v>0.82037996545768566</v>
      </c>
      <c r="E359">
        <f>VLOOKUP(C359,pivottrain!A:C,3,FALSE)</f>
        <v>0.17962003454231434</v>
      </c>
      <c r="F359" t="str">
        <f t="shared" si="16"/>
        <v>Female</v>
      </c>
      <c r="G359">
        <f t="shared" si="17"/>
        <v>1</v>
      </c>
    </row>
    <row r="360" spans="1:7">
      <c r="A360" s="1" t="s">
        <v>2436</v>
      </c>
      <c r="B360" s="1" t="s">
        <v>6</v>
      </c>
      <c r="C360" s="1" t="str">
        <f t="shared" si="15"/>
        <v>i</v>
      </c>
      <c r="D360">
        <f>VLOOKUP(C360,pivottrain!A:B,2,FALSE)</f>
        <v>0.82037996545768566</v>
      </c>
      <c r="E360">
        <f>VLOOKUP(C360,pivottrain!A:C,3,FALSE)</f>
        <v>0.17962003454231434</v>
      </c>
      <c r="F360" t="str">
        <f t="shared" si="16"/>
        <v>Female</v>
      </c>
      <c r="G360">
        <f t="shared" si="17"/>
        <v>1</v>
      </c>
    </row>
    <row r="361" spans="1:7">
      <c r="A361" s="1" t="s">
        <v>2437</v>
      </c>
      <c r="B361" s="1" t="s">
        <v>6</v>
      </c>
      <c r="C361" s="1" t="str">
        <f t="shared" si="15"/>
        <v>a</v>
      </c>
      <c r="D361">
        <f>VLOOKUP(C361,pivottrain!A:B,2,FALSE)</f>
        <v>0.73152478952291866</v>
      </c>
      <c r="E361">
        <f>VLOOKUP(C361,pivottrain!A:C,3,FALSE)</f>
        <v>0.26847521047708139</v>
      </c>
      <c r="F361" t="str">
        <f t="shared" si="16"/>
        <v>Female</v>
      </c>
      <c r="G361">
        <f t="shared" si="17"/>
        <v>1</v>
      </c>
    </row>
    <row r="362" spans="1:7">
      <c r="A362" s="1" t="s">
        <v>2438</v>
      </c>
      <c r="B362" s="1" t="s">
        <v>6</v>
      </c>
      <c r="C362" s="1" t="str">
        <f t="shared" si="15"/>
        <v>a</v>
      </c>
      <c r="D362">
        <f>VLOOKUP(C362,pivottrain!A:B,2,FALSE)</f>
        <v>0.73152478952291866</v>
      </c>
      <c r="E362">
        <f>VLOOKUP(C362,pivottrain!A:C,3,FALSE)</f>
        <v>0.26847521047708139</v>
      </c>
      <c r="F362" t="str">
        <f t="shared" si="16"/>
        <v>Female</v>
      </c>
      <c r="G362">
        <f t="shared" si="17"/>
        <v>1</v>
      </c>
    </row>
    <row r="363" spans="1:7">
      <c r="A363" s="1" t="s">
        <v>2439</v>
      </c>
      <c r="B363" s="1" t="s">
        <v>4</v>
      </c>
      <c r="C363" s="1" t="str">
        <f t="shared" si="15"/>
        <v>n</v>
      </c>
      <c r="D363">
        <f>VLOOKUP(C363,pivottrain!A:B,2,FALSE)</f>
        <v>6.5384615384615388E-2</v>
      </c>
      <c r="E363">
        <f>VLOOKUP(C363,pivottrain!A:C,3,FALSE)</f>
        <v>0.93461538461538463</v>
      </c>
      <c r="F363" t="str">
        <f t="shared" si="16"/>
        <v>Male</v>
      </c>
      <c r="G363">
        <f t="shared" si="17"/>
        <v>1</v>
      </c>
    </row>
    <row r="364" spans="1:7">
      <c r="A364" s="1" t="s">
        <v>2440</v>
      </c>
      <c r="B364" s="1" t="s">
        <v>4</v>
      </c>
      <c r="C364" s="1" t="str">
        <f t="shared" si="15"/>
        <v>l</v>
      </c>
      <c r="D364">
        <f>VLOOKUP(C364,pivottrain!A:B,2,FALSE)</f>
        <v>0.28260869565217389</v>
      </c>
      <c r="E364">
        <f>VLOOKUP(C364,pivottrain!A:C,3,FALSE)</f>
        <v>0.71739130434782605</v>
      </c>
      <c r="F364" t="str">
        <f t="shared" si="16"/>
        <v>Male</v>
      </c>
      <c r="G364">
        <f t="shared" si="17"/>
        <v>1</v>
      </c>
    </row>
    <row r="365" spans="1:7">
      <c r="A365" s="1" t="s">
        <v>2441</v>
      </c>
      <c r="B365" s="1" t="s">
        <v>4</v>
      </c>
      <c r="C365" s="1" t="str">
        <f t="shared" si="15"/>
        <v>a</v>
      </c>
      <c r="D365">
        <f>VLOOKUP(C365,pivottrain!A:B,2,FALSE)</f>
        <v>0.73152478952291866</v>
      </c>
      <c r="E365">
        <f>VLOOKUP(C365,pivottrain!A:C,3,FALSE)</f>
        <v>0.26847521047708139</v>
      </c>
      <c r="F365" t="str">
        <f t="shared" si="16"/>
        <v>Female</v>
      </c>
      <c r="G365">
        <f t="shared" si="17"/>
        <v>0</v>
      </c>
    </row>
    <row r="366" spans="1:7">
      <c r="A366" s="1" t="s">
        <v>2442</v>
      </c>
      <c r="B366" s="1" t="s">
        <v>6</v>
      </c>
      <c r="C366" s="1" t="str">
        <f t="shared" si="15"/>
        <v>a</v>
      </c>
      <c r="D366">
        <f>VLOOKUP(C366,pivottrain!A:B,2,FALSE)</f>
        <v>0.73152478952291866</v>
      </c>
      <c r="E366">
        <f>VLOOKUP(C366,pivottrain!A:C,3,FALSE)</f>
        <v>0.26847521047708139</v>
      </c>
      <c r="F366" t="str">
        <f t="shared" si="16"/>
        <v>Female</v>
      </c>
      <c r="G366">
        <f t="shared" si="17"/>
        <v>1</v>
      </c>
    </row>
    <row r="367" spans="1:7">
      <c r="A367" s="1" t="s">
        <v>2443</v>
      </c>
      <c r="B367" s="1" t="s">
        <v>4</v>
      </c>
      <c r="C367" s="1" t="str">
        <f t="shared" si="15"/>
        <v>h</v>
      </c>
      <c r="D367">
        <f>VLOOKUP(C367,pivottrain!A:B,2,FALSE)</f>
        <v>3.7234042553191488E-2</v>
      </c>
      <c r="E367">
        <f>VLOOKUP(C367,pivottrain!A:C,3,FALSE)</f>
        <v>0.96276595744680848</v>
      </c>
      <c r="F367" t="str">
        <f t="shared" si="16"/>
        <v>Male</v>
      </c>
      <c r="G367">
        <f t="shared" si="17"/>
        <v>1</v>
      </c>
    </row>
    <row r="368" spans="1:7">
      <c r="A368" s="1" t="s">
        <v>2444</v>
      </c>
      <c r="B368" s="1" t="s">
        <v>4</v>
      </c>
      <c r="C368" s="1" t="str">
        <f t="shared" si="15"/>
        <v>a</v>
      </c>
      <c r="D368">
        <f>VLOOKUP(C368,pivottrain!A:B,2,FALSE)</f>
        <v>0.73152478952291866</v>
      </c>
      <c r="E368">
        <f>VLOOKUP(C368,pivottrain!A:C,3,FALSE)</f>
        <v>0.26847521047708139</v>
      </c>
      <c r="F368" t="str">
        <f t="shared" si="16"/>
        <v>Female</v>
      </c>
      <c r="G368">
        <f t="shared" si="17"/>
        <v>0</v>
      </c>
    </row>
    <row r="369" spans="1:7">
      <c r="A369" s="1" t="s">
        <v>2445</v>
      </c>
      <c r="B369" s="1" t="s">
        <v>6</v>
      </c>
      <c r="C369" s="1" t="str">
        <f t="shared" si="15"/>
        <v>a</v>
      </c>
      <c r="D369">
        <f>VLOOKUP(C369,pivottrain!A:B,2,FALSE)</f>
        <v>0.73152478952291866</v>
      </c>
      <c r="E369">
        <f>VLOOKUP(C369,pivottrain!A:C,3,FALSE)</f>
        <v>0.26847521047708139</v>
      </c>
      <c r="F369" t="str">
        <f t="shared" si="16"/>
        <v>Female</v>
      </c>
      <c r="G369">
        <f t="shared" si="17"/>
        <v>1</v>
      </c>
    </row>
    <row r="370" spans="1:7">
      <c r="A370" s="1" t="s">
        <v>2446</v>
      </c>
      <c r="B370" s="1" t="s">
        <v>4</v>
      </c>
      <c r="C370" s="1" t="str">
        <f t="shared" si="15"/>
        <v>n</v>
      </c>
      <c r="D370">
        <f>VLOOKUP(C370,pivottrain!A:B,2,FALSE)</f>
        <v>6.5384615384615388E-2</v>
      </c>
      <c r="E370">
        <f>VLOOKUP(C370,pivottrain!A:C,3,FALSE)</f>
        <v>0.93461538461538463</v>
      </c>
      <c r="F370" t="str">
        <f t="shared" si="16"/>
        <v>Male</v>
      </c>
      <c r="G370">
        <f t="shared" si="17"/>
        <v>1</v>
      </c>
    </row>
    <row r="371" spans="1:7">
      <c r="A371" s="1" t="s">
        <v>2447</v>
      </c>
      <c r="B371" s="1" t="s">
        <v>6</v>
      </c>
      <c r="C371" s="1" t="str">
        <f t="shared" si="15"/>
        <v>i</v>
      </c>
      <c r="D371">
        <f>VLOOKUP(C371,pivottrain!A:B,2,FALSE)</f>
        <v>0.82037996545768566</v>
      </c>
      <c r="E371">
        <f>VLOOKUP(C371,pivottrain!A:C,3,FALSE)</f>
        <v>0.17962003454231434</v>
      </c>
      <c r="F371" t="str">
        <f t="shared" si="16"/>
        <v>Female</v>
      </c>
      <c r="G371">
        <f t="shared" si="17"/>
        <v>1</v>
      </c>
    </row>
    <row r="372" spans="1:7">
      <c r="A372" s="1" t="s">
        <v>2448</v>
      </c>
      <c r="B372" s="1" t="s">
        <v>4</v>
      </c>
      <c r="C372" s="1" t="str">
        <f t="shared" si="15"/>
        <v>d</v>
      </c>
      <c r="D372">
        <f>VLOOKUP(C372,pivottrain!A:B,2,FALSE)</f>
        <v>5.0847457627118647E-2</v>
      </c>
      <c r="E372">
        <f>VLOOKUP(C372,pivottrain!A:C,3,FALSE)</f>
        <v>0.94915254237288138</v>
      </c>
      <c r="F372" t="str">
        <f t="shared" si="16"/>
        <v>Male</v>
      </c>
      <c r="G372">
        <f t="shared" si="17"/>
        <v>1</v>
      </c>
    </row>
    <row r="373" spans="1:7">
      <c r="A373" s="1" t="s">
        <v>2449</v>
      </c>
      <c r="B373" s="1" t="s">
        <v>4</v>
      </c>
      <c r="C373" s="1" t="str">
        <f t="shared" si="15"/>
        <v>r</v>
      </c>
      <c r="D373">
        <f>VLOOKUP(C373,pivottrain!A:B,2,FALSE)</f>
        <v>0.06</v>
      </c>
      <c r="E373">
        <f>VLOOKUP(C373,pivottrain!A:C,3,FALSE)</f>
        <v>0.94</v>
      </c>
      <c r="F373" t="str">
        <f t="shared" si="16"/>
        <v>Male</v>
      </c>
      <c r="G373">
        <f t="shared" si="17"/>
        <v>1</v>
      </c>
    </row>
    <row r="374" spans="1:7">
      <c r="A374" s="1" t="s">
        <v>2450</v>
      </c>
      <c r="B374" s="1" t="s">
        <v>4</v>
      </c>
      <c r="C374" s="1" t="str">
        <f t="shared" si="15"/>
        <v>s</v>
      </c>
      <c r="D374">
        <f>VLOOKUP(C374,pivottrain!A:B,2,FALSE)</f>
        <v>0.10810810810810811</v>
      </c>
      <c r="E374">
        <f>VLOOKUP(C374,pivottrain!A:C,3,FALSE)</f>
        <v>0.89189189189189189</v>
      </c>
      <c r="F374" t="str">
        <f t="shared" si="16"/>
        <v>Male</v>
      </c>
      <c r="G374">
        <f t="shared" si="17"/>
        <v>1</v>
      </c>
    </row>
    <row r="375" spans="1:7">
      <c r="A375" s="1" t="s">
        <v>2451</v>
      </c>
      <c r="B375" s="1" t="s">
        <v>4</v>
      </c>
      <c r="C375" s="1" t="str">
        <f t="shared" si="15"/>
        <v>t</v>
      </c>
      <c r="D375">
        <f>VLOOKUP(C375,pivottrain!A:B,2,FALSE)</f>
        <v>8.6538461538461536E-2</v>
      </c>
      <c r="E375">
        <f>VLOOKUP(C375,pivottrain!A:C,3,FALSE)</f>
        <v>0.91346153846153844</v>
      </c>
      <c r="F375" t="str">
        <f t="shared" si="16"/>
        <v>Male</v>
      </c>
      <c r="G375">
        <f t="shared" si="17"/>
        <v>1</v>
      </c>
    </row>
    <row r="376" spans="1:7">
      <c r="A376" s="1" t="s">
        <v>2452</v>
      </c>
      <c r="B376" s="1" t="s">
        <v>6</v>
      </c>
      <c r="C376" s="1" t="str">
        <f t="shared" si="15"/>
        <v>i</v>
      </c>
      <c r="D376">
        <f>VLOOKUP(C376,pivottrain!A:B,2,FALSE)</f>
        <v>0.82037996545768566</v>
      </c>
      <c r="E376">
        <f>VLOOKUP(C376,pivottrain!A:C,3,FALSE)</f>
        <v>0.17962003454231434</v>
      </c>
      <c r="F376" t="str">
        <f t="shared" si="16"/>
        <v>Female</v>
      </c>
      <c r="G376">
        <f t="shared" si="17"/>
        <v>1</v>
      </c>
    </row>
    <row r="377" spans="1:7">
      <c r="A377" s="1" t="s">
        <v>2453</v>
      </c>
      <c r="B377" s="1" t="s">
        <v>6</v>
      </c>
      <c r="C377" s="1" t="str">
        <f t="shared" si="15"/>
        <v>i</v>
      </c>
      <c r="D377">
        <f>VLOOKUP(C377,pivottrain!A:B,2,FALSE)</f>
        <v>0.82037996545768566</v>
      </c>
      <c r="E377">
        <f>VLOOKUP(C377,pivottrain!A:C,3,FALSE)</f>
        <v>0.17962003454231434</v>
      </c>
      <c r="F377" t="str">
        <f t="shared" si="16"/>
        <v>Female</v>
      </c>
      <c r="G377">
        <f t="shared" si="17"/>
        <v>1</v>
      </c>
    </row>
    <row r="378" spans="1:7">
      <c r="A378" s="1" t="s">
        <v>2454</v>
      </c>
      <c r="B378" s="1" t="s">
        <v>6</v>
      </c>
      <c r="C378" s="1" t="str">
        <f t="shared" si="15"/>
        <v>a</v>
      </c>
      <c r="D378">
        <f>VLOOKUP(C378,pivottrain!A:B,2,FALSE)</f>
        <v>0.73152478952291866</v>
      </c>
      <c r="E378">
        <f>VLOOKUP(C378,pivottrain!A:C,3,FALSE)</f>
        <v>0.26847521047708139</v>
      </c>
      <c r="F378" t="str">
        <f t="shared" si="16"/>
        <v>Female</v>
      </c>
      <c r="G378">
        <f t="shared" si="17"/>
        <v>1</v>
      </c>
    </row>
    <row r="379" spans="1:7">
      <c r="A379" s="1" t="s">
        <v>2455</v>
      </c>
      <c r="B379" s="1" t="s">
        <v>4</v>
      </c>
      <c r="C379" s="1" t="str">
        <f t="shared" si="15"/>
        <v>t</v>
      </c>
      <c r="D379">
        <f>VLOOKUP(C379,pivottrain!A:B,2,FALSE)</f>
        <v>8.6538461538461536E-2</v>
      </c>
      <c r="E379">
        <f>VLOOKUP(C379,pivottrain!A:C,3,FALSE)</f>
        <v>0.91346153846153844</v>
      </c>
      <c r="F379" t="str">
        <f t="shared" si="16"/>
        <v>Male</v>
      </c>
      <c r="G379">
        <f t="shared" si="17"/>
        <v>1</v>
      </c>
    </row>
    <row r="380" spans="1:7">
      <c r="A380" s="1" t="s">
        <v>2456</v>
      </c>
      <c r="B380" s="1" t="s">
        <v>4</v>
      </c>
      <c r="C380" s="1" t="str">
        <f t="shared" si="15"/>
        <v>u</v>
      </c>
      <c r="D380">
        <f>VLOOKUP(C380,pivottrain!A:B,2,FALSE)</f>
        <v>0.15492957746478872</v>
      </c>
      <c r="E380">
        <f>VLOOKUP(C380,pivottrain!A:C,3,FALSE)</f>
        <v>0.84507042253521125</v>
      </c>
      <c r="F380" t="str">
        <f t="shared" si="16"/>
        <v>Male</v>
      </c>
      <c r="G380">
        <f t="shared" si="17"/>
        <v>1</v>
      </c>
    </row>
    <row r="381" spans="1:7">
      <c r="A381" s="1" t="s">
        <v>2457</v>
      </c>
      <c r="B381" s="1" t="s">
        <v>4</v>
      </c>
      <c r="C381" s="1" t="str">
        <f t="shared" si="15"/>
        <v>h</v>
      </c>
      <c r="D381">
        <f>VLOOKUP(C381,pivottrain!A:B,2,FALSE)</f>
        <v>3.7234042553191488E-2</v>
      </c>
      <c r="E381">
        <f>VLOOKUP(C381,pivottrain!A:C,3,FALSE)</f>
        <v>0.96276595744680848</v>
      </c>
      <c r="F381" t="str">
        <f t="shared" si="16"/>
        <v>Male</v>
      </c>
      <c r="G381">
        <f t="shared" si="17"/>
        <v>1</v>
      </c>
    </row>
    <row r="382" spans="1:7">
      <c r="A382" s="1" t="s">
        <v>2458</v>
      </c>
      <c r="B382" s="1" t="s">
        <v>4</v>
      </c>
      <c r="C382" s="1" t="str">
        <f t="shared" si="15"/>
        <v>r</v>
      </c>
      <c r="D382">
        <f>VLOOKUP(C382,pivottrain!A:B,2,FALSE)</f>
        <v>0.06</v>
      </c>
      <c r="E382">
        <f>VLOOKUP(C382,pivottrain!A:C,3,FALSE)</f>
        <v>0.94</v>
      </c>
      <c r="F382" t="str">
        <f t="shared" si="16"/>
        <v>Male</v>
      </c>
      <c r="G382">
        <f t="shared" si="17"/>
        <v>1</v>
      </c>
    </row>
    <row r="383" spans="1:7">
      <c r="A383" s="1" t="s">
        <v>2459</v>
      </c>
      <c r="B383" s="1" t="s">
        <v>4</v>
      </c>
      <c r="C383" s="1" t="str">
        <f t="shared" si="15"/>
        <v>n</v>
      </c>
      <c r="D383">
        <f>VLOOKUP(C383,pivottrain!A:B,2,FALSE)</f>
        <v>6.5384615384615388E-2</v>
      </c>
      <c r="E383">
        <f>VLOOKUP(C383,pivottrain!A:C,3,FALSE)</f>
        <v>0.93461538461538463</v>
      </c>
      <c r="F383" t="str">
        <f t="shared" si="16"/>
        <v>Male</v>
      </c>
      <c r="G383">
        <f t="shared" si="17"/>
        <v>1</v>
      </c>
    </row>
    <row r="384" spans="1:7">
      <c r="A384" s="1" t="s">
        <v>2460</v>
      </c>
      <c r="B384" s="1" t="s">
        <v>6</v>
      </c>
      <c r="C384" s="1" t="str">
        <f t="shared" si="15"/>
        <v>a</v>
      </c>
      <c r="D384">
        <f>VLOOKUP(C384,pivottrain!A:B,2,FALSE)</f>
        <v>0.73152478952291866</v>
      </c>
      <c r="E384">
        <f>VLOOKUP(C384,pivottrain!A:C,3,FALSE)</f>
        <v>0.26847521047708139</v>
      </c>
      <c r="F384" t="str">
        <f t="shared" si="16"/>
        <v>Female</v>
      </c>
      <c r="G384">
        <f t="shared" si="17"/>
        <v>1</v>
      </c>
    </row>
    <row r="385" spans="1:7">
      <c r="A385" s="1" t="s">
        <v>2461</v>
      </c>
      <c r="B385" s="1" t="s">
        <v>6</v>
      </c>
      <c r="C385" s="1" t="str">
        <f t="shared" si="15"/>
        <v>m</v>
      </c>
      <c r="D385">
        <f>VLOOKUP(C385,pivottrain!A:B,2,FALSE)</f>
        <v>0.171875</v>
      </c>
      <c r="E385">
        <f>VLOOKUP(C385,pivottrain!A:C,3,FALSE)</f>
        <v>0.828125</v>
      </c>
      <c r="F385" t="str">
        <f t="shared" si="16"/>
        <v>Male</v>
      </c>
      <c r="G385">
        <f t="shared" si="17"/>
        <v>0</v>
      </c>
    </row>
    <row r="386" spans="1:7">
      <c r="A386" s="1" t="s">
        <v>2462</v>
      </c>
      <c r="B386" s="1" t="s">
        <v>6</v>
      </c>
      <c r="C386" s="1" t="str">
        <f t="shared" ref="C386:C449" si="18">RIGHT(A386)</f>
        <v>a</v>
      </c>
      <c r="D386">
        <f>VLOOKUP(C386,pivottrain!A:B,2,FALSE)</f>
        <v>0.73152478952291866</v>
      </c>
      <c r="E386">
        <f>VLOOKUP(C386,pivottrain!A:C,3,FALSE)</f>
        <v>0.26847521047708139</v>
      </c>
      <c r="F386" t="str">
        <f t="shared" si="16"/>
        <v>Female</v>
      </c>
      <c r="G386">
        <f t="shared" si="17"/>
        <v>1</v>
      </c>
    </row>
    <row r="387" spans="1:7">
      <c r="A387" s="1" t="s">
        <v>2463</v>
      </c>
      <c r="B387" s="1" t="s">
        <v>6</v>
      </c>
      <c r="C387" s="1" t="str">
        <f t="shared" si="18"/>
        <v>a</v>
      </c>
      <c r="D387">
        <f>VLOOKUP(C387,pivottrain!A:B,2,FALSE)</f>
        <v>0.73152478952291866</v>
      </c>
      <c r="E387">
        <f>VLOOKUP(C387,pivottrain!A:C,3,FALSE)</f>
        <v>0.26847521047708139</v>
      </c>
      <c r="F387" t="str">
        <f t="shared" ref="F387:F450" si="19">IF(D387&gt;E387,"Female","Male")</f>
        <v>Female</v>
      </c>
      <c r="G387">
        <f t="shared" ref="G387:G450" si="20">IF(F387=B387,1,0)</f>
        <v>1</v>
      </c>
    </row>
    <row r="388" spans="1:7">
      <c r="A388" s="1" t="s">
        <v>2004</v>
      </c>
      <c r="B388" s="1" t="s">
        <v>4</v>
      </c>
      <c r="C388" s="1" t="str">
        <f t="shared" si="18"/>
        <v>n</v>
      </c>
      <c r="D388">
        <f>VLOOKUP(C388,pivottrain!A:B,2,FALSE)</f>
        <v>6.5384615384615388E-2</v>
      </c>
      <c r="E388">
        <f>VLOOKUP(C388,pivottrain!A:C,3,FALSE)</f>
        <v>0.93461538461538463</v>
      </c>
      <c r="F388" t="str">
        <f t="shared" si="19"/>
        <v>Male</v>
      </c>
      <c r="G388">
        <f t="shared" si="20"/>
        <v>1</v>
      </c>
    </row>
    <row r="389" spans="1:7">
      <c r="A389" s="1" t="s">
        <v>2464</v>
      </c>
      <c r="B389" s="1" t="s">
        <v>4</v>
      </c>
      <c r="C389" s="1" t="str">
        <f t="shared" si="18"/>
        <v>m</v>
      </c>
      <c r="D389">
        <f>VLOOKUP(C389,pivottrain!A:B,2,FALSE)</f>
        <v>0.171875</v>
      </c>
      <c r="E389">
        <f>VLOOKUP(C389,pivottrain!A:C,3,FALSE)</f>
        <v>0.828125</v>
      </c>
      <c r="F389" t="str">
        <f t="shared" si="19"/>
        <v>Male</v>
      </c>
      <c r="G389">
        <f t="shared" si="20"/>
        <v>1</v>
      </c>
    </row>
    <row r="390" spans="1:7">
      <c r="A390" s="1" t="s">
        <v>2465</v>
      </c>
      <c r="B390" s="1" t="s">
        <v>4</v>
      </c>
      <c r="C390" s="1" t="str">
        <f t="shared" si="18"/>
        <v>a</v>
      </c>
      <c r="D390">
        <f>VLOOKUP(C390,pivottrain!A:B,2,FALSE)</f>
        <v>0.73152478952291866</v>
      </c>
      <c r="E390">
        <f>VLOOKUP(C390,pivottrain!A:C,3,FALSE)</f>
        <v>0.26847521047708139</v>
      </c>
      <c r="F390" t="str">
        <f t="shared" si="19"/>
        <v>Female</v>
      </c>
      <c r="G390">
        <f t="shared" si="20"/>
        <v>0</v>
      </c>
    </row>
    <row r="391" spans="1:7">
      <c r="A391" s="1" t="s">
        <v>2466</v>
      </c>
      <c r="B391" s="1" t="s">
        <v>6</v>
      </c>
      <c r="C391" s="1" t="str">
        <f t="shared" si="18"/>
        <v>a</v>
      </c>
      <c r="D391">
        <f>VLOOKUP(C391,pivottrain!A:B,2,FALSE)</f>
        <v>0.73152478952291866</v>
      </c>
      <c r="E391">
        <f>VLOOKUP(C391,pivottrain!A:C,3,FALSE)</f>
        <v>0.26847521047708139</v>
      </c>
      <c r="F391" t="str">
        <f t="shared" si="19"/>
        <v>Female</v>
      </c>
      <c r="G391">
        <f t="shared" si="20"/>
        <v>1</v>
      </c>
    </row>
    <row r="392" spans="1:7">
      <c r="A392" s="1" t="s">
        <v>2467</v>
      </c>
      <c r="B392" s="1" t="s">
        <v>4</v>
      </c>
      <c r="C392" s="1" t="str">
        <f t="shared" si="18"/>
        <v>j</v>
      </c>
      <c r="D392">
        <f>VLOOKUP(C392,pivottrain!A:B,2,FALSE)</f>
        <v>2.6315789473684209E-2</v>
      </c>
      <c r="E392">
        <f>VLOOKUP(C392,pivottrain!A:C,3,FALSE)</f>
        <v>0.97368421052631582</v>
      </c>
      <c r="F392" t="str">
        <f t="shared" si="19"/>
        <v>Male</v>
      </c>
      <c r="G392">
        <f t="shared" si="20"/>
        <v>1</v>
      </c>
    </row>
    <row r="393" spans="1:7">
      <c r="A393" s="1" t="s">
        <v>2468</v>
      </c>
      <c r="B393" s="1" t="s">
        <v>4</v>
      </c>
      <c r="C393" s="1" t="str">
        <f t="shared" si="18"/>
        <v>r</v>
      </c>
      <c r="D393">
        <f>VLOOKUP(C393,pivottrain!A:B,2,FALSE)</f>
        <v>0.06</v>
      </c>
      <c r="E393">
        <f>VLOOKUP(C393,pivottrain!A:C,3,FALSE)</f>
        <v>0.94</v>
      </c>
      <c r="F393" t="str">
        <f t="shared" si="19"/>
        <v>Male</v>
      </c>
      <c r="G393">
        <f t="shared" si="20"/>
        <v>1</v>
      </c>
    </row>
    <row r="394" spans="1:7">
      <c r="A394" s="1" t="s">
        <v>2469</v>
      </c>
      <c r="B394" s="1" t="s">
        <v>4</v>
      </c>
      <c r="C394" s="1" t="str">
        <f t="shared" si="18"/>
        <v>a</v>
      </c>
      <c r="D394">
        <f>VLOOKUP(C394,pivottrain!A:B,2,FALSE)</f>
        <v>0.73152478952291866</v>
      </c>
      <c r="E394">
        <f>VLOOKUP(C394,pivottrain!A:C,3,FALSE)</f>
        <v>0.26847521047708139</v>
      </c>
      <c r="F394" t="str">
        <f t="shared" si="19"/>
        <v>Female</v>
      </c>
      <c r="G394">
        <f t="shared" si="20"/>
        <v>0</v>
      </c>
    </row>
    <row r="395" spans="1:7">
      <c r="A395" s="1" t="s">
        <v>2470</v>
      </c>
      <c r="B395" s="1" t="s">
        <v>4</v>
      </c>
      <c r="C395" s="1" t="str">
        <f t="shared" si="18"/>
        <v>h</v>
      </c>
      <c r="D395">
        <f>VLOOKUP(C395,pivottrain!A:B,2,FALSE)</f>
        <v>3.7234042553191488E-2</v>
      </c>
      <c r="E395">
        <f>VLOOKUP(C395,pivottrain!A:C,3,FALSE)</f>
        <v>0.96276595744680848</v>
      </c>
      <c r="F395" t="str">
        <f t="shared" si="19"/>
        <v>Male</v>
      </c>
      <c r="G395">
        <f t="shared" si="20"/>
        <v>1</v>
      </c>
    </row>
    <row r="396" spans="1:7">
      <c r="A396" s="1" t="s">
        <v>2471</v>
      </c>
      <c r="B396" s="1" t="s">
        <v>4</v>
      </c>
      <c r="C396" s="1" t="str">
        <f t="shared" si="18"/>
        <v>l</v>
      </c>
      <c r="D396">
        <f>VLOOKUP(C396,pivottrain!A:B,2,FALSE)</f>
        <v>0.28260869565217389</v>
      </c>
      <c r="E396">
        <f>VLOOKUP(C396,pivottrain!A:C,3,FALSE)</f>
        <v>0.71739130434782605</v>
      </c>
      <c r="F396" t="str">
        <f t="shared" si="19"/>
        <v>Male</v>
      </c>
      <c r="G396">
        <f t="shared" si="20"/>
        <v>1</v>
      </c>
    </row>
    <row r="397" spans="1:7">
      <c r="A397" s="1" t="s">
        <v>2472</v>
      </c>
      <c r="B397" s="1" t="s">
        <v>6</v>
      </c>
      <c r="C397" s="1" t="str">
        <f t="shared" si="18"/>
        <v>a</v>
      </c>
      <c r="D397">
        <f>VLOOKUP(C397,pivottrain!A:B,2,FALSE)</f>
        <v>0.73152478952291866</v>
      </c>
      <c r="E397">
        <f>VLOOKUP(C397,pivottrain!A:C,3,FALSE)</f>
        <v>0.26847521047708139</v>
      </c>
      <c r="F397" t="str">
        <f t="shared" si="19"/>
        <v>Female</v>
      </c>
      <c r="G397">
        <f t="shared" si="20"/>
        <v>1</v>
      </c>
    </row>
    <row r="398" spans="1:7">
      <c r="A398" s="1" t="s">
        <v>2473</v>
      </c>
      <c r="B398" s="1" t="s">
        <v>6</v>
      </c>
      <c r="C398" s="1" t="str">
        <f t="shared" si="18"/>
        <v>i</v>
      </c>
      <c r="D398">
        <f>VLOOKUP(C398,pivottrain!A:B,2,FALSE)</f>
        <v>0.82037996545768566</v>
      </c>
      <c r="E398">
        <f>VLOOKUP(C398,pivottrain!A:C,3,FALSE)</f>
        <v>0.17962003454231434</v>
      </c>
      <c r="F398" t="str">
        <f t="shared" si="19"/>
        <v>Female</v>
      </c>
      <c r="G398">
        <f t="shared" si="20"/>
        <v>1</v>
      </c>
    </row>
    <row r="399" spans="1:7">
      <c r="A399" s="1" t="s">
        <v>2474</v>
      </c>
      <c r="B399" s="1" t="s">
        <v>4</v>
      </c>
      <c r="C399" s="1" t="str">
        <f t="shared" si="18"/>
        <v>n</v>
      </c>
      <c r="D399">
        <f>VLOOKUP(C399,pivottrain!A:B,2,FALSE)</f>
        <v>6.5384615384615388E-2</v>
      </c>
      <c r="E399">
        <f>VLOOKUP(C399,pivottrain!A:C,3,FALSE)</f>
        <v>0.93461538461538463</v>
      </c>
      <c r="F399" t="str">
        <f t="shared" si="19"/>
        <v>Male</v>
      </c>
      <c r="G399">
        <f t="shared" si="20"/>
        <v>1</v>
      </c>
    </row>
    <row r="400" spans="1:7">
      <c r="A400" s="1" t="s">
        <v>2475</v>
      </c>
      <c r="B400" s="1" t="s">
        <v>4</v>
      </c>
      <c r="C400" s="1" t="str">
        <f t="shared" si="18"/>
        <v>h</v>
      </c>
      <c r="D400">
        <f>VLOOKUP(C400,pivottrain!A:B,2,FALSE)</f>
        <v>3.7234042553191488E-2</v>
      </c>
      <c r="E400">
        <f>VLOOKUP(C400,pivottrain!A:C,3,FALSE)</f>
        <v>0.96276595744680848</v>
      </c>
      <c r="F400" t="str">
        <f t="shared" si="19"/>
        <v>Male</v>
      </c>
      <c r="G400">
        <f t="shared" si="20"/>
        <v>1</v>
      </c>
    </row>
    <row r="401" spans="1:7">
      <c r="A401" s="1" t="s">
        <v>2476</v>
      </c>
      <c r="B401" s="1" t="s">
        <v>6</v>
      </c>
      <c r="C401" s="1" t="str">
        <f t="shared" si="18"/>
        <v>i</v>
      </c>
      <c r="D401">
        <f>VLOOKUP(C401,pivottrain!A:B,2,FALSE)</f>
        <v>0.82037996545768566</v>
      </c>
      <c r="E401">
        <f>VLOOKUP(C401,pivottrain!A:C,3,FALSE)</f>
        <v>0.17962003454231434</v>
      </c>
      <c r="F401" t="str">
        <f t="shared" si="19"/>
        <v>Female</v>
      </c>
      <c r="G401">
        <f t="shared" si="20"/>
        <v>1</v>
      </c>
    </row>
    <row r="402" spans="1:7">
      <c r="A402" s="1" t="s">
        <v>2477</v>
      </c>
      <c r="B402" s="1" t="s">
        <v>6</v>
      </c>
      <c r="C402" s="1" t="str">
        <f t="shared" si="18"/>
        <v>a</v>
      </c>
      <c r="D402">
        <f>VLOOKUP(C402,pivottrain!A:B,2,FALSE)</f>
        <v>0.73152478952291866</v>
      </c>
      <c r="E402">
        <f>VLOOKUP(C402,pivottrain!A:C,3,FALSE)</f>
        <v>0.26847521047708139</v>
      </c>
      <c r="F402" t="str">
        <f t="shared" si="19"/>
        <v>Female</v>
      </c>
      <c r="G402">
        <f t="shared" si="20"/>
        <v>1</v>
      </c>
    </row>
    <row r="403" spans="1:7">
      <c r="A403" s="1" t="s">
        <v>2478</v>
      </c>
      <c r="B403" s="1" t="s">
        <v>4</v>
      </c>
      <c r="C403" s="1" t="str">
        <f t="shared" si="18"/>
        <v>d</v>
      </c>
      <c r="D403">
        <f>VLOOKUP(C403,pivottrain!A:B,2,FALSE)</f>
        <v>5.0847457627118647E-2</v>
      </c>
      <c r="E403">
        <f>VLOOKUP(C403,pivottrain!A:C,3,FALSE)</f>
        <v>0.94915254237288138</v>
      </c>
      <c r="F403" t="str">
        <f t="shared" si="19"/>
        <v>Male</v>
      </c>
      <c r="G403">
        <f t="shared" si="20"/>
        <v>1</v>
      </c>
    </row>
    <row r="404" spans="1:7">
      <c r="A404" s="1" t="s">
        <v>2479</v>
      </c>
      <c r="B404" s="1" t="s">
        <v>4</v>
      </c>
      <c r="C404" s="1" t="str">
        <f t="shared" si="18"/>
        <v>a</v>
      </c>
      <c r="D404">
        <f>VLOOKUP(C404,pivottrain!A:B,2,FALSE)</f>
        <v>0.73152478952291866</v>
      </c>
      <c r="E404">
        <f>VLOOKUP(C404,pivottrain!A:C,3,FALSE)</f>
        <v>0.26847521047708139</v>
      </c>
      <c r="F404" t="str">
        <f t="shared" si="19"/>
        <v>Female</v>
      </c>
      <c r="G404">
        <f t="shared" si="20"/>
        <v>0</v>
      </c>
    </row>
    <row r="405" spans="1:7">
      <c r="A405" s="1" t="s">
        <v>2480</v>
      </c>
      <c r="B405" s="1" t="s">
        <v>4</v>
      </c>
      <c r="C405" s="1" t="str">
        <f t="shared" si="18"/>
        <v>k</v>
      </c>
      <c r="D405">
        <f>VLOOKUP(C405,pivottrain!A:B,2,FALSE)</f>
        <v>6.25E-2</v>
      </c>
      <c r="E405">
        <f>VLOOKUP(C405,pivottrain!A:C,3,FALSE)</f>
        <v>0.9375</v>
      </c>
      <c r="F405" t="str">
        <f t="shared" si="19"/>
        <v>Male</v>
      </c>
      <c r="G405">
        <f t="shared" si="20"/>
        <v>1</v>
      </c>
    </row>
    <row r="406" spans="1:7">
      <c r="A406" s="1" t="s">
        <v>2481</v>
      </c>
      <c r="B406" s="1" t="s">
        <v>4</v>
      </c>
      <c r="C406" s="1" t="str">
        <f t="shared" si="18"/>
        <v>a</v>
      </c>
      <c r="D406">
        <f>VLOOKUP(C406,pivottrain!A:B,2,FALSE)</f>
        <v>0.73152478952291866</v>
      </c>
      <c r="E406">
        <f>VLOOKUP(C406,pivottrain!A:C,3,FALSE)</f>
        <v>0.26847521047708139</v>
      </c>
      <c r="F406" t="str">
        <f t="shared" si="19"/>
        <v>Female</v>
      </c>
      <c r="G406">
        <f t="shared" si="20"/>
        <v>0</v>
      </c>
    </row>
    <row r="407" spans="1:7">
      <c r="A407" s="1" t="s">
        <v>2482</v>
      </c>
      <c r="B407" s="1" t="s">
        <v>6</v>
      </c>
      <c r="C407" s="1" t="str">
        <f t="shared" si="18"/>
        <v>i</v>
      </c>
      <c r="D407">
        <f>VLOOKUP(C407,pivottrain!A:B,2,FALSE)</f>
        <v>0.82037996545768566</v>
      </c>
      <c r="E407">
        <f>VLOOKUP(C407,pivottrain!A:C,3,FALSE)</f>
        <v>0.17962003454231434</v>
      </c>
      <c r="F407" t="str">
        <f t="shared" si="19"/>
        <v>Female</v>
      </c>
      <c r="G407">
        <f t="shared" si="20"/>
        <v>1</v>
      </c>
    </row>
    <row r="408" spans="1:7">
      <c r="A408" s="1" t="s">
        <v>2483</v>
      </c>
      <c r="B408" s="1" t="s">
        <v>4</v>
      </c>
      <c r="C408" s="1" t="str">
        <f t="shared" si="18"/>
        <v>t</v>
      </c>
      <c r="D408">
        <f>VLOOKUP(C408,pivottrain!A:B,2,FALSE)</f>
        <v>8.6538461538461536E-2</v>
      </c>
      <c r="E408">
        <f>VLOOKUP(C408,pivottrain!A:C,3,FALSE)</f>
        <v>0.91346153846153844</v>
      </c>
      <c r="F408" t="str">
        <f t="shared" si="19"/>
        <v>Male</v>
      </c>
      <c r="G408">
        <f t="shared" si="20"/>
        <v>1</v>
      </c>
    </row>
    <row r="409" spans="1:7">
      <c r="A409" s="1" t="s">
        <v>2484</v>
      </c>
      <c r="B409" s="1" t="s">
        <v>4</v>
      </c>
      <c r="C409" s="1" t="str">
        <f t="shared" si="18"/>
        <v>a</v>
      </c>
      <c r="D409">
        <f>VLOOKUP(C409,pivottrain!A:B,2,FALSE)</f>
        <v>0.73152478952291866</v>
      </c>
      <c r="E409">
        <f>VLOOKUP(C409,pivottrain!A:C,3,FALSE)</f>
        <v>0.26847521047708139</v>
      </c>
      <c r="F409" t="str">
        <f t="shared" si="19"/>
        <v>Female</v>
      </c>
      <c r="G409">
        <f t="shared" si="20"/>
        <v>0</v>
      </c>
    </row>
    <row r="410" spans="1:7">
      <c r="A410" s="1" t="s">
        <v>2485</v>
      </c>
      <c r="B410" s="1" t="s">
        <v>4</v>
      </c>
      <c r="C410" s="1" t="str">
        <f t="shared" si="18"/>
        <v>k</v>
      </c>
      <c r="D410">
        <f>VLOOKUP(C410,pivottrain!A:B,2,FALSE)</f>
        <v>6.25E-2</v>
      </c>
      <c r="E410">
        <f>VLOOKUP(C410,pivottrain!A:C,3,FALSE)</f>
        <v>0.9375</v>
      </c>
      <c r="F410" t="str">
        <f t="shared" si="19"/>
        <v>Male</v>
      </c>
      <c r="G410">
        <f t="shared" si="20"/>
        <v>1</v>
      </c>
    </row>
    <row r="411" spans="1:7">
      <c r="A411" s="1" t="s">
        <v>2486</v>
      </c>
      <c r="B411" s="1" t="s">
        <v>6</v>
      </c>
      <c r="C411" s="1" t="str">
        <f t="shared" si="18"/>
        <v>a</v>
      </c>
      <c r="D411">
        <f>VLOOKUP(C411,pivottrain!A:B,2,FALSE)</f>
        <v>0.73152478952291866</v>
      </c>
      <c r="E411">
        <f>VLOOKUP(C411,pivottrain!A:C,3,FALSE)</f>
        <v>0.26847521047708139</v>
      </c>
      <c r="F411" t="str">
        <f t="shared" si="19"/>
        <v>Female</v>
      </c>
      <c r="G411">
        <f t="shared" si="20"/>
        <v>1</v>
      </c>
    </row>
    <row r="412" spans="1:7">
      <c r="A412" s="1" t="s">
        <v>2487</v>
      </c>
      <c r="B412" s="1" t="s">
        <v>6</v>
      </c>
      <c r="C412" s="1" t="str">
        <f t="shared" si="18"/>
        <v>a</v>
      </c>
      <c r="D412">
        <f>VLOOKUP(C412,pivottrain!A:B,2,FALSE)</f>
        <v>0.73152478952291866</v>
      </c>
      <c r="E412">
        <f>VLOOKUP(C412,pivottrain!A:C,3,FALSE)</f>
        <v>0.26847521047708139</v>
      </c>
      <c r="F412" t="str">
        <f t="shared" si="19"/>
        <v>Female</v>
      </c>
      <c r="G412">
        <f t="shared" si="20"/>
        <v>1</v>
      </c>
    </row>
    <row r="413" spans="1:7">
      <c r="A413" s="1" t="s">
        <v>2488</v>
      </c>
      <c r="B413" s="1" t="s">
        <v>4</v>
      </c>
      <c r="C413" s="1" t="str">
        <f t="shared" si="18"/>
        <v>l</v>
      </c>
      <c r="D413">
        <f>VLOOKUP(C413,pivottrain!A:B,2,FALSE)</f>
        <v>0.28260869565217389</v>
      </c>
      <c r="E413">
        <f>VLOOKUP(C413,pivottrain!A:C,3,FALSE)</f>
        <v>0.71739130434782605</v>
      </c>
      <c r="F413" t="str">
        <f t="shared" si="19"/>
        <v>Male</v>
      </c>
      <c r="G413">
        <f t="shared" si="20"/>
        <v>1</v>
      </c>
    </row>
    <row r="414" spans="1:7">
      <c r="A414" s="1" t="s">
        <v>2489</v>
      </c>
      <c r="B414" s="1" t="s">
        <v>6</v>
      </c>
      <c r="C414" s="1" t="str">
        <f t="shared" si="18"/>
        <v>i</v>
      </c>
      <c r="D414">
        <f>VLOOKUP(C414,pivottrain!A:B,2,FALSE)</f>
        <v>0.82037996545768566</v>
      </c>
      <c r="E414">
        <f>VLOOKUP(C414,pivottrain!A:C,3,FALSE)</f>
        <v>0.17962003454231434</v>
      </c>
      <c r="F414" t="str">
        <f t="shared" si="19"/>
        <v>Female</v>
      </c>
      <c r="G414">
        <f t="shared" si="20"/>
        <v>1</v>
      </c>
    </row>
    <row r="415" spans="1:7">
      <c r="A415" s="1" t="s">
        <v>2490</v>
      </c>
      <c r="B415" s="1" t="s">
        <v>4</v>
      </c>
      <c r="C415" s="1" t="str">
        <f t="shared" si="18"/>
        <v>j</v>
      </c>
      <c r="D415">
        <f>VLOOKUP(C415,pivottrain!A:B,2,FALSE)</f>
        <v>2.6315789473684209E-2</v>
      </c>
      <c r="E415">
        <f>VLOOKUP(C415,pivottrain!A:C,3,FALSE)</f>
        <v>0.97368421052631582</v>
      </c>
      <c r="F415" t="str">
        <f t="shared" si="19"/>
        <v>Male</v>
      </c>
      <c r="G415">
        <f t="shared" si="20"/>
        <v>1</v>
      </c>
    </row>
    <row r="416" spans="1:7">
      <c r="A416" s="1" t="s">
        <v>2491</v>
      </c>
      <c r="B416" s="1" t="s">
        <v>4</v>
      </c>
      <c r="C416" s="1" t="str">
        <f t="shared" si="18"/>
        <v>l</v>
      </c>
      <c r="D416">
        <f>VLOOKUP(C416,pivottrain!A:B,2,FALSE)</f>
        <v>0.28260869565217389</v>
      </c>
      <c r="E416">
        <f>VLOOKUP(C416,pivottrain!A:C,3,FALSE)</f>
        <v>0.71739130434782605</v>
      </c>
      <c r="F416" t="str">
        <f t="shared" si="19"/>
        <v>Male</v>
      </c>
      <c r="G416">
        <f t="shared" si="20"/>
        <v>1</v>
      </c>
    </row>
    <row r="417" spans="1:7">
      <c r="A417" s="1" t="s">
        <v>2492</v>
      </c>
      <c r="B417" s="1" t="s">
        <v>6</v>
      </c>
      <c r="C417" s="1" t="str">
        <f t="shared" si="18"/>
        <v>a</v>
      </c>
      <c r="D417">
        <f>VLOOKUP(C417,pivottrain!A:B,2,FALSE)</f>
        <v>0.73152478952291866</v>
      </c>
      <c r="E417">
        <f>VLOOKUP(C417,pivottrain!A:C,3,FALSE)</f>
        <v>0.26847521047708139</v>
      </c>
      <c r="F417" t="str">
        <f t="shared" si="19"/>
        <v>Female</v>
      </c>
      <c r="G417">
        <f t="shared" si="20"/>
        <v>1</v>
      </c>
    </row>
    <row r="418" spans="1:7">
      <c r="A418" s="1" t="s">
        <v>2493</v>
      </c>
      <c r="B418" s="1" t="s">
        <v>6</v>
      </c>
      <c r="C418" s="1" t="str">
        <f t="shared" si="18"/>
        <v>a</v>
      </c>
      <c r="D418">
        <f>VLOOKUP(C418,pivottrain!A:B,2,FALSE)</f>
        <v>0.73152478952291866</v>
      </c>
      <c r="E418">
        <f>VLOOKUP(C418,pivottrain!A:C,3,FALSE)</f>
        <v>0.26847521047708139</v>
      </c>
      <c r="F418" t="str">
        <f t="shared" si="19"/>
        <v>Female</v>
      </c>
      <c r="G418">
        <f t="shared" si="20"/>
        <v>1</v>
      </c>
    </row>
    <row r="419" spans="1:7">
      <c r="A419" s="1" t="s">
        <v>2494</v>
      </c>
      <c r="B419" s="1" t="s">
        <v>4</v>
      </c>
      <c r="C419" s="1" t="str">
        <f t="shared" si="18"/>
        <v>m</v>
      </c>
      <c r="D419">
        <f>VLOOKUP(C419,pivottrain!A:B,2,FALSE)</f>
        <v>0.171875</v>
      </c>
      <c r="E419">
        <f>VLOOKUP(C419,pivottrain!A:C,3,FALSE)</f>
        <v>0.828125</v>
      </c>
      <c r="F419" t="str">
        <f t="shared" si="19"/>
        <v>Male</v>
      </c>
      <c r="G419">
        <f t="shared" si="20"/>
        <v>1</v>
      </c>
    </row>
    <row r="420" spans="1:7">
      <c r="A420" s="1" t="s">
        <v>2495</v>
      </c>
      <c r="B420" s="1" t="s">
        <v>4</v>
      </c>
      <c r="C420" s="1" t="str">
        <f t="shared" si="18"/>
        <v>a</v>
      </c>
      <c r="D420">
        <f>VLOOKUP(C420,pivottrain!A:B,2,FALSE)</f>
        <v>0.73152478952291866</v>
      </c>
      <c r="E420">
        <f>VLOOKUP(C420,pivottrain!A:C,3,FALSE)</f>
        <v>0.26847521047708139</v>
      </c>
      <c r="F420" t="str">
        <f t="shared" si="19"/>
        <v>Female</v>
      </c>
      <c r="G420">
        <f t="shared" si="20"/>
        <v>0</v>
      </c>
    </row>
    <row r="421" spans="1:7">
      <c r="A421" s="1" t="s">
        <v>2496</v>
      </c>
      <c r="B421" s="1" t="s">
        <v>4</v>
      </c>
      <c r="C421" s="1" t="str">
        <f t="shared" si="18"/>
        <v>n</v>
      </c>
      <c r="D421">
        <f>VLOOKUP(C421,pivottrain!A:B,2,FALSE)</f>
        <v>6.5384615384615388E-2</v>
      </c>
      <c r="E421">
        <f>VLOOKUP(C421,pivottrain!A:C,3,FALSE)</f>
        <v>0.93461538461538463</v>
      </c>
      <c r="F421" t="str">
        <f t="shared" si="19"/>
        <v>Male</v>
      </c>
      <c r="G421">
        <f t="shared" si="20"/>
        <v>1</v>
      </c>
    </row>
    <row r="422" spans="1:7">
      <c r="A422" s="1" t="s">
        <v>2497</v>
      </c>
      <c r="B422" s="1" t="s">
        <v>4</v>
      </c>
      <c r="C422" s="1" t="str">
        <f t="shared" si="18"/>
        <v>k</v>
      </c>
      <c r="D422">
        <f>VLOOKUP(C422,pivottrain!A:B,2,FALSE)</f>
        <v>6.25E-2</v>
      </c>
      <c r="E422">
        <f>VLOOKUP(C422,pivottrain!A:C,3,FALSE)</f>
        <v>0.9375</v>
      </c>
      <c r="F422" t="str">
        <f t="shared" si="19"/>
        <v>Male</v>
      </c>
      <c r="G422">
        <f t="shared" si="20"/>
        <v>1</v>
      </c>
    </row>
    <row r="423" spans="1:7">
      <c r="A423" s="1" t="s">
        <v>2498</v>
      </c>
      <c r="B423" s="1" t="s">
        <v>4</v>
      </c>
      <c r="C423" s="1" t="str">
        <f t="shared" si="18"/>
        <v>v</v>
      </c>
      <c r="D423">
        <f>VLOOKUP(C423,pivottrain!A:B,2,FALSE)</f>
        <v>0</v>
      </c>
      <c r="E423">
        <f>VLOOKUP(C423,pivottrain!A:C,3,FALSE)</f>
        <v>1</v>
      </c>
      <c r="F423" t="str">
        <f t="shared" si="19"/>
        <v>Male</v>
      </c>
      <c r="G423">
        <f t="shared" si="20"/>
        <v>1</v>
      </c>
    </row>
    <row r="424" spans="1:7">
      <c r="A424" s="1" t="s">
        <v>2499</v>
      </c>
      <c r="B424" s="1" t="s">
        <v>6</v>
      </c>
      <c r="C424" s="1" t="str">
        <f t="shared" si="18"/>
        <v>a</v>
      </c>
      <c r="D424">
        <f>VLOOKUP(C424,pivottrain!A:B,2,FALSE)</f>
        <v>0.73152478952291866</v>
      </c>
      <c r="E424">
        <f>VLOOKUP(C424,pivottrain!A:C,3,FALSE)</f>
        <v>0.26847521047708139</v>
      </c>
      <c r="F424" t="str">
        <f t="shared" si="19"/>
        <v>Female</v>
      </c>
      <c r="G424">
        <f t="shared" si="20"/>
        <v>1</v>
      </c>
    </row>
    <row r="425" spans="1:7">
      <c r="A425" s="1" t="s">
        <v>2500</v>
      </c>
      <c r="B425" s="1" t="s">
        <v>6</v>
      </c>
      <c r="C425" s="1" t="str">
        <f t="shared" si="18"/>
        <v>a</v>
      </c>
      <c r="D425">
        <f>VLOOKUP(C425,pivottrain!A:B,2,FALSE)</f>
        <v>0.73152478952291866</v>
      </c>
      <c r="E425">
        <f>VLOOKUP(C425,pivottrain!A:C,3,FALSE)</f>
        <v>0.26847521047708139</v>
      </c>
      <c r="F425" t="str">
        <f t="shared" si="19"/>
        <v>Female</v>
      </c>
      <c r="G425">
        <f t="shared" si="20"/>
        <v>1</v>
      </c>
    </row>
    <row r="426" spans="1:7">
      <c r="A426" s="1" t="s">
        <v>2501</v>
      </c>
      <c r="B426" s="1" t="s">
        <v>6</v>
      </c>
      <c r="C426" s="1" t="str">
        <f t="shared" si="18"/>
        <v>i</v>
      </c>
      <c r="D426">
        <f>VLOOKUP(C426,pivottrain!A:B,2,FALSE)</f>
        <v>0.82037996545768566</v>
      </c>
      <c r="E426">
        <f>VLOOKUP(C426,pivottrain!A:C,3,FALSE)</f>
        <v>0.17962003454231434</v>
      </c>
      <c r="F426" t="str">
        <f t="shared" si="19"/>
        <v>Female</v>
      </c>
      <c r="G426">
        <f t="shared" si="20"/>
        <v>1</v>
      </c>
    </row>
    <row r="427" spans="1:7">
      <c r="A427" s="1" t="s">
        <v>2502</v>
      </c>
      <c r="B427" s="1" t="s">
        <v>6</v>
      </c>
      <c r="C427" s="1" t="str">
        <f t="shared" si="18"/>
        <v>a</v>
      </c>
      <c r="D427">
        <f>VLOOKUP(C427,pivottrain!A:B,2,FALSE)</f>
        <v>0.73152478952291866</v>
      </c>
      <c r="E427">
        <f>VLOOKUP(C427,pivottrain!A:C,3,FALSE)</f>
        <v>0.26847521047708139</v>
      </c>
      <c r="F427" t="str">
        <f t="shared" si="19"/>
        <v>Female</v>
      </c>
      <c r="G427">
        <f t="shared" si="20"/>
        <v>1</v>
      </c>
    </row>
    <row r="428" spans="1:7">
      <c r="A428" s="1" t="s">
        <v>2503</v>
      </c>
      <c r="B428" s="1" t="s">
        <v>6</v>
      </c>
      <c r="C428" s="1" t="str">
        <f t="shared" si="18"/>
        <v>i</v>
      </c>
      <c r="D428">
        <f>VLOOKUP(C428,pivottrain!A:B,2,FALSE)</f>
        <v>0.82037996545768566</v>
      </c>
      <c r="E428">
        <f>VLOOKUP(C428,pivottrain!A:C,3,FALSE)</f>
        <v>0.17962003454231434</v>
      </c>
      <c r="F428" t="str">
        <f t="shared" si="19"/>
        <v>Female</v>
      </c>
      <c r="G428">
        <f t="shared" si="20"/>
        <v>1</v>
      </c>
    </row>
    <row r="429" spans="1:7">
      <c r="A429" s="1" t="s">
        <v>2504</v>
      </c>
      <c r="B429" s="1" t="s">
        <v>4</v>
      </c>
      <c r="C429" s="1" t="str">
        <f t="shared" si="18"/>
        <v>i</v>
      </c>
      <c r="D429">
        <f>VLOOKUP(C429,pivottrain!A:B,2,FALSE)</f>
        <v>0.82037996545768566</v>
      </c>
      <c r="E429">
        <f>VLOOKUP(C429,pivottrain!A:C,3,FALSE)</f>
        <v>0.17962003454231434</v>
      </c>
      <c r="F429" t="str">
        <f t="shared" si="19"/>
        <v>Female</v>
      </c>
      <c r="G429">
        <f t="shared" si="20"/>
        <v>0</v>
      </c>
    </row>
    <row r="430" spans="1:7">
      <c r="A430" s="1" t="s">
        <v>2505</v>
      </c>
      <c r="B430" s="1" t="s">
        <v>4</v>
      </c>
      <c r="C430" s="1" t="str">
        <f t="shared" si="18"/>
        <v>i</v>
      </c>
      <c r="D430">
        <f>VLOOKUP(C430,pivottrain!A:B,2,FALSE)</f>
        <v>0.82037996545768566</v>
      </c>
      <c r="E430">
        <f>VLOOKUP(C430,pivottrain!A:C,3,FALSE)</f>
        <v>0.17962003454231434</v>
      </c>
      <c r="F430" t="str">
        <f t="shared" si="19"/>
        <v>Female</v>
      </c>
      <c r="G430">
        <f t="shared" si="20"/>
        <v>0</v>
      </c>
    </row>
    <row r="431" spans="1:7">
      <c r="A431" s="1" t="s">
        <v>2506</v>
      </c>
      <c r="B431" s="1" t="s">
        <v>6</v>
      </c>
      <c r="C431" s="1" t="str">
        <f t="shared" si="18"/>
        <v>a</v>
      </c>
      <c r="D431">
        <f>VLOOKUP(C431,pivottrain!A:B,2,FALSE)</f>
        <v>0.73152478952291866</v>
      </c>
      <c r="E431">
        <f>VLOOKUP(C431,pivottrain!A:C,3,FALSE)</f>
        <v>0.26847521047708139</v>
      </c>
      <c r="F431" t="str">
        <f t="shared" si="19"/>
        <v>Female</v>
      </c>
      <c r="G431">
        <f t="shared" si="20"/>
        <v>1</v>
      </c>
    </row>
    <row r="432" spans="1:7">
      <c r="A432" s="1" t="s">
        <v>2507</v>
      </c>
      <c r="B432" s="1" t="s">
        <v>4</v>
      </c>
      <c r="C432" s="1" t="str">
        <f t="shared" si="18"/>
        <v>a</v>
      </c>
      <c r="D432">
        <f>VLOOKUP(C432,pivottrain!A:B,2,FALSE)</f>
        <v>0.73152478952291866</v>
      </c>
      <c r="E432">
        <f>VLOOKUP(C432,pivottrain!A:C,3,FALSE)</f>
        <v>0.26847521047708139</v>
      </c>
      <c r="F432" t="str">
        <f t="shared" si="19"/>
        <v>Female</v>
      </c>
      <c r="G432">
        <f t="shared" si="20"/>
        <v>0</v>
      </c>
    </row>
    <row r="433" spans="1:7">
      <c r="A433" s="1" t="s">
        <v>2508</v>
      </c>
      <c r="B433" s="1" t="s">
        <v>6</v>
      </c>
      <c r="C433" s="1" t="str">
        <f t="shared" si="18"/>
        <v>a</v>
      </c>
      <c r="D433">
        <f>VLOOKUP(C433,pivottrain!A:B,2,FALSE)</f>
        <v>0.73152478952291866</v>
      </c>
      <c r="E433">
        <f>VLOOKUP(C433,pivottrain!A:C,3,FALSE)</f>
        <v>0.26847521047708139</v>
      </c>
      <c r="F433" t="str">
        <f t="shared" si="19"/>
        <v>Female</v>
      </c>
      <c r="G433">
        <f t="shared" si="20"/>
        <v>1</v>
      </c>
    </row>
    <row r="434" spans="1:7">
      <c r="A434" s="1" t="s">
        <v>2509</v>
      </c>
      <c r="B434" s="1" t="s">
        <v>6</v>
      </c>
      <c r="C434" s="1" t="str">
        <f t="shared" si="18"/>
        <v>i</v>
      </c>
      <c r="D434">
        <f>VLOOKUP(C434,pivottrain!A:B,2,FALSE)</f>
        <v>0.82037996545768566</v>
      </c>
      <c r="E434">
        <f>VLOOKUP(C434,pivottrain!A:C,3,FALSE)</f>
        <v>0.17962003454231434</v>
      </c>
      <c r="F434" t="str">
        <f t="shared" si="19"/>
        <v>Female</v>
      </c>
      <c r="G434">
        <f t="shared" si="20"/>
        <v>1</v>
      </c>
    </row>
    <row r="435" spans="1:7">
      <c r="A435" s="1" t="s">
        <v>2510</v>
      </c>
      <c r="B435" s="1" t="s">
        <v>4</v>
      </c>
      <c r="C435" s="1" t="str">
        <f t="shared" si="18"/>
        <v>s</v>
      </c>
      <c r="D435">
        <f>VLOOKUP(C435,pivottrain!A:B,2,FALSE)</f>
        <v>0.10810810810810811</v>
      </c>
      <c r="E435">
        <f>VLOOKUP(C435,pivottrain!A:C,3,FALSE)</f>
        <v>0.89189189189189189</v>
      </c>
      <c r="F435" t="str">
        <f t="shared" si="19"/>
        <v>Male</v>
      </c>
      <c r="G435">
        <f t="shared" si="20"/>
        <v>1</v>
      </c>
    </row>
    <row r="436" spans="1:7">
      <c r="A436" s="1" t="s">
        <v>2511</v>
      </c>
      <c r="B436" s="1" t="s">
        <v>6</v>
      </c>
      <c r="C436" s="1" t="str">
        <f t="shared" si="18"/>
        <v>a</v>
      </c>
      <c r="D436">
        <f>VLOOKUP(C436,pivottrain!A:B,2,FALSE)</f>
        <v>0.73152478952291866</v>
      </c>
      <c r="E436">
        <f>VLOOKUP(C436,pivottrain!A:C,3,FALSE)</f>
        <v>0.26847521047708139</v>
      </c>
      <c r="F436" t="str">
        <f t="shared" si="19"/>
        <v>Female</v>
      </c>
      <c r="G436">
        <f t="shared" si="20"/>
        <v>1</v>
      </c>
    </row>
    <row r="437" spans="1:7">
      <c r="A437" s="1" t="s">
        <v>2512</v>
      </c>
      <c r="B437" s="1" t="s">
        <v>6</v>
      </c>
      <c r="C437" s="1" t="str">
        <f t="shared" si="18"/>
        <v>i</v>
      </c>
      <c r="D437">
        <f>VLOOKUP(C437,pivottrain!A:B,2,FALSE)</f>
        <v>0.82037996545768566</v>
      </c>
      <c r="E437">
        <f>VLOOKUP(C437,pivottrain!A:C,3,FALSE)</f>
        <v>0.17962003454231434</v>
      </c>
      <c r="F437" t="str">
        <f t="shared" si="19"/>
        <v>Female</v>
      </c>
      <c r="G437">
        <f t="shared" si="20"/>
        <v>1</v>
      </c>
    </row>
    <row r="438" spans="1:7">
      <c r="A438" s="1" t="s">
        <v>2513</v>
      </c>
      <c r="B438" s="1" t="s">
        <v>6</v>
      </c>
      <c r="C438" s="1" t="str">
        <f t="shared" si="18"/>
        <v>a</v>
      </c>
      <c r="D438">
        <f>VLOOKUP(C438,pivottrain!A:B,2,FALSE)</f>
        <v>0.73152478952291866</v>
      </c>
      <c r="E438">
        <f>VLOOKUP(C438,pivottrain!A:C,3,FALSE)</f>
        <v>0.26847521047708139</v>
      </c>
      <c r="F438" t="str">
        <f t="shared" si="19"/>
        <v>Female</v>
      </c>
      <c r="G438">
        <f t="shared" si="20"/>
        <v>1</v>
      </c>
    </row>
    <row r="439" spans="1:7">
      <c r="A439" s="1" t="s">
        <v>2514</v>
      </c>
      <c r="B439" s="1" t="s">
        <v>4</v>
      </c>
      <c r="C439" s="1" t="str">
        <f t="shared" si="18"/>
        <v>y</v>
      </c>
      <c r="D439">
        <f>VLOOKUP(C439,pivottrain!A:B,2,FALSE)</f>
        <v>5.5555555555555552E-2</v>
      </c>
      <c r="E439">
        <f>VLOOKUP(C439,pivottrain!A:C,3,FALSE)</f>
        <v>0.94444444444444442</v>
      </c>
      <c r="F439" t="str">
        <f t="shared" si="19"/>
        <v>Male</v>
      </c>
      <c r="G439">
        <f t="shared" si="20"/>
        <v>1</v>
      </c>
    </row>
    <row r="440" spans="1:7">
      <c r="A440" s="1" t="s">
        <v>2515</v>
      </c>
      <c r="B440" s="1" t="s">
        <v>4</v>
      </c>
      <c r="C440" s="1" t="str">
        <f t="shared" si="18"/>
        <v>i</v>
      </c>
      <c r="D440">
        <f>VLOOKUP(C440,pivottrain!A:B,2,FALSE)</f>
        <v>0.82037996545768566</v>
      </c>
      <c r="E440">
        <f>VLOOKUP(C440,pivottrain!A:C,3,FALSE)</f>
        <v>0.17962003454231434</v>
      </c>
      <c r="F440" t="str">
        <f t="shared" si="19"/>
        <v>Female</v>
      </c>
      <c r="G440">
        <f t="shared" si="20"/>
        <v>0</v>
      </c>
    </row>
    <row r="441" spans="1:7">
      <c r="A441" s="1" t="s">
        <v>2516</v>
      </c>
      <c r="B441" s="1" t="s">
        <v>4</v>
      </c>
      <c r="C441" s="1" t="str">
        <f t="shared" si="18"/>
        <v>h</v>
      </c>
      <c r="D441">
        <f>VLOOKUP(C441,pivottrain!A:B,2,FALSE)</f>
        <v>3.7234042553191488E-2</v>
      </c>
      <c r="E441">
        <f>VLOOKUP(C441,pivottrain!A:C,3,FALSE)</f>
        <v>0.96276595744680848</v>
      </c>
      <c r="F441" t="str">
        <f t="shared" si="19"/>
        <v>Male</v>
      </c>
      <c r="G441">
        <f t="shared" si="20"/>
        <v>1</v>
      </c>
    </row>
    <row r="442" spans="1:7">
      <c r="A442" s="1" t="s">
        <v>2517</v>
      </c>
      <c r="B442" s="1" t="s">
        <v>6</v>
      </c>
      <c r="C442" s="1" t="str">
        <f t="shared" si="18"/>
        <v>a</v>
      </c>
      <c r="D442">
        <f>VLOOKUP(C442,pivottrain!A:B,2,FALSE)</f>
        <v>0.73152478952291866</v>
      </c>
      <c r="E442">
        <f>VLOOKUP(C442,pivottrain!A:C,3,FALSE)</f>
        <v>0.26847521047708139</v>
      </c>
      <c r="F442" t="str">
        <f t="shared" si="19"/>
        <v>Female</v>
      </c>
      <c r="G442">
        <f t="shared" si="20"/>
        <v>1</v>
      </c>
    </row>
    <row r="443" spans="1:7">
      <c r="A443" s="1" t="s">
        <v>2518</v>
      </c>
      <c r="B443" s="1" t="s">
        <v>4</v>
      </c>
      <c r="C443" s="1" t="str">
        <f t="shared" si="18"/>
        <v>l</v>
      </c>
      <c r="D443">
        <f>VLOOKUP(C443,pivottrain!A:B,2,FALSE)</f>
        <v>0.28260869565217389</v>
      </c>
      <c r="E443">
        <f>VLOOKUP(C443,pivottrain!A:C,3,FALSE)</f>
        <v>0.71739130434782605</v>
      </c>
      <c r="F443" t="str">
        <f t="shared" si="19"/>
        <v>Male</v>
      </c>
      <c r="G443">
        <f t="shared" si="20"/>
        <v>1</v>
      </c>
    </row>
    <row r="444" spans="1:7">
      <c r="A444" s="1" t="s">
        <v>2519</v>
      </c>
      <c r="B444" s="1" t="s">
        <v>6</v>
      </c>
      <c r="C444" s="1" t="str">
        <f t="shared" si="18"/>
        <v>i</v>
      </c>
      <c r="D444">
        <f>VLOOKUP(C444,pivottrain!A:B,2,FALSE)</f>
        <v>0.82037996545768566</v>
      </c>
      <c r="E444">
        <f>VLOOKUP(C444,pivottrain!A:C,3,FALSE)</f>
        <v>0.17962003454231434</v>
      </c>
      <c r="F444" t="str">
        <f t="shared" si="19"/>
        <v>Female</v>
      </c>
      <c r="G444">
        <f t="shared" si="20"/>
        <v>1</v>
      </c>
    </row>
    <row r="445" spans="1:7">
      <c r="A445" s="1" t="s">
        <v>2520</v>
      </c>
      <c r="B445" s="1" t="s">
        <v>6</v>
      </c>
      <c r="C445" s="1" t="str">
        <f t="shared" si="18"/>
        <v>a</v>
      </c>
      <c r="D445">
        <f>VLOOKUP(C445,pivottrain!A:B,2,FALSE)</f>
        <v>0.73152478952291866</v>
      </c>
      <c r="E445">
        <f>VLOOKUP(C445,pivottrain!A:C,3,FALSE)</f>
        <v>0.26847521047708139</v>
      </c>
      <c r="F445" t="str">
        <f t="shared" si="19"/>
        <v>Female</v>
      </c>
      <c r="G445">
        <f t="shared" si="20"/>
        <v>1</v>
      </c>
    </row>
    <row r="446" spans="1:7">
      <c r="A446" s="1" t="s">
        <v>2521</v>
      </c>
      <c r="B446" s="1" t="s">
        <v>4</v>
      </c>
      <c r="C446" s="1" t="str">
        <f t="shared" si="18"/>
        <v>u</v>
      </c>
      <c r="D446">
        <f>VLOOKUP(C446,pivottrain!A:B,2,FALSE)</f>
        <v>0.15492957746478872</v>
      </c>
      <c r="E446">
        <f>VLOOKUP(C446,pivottrain!A:C,3,FALSE)</f>
        <v>0.84507042253521125</v>
      </c>
      <c r="F446" t="str">
        <f t="shared" si="19"/>
        <v>Male</v>
      </c>
      <c r="G446">
        <f t="shared" si="20"/>
        <v>1</v>
      </c>
    </row>
    <row r="447" spans="1:7">
      <c r="A447" s="1" t="s">
        <v>2522</v>
      </c>
      <c r="B447" s="1" t="s">
        <v>4</v>
      </c>
      <c r="C447" s="1" t="str">
        <f t="shared" si="18"/>
        <v>l</v>
      </c>
      <c r="D447">
        <f>VLOOKUP(C447,pivottrain!A:B,2,FALSE)</f>
        <v>0.28260869565217389</v>
      </c>
      <c r="E447">
        <f>VLOOKUP(C447,pivottrain!A:C,3,FALSE)</f>
        <v>0.71739130434782605</v>
      </c>
      <c r="F447" t="str">
        <f t="shared" si="19"/>
        <v>Male</v>
      </c>
      <c r="G447">
        <f t="shared" si="20"/>
        <v>1</v>
      </c>
    </row>
    <row r="448" spans="1:7">
      <c r="A448" s="1" t="s">
        <v>2523</v>
      </c>
      <c r="B448" s="1" t="s">
        <v>4</v>
      </c>
      <c r="C448" s="1" t="str">
        <f t="shared" si="18"/>
        <v>a</v>
      </c>
      <c r="D448">
        <f>VLOOKUP(C448,pivottrain!A:B,2,FALSE)</f>
        <v>0.73152478952291866</v>
      </c>
      <c r="E448">
        <f>VLOOKUP(C448,pivottrain!A:C,3,FALSE)</f>
        <v>0.26847521047708139</v>
      </c>
      <c r="F448" t="str">
        <f t="shared" si="19"/>
        <v>Female</v>
      </c>
      <c r="G448">
        <f t="shared" si="20"/>
        <v>0</v>
      </c>
    </row>
    <row r="449" spans="1:7">
      <c r="A449" s="1" t="s">
        <v>2524</v>
      </c>
      <c r="B449" s="1" t="s">
        <v>6</v>
      </c>
      <c r="C449" s="1" t="str">
        <f t="shared" si="18"/>
        <v>i</v>
      </c>
      <c r="D449">
        <f>VLOOKUP(C449,pivottrain!A:B,2,FALSE)</f>
        <v>0.82037996545768566</v>
      </c>
      <c r="E449">
        <f>VLOOKUP(C449,pivottrain!A:C,3,FALSE)</f>
        <v>0.17962003454231434</v>
      </c>
      <c r="F449" t="str">
        <f t="shared" si="19"/>
        <v>Female</v>
      </c>
      <c r="G449">
        <f t="shared" si="20"/>
        <v>1</v>
      </c>
    </row>
    <row r="450" spans="1:7">
      <c r="A450" s="1" t="s">
        <v>2525</v>
      </c>
      <c r="B450" s="1" t="s">
        <v>6</v>
      </c>
      <c r="C450" s="1" t="str">
        <f t="shared" ref="C450:C513" si="21">RIGHT(A450)</f>
        <v>a</v>
      </c>
      <c r="D450">
        <f>VLOOKUP(C450,pivottrain!A:B,2,FALSE)</f>
        <v>0.73152478952291866</v>
      </c>
      <c r="E450">
        <f>VLOOKUP(C450,pivottrain!A:C,3,FALSE)</f>
        <v>0.26847521047708139</v>
      </c>
      <c r="F450" t="str">
        <f t="shared" si="19"/>
        <v>Female</v>
      </c>
      <c r="G450">
        <f t="shared" si="20"/>
        <v>1</v>
      </c>
    </row>
    <row r="451" spans="1:7">
      <c r="A451" s="1" t="s">
        <v>2526</v>
      </c>
      <c r="B451" s="1" t="s">
        <v>4</v>
      </c>
      <c r="C451" s="1" t="str">
        <f t="shared" si="21"/>
        <v>i</v>
      </c>
      <c r="D451">
        <f>VLOOKUP(C451,pivottrain!A:B,2,FALSE)</f>
        <v>0.82037996545768566</v>
      </c>
      <c r="E451">
        <f>VLOOKUP(C451,pivottrain!A:C,3,FALSE)</f>
        <v>0.17962003454231434</v>
      </c>
      <c r="F451" t="str">
        <f t="shared" ref="F451:F514" si="22">IF(D451&gt;E451,"Female","Male")</f>
        <v>Female</v>
      </c>
      <c r="G451">
        <f t="shared" ref="G451:G514" si="23">IF(F451=B451,1,0)</f>
        <v>0</v>
      </c>
    </row>
    <row r="452" spans="1:7">
      <c r="A452" s="1" t="s">
        <v>1817</v>
      </c>
      <c r="B452" s="1" t="s">
        <v>6</v>
      </c>
      <c r="C452" s="1" t="str">
        <f t="shared" si="21"/>
        <v>a</v>
      </c>
      <c r="D452">
        <f>VLOOKUP(C452,pivottrain!A:B,2,FALSE)</f>
        <v>0.73152478952291866</v>
      </c>
      <c r="E452">
        <f>VLOOKUP(C452,pivottrain!A:C,3,FALSE)</f>
        <v>0.26847521047708139</v>
      </c>
      <c r="F452" t="str">
        <f t="shared" si="22"/>
        <v>Female</v>
      </c>
      <c r="G452">
        <f t="shared" si="23"/>
        <v>1</v>
      </c>
    </row>
    <row r="453" spans="1:7">
      <c r="A453" s="1" t="s">
        <v>2527</v>
      </c>
      <c r="B453" s="1" t="s">
        <v>6</v>
      </c>
      <c r="C453" s="1" t="str">
        <f t="shared" si="21"/>
        <v>a</v>
      </c>
      <c r="D453">
        <f>VLOOKUP(C453,pivottrain!A:B,2,FALSE)</f>
        <v>0.73152478952291866</v>
      </c>
      <c r="E453">
        <f>VLOOKUP(C453,pivottrain!A:C,3,FALSE)</f>
        <v>0.26847521047708139</v>
      </c>
      <c r="F453" t="str">
        <f t="shared" si="22"/>
        <v>Female</v>
      </c>
      <c r="G453">
        <f t="shared" si="23"/>
        <v>1</v>
      </c>
    </row>
    <row r="454" spans="1:7">
      <c r="A454" s="1" t="s">
        <v>2528</v>
      </c>
      <c r="B454" s="1" t="s">
        <v>4</v>
      </c>
      <c r="C454" s="1" t="str">
        <f t="shared" si="21"/>
        <v>a</v>
      </c>
      <c r="D454">
        <f>VLOOKUP(C454,pivottrain!A:B,2,FALSE)</f>
        <v>0.73152478952291866</v>
      </c>
      <c r="E454">
        <f>VLOOKUP(C454,pivottrain!A:C,3,FALSE)</f>
        <v>0.26847521047708139</v>
      </c>
      <c r="F454" t="str">
        <f t="shared" si="22"/>
        <v>Female</v>
      </c>
      <c r="G454">
        <f t="shared" si="23"/>
        <v>0</v>
      </c>
    </row>
    <row r="455" spans="1:7">
      <c r="A455" s="1" t="s">
        <v>2529</v>
      </c>
      <c r="B455" s="1" t="s">
        <v>6</v>
      </c>
      <c r="C455" s="1" t="str">
        <f t="shared" si="21"/>
        <v>a</v>
      </c>
      <c r="D455">
        <f>VLOOKUP(C455,pivottrain!A:B,2,FALSE)</f>
        <v>0.73152478952291866</v>
      </c>
      <c r="E455">
        <f>VLOOKUP(C455,pivottrain!A:C,3,FALSE)</f>
        <v>0.26847521047708139</v>
      </c>
      <c r="F455" t="str">
        <f t="shared" si="22"/>
        <v>Female</v>
      </c>
      <c r="G455">
        <f t="shared" si="23"/>
        <v>1</v>
      </c>
    </row>
    <row r="456" spans="1:7">
      <c r="A456" s="1" t="s">
        <v>2530</v>
      </c>
      <c r="B456" s="1" t="s">
        <v>6</v>
      </c>
      <c r="C456" s="1" t="str">
        <f t="shared" si="21"/>
        <v>i</v>
      </c>
      <c r="D456">
        <f>VLOOKUP(C456,pivottrain!A:B,2,FALSE)</f>
        <v>0.82037996545768566</v>
      </c>
      <c r="E456">
        <f>VLOOKUP(C456,pivottrain!A:C,3,FALSE)</f>
        <v>0.17962003454231434</v>
      </c>
      <c r="F456" t="str">
        <f t="shared" si="22"/>
        <v>Female</v>
      </c>
      <c r="G456">
        <f t="shared" si="23"/>
        <v>1</v>
      </c>
    </row>
    <row r="457" spans="1:7">
      <c r="A457" s="1" t="s">
        <v>2531</v>
      </c>
      <c r="B457" s="1" t="s">
        <v>6</v>
      </c>
      <c r="C457" s="1" t="str">
        <f t="shared" si="21"/>
        <v>a</v>
      </c>
      <c r="D457">
        <f>VLOOKUP(C457,pivottrain!A:B,2,FALSE)</f>
        <v>0.73152478952291866</v>
      </c>
      <c r="E457">
        <f>VLOOKUP(C457,pivottrain!A:C,3,FALSE)</f>
        <v>0.26847521047708139</v>
      </c>
      <c r="F457" t="str">
        <f t="shared" si="22"/>
        <v>Female</v>
      </c>
      <c r="G457">
        <f t="shared" si="23"/>
        <v>1</v>
      </c>
    </row>
    <row r="458" spans="1:7">
      <c r="A458" s="1" t="s">
        <v>2532</v>
      </c>
      <c r="B458" s="1" t="s">
        <v>4</v>
      </c>
      <c r="C458" s="1" t="str">
        <f t="shared" si="21"/>
        <v>d</v>
      </c>
      <c r="D458">
        <f>VLOOKUP(C458,pivottrain!A:B,2,FALSE)</f>
        <v>5.0847457627118647E-2</v>
      </c>
      <c r="E458">
        <f>VLOOKUP(C458,pivottrain!A:C,3,FALSE)</f>
        <v>0.94915254237288138</v>
      </c>
      <c r="F458" t="str">
        <f t="shared" si="22"/>
        <v>Male</v>
      </c>
      <c r="G458">
        <f t="shared" si="23"/>
        <v>1</v>
      </c>
    </row>
    <row r="459" spans="1:7">
      <c r="A459" s="1" t="s">
        <v>2533</v>
      </c>
      <c r="B459" s="1" t="s">
        <v>6</v>
      </c>
      <c r="C459" s="1" t="str">
        <f t="shared" si="21"/>
        <v>i</v>
      </c>
      <c r="D459">
        <f>VLOOKUP(C459,pivottrain!A:B,2,FALSE)</f>
        <v>0.82037996545768566</v>
      </c>
      <c r="E459">
        <f>VLOOKUP(C459,pivottrain!A:C,3,FALSE)</f>
        <v>0.17962003454231434</v>
      </c>
      <c r="F459" t="str">
        <f t="shared" si="22"/>
        <v>Female</v>
      </c>
      <c r="G459">
        <f t="shared" si="23"/>
        <v>1</v>
      </c>
    </row>
    <row r="460" spans="1:7">
      <c r="A460" s="1" t="s">
        <v>2534</v>
      </c>
      <c r="B460" s="1" t="s">
        <v>4</v>
      </c>
      <c r="C460" s="1" t="str">
        <f t="shared" si="21"/>
        <v>r</v>
      </c>
      <c r="D460">
        <f>VLOOKUP(C460,pivottrain!A:B,2,FALSE)</f>
        <v>0.06</v>
      </c>
      <c r="E460">
        <f>VLOOKUP(C460,pivottrain!A:C,3,FALSE)</f>
        <v>0.94</v>
      </c>
      <c r="F460" t="str">
        <f t="shared" si="22"/>
        <v>Male</v>
      </c>
      <c r="G460">
        <f t="shared" si="23"/>
        <v>1</v>
      </c>
    </row>
    <row r="461" spans="1:7">
      <c r="A461" s="1" t="s">
        <v>2535</v>
      </c>
      <c r="B461" s="1" t="s">
        <v>4</v>
      </c>
      <c r="C461" s="1" t="str">
        <f t="shared" si="21"/>
        <v>i</v>
      </c>
      <c r="D461">
        <f>VLOOKUP(C461,pivottrain!A:B,2,FALSE)</f>
        <v>0.82037996545768566</v>
      </c>
      <c r="E461">
        <f>VLOOKUP(C461,pivottrain!A:C,3,FALSE)</f>
        <v>0.17962003454231434</v>
      </c>
      <c r="F461" t="str">
        <f t="shared" si="22"/>
        <v>Female</v>
      </c>
      <c r="G461">
        <f t="shared" si="23"/>
        <v>0</v>
      </c>
    </row>
    <row r="462" spans="1:7">
      <c r="A462" s="1" t="s">
        <v>2536</v>
      </c>
      <c r="B462" s="1" t="s">
        <v>6</v>
      </c>
      <c r="C462" s="1" t="str">
        <f t="shared" si="21"/>
        <v>a</v>
      </c>
      <c r="D462">
        <f>VLOOKUP(C462,pivottrain!A:B,2,FALSE)</f>
        <v>0.73152478952291866</v>
      </c>
      <c r="E462">
        <f>VLOOKUP(C462,pivottrain!A:C,3,FALSE)</f>
        <v>0.26847521047708139</v>
      </c>
      <c r="F462" t="str">
        <f t="shared" si="22"/>
        <v>Female</v>
      </c>
      <c r="G462">
        <f t="shared" si="23"/>
        <v>1</v>
      </c>
    </row>
    <row r="463" spans="1:7">
      <c r="A463" s="1" t="s">
        <v>2537</v>
      </c>
      <c r="B463" s="1" t="s">
        <v>6</v>
      </c>
      <c r="C463" s="1" t="str">
        <f t="shared" si="21"/>
        <v>i</v>
      </c>
      <c r="D463">
        <f>VLOOKUP(C463,pivottrain!A:B,2,FALSE)</f>
        <v>0.82037996545768566</v>
      </c>
      <c r="E463">
        <f>VLOOKUP(C463,pivottrain!A:C,3,FALSE)</f>
        <v>0.17962003454231434</v>
      </c>
      <c r="F463" t="str">
        <f t="shared" si="22"/>
        <v>Female</v>
      </c>
      <c r="G463">
        <f t="shared" si="23"/>
        <v>1</v>
      </c>
    </row>
    <row r="464" spans="1:7">
      <c r="A464" s="1" t="s">
        <v>2538</v>
      </c>
      <c r="B464" s="1" t="s">
        <v>4</v>
      </c>
      <c r="C464" s="1" t="str">
        <f t="shared" si="21"/>
        <v>t</v>
      </c>
      <c r="D464">
        <f>VLOOKUP(C464,pivottrain!A:B,2,FALSE)</f>
        <v>8.6538461538461536E-2</v>
      </c>
      <c r="E464">
        <f>VLOOKUP(C464,pivottrain!A:C,3,FALSE)</f>
        <v>0.91346153846153844</v>
      </c>
      <c r="F464" t="str">
        <f t="shared" si="22"/>
        <v>Male</v>
      </c>
      <c r="G464">
        <f t="shared" si="23"/>
        <v>1</v>
      </c>
    </row>
    <row r="465" spans="1:7">
      <c r="A465" s="1" t="s">
        <v>2539</v>
      </c>
      <c r="B465" s="1" t="s">
        <v>6</v>
      </c>
      <c r="C465" s="1" t="str">
        <f t="shared" si="21"/>
        <v>a</v>
      </c>
      <c r="D465">
        <f>VLOOKUP(C465,pivottrain!A:B,2,FALSE)</f>
        <v>0.73152478952291866</v>
      </c>
      <c r="E465">
        <f>VLOOKUP(C465,pivottrain!A:C,3,FALSE)</f>
        <v>0.26847521047708139</v>
      </c>
      <c r="F465" t="str">
        <f t="shared" si="22"/>
        <v>Female</v>
      </c>
      <c r="G465">
        <f t="shared" si="23"/>
        <v>1</v>
      </c>
    </row>
    <row r="466" spans="1:7">
      <c r="A466" s="1" t="s">
        <v>2540</v>
      </c>
      <c r="B466" s="1" t="s">
        <v>4</v>
      </c>
      <c r="C466" s="1" t="str">
        <f t="shared" si="21"/>
        <v>l</v>
      </c>
      <c r="D466">
        <f>VLOOKUP(C466,pivottrain!A:B,2,FALSE)</f>
        <v>0.28260869565217389</v>
      </c>
      <c r="E466">
        <f>VLOOKUP(C466,pivottrain!A:C,3,FALSE)</f>
        <v>0.71739130434782605</v>
      </c>
      <c r="F466" t="str">
        <f t="shared" si="22"/>
        <v>Male</v>
      </c>
      <c r="G466">
        <f t="shared" si="23"/>
        <v>1</v>
      </c>
    </row>
    <row r="467" spans="1:7">
      <c r="A467" s="1" t="s">
        <v>2541</v>
      </c>
      <c r="B467" s="1" t="s">
        <v>4</v>
      </c>
      <c r="C467" s="1" t="str">
        <f t="shared" si="21"/>
        <v>h</v>
      </c>
      <c r="D467">
        <f>VLOOKUP(C467,pivottrain!A:B,2,FALSE)</f>
        <v>3.7234042553191488E-2</v>
      </c>
      <c r="E467">
        <f>VLOOKUP(C467,pivottrain!A:C,3,FALSE)</f>
        <v>0.96276595744680848</v>
      </c>
      <c r="F467" t="str">
        <f t="shared" si="22"/>
        <v>Male</v>
      </c>
      <c r="G467">
        <f t="shared" si="23"/>
        <v>1</v>
      </c>
    </row>
    <row r="468" spans="1:7">
      <c r="A468" s="1" t="s">
        <v>2542</v>
      </c>
      <c r="B468" s="1" t="s">
        <v>6</v>
      </c>
      <c r="C468" s="1" t="str">
        <f t="shared" si="21"/>
        <v>b</v>
      </c>
      <c r="D468">
        <f>VLOOKUP(C468,pivottrain!A:B,2,FALSE)</f>
        <v>0.15789473684210525</v>
      </c>
      <c r="E468">
        <f>VLOOKUP(C468,pivottrain!A:C,3,FALSE)</f>
        <v>0.84210526315789469</v>
      </c>
      <c r="F468" t="str">
        <f t="shared" si="22"/>
        <v>Male</v>
      </c>
      <c r="G468">
        <f t="shared" si="23"/>
        <v>0</v>
      </c>
    </row>
    <row r="469" spans="1:7">
      <c r="A469" s="1" t="s">
        <v>2543</v>
      </c>
      <c r="B469" s="1" t="s">
        <v>6</v>
      </c>
      <c r="C469" s="1" t="str">
        <f t="shared" si="21"/>
        <v>i</v>
      </c>
      <c r="D469">
        <f>VLOOKUP(C469,pivottrain!A:B,2,FALSE)</f>
        <v>0.82037996545768566</v>
      </c>
      <c r="E469">
        <f>VLOOKUP(C469,pivottrain!A:C,3,FALSE)</f>
        <v>0.17962003454231434</v>
      </c>
      <c r="F469" t="str">
        <f t="shared" si="22"/>
        <v>Female</v>
      </c>
      <c r="G469">
        <f t="shared" si="23"/>
        <v>1</v>
      </c>
    </row>
    <row r="470" spans="1:7">
      <c r="A470" s="1" t="s">
        <v>2544</v>
      </c>
      <c r="B470" s="1" t="s">
        <v>4</v>
      </c>
      <c r="C470" s="1" t="str">
        <f t="shared" si="21"/>
        <v>a</v>
      </c>
      <c r="D470">
        <f>VLOOKUP(C470,pivottrain!A:B,2,FALSE)</f>
        <v>0.73152478952291866</v>
      </c>
      <c r="E470">
        <f>VLOOKUP(C470,pivottrain!A:C,3,FALSE)</f>
        <v>0.26847521047708139</v>
      </c>
      <c r="F470" t="str">
        <f t="shared" si="22"/>
        <v>Female</v>
      </c>
      <c r="G470">
        <f t="shared" si="23"/>
        <v>0</v>
      </c>
    </row>
    <row r="471" spans="1:7">
      <c r="A471" s="1" t="s">
        <v>2545</v>
      </c>
      <c r="B471" s="1" t="s">
        <v>4</v>
      </c>
      <c r="C471" s="1" t="str">
        <f t="shared" si="21"/>
        <v>v</v>
      </c>
      <c r="D471">
        <f>VLOOKUP(C471,pivottrain!A:B,2,FALSE)</f>
        <v>0</v>
      </c>
      <c r="E471">
        <f>VLOOKUP(C471,pivottrain!A:C,3,FALSE)</f>
        <v>1</v>
      </c>
      <c r="F471" t="str">
        <f t="shared" si="22"/>
        <v>Male</v>
      </c>
      <c r="G471">
        <f t="shared" si="23"/>
        <v>1</v>
      </c>
    </row>
    <row r="472" spans="1:7">
      <c r="A472" s="1" t="s">
        <v>2546</v>
      </c>
      <c r="B472" s="1" t="s">
        <v>6</v>
      </c>
      <c r="C472" s="1" t="str">
        <f t="shared" si="21"/>
        <v>a</v>
      </c>
      <c r="D472">
        <f>VLOOKUP(C472,pivottrain!A:B,2,FALSE)</f>
        <v>0.73152478952291866</v>
      </c>
      <c r="E472">
        <f>VLOOKUP(C472,pivottrain!A:C,3,FALSE)</f>
        <v>0.26847521047708139</v>
      </c>
      <c r="F472" t="str">
        <f t="shared" si="22"/>
        <v>Female</v>
      </c>
      <c r="G472">
        <f t="shared" si="23"/>
        <v>1</v>
      </c>
    </row>
    <row r="473" spans="1:7">
      <c r="A473" s="1" t="s">
        <v>2547</v>
      </c>
      <c r="B473" s="1" t="s">
        <v>4</v>
      </c>
      <c r="C473" s="1" t="str">
        <f t="shared" si="21"/>
        <v>y</v>
      </c>
      <c r="D473">
        <f>VLOOKUP(C473,pivottrain!A:B,2,FALSE)</f>
        <v>5.5555555555555552E-2</v>
      </c>
      <c r="E473">
        <f>VLOOKUP(C473,pivottrain!A:C,3,FALSE)</f>
        <v>0.94444444444444442</v>
      </c>
      <c r="F473" t="str">
        <f t="shared" si="22"/>
        <v>Male</v>
      </c>
      <c r="G473">
        <f t="shared" si="23"/>
        <v>1</v>
      </c>
    </row>
    <row r="474" spans="1:7">
      <c r="A474" s="1" t="s">
        <v>2548</v>
      </c>
      <c r="B474" s="1" t="s">
        <v>6</v>
      </c>
      <c r="C474" s="1" t="str">
        <f t="shared" si="21"/>
        <v>i</v>
      </c>
      <c r="D474">
        <f>VLOOKUP(C474,pivottrain!A:B,2,FALSE)</f>
        <v>0.82037996545768566</v>
      </c>
      <c r="E474">
        <f>VLOOKUP(C474,pivottrain!A:C,3,FALSE)</f>
        <v>0.17962003454231434</v>
      </c>
      <c r="F474" t="str">
        <f t="shared" si="22"/>
        <v>Female</v>
      </c>
      <c r="G474">
        <f t="shared" si="23"/>
        <v>1</v>
      </c>
    </row>
    <row r="475" spans="1:7">
      <c r="A475" s="1" t="s">
        <v>2549</v>
      </c>
      <c r="B475" s="1" t="s">
        <v>6</v>
      </c>
      <c r="C475" s="1" t="str">
        <f t="shared" si="21"/>
        <v>a</v>
      </c>
      <c r="D475">
        <f>VLOOKUP(C475,pivottrain!A:B,2,FALSE)</f>
        <v>0.73152478952291866</v>
      </c>
      <c r="E475">
        <f>VLOOKUP(C475,pivottrain!A:C,3,FALSE)</f>
        <v>0.26847521047708139</v>
      </c>
      <c r="F475" t="str">
        <f t="shared" si="22"/>
        <v>Female</v>
      </c>
      <c r="G475">
        <f t="shared" si="23"/>
        <v>1</v>
      </c>
    </row>
    <row r="476" spans="1:7">
      <c r="A476" s="1" t="s">
        <v>2550</v>
      </c>
      <c r="B476" s="1" t="s">
        <v>4</v>
      </c>
      <c r="C476" s="1" t="str">
        <f t="shared" si="21"/>
        <v>r</v>
      </c>
      <c r="D476">
        <f>VLOOKUP(C476,pivottrain!A:B,2,FALSE)</f>
        <v>0.06</v>
      </c>
      <c r="E476">
        <f>VLOOKUP(C476,pivottrain!A:C,3,FALSE)</f>
        <v>0.94</v>
      </c>
      <c r="F476" t="str">
        <f t="shared" si="22"/>
        <v>Male</v>
      </c>
      <c r="G476">
        <f t="shared" si="23"/>
        <v>1</v>
      </c>
    </row>
    <row r="477" spans="1:7">
      <c r="A477" s="1" t="s">
        <v>2551</v>
      </c>
      <c r="B477" s="1" t="s">
        <v>4</v>
      </c>
      <c r="C477" s="1" t="str">
        <f t="shared" si="21"/>
        <v>g</v>
      </c>
      <c r="D477">
        <f>VLOOKUP(C477,pivottrain!A:B,2,FALSE)</f>
        <v>5.2631578947368418E-2</v>
      </c>
      <c r="E477">
        <f>VLOOKUP(C477,pivottrain!A:C,3,FALSE)</f>
        <v>0.94736842105263153</v>
      </c>
      <c r="F477" t="str">
        <f t="shared" si="22"/>
        <v>Male</v>
      </c>
      <c r="G477">
        <f t="shared" si="23"/>
        <v>1</v>
      </c>
    </row>
    <row r="478" spans="1:7">
      <c r="A478" s="1" t="s">
        <v>2552</v>
      </c>
      <c r="B478" s="1" t="s">
        <v>4</v>
      </c>
      <c r="C478" s="1" t="str">
        <f t="shared" si="21"/>
        <v>d</v>
      </c>
      <c r="D478">
        <f>VLOOKUP(C478,pivottrain!A:B,2,FALSE)</f>
        <v>5.0847457627118647E-2</v>
      </c>
      <c r="E478">
        <f>VLOOKUP(C478,pivottrain!A:C,3,FALSE)</f>
        <v>0.94915254237288138</v>
      </c>
      <c r="F478" t="str">
        <f t="shared" si="22"/>
        <v>Male</v>
      </c>
      <c r="G478">
        <f t="shared" si="23"/>
        <v>1</v>
      </c>
    </row>
    <row r="479" spans="1:7">
      <c r="A479" s="1" t="s">
        <v>2553</v>
      </c>
      <c r="B479" s="1" t="s">
        <v>4</v>
      </c>
      <c r="C479" s="1" t="str">
        <f t="shared" si="21"/>
        <v>r</v>
      </c>
      <c r="D479">
        <f>VLOOKUP(C479,pivottrain!A:B,2,FALSE)</f>
        <v>0.06</v>
      </c>
      <c r="E479">
        <f>VLOOKUP(C479,pivottrain!A:C,3,FALSE)</f>
        <v>0.94</v>
      </c>
      <c r="F479" t="str">
        <f t="shared" si="22"/>
        <v>Male</v>
      </c>
      <c r="G479">
        <f t="shared" si="23"/>
        <v>1</v>
      </c>
    </row>
    <row r="480" spans="1:7">
      <c r="A480" s="1" t="s">
        <v>2554</v>
      </c>
      <c r="B480" s="1" t="s">
        <v>4</v>
      </c>
      <c r="C480" s="1" t="str">
        <f t="shared" si="21"/>
        <v>r</v>
      </c>
      <c r="D480">
        <f>VLOOKUP(C480,pivottrain!A:B,2,FALSE)</f>
        <v>0.06</v>
      </c>
      <c r="E480">
        <f>VLOOKUP(C480,pivottrain!A:C,3,FALSE)</f>
        <v>0.94</v>
      </c>
      <c r="F480" t="str">
        <f t="shared" si="22"/>
        <v>Male</v>
      </c>
      <c r="G480">
        <f t="shared" si="23"/>
        <v>1</v>
      </c>
    </row>
    <row r="481" spans="1:7">
      <c r="A481" s="1" t="s">
        <v>2555</v>
      </c>
      <c r="B481" s="1" t="s">
        <v>4</v>
      </c>
      <c r="C481" s="1" t="str">
        <f t="shared" si="21"/>
        <v>a</v>
      </c>
      <c r="D481">
        <f>VLOOKUP(C481,pivottrain!A:B,2,FALSE)</f>
        <v>0.73152478952291866</v>
      </c>
      <c r="E481">
        <f>VLOOKUP(C481,pivottrain!A:C,3,FALSE)</f>
        <v>0.26847521047708139</v>
      </c>
      <c r="F481" t="str">
        <f t="shared" si="22"/>
        <v>Female</v>
      </c>
      <c r="G481">
        <f t="shared" si="23"/>
        <v>0</v>
      </c>
    </row>
    <row r="482" spans="1:7">
      <c r="A482" s="1" t="s">
        <v>2556</v>
      </c>
      <c r="B482" s="1" t="s">
        <v>4</v>
      </c>
      <c r="C482" s="1" t="str">
        <f t="shared" si="21"/>
        <v>l</v>
      </c>
      <c r="D482">
        <f>VLOOKUP(C482,pivottrain!A:B,2,FALSE)</f>
        <v>0.28260869565217389</v>
      </c>
      <c r="E482">
        <f>VLOOKUP(C482,pivottrain!A:C,3,FALSE)</f>
        <v>0.71739130434782605</v>
      </c>
      <c r="F482" t="str">
        <f t="shared" si="22"/>
        <v>Male</v>
      </c>
      <c r="G482">
        <f t="shared" si="23"/>
        <v>1</v>
      </c>
    </row>
    <row r="483" spans="1:7">
      <c r="A483" s="1" t="s">
        <v>2557</v>
      </c>
      <c r="B483" s="1" t="s">
        <v>4</v>
      </c>
      <c r="C483" s="1" t="str">
        <f t="shared" si="21"/>
        <v>i</v>
      </c>
      <c r="D483">
        <f>VLOOKUP(C483,pivottrain!A:B,2,FALSE)</f>
        <v>0.82037996545768566</v>
      </c>
      <c r="E483">
        <f>VLOOKUP(C483,pivottrain!A:C,3,FALSE)</f>
        <v>0.17962003454231434</v>
      </c>
      <c r="F483" t="str">
        <f t="shared" si="22"/>
        <v>Female</v>
      </c>
      <c r="G483">
        <f t="shared" si="23"/>
        <v>0</v>
      </c>
    </row>
    <row r="484" spans="1:7">
      <c r="A484" s="1" t="s">
        <v>2558</v>
      </c>
      <c r="B484" s="1" t="s">
        <v>6</v>
      </c>
      <c r="C484" s="1" t="str">
        <f t="shared" si="21"/>
        <v>i</v>
      </c>
      <c r="D484">
        <f>VLOOKUP(C484,pivottrain!A:B,2,FALSE)</f>
        <v>0.82037996545768566</v>
      </c>
      <c r="E484">
        <f>VLOOKUP(C484,pivottrain!A:C,3,FALSE)</f>
        <v>0.17962003454231434</v>
      </c>
      <c r="F484" t="str">
        <f t="shared" si="22"/>
        <v>Female</v>
      </c>
      <c r="G484">
        <f t="shared" si="23"/>
        <v>1</v>
      </c>
    </row>
    <row r="485" spans="1:7">
      <c r="A485" s="1" t="s">
        <v>2559</v>
      </c>
      <c r="B485" s="1" t="s">
        <v>6</v>
      </c>
      <c r="C485" s="1" t="str">
        <f t="shared" si="21"/>
        <v>i</v>
      </c>
      <c r="D485">
        <f>VLOOKUP(C485,pivottrain!A:B,2,FALSE)</f>
        <v>0.82037996545768566</v>
      </c>
      <c r="E485">
        <f>VLOOKUP(C485,pivottrain!A:C,3,FALSE)</f>
        <v>0.17962003454231434</v>
      </c>
      <c r="F485" t="str">
        <f t="shared" si="22"/>
        <v>Female</v>
      </c>
      <c r="G485">
        <f t="shared" si="23"/>
        <v>1</v>
      </c>
    </row>
    <row r="486" spans="1:7">
      <c r="A486" s="1" t="s">
        <v>2560</v>
      </c>
      <c r="B486" s="1" t="s">
        <v>4</v>
      </c>
      <c r="C486" s="1" t="str">
        <f t="shared" si="21"/>
        <v>u</v>
      </c>
      <c r="D486">
        <f>VLOOKUP(C486,pivottrain!A:B,2,FALSE)</f>
        <v>0.15492957746478872</v>
      </c>
      <c r="E486">
        <f>VLOOKUP(C486,pivottrain!A:C,3,FALSE)</f>
        <v>0.84507042253521125</v>
      </c>
      <c r="F486" t="str">
        <f t="shared" si="22"/>
        <v>Male</v>
      </c>
      <c r="G486">
        <f t="shared" si="23"/>
        <v>1</v>
      </c>
    </row>
    <row r="487" spans="1:7">
      <c r="A487" s="1" t="s">
        <v>2561</v>
      </c>
      <c r="B487" s="1" t="s">
        <v>4</v>
      </c>
      <c r="C487" s="1" t="str">
        <f t="shared" si="21"/>
        <v>a</v>
      </c>
      <c r="D487">
        <f>VLOOKUP(C487,pivottrain!A:B,2,FALSE)</f>
        <v>0.73152478952291866</v>
      </c>
      <c r="E487">
        <f>VLOOKUP(C487,pivottrain!A:C,3,FALSE)</f>
        <v>0.26847521047708139</v>
      </c>
      <c r="F487" t="str">
        <f t="shared" si="22"/>
        <v>Female</v>
      </c>
      <c r="G487">
        <f t="shared" si="23"/>
        <v>0</v>
      </c>
    </row>
    <row r="488" spans="1:7">
      <c r="A488" s="1" t="s">
        <v>2562</v>
      </c>
      <c r="B488" s="1" t="s">
        <v>6</v>
      </c>
      <c r="C488" s="1" t="str">
        <f t="shared" si="21"/>
        <v>a</v>
      </c>
      <c r="D488">
        <f>VLOOKUP(C488,pivottrain!A:B,2,FALSE)</f>
        <v>0.73152478952291866</v>
      </c>
      <c r="E488">
        <f>VLOOKUP(C488,pivottrain!A:C,3,FALSE)</f>
        <v>0.26847521047708139</v>
      </c>
      <c r="F488" t="str">
        <f t="shared" si="22"/>
        <v>Female</v>
      </c>
      <c r="G488">
        <f t="shared" si="23"/>
        <v>1</v>
      </c>
    </row>
    <row r="489" spans="1:7">
      <c r="A489" s="1" t="s">
        <v>2563</v>
      </c>
      <c r="B489" s="1" t="s">
        <v>4</v>
      </c>
      <c r="C489" s="1" t="str">
        <f t="shared" si="21"/>
        <v>m</v>
      </c>
      <c r="D489">
        <f>VLOOKUP(C489,pivottrain!A:B,2,FALSE)</f>
        <v>0.171875</v>
      </c>
      <c r="E489">
        <f>VLOOKUP(C489,pivottrain!A:C,3,FALSE)</f>
        <v>0.828125</v>
      </c>
      <c r="F489" t="str">
        <f t="shared" si="22"/>
        <v>Male</v>
      </c>
      <c r="G489">
        <f t="shared" si="23"/>
        <v>1</v>
      </c>
    </row>
    <row r="490" spans="1:7">
      <c r="A490" s="1" t="s">
        <v>2564</v>
      </c>
      <c r="B490" s="1" t="s">
        <v>4</v>
      </c>
      <c r="C490" s="1" t="str">
        <f t="shared" si="21"/>
        <v>h</v>
      </c>
      <c r="D490">
        <f>VLOOKUP(C490,pivottrain!A:B,2,FALSE)</f>
        <v>3.7234042553191488E-2</v>
      </c>
      <c r="E490">
        <f>VLOOKUP(C490,pivottrain!A:C,3,FALSE)</f>
        <v>0.96276595744680848</v>
      </c>
      <c r="F490" t="str">
        <f t="shared" si="22"/>
        <v>Male</v>
      </c>
      <c r="G490">
        <f t="shared" si="23"/>
        <v>1</v>
      </c>
    </row>
    <row r="491" spans="1:7">
      <c r="A491" s="1" t="s">
        <v>2565</v>
      </c>
      <c r="B491" s="1" t="s">
        <v>4</v>
      </c>
      <c r="C491" s="1" t="str">
        <f t="shared" si="21"/>
        <v>a</v>
      </c>
      <c r="D491">
        <f>VLOOKUP(C491,pivottrain!A:B,2,FALSE)</f>
        <v>0.73152478952291866</v>
      </c>
      <c r="E491">
        <f>VLOOKUP(C491,pivottrain!A:C,3,FALSE)</f>
        <v>0.26847521047708139</v>
      </c>
      <c r="F491" t="str">
        <f t="shared" si="22"/>
        <v>Female</v>
      </c>
      <c r="G491">
        <f t="shared" si="23"/>
        <v>0</v>
      </c>
    </row>
    <row r="492" spans="1:7">
      <c r="A492" s="1" t="s">
        <v>2566</v>
      </c>
      <c r="B492" s="1" t="s">
        <v>6</v>
      </c>
      <c r="C492" s="1" t="str">
        <f t="shared" si="21"/>
        <v>a</v>
      </c>
      <c r="D492">
        <f>VLOOKUP(C492,pivottrain!A:B,2,FALSE)</f>
        <v>0.73152478952291866</v>
      </c>
      <c r="E492">
        <f>VLOOKUP(C492,pivottrain!A:C,3,FALSE)</f>
        <v>0.26847521047708139</v>
      </c>
      <c r="F492" t="str">
        <f t="shared" si="22"/>
        <v>Female</v>
      </c>
      <c r="G492">
        <f t="shared" si="23"/>
        <v>1</v>
      </c>
    </row>
    <row r="493" spans="1:7">
      <c r="A493" s="1" t="s">
        <v>2567</v>
      </c>
      <c r="B493" s="1" t="s">
        <v>4</v>
      </c>
      <c r="C493" s="1" t="str">
        <f t="shared" si="21"/>
        <v>a</v>
      </c>
      <c r="D493">
        <f>VLOOKUP(C493,pivottrain!A:B,2,FALSE)</f>
        <v>0.73152478952291866</v>
      </c>
      <c r="E493">
        <f>VLOOKUP(C493,pivottrain!A:C,3,FALSE)</f>
        <v>0.26847521047708139</v>
      </c>
      <c r="F493" t="str">
        <f t="shared" si="22"/>
        <v>Female</v>
      </c>
      <c r="G493">
        <f t="shared" si="23"/>
        <v>0</v>
      </c>
    </row>
    <row r="494" spans="1:7">
      <c r="A494" s="1" t="s">
        <v>2568</v>
      </c>
      <c r="B494" s="1" t="s">
        <v>6</v>
      </c>
      <c r="C494" s="1" t="str">
        <f t="shared" si="21"/>
        <v>i</v>
      </c>
      <c r="D494">
        <f>VLOOKUP(C494,pivottrain!A:B,2,FALSE)</f>
        <v>0.82037996545768566</v>
      </c>
      <c r="E494">
        <f>VLOOKUP(C494,pivottrain!A:C,3,FALSE)</f>
        <v>0.17962003454231434</v>
      </c>
      <c r="F494" t="str">
        <f t="shared" si="22"/>
        <v>Female</v>
      </c>
      <c r="G494">
        <f t="shared" si="23"/>
        <v>1</v>
      </c>
    </row>
    <row r="495" spans="1:7">
      <c r="A495" s="1" t="s">
        <v>2569</v>
      </c>
      <c r="B495" s="1" t="s">
        <v>6</v>
      </c>
      <c r="C495" s="1" t="str">
        <f t="shared" si="21"/>
        <v>a</v>
      </c>
      <c r="D495">
        <f>VLOOKUP(C495,pivottrain!A:B,2,FALSE)</f>
        <v>0.73152478952291866</v>
      </c>
      <c r="E495">
        <f>VLOOKUP(C495,pivottrain!A:C,3,FALSE)</f>
        <v>0.26847521047708139</v>
      </c>
      <c r="F495" t="str">
        <f t="shared" si="22"/>
        <v>Female</v>
      </c>
      <c r="G495">
        <f t="shared" si="23"/>
        <v>1</v>
      </c>
    </row>
    <row r="496" spans="1:7">
      <c r="A496" s="1" t="s">
        <v>2570</v>
      </c>
      <c r="B496" s="1" t="s">
        <v>4</v>
      </c>
      <c r="C496" s="1" t="str">
        <f t="shared" si="21"/>
        <v>j</v>
      </c>
      <c r="D496">
        <f>VLOOKUP(C496,pivottrain!A:B,2,FALSE)</f>
        <v>2.6315789473684209E-2</v>
      </c>
      <c r="E496">
        <f>VLOOKUP(C496,pivottrain!A:C,3,FALSE)</f>
        <v>0.97368421052631582</v>
      </c>
      <c r="F496" t="str">
        <f t="shared" si="22"/>
        <v>Male</v>
      </c>
      <c r="G496">
        <f t="shared" si="23"/>
        <v>1</v>
      </c>
    </row>
    <row r="497" spans="1:7">
      <c r="A497" s="1" t="s">
        <v>2571</v>
      </c>
      <c r="B497" s="1" t="s">
        <v>6</v>
      </c>
      <c r="C497" s="1" t="str">
        <f t="shared" si="21"/>
        <v>i</v>
      </c>
      <c r="D497">
        <f>VLOOKUP(C497,pivottrain!A:B,2,FALSE)</f>
        <v>0.82037996545768566</v>
      </c>
      <c r="E497">
        <f>VLOOKUP(C497,pivottrain!A:C,3,FALSE)</f>
        <v>0.17962003454231434</v>
      </c>
      <c r="F497" t="str">
        <f t="shared" si="22"/>
        <v>Female</v>
      </c>
      <c r="G497">
        <f t="shared" si="23"/>
        <v>1</v>
      </c>
    </row>
    <row r="498" spans="1:7">
      <c r="A498" s="1" t="s">
        <v>2572</v>
      </c>
      <c r="B498" s="1" t="s">
        <v>4</v>
      </c>
      <c r="C498" s="1" t="str">
        <f t="shared" si="21"/>
        <v>h</v>
      </c>
      <c r="D498">
        <f>VLOOKUP(C498,pivottrain!A:B,2,FALSE)</f>
        <v>3.7234042553191488E-2</v>
      </c>
      <c r="E498">
        <f>VLOOKUP(C498,pivottrain!A:C,3,FALSE)</f>
        <v>0.96276595744680848</v>
      </c>
      <c r="F498" t="str">
        <f t="shared" si="22"/>
        <v>Male</v>
      </c>
      <c r="G498">
        <f t="shared" si="23"/>
        <v>1</v>
      </c>
    </row>
    <row r="499" spans="1:7">
      <c r="A499" s="1" t="s">
        <v>2573</v>
      </c>
      <c r="B499" s="1" t="s">
        <v>6</v>
      </c>
      <c r="C499" s="1" t="str">
        <f t="shared" si="21"/>
        <v>i</v>
      </c>
      <c r="D499">
        <f>VLOOKUP(C499,pivottrain!A:B,2,FALSE)</f>
        <v>0.82037996545768566</v>
      </c>
      <c r="E499">
        <f>VLOOKUP(C499,pivottrain!A:C,3,FALSE)</f>
        <v>0.17962003454231434</v>
      </c>
      <c r="F499" t="str">
        <f t="shared" si="22"/>
        <v>Female</v>
      </c>
      <c r="G499">
        <f t="shared" si="23"/>
        <v>1</v>
      </c>
    </row>
    <row r="500" spans="1:7">
      <c r="A500" s="1" t="s">
        <v>2574</v>
      </c>
      <c r="B500" s="1" t="s">
        <v>6</v>
      </c>
      <c r="C500" s="1" t="str">
        <f t="shared" si="21"/>
        <v>a</v>
      </c>
      <c r="D500">
        <f>VLOOKUP(C500,pivottrain!A:B,2,FALSE)</f>
        <v>0.73152478952291866</v>
      </c>
      <c r="E500">
        <f>VLOOKUP(C500,pivottrain!A:C,3,FALSE)</f>
        <v>0.26847521047708139</v>
      </c>
      <c r="F500" t="str">
        <f t="shared" si="22"/>
        <v>Female</v>
      </c>
      <c r="G500">
        <f t="shared" si="23"/>
        <v>1</v>
      </c>
    </row>
    <row r="501" spans="1:7">
      <c r="A501" s="1" t="s">
        <v>2575</v>
      </c>
      <c r="B501" s="1" t="s">
        <v>4</v>
      </c>
      <c r="C501" s="1" t="str">
        <f t="shared" si="21"/>
        <v>k</v>
      </c>
      <c r="D501">
        <f>VLOOKUP(C501,pivottrain!A:B,2,FALSE)</f>
        <v>6.25E-2</v>
      </c>
      <c r="E501">
        <f>VLOOKUP(C501,pivottrain!A:C,3,FALSE)</f>
        <v>0.9375</v>
      </c>
      <c r="F501" t="str">
        <f t="shared" si="22"/>
        <v>Male</v>
      </c>
      <c r="G501">
        <f t="shared" si="23"/>
        <v>1</v>
      </c>
    </row>
    <row r="502" spans="1:7">
      <c r="A502" s="1" t="s">
        <v>2576</v>
      </c>
      <c r="B502" s="1" t="s">
        <v>4</v>
      </c>
      <c r="C502" s="1" t="str">
        <f t="shared" si="21"/>
        <v>t</v>
      </c>
      <c r="D502">
        <f>VLOOKUP(C502,pivottrain!A:B,2,FALSE)</f>
        <v>8.6538461538461536E-2</v>
      </c>
      <c r="E502">
        <f>VLOOKUP(C502,pivottrain!A:C,3,FALSE)</f>
        <v>0.91346153846153844</v>
      </c>
      <c r="F502" t="str">
        <f t="shared" si="22"/>
        <v>Male</v>
      </c>
      <c r="G502">
        <f t="shared" si="23"/>
        <v>1</v>
      </c>
    </row>
    <row r="503" spans="1:7">
      <c r="A503" s="1" t="s">
        <v>2577</v>
      </c>
      <c r="B503" s="1" t="s">
        <v>6</v>
      </c>
      <c r="C503" s="1" t="str">
        <f t="shared" si="21"/>
        <v>i</v>
      </c>
      <c r="D503">
        <f>VLOOKUP(C503,pivottrain!A:B,2,FALSE)</f>
        <v>0.82037996545768566</v>
      </c>
      <c r="E503">
        <f>VLOOKUP(C503,pivottrain!A:C,3,FALSE)</f>
        <v>0.17962003454231434</v>
      </c>
      <c r="F503" t="str">
        <f t="shared" si="22"/>
        <v>Female</v>
      </c>
      <c r="G503">
        <f t="shared" si="23"/>
        <v>1</v>
      </c>
    </row>
    <row r="504" spans="1:7">
      <c r="A504" s="1" t="s">
        <v>2578</v>
      </c>
      <c r="B504" s="1" t="s">
        <v>6</v>
      </c>
      <c r="C504" s="1" t="str">
        <f t="shared" si="21"/>
        <v>i</v>
      </c>
      <c r="D504">
        <f>VLOOKUP(C504,pivottrain!A:B,2,FALSE)</f>
        <v>0.82037996545768566</v>
      </c>
      <c r="E504">
        <f>VLOOKUP(C504,pivottrain!A:C,3,FALSE)</f>
        <v>0.17962003454231434</v>
      </c>
      <c r="F504" t="str">
        <f t="shared" si="22"/>
        <v>Female</v>
      </c>
      <c r="G504">
        <f t="shared" si="23"/>
        <v>1</v>
      </c>
    </row>
    <row r="505" spans="1:7">
      <c r="A505" s="1" t="s">
        <v>2579</v>
      </c>
      <c r="B505" s="1" t="s">
        <v>4</v>
      </c>
      <c r="C505" s="1" t="str">
        <f t="shared" si="21"/>
        <v>h</v>
      </c>
      <c r="D505">
        <f>VLOOKUP(C505,pivottrain!A:B,2,FALSE)</f>
        <v>3.7234042553191488E-2</v>
      </c>
      <c r="E505">
        <f>VLOOKUP(C505,pivottrain!A:C,3,FALSE)</f>
        <v>0.96276595744680848</v>
      </c>
      <c r="F505" t="str">
        <f t="shared" si="22"/>
        <v>Male</v>
      </c>
      <c r="G505">
        <f t="shared" si="23"/>
        <v>1</v>
      </c>
    </row>
    <row r="506" spans="1:7">
      <c r="A506" s="1" t="s">
        <v>2580</v>
      </c>
      <c r="B506" s="1" t="s">
        <v>6</v>
      </c>
      <c r="C506" s="1" t="str">
        <f t="shared" si="21"/>
        <v>a</v>
      </c>
      <c r="D506">
        <f>VLOOKUP(C506,pivottrain!A:B,2,FALSE)</f>
        <v>0.73152478952291866</v>
      </c>
      <c r="E506">
        <f>VLOOKUP(C506,pivottrain!A:C,3,FALSE)</f>
        <v>0.26847521047708139</v>
      </c>
      <c r="F506" t="str">
        <f t="shared" si="22"/>
        <v>Female</v>
      </c>
      <c r="G506">
        <f t="shared" si="23"/>
        <v>1</v>
      </c>
    </row>
    <row r="507" spans="1:7">
      <c r="A507" s="1" t="s">
        <v>2581</v>
      </c>
      <c r="B507" s="1" t="s">
        <v>6</v>
      </c>
      <c r="C507" s="1" t="str">
        <f t="shared" si="21"/>
        <v>a</v>
      </c>
      <c r="D507">
        <f>VLOOKUP(C507,pivottrain!A:B,2,FALSE)</f>
        <v>0.73152478952291866</v>
      </c>
      <c r="E507">
        <f>VLOOKUP(C507,pivottrain!A:C,3,FALSE)</f>
        <v>0.26847521047708139</v>
      </c>
      <c r="F507" t="str">
        <f t="shared" si="22"/>
        <v>Female</v>
      </c>
      <c r="G507">
        <f t="shared" si="23"/>
        <v>1</v>
      </c>
    </row>
    <row r="508" spans="1:7">
      <c r="A508" s="1" t="s">
        <v>2582</v>
      </c>
      <c r="B508" s="1" t="s">
        <v>4</v>
      </c>
      <c r="C508" s="1" t="str">
        <f t="shared" si="21"/>
        <v>a</v>
      </c>
      <c r="D508">
        <f>VLOOKUP(C508,pivottrain!A:B,2,FALSE)</f>
        <v>0.73152478952291866</v>
      </c>
      <c r="E508">
        <f>VLOOKUP(C508,pivottrain!A:C,3,FALSE)</f>
        <v>0.26847521047708139</v>
      </c>
      <c r="F508" t="str">
        <f t="shared" si="22"/>
        <v>Female</v>
      </c>
      <c r="G508">
        <f t="shared" si="23"/>
        <v>0</v>
      </c>
    </row>
    <row r="509" spans="1:7">
      <c r="A509" s="1" t="s">
        <v>2583</v>
      </c>
      <c r="B509" s="1" t="s">
        <v>6</v>
      </c>
      <c r="C509" s="1" t="str">
        <f t="shared" si="21"/>
        <v>i</v>
      </c>
      <c r="D509">
        <f>VLOOKUP(C509,pivottrain!A:B,2,FALSE)</f>
        <v>0.82037996545768566</v>
      </c>
      <c r="E509">
        <f>VLOOKUP(C509,pivottrain!A:C,3,FALSE)</f>
        <v>0.17962003454231434</v>
      </c>
      <c r="F509" t="str">
        <f t="shared" si="22"/>
        <v>Female</v>
      </c>
      <c r="G509">
        <f t="shared" si="23"/>
        <v>1</v>
      </c>
    </row>
    <row r="510" spans="1:7">
      <c r="A510" s="1" t="s">
        <v>2584</v>
      </c>
      <c r="B510" s="1" t="s">
        <v>6</v>
      </c>
      <c r="C510" s="1" t="str">
        <f t="shared" si="21"/>
        <v>i</v>
      </c>
      <c r="D510">
        <f>VLOOKUP(C510,pivottrain!A:B,2,FALSE)</f>
        <v>0.82037996545768566</v>
      </c>
      <c r="E510">
        <f>VLOOKUP(C510,pivottrain!A:C,3,FALSE)</f>
        <v>0.17962003454231434</v>
      </c>
      <c r="F510" t="str">
        <f t="shared" si="22"/>
        <v>Female</v>
      </c>
      <c r="G510">
        <f t="shared" si="23"/>
        <v>1</v>
      </c>
    </row>
    <row r="511" spans="1:7">
      <c r="A511" s="1" t="s">
        <v>2585</v>
      </c>
      <c r="B511" s="1" t="s">
        <v>4</v>
      </c>
      <c r="C511" s="1" t="str">
        <f t="shared" si="21"/>
        <v>a</v>
      </c>
      <c r="D511">
        <f>VLOOKUP(C511,pivottrain!A:B,2,FALSE)</f>
        <v>0.73152478952291866</v>
      </c>
      <c r="E511">
        <f>VLOOKUP(C511,pivottrain!A:C,3,FALSE)</f>
        <v>0.26847521047708139</v>
      </c>
      <c r="F511" t="str">
        <f t="shared" si="22"/>
        <v>Female</v>
      </c>
      <c r="G511">
        <f t="shared" si="23"/>
        <v>0</v>
      </c>
    </row>
    <row r="512" spans="1:7">
      <c r="A512" s="1" t="s">
        <v>2586</v>
      </c>
      <c r="B512" s="1" t="s">
        <v>4</v>
      </c>
      <c r="C512" s="1" t="str">
        <f t="shared" si="21"/>
        <v>t</v>
      </c>
      <c r="D512">
        <f>VLOOKUP(C512,pivottrain!A:B,2,FALSE)</f>
        <v>8.6538461538461536E-2</v>
      </c>
      <c r="E512">
        <f>VLOOKUP(C512,pivottrain!A:C,3,FALSE)</f>
        <v>0.91346153846153844</v>
      </c>
      <c r="F512" t="str">
        <f t="shared" si="22"/>
        <v>Male</v>
      </c>
      <c r="G512">
        <f t="shared" si="23"/>
        <v>1</v>
      </c>
    </row>
    <row r="513" spans="1:7">
      <c r="A513" s="1" t="s">
        <v>2587</v>
      </c>
      <c r="B513" s="1" t="s">
        <v>4</v>
      </c>
      <c r="C513" s="1" t="str">
        <f t="shared" si="21"/>
        <v>n</v>
      </c>
      <c r="D513">
        <f>VLOOKUP(C513,pivottrain!A:B,2,FALSE)</f>
        <v>6.5384615384615388E-2</v>
      </c>
      <c r="E513">
        <f>VLOOKUP(C513,pivottrain!A:C,3,FALSE)</f>
        <v>0.93461538461538463</v>
      </c>
      <c r="F513" t="str">
        <f t="shared" si="22"/>
        <v>Male</v>
      </c>
      <c r="G513">
        <f t="shared" si="23"/>
        <v>1</v>
      </c>
    </row>
    <row r="514" spans="1:7">
      <c r="A514" s="1" t="s">
        <v>2588</v>
      </c>
      <c r="B514" s="1" t="s">
        <v>6</v>
      </c>
      <c r="C514" s="1" t="str">
        <f t="shared" ref="C514:C577" si="24">RIGHT(A514)</f>
        <v>a</v>
      </c>
      <c r="D514">
        <f>VLOOKUP(C514,pivottrain!A:B,2,FALSE)</f>
        <v>0.73152478952291866</v>
      </c>
      <c r="E514">
        <f>VLOOKUP(C514,pivottrain!A:C,3,FALSE)</f>
        <v>0.26847521047708139</v>
      </c>
      <c r="F514" t="str">
        <f t="shared" si="22"/>
        <v>Female</v>
      </c>
      <c r="G514">
        <f t="shared" si="23"/>
        <v>1</v>
      </c>
    </row>
    <row r="515" spans="1:7">
      <c r="A515" s="1" t="s">
        <v>2589</v>
      </c>
      <c r="B515" s="1" t="s">
        <v>6</v>
      </c>
      <c r="C515" s="1" t="str">
        <f t="shared" si="24"/>
        <v>i</v>
      </c>
      <c r="D515">
        <f>VLOOKUP(C515,pivottrain!A:B,2,FALSE)</f>
        <v>0.82037996545768566</v>
      </c>
      <c r="E515">
        <f>VLOOKUP(C515,pivottrain!A:C,3,FALSE)</f>
        <v>0.17962003454231434</v>
      </c>
      <c r="F515" t="str">
        <f t="shared" ref="F515:F578" si="25">IF(D515&gt;E515,"Female","Male")</f>
        <v>Female</v>
      </c>
      <c r="G515">
        <f t="shared" ref="G515:G578" si="26">IF(F515=B515,1,0)</f>
        <v>1</v>
      </c>
    </row>
    <row r="516" spans="1:7">
      <c r="A516" s="1" t="s">
        <v>2590</v>
      </c>
      <c r="B516" s="1" t="s">
        <v>4</v>
      </c>
      <c r="C516" s="1" t="str">
        <f t="shared" si="24"/>
        <v>a</v>
      </c>
      <c r="D516">
        <f>VLOOKUP(C516,pivottrain!A:B,2,FALSE)</f>
        <v>0.73152478952291866</v>
      </c>
      <c r="E516">
        <f>VLOOKUP(C516,pivottrain!A:C,3,FALSE)</f>
        <v>0.26847521047708139</v>
      </c>
      <c r="F516" t="str">
        <f t="shared" si="25"/>
        <v>Female</v>
      </c>
      <c r="G516">
        <f t="shared" si="26"/>
        <v>0</v>
      </c>
    </row>
    <row r="517" spans="1:7">
      <c r="A517" s="1" t="s">
        <v>2591</v>
      </c>
      <c r="B517" s="1" t="s">
        <v>6</v>
      </c>
      <c r="C517" s="1" t="str">
        <f t="shared" si="24"/>
        <v>a</v>
      </c>
      <c r="D517">
        <f>VLOOKUP(C517,pivottrain!A:B,2,FALSE)</f>
        <v>0.73152478952291866</v>
      </c>
      <c r="E517">
        <f>VLOOKUP(C517,pivottrain!A:C,3,FALSE)</f>
        <v>0.26847521047708139</v>
      </c>
      <c r="F517" t="str">
        <f t="shared" si="25"/>
        <v>Female</v>
      </c>
      <c r="G517">
        <f t="shared" si="26"/>
        <v>1</v>
      </c>
    </row>
    <row r="518" spans="1:7">
      <c r="A518" s="1" t="s">
        <v>2592</v>
      </c>
      <c r="B518" s="1" t="s">
        <v>4</v>
      </c>
      <c r="C518" s="1" t="str">
        <f t="shared" si="24"/>
        <v>h</v>
      </c>
      <c r="D518">
        <f>VLOOKUP(C518,pivottrain!A:B,2,FALSE)</f>
        <v>3.7234042553191488E-2</v>
      </c>
      <c r="E518">
        <f>VLOOKUP(C518,pivottrain!A:C,3,FALSE)</f>
        <v>0.96276595744680848</v>
      </c>
      <c r="F518" t="str">
        <f t="shared" si="25"/>
        <v>Male</v>
      </c>
      <c r="G518">
        <f t="shared" si="26"/>
        <v>1</v>
      </c>
    </row>
    <row r="519" spans="1:7">
      <c r="A519" s="1" t="s">
        <v>2593</v>
      </c>
      <c r="B519" s="1" t="s">
        <v>4</v>
      </c>
      <c r="C519" s="1" t="str">
        <f t="shared" si="24"/>
        <v>r</v>
      </c>
      <c r="D519">
        <f>VLOOKUP(C519,pivottrain!A:B,2,FALSE)</f>
        <v>0.06</v>
      </c>
      <c r="E519">
        <f>VLOOKUP(C519,pivottrain!A:C,3,FALSE)</f>
        <v>0.94</v>
      </c>
      <c r="F519" t="str">
        <f t="shared" si="25"/>
        <v>Male</v>
      </c>
      <c r="G519">
        <f t="shared" si="26"/>
        <v>1</v>
      </c>
    </row>
    <row r="520" spans="1:7">
      <c r="A520" s="1" t="s">
        <v>2594</v>
      </c>
      <c r="B520" s="1" t="s">
        <v>4</v>
      </c>
      <c r="C520" s="1" t="str">
        <f t="shared" si="24"/>
        <v>j</v>
      </c>
      <c r="D520">
        <f>VLOOKUP(C520,pivottrain!A:B,2,FALSE)</f>
        <v>2.6315789473684209E-2</v>
      </c>
      <c r="E520">
        <f>VLOOKUP(C520,pivottrain!A:C,3,FALSE)</f>
        <v>0.97368421052631582</v>
      </c>
      <c r="F520" t="str">
        <f t="shared" si="25"/>
        <v>Male</v>
      </c>
      <c r="G520">
        <f t="shared" si="26"/>
        <v>1</v>
      </c>
    </row>
    <row r="521" spans="1:7">
      <c r="A521" s="1" t="s">
        <v>2595</v>
      </c>
      <c r="B521" s="1" t="s">
        <v>6</v>
      </c>
      <c r="C521" s="1" t="str">
        <f t="shared" si="24"/>
        <v>a</v>
      </c>
      <c r="D521">
        <f>VLOOKUP(C521,pivottrain!A:B,2,FALSE)</f>
        <v>0.73152478952291866</v>
      </c>
      <c r="E521">
        <f>VLOOKUP(C521,pivottrain!A:C,3,FALSE)</f>
        <v>0.26847521047708139</v>
      </c>
      <c r="F521" t="str">
        <f t="shared" si="25"/>
        <v>Female</v>
      </c>
      <c r="G521">
        <f t="shared" si="26"/>
        <v>1</v>
      </c>
    </row>
    <row r="522" spans="1:7">
      <c r="A522" s="1" t="s">
        <v>2596</v>
      </c>
      <c r="B522" s="1" t="s">
        <v>4</v>
      </c>
      <c r="C522" s="1" t="str">
        <f t="shared" si="24"/>
        <v>r</v>
      </c>
      <c r="D522">
        <f>VLOOKUP(C522,pivottrain!A:B,2,FALSE)</f>
        <v>0.06</v>
      </c>
      <c r="E522">
        <f>VLOOKUP(C522,pivottrain!A:C,3,FALSE)</f>
        <v>0.94</v>
      </c>
      <c r="F522" t="str">
        <f t="shared" si="25"/>
        <v>Male</v>
      </c>
      <c r="G522">
        <f t="shared" si="26"/>
        <v>1</v>
      </c>
    </row>
    <row r="523" spans="1:7">
      <c r="A523" s="1" t="s">
        <v>2597</v>
      </c>
      <c r="B523" s="1" t="s">
        <v>6</v>
      </c>
      <c r="C523" s="1" t="str">
        <f t="shared" si="24"/>
        <v>a</v>
      </c>
      <c r="D523">
        <f>VLOOKUP(C523,pivottrain!A:B,2,FALSE)</f>
        <v>0.73152478952291866</v>
      </c>
      <c r="E523">
        <f>VLOOKUP(C523,pivottrain!A:C,3,FALSE)</f>
        <v>0.26847521047708139</v>
      </c>
      <c r="F523" t="str">
        <f t="shared" si="25"/>
        <v>Female</v>
      </c>
      <c r="G523">
        <f t="shared" si="26"/>
        <v>1</v>
      </c>
    </row>
    <row r="524" spans="1:7">
      <c r="A524" s="1" t="s">
        <v>2598</v>
      </c>
      <c r="B524" s="1" t="s">
        <v>6</v>
      </c>
      <c r="C524" s="1" t="str">
        <f t="shared" si="24"/>
        <v>n</v>
      </c>
      <c r="D524">
        <f>VLOOKUP(C524,pivottrain!A:B,2,FALSE)</f>
        <v>6.5384615384615388E-2</v>
      </c>
      <c r="E524">
        <f>VLOOKUP(C524,pivottrain!A:C,3,FALSE)</f>
        <v>0.93461538461538463</v>
      </c>
      <c r="F524" t="str">
        <f t="shared" si="25"/>
        <v>Male</v>
      </c>
      <c r="G524">
        <f t="shared" si="26"/>
        <v>0</v>
      </c>
    </row>
    <row r="525" spans="1:7">
      <c r="A525" s="1" t="s">
        <v>2599</v>
      </c>
      <c r="B525" s="1" t="s">
        <v>4</v>
      </c>
      <c r="C525" s="1" t="str">
        <f t="shared" si="24"/>
        <v>a</v>
      </c>
      <c r="D525">
        <f>VLOOKUP(C525,pivottrain!A:B,2,FALSE)</f>
        <v>0.73152478952291866</v>
      </c>
      <c r="E525">
        <f>VLOOKUP(C525,pivottrain!A:C,3,FALSE)</f>
        <v>0.26847521047708139</v>
      </c>
      <c r="F525" t="str">
        <f t="shared" si="25"/>
        <v>Female</v>
      </c>
      <c r="G525">
        <f t="shared" si="26"/>
        <v>0</v>
      </c>
    </row>
    <row r="526" spans="1:7">
      <c r="A526" s="1" t="s">
        <v>2600</v>
      </c>
      <c r="B526" s="1" t="s">
        <v>6</v>
      </c>
      <c r="C526" s="1" t="str">
        <f t="shared" si="24"/>
        <v>i</v>
      </c>
      <c r="D526">
        <f>VLOOKUP(C526,pivottrain!A:B,2,FALSE)</f>
        <v>0.82037996545768566</v>
      </c>
      <c r="E526">
        <f>VLOOKUP(C526,pivottrain!A:C,3,FALSE)</f>
        <v>0.17962003454231434</v>
      </c>
      <c r="F526" t="str">
        <f t="shared" si="25"/>
        <v>Female</v>
      </c>
      <c r="G526">
        <f t="shared" si="26"/>
        <v>1</v>
      </c>
    </row>
    <row r="527" spans="1:7">
      <c r="A527" s="1" t="s">
        <v>2601</v>
      </c>
      <c r="B527" s="1" t="s">
        <v>6</v>
      </c>
      <c r="C527" s="1" t="str">
        <f t="shared" si="24"/>
        <v>i</v>
      </c>
      <c r="D527">
        <f>VLOOKUP(C527,pivottrain!A:B,2,FALSE)</f>
        <v>0.82037996545768566</v>
      </c>
      <c r="E527">
        <f>VLOOKUP(C527,pivottrain!A:C,3,FALSE)</f>
        <v>0.17962003454231434</v>
      </c>
      <c r="F527" t="str">
        <f t="shared" si="25"/>
        <v>Female</v>
      </c>
      <c r="G527">
        <f t="shared" si="26"/>
        <v>1</v>
      </c>
    </row>
    <row r="528" spans="1:7">
      <c r="A528" s="1" t="s">
        <v>2602</v>
      </c>
      <c r="B528" s="1" t="s">
        <v>4</v>
      </c>
      <c r="C528" s="1" t="str">
        <f t="shared" si="24"/>
        <v>k</v>
      </c>
      <c r="D528">
        <f>VLOOKUP(C528,pivottrain!A:B,2,FALSE)</f>
        <v>6.25E-2</v>
      </c>
      <c r="E528">
        <f>VLOOKUP(C528,pivottrain!A:C,3,FALSE)</f>
        <v>0.9375</v>
      </c>
      <c r="F528" t="str">
        <f t="shared" si="25"/>
        <v>Male</v>
      </c>
      <c r="G528">
        <f t="shared" si="26"/>
        <v>1</v>
      </c>
    </row>
    <row r="529" spans="1:7">
      <c r="A529" s="1" t="s">
        <v>2603</v>
      </c>
      <c r="B529" s="1" t="s">
        <v>6</v>
      </c>
      <c r="C529" s="1" t="str">
        <f t="shared" si="24"/>
        <v>a</v>
      </c>
      <c r="D529">
        <f>VLOOKUP(C529,pivottrain!A:B,2,FALSE)</f>
        <v>0.73152478952291866</v>
      </c>
      <c r="E529">
        <f>VLOOKUP(C529,pivottrain!A:C,3,FALSE)</f>
        <v>0.26847521047708139</v>
      </c>
      <c r="F529" t="str">
        <f t="shared" si="25"/>
        <v>Female</v>
      </c>
      <c r="G529">
        <f t="shared" si="26"/>
        <v>1</v>
      </c>
    </row>
    <row r="530" spans="1:7">
      <c r="A530" s="1" t="s">
        <v>2604</v>
      </c>
      <c r="B530" s="1" t="s">
        <v>4</v>
      </c>
      <c r="C530" s="1" t="str">
        <f t="shared" si="24"/>
        <v>l</v>
      </c>
      <c r="D530">
        <f>VLOOKUP(C530,pivottrain!A:B,2,FALSE)</f>
        <v>0.28260869565217389</v>
      </c>
      <c r="E530">
        <f>VLOOKUP(C530,pivottrain!A:C,3,FALSE)</f>
        <v>0.71739130434782605</v>
      </c>
      <c r="F530" t="str">
        <f t="shared" si="25"/>
        <v>Male</v>
      </c>
      <c r="G530">
        <f t="shared" si="26"/>
        <v>1</v>
      </c>
    </row>
    <row r="531" spans="1:7">
      <c r="A531" s="1" t="s">
        <v>2605</v>
      </c>
      <c r="B531" s="1" t="s">
        <v>4</v>
      </c>
      <c r="C531" s="1" t="str">
        <f t="shared" si="24"/>
        <v>n</v>
      </c>
      <c r="D531">
        <f>VLOOKUP(C531,pivottrain!A:B,2,FALSE)</f>
        <v>6.5384615384615388E-2</v>
      </c>
      <c r="E531">
        <f>VLOOKUP(C531,pivottrain!A:C,3,FALSE)</f>
        <v>0.93461538461538463</v>
      </c>
      <c r="F531" t="str">
        <f t="shared" si="25"/>
        <v>Male</v>
      </c>
      <c r="G531">
        <f t="shared" si="26"/>
        <v>1</v>
      </c>
    </row>
    <row r="532" spans="1:7">
      <c r="A532" s="1" t="s">
        <v>2606</v>
      </c>
      <c r="B532" s="1" t="s">
        <v>4</v>
      </c>
      <c r="C532" s="1" t="str">
        <f t="shared" si="24"/>
        <v>j</v>
      </c>
      <c r="D532">
        <f>VLOOKUP(C532,pivottrain!A:B,2,FALSE)</f>
        <v>2.6315789473684209E-2</v>
      </c>
      <c r="E532">
        <f>VLOOKUP(C532,pivottrain!A:C,3,FALSE)</f>
        <v>0.97368421052631582</v>
      </c>
      <c r="F532" t="str">
        <f t="shared" si="25"/>
        <v>Male</v>
      </c>
      <c r="G532">
        <f t="shared" si="26"/>
        <v>1</v>
      </c>
    </row>
    <row r="533" spans="1:7">
      <c r="A533" s="1" t="s">
        <v>2607</v>
      </c>
      <c r="B533" s="1" t="s">
        <v>6</v>
      </c>
      <c r="C533" s="1" t="str">
        <f t="shared" si="24"/>
        <v>i</v>
      </c>
      <c r="D533">
        <f>VLOOKUP(C533,pivottrain!A:B,2,FALSE)</f>
        <v>0.82037996545768566</v>
      </c>
      <c r="E533">
        <f>VLOOKUP(C533,pivottrain!A:C,3,FALSE)</f>
        <v>0.17962003454231434</v>
      </c>
      <c r="F533" t="str">
        <f t="shared" si="25"/>
        <v>Female</v>
      </c>
      <c r="G533">
        <f t="shared" si="26"/>
        <v>1</v>
      </c>
    </row>
    <row r="534" spans="1:7">
      <c r="A534" s="1" t="s">
        <v>2608</v>
      </c>
      <c r="B534" s="1" t="s">
        <v>4</v>
      </c>
      <c r="C534" s="1" t="str">
        <f t="shared" si="24"/>
        <v>h</v>
      </c>
      <c r="D534">
        <f>VLOOKUP(C534,pivottrain!A:B,2,FALSE)</f>
        <v>3.7234042553191488E-2</v>
      </c>
      <c r="E534">
        <f>VLOOKUP(C534,pivottrain!A:C,3,FALSE)</f>
        <v>0.96276595744680848</v>
      </c>
      <c r="F534" t="str">
        <f t="shared" si="25"/>
        <v>Male</v>
      </c>
      <c r="G534">
        <f t="shared" si="26"/>
        <v>1</v>
      </c>
    </row>
    <row r="535" spans="1:7">
      <c r="A535" s="1" t="s">
        <v>2609</v>
      </c>
      <c r="B535" s="1" t="s">
        <v>4</v>
      </c>
      <c r="C535" s="1" t="str">
        <f t="shared" si="24"/>
        <v>n</v>
      </c>
      <c r="D535">
        <f>VLOOKUP(C535,pivottrain!A:B,2,FALSE)</f>
        <v>6.5384615384615388E-2</v>
      </c>
      <c r="E535">
        <f>VLOOKUP(C535,pivottrain!A:C,3,FALSE)</f>
        <v>0.93461538461538463</v>
      </c>
      <c r="F535" t="str">
        <f t="shared" si="25"/>
        <v>Male</v>
      </c>
      <c r="G535">
        <f t="shared" si="26"/>
        <v>1</v>
      </c>
    </row>
    <row r="536" spans="1:7">
      <c r="A536" s="1" t="s">
        <v>2610</v>
      </c>
      <c r="B536" s="1" t="s">
        <v>6</v>
      </c>
      <c r="C536" s="1" t="str">
        <f t="shared" si="24"/>
        <v>a</v>
      </c>
      <c r="D536">
        <f>VLOOKUP(C536,pivottrain!A:B,2,FALSE)</f>
        <v>0.73152478952291866</v>
      </c>
      <c r="E536">
        <f>VLOOKUP(C536,pivottrain!A:C,3,FALSE)</f>
        <v>0.26847521047708139</v>
      </c>
      <c r="F536" t="str">
        <f t="shared" si="25"/>
        <v>Female</v>
      </c>
      <c r="G536">
        <f t="shared" si="26"/>
        <v>1</v>
      </c>
    </row>
    <row r="537" spans="1:7">
      <c r="A537" s="1" t="s">
        <v>2611</v>
      </c>
      <c r="B537" s="1" t="s">
        <v>6</v>
      </c>
      <c r="C537" s="1" t="str">
        <f t="shared" si="24"/>
        <v>m</v>
      </c>
      <c r="D537">
        <f>VLOOKUP(C537,pivottrain!A:B,2,FALSE)</f>
        <v>0.171875</v>
      </c>
      <c r="E537">
        <f>VLOOKUP(C537,pivottrain!A:C,3,FALSE)</f>
        <v>0.828125</v>
      </c>
      <c r="F537" t="str">
        <f t="shared" si="25"/>
        <v>Male</v>
      </c>
      <c r="G537">
        <f t="shared" si="26"/>
        <v>0</v>
      </c>
    </row>
    <row r="538" spans="1:7">
      <c r="A538" s="1" t="s">
        <v>2612</v>
      </c>
      <c r="B538" s="1" t="s">
        <v>4</v>
      </c>
      <c r="C538" s="1" t="str">
        <f t="shared" si="24"/>
        <v>l</v>
      </c>
      <c r="D538">
        <f>VLOOKUP(C538,pivottrain!A:B,2,FALSE)</f>
        <v>0.28260869565217389</v>
      </c>
      <c r="E538">
        <f>VLOOKUP(C538,pivottrain!A:C,3,FALSE)</f>
        <v>0.71739130434782605</v>
      </c>
      <c r="F538" t="str">
        <f t="shared" si="25"/>
        <v>Male</v>
      </c>
      <c r="G538">
        <f t="shared" si="26"/>
        <v>1</v>
      </c>
    </row>
    <row r="539" spans="1:7">
      <c r="A539" s="1" t="s">
        <v>2613</v>
      </c>
      <c r="B539" s="1" t="s">
        <v>4</v>
      </c>
      <c r="C539" s="1" t="str">
        <f t="shared" si="24"/>
        <v>n</v>
      </c>
      <c r="D539">
        <f>VLOOKUP(C539,pivottrain!A:B,2,FALSE)</f>
        <v>6.5384615384615388E-2</v>
      </c>
      <c r="E539">
        <f>VLOOKUP(C539,pivottrain!A:C,3,FALSE)</f>
        <v>0.93461538461538463</v>
      </c>
      <c r="F539" t="str">
        <f t="shared" si="25"/>
        <v>Male</v>
      </c>
      <c r="G539">
        <f t="shared" si="26"/>
        <v>1</v>
      </c>
    </row>
    <row r="540" spans="1:7">
      <c r="A540" s="1" t="s">
        <v>2614</v>
      </c>
      <c r="B540" s="1" t="s">
        <v>4</v>
      </c>
      <c r="C540" s="1" t="str">
        <f t="shared" si="24"/>
        <v>n</v>
      </c>
      <c r="D540">
        <f>VLOOKUP(C540,pivottrain!A:B,2,FALSE)</f>
        <v>6.5384615384615388E-2</v>
      </c>
      <c r="E540">
        <f>VLOOKUP(C540,pivottrain!A:C,3,FALSE)</f>
        <v>0.93461538461538463</v>
      </c>
      <c r="F540" t="str">
        <f t="shared" si="25"/>
        <v>Male</v>
      </c>
      <c r="G540">
        <f t="shared" si="26"/>
        <v>1</v>
      </c>
    </row>
    <row r="541" spans="1:7">
      <c r="A541" s="1" t="s">
        <v>2615</v>
      </c>
      <c r="B541" s="1" t="s">
        <v>4</v>
      </c>
      <c r="C541" s="1" t="str">
        <f t="shared" si="24"/>
        <v>v</v>
      </c>
      <c r="D541">
        <f>VLOOKUP(C541,pivottrain!A:B,2,FALSE)</f>
        <v>0</v>
      </c>
      <c r="E541">
        <f>VLOOKUP(C541,pivottrain!A:C,3,FALSE)</f>
        <v>1</v>
      </c>
      <c r="F541" t="str">
        <f t="shared" si="25"/>
        <v>Male</v>
      </c>
      <c r="G541">
        <f t="shared" si="26"/>
        <v>1</v>
      </c>
    </row>
    <row r="542" spans="1:7">
      <c r="A542" s="1" t="s">
        <v>2616</v>
      </c>
      <c r="B542" s="1" t="s">
        <v>6</v>
      </c>
      <c r="C542" s="1" t="str">
        <f t="shared" si="24"/>
        <v>i</v>
      </c>
      <c r="D542">
        <f>VLOOKUP(C542,pivottrain!A:B,2,FALSE)</f>
        <v>0.82037996545768566</v>
      </c>
      <c r="E542">
        <f>VLOOKUP(C542,pivottrain!A:C,3,FALSE)</f>
        <v>0.17962003454231434</v>
      </c>
      <c r="F542" t="str">
        <f t="shared" si="25"/>
        <v>Female</v>
      </c>
      <c r="G542">
        <f t="shared" si="26"/>
        <v>1</v>
      </c>
    </row>
    <row r="543" spans="1:7">
      <c r="A543" s="1" t="s">
        <v>2617</v>
      </c>
      <c r="B543" s="1" t="s">
        <v>6</v>
      </c>
      <c r="C543" s="1" t="str">
        <f t="shared" si="24"/>
        <v>i</v>
      </c>
      <c r="D543">
        <f>VLOOKUP(C543,pivottrain!A:B,2,FALSE)</f>
        <v>0.82037996545768566</v>
      </c>
      <c r="E543">
        <f>VLOOKUP(C543,pivottrain!A:C,3,FALSE)</f>
        <v>0.17962003454231434</v>
      </c>
      <c r="F543" t="str">
        <f t="shared" si="25"/>
        <v>Female</v>
      </c>
      <c r="G543">
        <f t="shared" si="26"/>
        <v>1</v>
      </c>
    </row>
    <row r="544" spans="1:7">
      <c r="A544" s="1" t="s">
        <v>2618</v>
      </c>
      <c r="B544" s="1" t="s">
        <v>6</v>
      </c>
      <c r="C544" s="1" t="str">
        <f t="shared" si="24"/>
        <v>a</v>
      </c>
      <c r="D544">
        <f>VLOOKUP(C544,pivottrain!A:B,2,FALSE)</f>
        <v>0.73152478952291866</v>
      </c>
      <c r="E544">
        <f>VLOOKUP(C544,pivottrain!A:C,3,FALSE)</f>
        <v>0.26847521047708139</v>
      </c>
      <c r="F544" t="str">
        <f t="shared" si="25"/>
        <v>Female</v>
      </c>
      <c r="G544">
        <f t="shared" si="26"/>
        <v>1</v>
      </c>
    </row>
    <row r="545" spans="1:7">
      <c r="A545" s="1" t="s">
        <v>2619</v>
      </c>
      <c r="B545" s="1" t="s">
        <v>4</v>
      </c>
      <c r="C545" s="1" t="str">
        <f t="shared" si="24"/>
        <v>a</v>
      </c>
      <c r="D545">
        <f>VLOOKUP(C545,pivottrain!A:B,2,FALSE)</f>
        <v>0.73152478952291866</v>
      </c>
      <c r="E545">
        <f>VLOOKUP(C545,pivottrain!A:C,3,FALSE)</f>
        <v>0.26847521047708139</v>
      </c>
      <c r="F545" t="str">
        <f t="shared" si="25"/>
        <v>Female</v>
      </c>
      <c r="G545">
        <f t="shared" si="26"/>
        <v>0</v>
      </c>
    </row>
    <row r="546" spans="1:7">
      <c r="A546" s="1" t="s">
        <v>2620</v>
      </c>
      <c r="B546" s="1" t="s">
        <v>4</v>
      </c>
      <c r="C546" s="1" t="str">
        <f t="shared" si="24"/>
        <v>i</v>
      </c>
      <c r="D546">
        <f>VLOOKUP(C546,pivottrain!A:B,2,FALSE)</f>
        <v>0.82037996545768566</v>
      </c>
      <c r="E546">
        <f>VLOOKUP(C546,pivottrain!A:C,3,FALSE)</f>
        <v>0.17962003454231434</v>
      </c>
      <c r="F546" t="str">
        <f t="shared" si="25"/>
        <v>Female</v>
      </c>
      <c r="G546">
        <f t="shared" si="26"/>
        <v>0</v>
      </c>
    </row>
    <row r="547" spans="1:7">
      <c r="A547" s="1" t="s">
        <v>2621</v>
      </c>
      <c r="B547" s="1" t="s">
        <v>4</v>
      </c>
      <c r="C547" s="1" t="str">
        <f t="shared" si="24"/>
        <v>u</v>
      </c>
      <c r="D547">
        <f>VLOOKUP(C547,pivottrain!A:B,2,FALSE)</f>
        <v>0.15492957746478872</v>
      </c>
      <c r="E547">
        <f>VLOOKUP(C547,pivottrain!A:C,3,FALSE)</f>
        <v>0.84507042253521125</v>
      </c>
      <c r="F547" t="str">
        <f t="shared" si="25"/>
        <v>Male</v>
      </c>
      <c r="G547">
        <f t="shared" si="26"/>
        <v>1</v>
      </c>
    </row>
    <row r="548" spans="1:7">
      <c r="A548" s="1" t="s">
        <v>2622</v>
      </c>
      <c r="B548" s="1" t="s">
        <v>6</v>
      </c>
      <c r="C548" s="1" t="str">
        <f t="shared" si="24"/>
        <v>a</v>
      </c>
      <c r="D548">
        <f>VLOOKUP(C548,pivottrain!A:B,2,FALSE)</f>
        <v>0.73152478952291866</v>
      </c>
      <c r="E548">
        <f>VLOOKUP(C548,pivottrain!A:C,3,FALSE)</f>
        <v>0.26847521047708139</v>
      </c>
      <c r="F548" t="str">
        <f t="shared" si="25"/>
        <v>Female</v>
      </c>
      <c r="G548">
        <f t="shared" si="26"/>
        <v>1</v>
      </c>
    </row>
    <row r="549" spans="1:7">
      <c r="A549" s="1" t="s">
        <v>2623</v>
      </c>
      <c r="B549" s="1" t="s">
        <v>4</v>
      </c>
      <c r="C549" s="1" t="str">
        <f t="shared" si="24"/>
        <v>u</v>
      </c>
      <c r="D549">
        <f>VLOOKUP(C549,pivottrain!A:B,2,FALSE)</f>
        <v>0.15492957746478872</v>
      </c>
      <c r="E549">
        <f>VLOOKUP(C549,pivottrain!A:C,3,FALSE)</f>
        <v>0.84507042253521125</v>
      </c>
      <c r="F549" t="str">
        <f t="shared" si="25"/>
        <v>Male</v>
      </c>
      <c r="G549">
        <f t="shared" si="26"/>
        <v>1</v>
      </c>
    </row>
    <row r="550" spans="1:7">
      <c r="A550" s="1" t="s">
        <v>2624</v>
      </c>
      <c r="B550" s="1" t="s">
        <v>6</v>
      </c>
      <c r="C550" s="1" t="str">
        <f t="shared" si="24"/>
        <v>a</v>
      </c>
      <c r="D550">
        <f>VLOOKUP(C550,pivottrain!A:B,2,FALSE)</f>
        <v>0.73152478952291866</v>
      </c>
      <c r="E550">
        <f>VLOOKUP(C550,pivottrain!A:C,3,FALSE)</f>
        <v>0.26847521047708139</v>
      </c>
      <c r="F550" t="str">
        <f t="shared" si="25"/>
        <v>Female</v>
      </c>
      <c r="G550">
        <f t="shared" si="26"/>
        <v>1</v>
      </c>
    </row>
    <row r="551" spans="1:7">
      <c r="A551" s="1" t="s">
        <v>2625</v>
      </c>
      <c r="B551" s="1" t="s">
        <v>6</v>
      </c>
      <c r="C551" s="1" t="str">
        <f t="shared" si="24"/>
        <v>i</v>
      </c>
      <c r="D551">
        <f>VLOOKUP(C551,pivottrain!A:B,2,FALSE)</f>
        <v>0.82037996545768566</v>
      </c>
      <c r="E551">
        <f>VLOOKUP(C551,pivottrain!A:C,3,FALSE)</f>
        <v>0.17962003454231434</v>
      </c>
      <c r="F551" t="str">
        <f t="shared" si="25"/>
        <v>Female</v>
      </c>
      <c r="G551">
        <f t="shared" si="26"/>
        <v>1</v>
      </c>
    </row>
    <row r="552" spans="1:7">
      <c r="A552" s="1" t="s">
        <v>2626</v>
      </c>
      <c r="B552" s="1" t="s">
        <v>6</v>
      </c>
      <c r="C552" s="1" t="str">
        <f t="shared" si="24"/>
        <v>e</v>
      </c>
      <c r="D552">
        <f>VLOOKUP(C552,pivottrain!A:B,2,FALSE)</f>
        <v>0.47619047619047616</v>
      </c>
      <c r="E552">
        <f>VLOOKUP(C552,pivottrain!A:C,3,FALSE)</f>
        <v>0.52380952380952384</v>
      </c>
      <c r="F552" t="str">
        <f t="shared" si="25"/>
        <v>Male</v>
      </c>
      <c r="G552">
        <f t="shared" si="26"/>
        <v>0</v>
      </c>
    </row>
    <row r="553" spans="1:7">
      <c r="A553" s="1" t="s">
        <v>2627</v>
      </c>
      <c r="B553" s="1" t="s">
        <v>6</v>
      </c>
      <c r="C553" s="1" t="str">
        <f t="shared" si="24"/>
        <v>a</v>
      </c>
      <c r="D553">
        <f>VLOOKUP(C553,pivottrain!A:B,2,FALSE)</f>
        <v>0.73152478952291866</v>
      </c>
      <c r="E553">
        <f>VLOOKUP(C553,pivottrain!A:C,3,FALSE)</f>
        <v>0.26847521047708139</v>
      </c>
      <c r="F553" t="str">
        <f t="shared" si="25"/>
        <v>Female</v>
      </c>
      <c r="G553">
        <f t="shared" si="26"/>
        <v>1</v>
      </c>
    </row>
    <row r="554" spans="1:7">
      <c r="A554" s="1" t="s">
        <v>2628</v>
      </c>
      <c r="B554" s="1" t="s">
        <v>4</v>
      </c>
      <c r="C554" s="1" t="str">
        <f t="shared" si="24"/>
        <v>n</v>
      </c>
      <c r="D554">
        <f>VLOOKUP(C554,pivottrain!A:B,2,FALSE)</f>
        <v>6.5384615384615388E-2</v>
      </c>
      <c r="E554">
        <f>VLOOKUP(C554,pivottrain!A:C,3,FALSE)</f>
        <v>0.93461538461538463</v>
      </c>
      <c r="F554" t="str">
        <f t="shared" si="25"/>
        <v>Male</v>
      </c>
      <c r="G554">
        <f t="shared" si="26"/>
        <v>1</v>
      </c>
    </row>
    <row r="555" spans="1:7">
      <c r="A555" s="1" t="s">
        <v>2629</v>
      </c>
      <c r="B555" s="1" t="s">
        <v>4</v>
      </c>
      <c r="C555" s="1" t="str">
        <f t="shared" si="24"/>
        <v>r</v>
      </c>
      <c r="D555">
        <f>VLOOKUP(C555,pivottrain!A:B,2,FALSE)</f>
        <v>0.06</v>
      </c>
      <c r="E555">
        <f>VLOOKUP(C555,pivottrain!A:C,3,FALSE)</f>
        <v>0.94</v>
      </c>
      <c r="F555" t="str">
        <f t="shared" si="25"/>
        <v>Male</v>
      </c>
      <c r="G555">
        <f t="shared" si="26"/>
        <v>1</v>
      </c>
    </row>
    <row r="556" spans="1:7">
      <c r="A556" s="1" t="s">
        <v>2630</v>
      </c>
      <c r="B556" s="1" t="s">
        <v>6</v>
      </c>
      <c r="C556" s="1" t="str">
        <f t="shared" si="24"/>
        <v>i</v>
      </c>
      <c r="D556">
        <f>VLOOKUP(C556,pivottrain!A:B,2,FALSE)</f>
        <v>0.82037996545768566</v>
      </c>
      <c r="E556">
        <f>VLOOKUP(C556,pivottrain!A:C,3,FALSE)</f>
        <v>0.17962003454231434</v>
      </c>
      <c r="F556" t="str">
        <f t="shared" si="25"/>
        <v>Female</v>
      </c>
      <c r="G556">
        <f t="shared" si="26"/>
        <v>1</v>
      </c>
    </row>
    <row r="557" spans="1:7">
      <c r="A557" s="1" t="s">
        <v>2631</v>
      </c>
      <c r="B557" s="1" t="s">
        <v>4</v>
      </c>
      <c r="C557" s="1" t="str">
        <f t="shared" si="24"/>
        <v>r</v>
      </c>
      <c r="D557">
        <f>VLOOKUP(C557,pivottrain!A:B,2,FALSE)</f>
        <v>0.06</v>
      </c>
      <c r="E557">
        <f>VLOOKUP(C557,pivottrain!A:C,3,FALSE)</f>
        <v>0.94</v>
      </c>
      <c r="F557" t="str">
        <f t="shared" si="25"/>
        <v>Male</v>
      </c>
      <c r="G557">
        <f t="shared" si="26"/>
        <v>1</v>
      </c>
    </row>
    <row r="558" spans="1:7">
      <c r="A558" s="1" t="s">
        <v>2632</v>
      </c>
      <c r="B558" s="1" t="s">
        <v>6</v>
      </c>
      <c r="C558" s="1" t="str">
        <f t="shared" si="24"/>
        <v>a</v>
      </c>
      <c r="D558">
        <f>VLOOKUP(C558,pivottrain!A:B,2,FALSE)</f>
        <v>0.73152478952291866</v>
      </c>
      <c r="E558">
        <f>VLOOKUP(C558,pivottrain!A:C,3,FALSE)</f>
        <v>0.26847521047708139</v>
      </c>
      <c r="F558" t="str">
        <f t="shared" si="25"/>
        <v>Female</v>
      </c>
      <c r="G558">
        <f t="shared" si="26"/>
        <v>1</v>
      </c>
    </row>
    <row r="559" spans="1:7">
      <c r="A559" s="1" t="s">
        <v>2633</v>
      </c>
      <c r="B559" s="1" t="s">
        <v>6</v>
      </c>
      <c r="C559" s="1" t="str">
        <f t="shared" si="24"/>
        <v>a</v>
      </c>
      <c r="D559">
        <f>VLOOKUP(C559,pivottrain!A:B,2,FALSE)</f>
        <v>0.73152478952291866</v>
      </c>
      <c r="E559">
        <f>VLOOKUP(C559,pivottrain!A:C,3,FALSE)</f>
        <v>0.26847521047708139</v>
      </c>
      <c r="F559" t="str">
        <f t="shared" si="25"/>
        <v>Female</v>
      </c>
      <c r="G559">
        <f t="shared" si="26"/>
        <v>1</v>
      </c>
    </row>
    <row r="560" spans="1:7">
      <c r="A560" s="1" t="s">
        <v>2634</v>
      </c>
      <c r="B560" s="1" t="s">
        <v>6</v>
      </c>
      <c r="C560" s="1" t="str">
        <f t="shared" si="24"/>
        <v>a</v>
      </c>
      <c r="D560">
        <f>VLOOKUP(C560,pivottrain!A:B,2,FALSE)</f>
        <v>0.73152478952291866</v>
      </c>
      <c r="E560">
        <f>VLOOKUP(C560,pivottrain!A:C,3,FALSE)</f>
        <v>0.26847521047708139</v>
      </c>
      <c r="F560" t="str">
        <f t="shared" si="25"/>
        <v>Female</v>
      </c>
      <c r="G560">
        <f t="shared" si="26"/>
        <v>1</v>
      </c>
    </row>
    <row r="561" spans="1:7">
      <c r="A561" s="1" t="s">
        <v>2635</v>
      </c>
      <c r="B561" s="1" t="s">
        <v>4</v>
      </c>
      <c r="C561" s="1" t="str">
        <f t="shared" si="24"/>
        <v>n</v>
      </c>
      <c r="D561">
        <f>VLOOKUP(C561,pivottrain!A:B,2,FALSE)</f>
        <v>6.5384615384615388E-2</v>
      </c>
      <c r="E561">
        <f>VLOOKUP(C561,pivottrain!A:C,3,FALSE)</f>
        <v>0.93461538461538463</v>
      </c>
      <c r="F561" t="str">
        <f t="shared" si="25"/>
        <v>Male</v>
      </c>
      <c r="G561">
        <f t="shared" si="26"/>
        <v>1</v>
      </c>
    </row>
    <row r="562" spans="1:7">
      <c r="A562" s="1" t="s">
        <v>2636</v>
      </c>
      <c r="B562" s="1" t="s">
        <v>4</v>
      </c>
      <c r="C562" s="1" t="str">
        <f t="shared" si="24"/>
        <v>s</v>
      </c>
      <c r="D562">
        <f>VLOOKUP(C562,pivottrain!A:B,2,FALSE)</f>
        <v>0.10810810810810811</v>
      </c>
      <c r="E562">
        <f>VLOOKUP(C562,pivottrain!A:C,3,FALSE)</f>
        <v>0.89189189189189189</v>
      </c>
      <c r="F562" t="str">
        <f t="shared" si="25"/>
        <v>Male</v>
      </c>
      <c r="G562">
        <f t="shared" si="26"/>
        <v>1</v>
      </c>
    </row>
    <row r="563" spans="1:7">
      <c r="A563" s="1" t="s">
        <v>2637</v>
      </c>
      <c r="B563" s="1" t="s">
        <v>6</v>
      </c>
      <c r="C563" s="1" t="str">
        <f t="shared" si="24"/>
        <v>a</v>
      </c>
      <c r="D563">
        <f>VLOOKUP(C563,pivottrain!A:B,2,FALSE)</f>
        <v>0.73152478952291866</v>
      </c>
      <c r="E563">
        <f>VLOOKUP(C563,pivottrain!A:C,3,FALSE)</f>
        <v>0.26847521047708139</v>
      </c>
      <c r="F563" t="str">
        <f t="shared" si="25"/>
        <v>Female</v>
      </c>
      <c r="G563">
        <f t="shared" si="26"/>
        <v>1</v>
      </c>
    </row>
    <row r="564" spans="1:7">
      <c r="A564" s="1" t="s">
        <v>2638</v>
      </c>
      <c r="B564" s="1" t="s">
        <v>4</v>
      </c>
      <c r="C564" s="1" t="str">
        <f t="shared" si="24"/>
        <v>n</v>
      </c>
      <c r="D564">
        <f>VLOOKUP(C564,pivottrain!A:B,2,FALSE)</f>
        <v>6.5384615384615388E-2</v>
      </c>
      <c r="E564">
        <f>VLOOKUP(C564,pivottrain!A:C,3,FALSE)</f>
        <v>0.93461538461538463</v>
      </c>
      <c r="F564" t="str">
        <f t="shared" si="25"/>
        <v>Male</v>
      </c>
      <c r="G564">
        <f t="shared" si="26"/>
        <v>1</v>
      </c>
    </row>
    <row r="565" spans="1:7">
      <c r="A565" s="1" t="s">
        <v>2639</v>
      </c>
      <c r="B565" s="1" t="s">
        <v>6</v>
      </c>
      <c r="C565" s="1" t="str">
        <f t="shared" si="24"/>
        <v>i</v>
      </c>
      <c r="D565">
        <f>VLOOKUP(C565,pivottrain!A:B,2,FALSE)</f>
        <v>0.82037996545768566</v>
      </c>
      <c r="E565">
        <f>VLOOKUP(C565,pivottrain!A:C,3,FALSE)</f>
        <v>0.17962003454231434</v>
      </c>
      <c r="F565" t="str">
        <f t="shared" si="25"/>
        <v>Female</v>
      </c>
      <c r="G565">
        <f t="shared" si="26"/>
        <v>1</v>
      </c>
    </row>
    <row r="566" spans="1:7">
      <c r="A566" s="1" t="s">
        <v>2640</v>
      </c>
      <c r="B566" s="1" t="s">
        <v>6</v>
      </c>
      <c r="C566" s="1" t="str">
        <f t="shared" si="24"/>
        <v>i</v>
      </c>
      <c r="D566">
        <f>VLOOKUP(C566,pivottrain!A:B,2,FALSE)</f>
        <v>0.82037996545768566</v>
      </c>
      <c r="E566">
        <f>VLOOKUP(C566,pivottrain!A:C,3,FALSE)</f>
        <v>0.17962003454231434</v>
      </c>
      <c r="F566" t="str">
        <f t="shared" si="25"/>
        <v>Female</v>
      </c>
      <c r="G566">
        <f t="shared" si="26"/>
        <v>1</v>
      </c>
    </row>
    <row r="567" spans="1:7">
      <c r="A567" s="1" t="s">
        <v>2641</v>
      </c>
      <c r="B567" s="1" t="s">
        <v>6</v>
      </c>
      <c r="C567" s="1" t="str">
        <f t="shared" si="24"/>
        <v>a</v>
      </c>
      <c r="D567">
        <f>VLOOKUP(C567,pivottrain!A:B,2,FALSE)</f>
        <v>0.73152478952291866</v>
      </c>
      <c r="E567">
        <f>VLOOKUP(C567,pivottrain!A:C,3,FALSE)</f>
        <v>0.26847521047708139</v>
      </c>
      <c r="F567" t="str">
        <f t="shared" si="25"/>
        <v>Female</v>
      </c>
      <c r="G567">
        <f t="shared" si="26"/>
        <v>1</v>
      </c>
    </row>
    <row r="568" spans="1:7">
      <c r="A568" s="1" t="s">
        <v>2642</v>
      </c>
      <c r="B568" s="1" t="s">
        <v>6</v>
      </c>
      <c r="C568" s="1" t="str">
        <f t="shared" si="24"/>
        <v>a</v>
      </c>
      <c r="D568">
        <f>VLOOKUP(C568,pivottrain!A:B,2,FALSE)</f>
        <v>0.73152478952291866</v>
      </c>
      <c r="E568">
        <f>VLOOKUP(C568,pivottrain!A:C,3,FALSE)</f>
        <v>0.26847521047708139</v>
      </c>
      <c r="F568" t="str">
        <f t="shared" si="25"/>
        <v>Female</v>
      </c>
      <c r="G568">
        <f t="shared" si="26"/>
        <v>1</v>
      </c>
    </row>
    <row r="569" spans="1:7">
      <c r="A569" s="1" t="s">
        <v>2643</v>
      </c>
      <c r="B569" s="1" t="s">
        <v>6</v>
      </c>
      <c r="C569" s="1" t="str">
        <f t="shared" si="24"/>
        <v>n</v>
      </c>
      <c r="D569">
        <f>VLOOKUP(C569,pivottrain!A:B,2,FALSE)</f>
        <v>6.5384615384615388E-2</v>
      </c>
      <c r="E569">
        <f>VLOOKUP(C569,pivottrain!A:C,3,FALSE)</f>
        <v>0.93461538461538463</v>
      </c>
      <c r="F569" t="str">
        <f t="shared" si="25"/>
        <v>Male</v>
      </c>
      <c r="G569">
        <f t="shared" si="26"/>
        <v>0</v>
      </c>
    </row>
    <row r="570" spans="1:7">
      <c r="A570" s="1" t="s">
        <v>2644</v>
      </c>
      <c r="B570" s="1" t="s">
        <v>4</v>
      </c>
      <c r="C570" s="1" t="str">
        <f t="shared" si="24"/>
        <v>y</v>
      </c>
      <c r="D570">
        <f>VLOOKUP(C570,pivottrain!A:B,2,FALSE)</f>
        <v>5.5555555555555552E-2</v>
      </c>
      <c r="E570">
        <f>VLOOKUP(C570,pivottrain!A:C,3,FALSE)</f>
        <v>0.94444444444444442</v>
      </c>
      <c r="F570" t="str">
        <f t="shared" si="25"/>
        <v>Male</v>
      </c>
      <c r="G570">
        <f t="shared" si="26"/>
        <v>1</v>
      </c>
    </row>
    <row r="571" spans="1:7">
      <c r="A571" s="1" t="s">
        <v>2645</v>
      </c>
      <c r="B571" s="1" t="s">
        <v>4</v>
      </c>
      <c r="C571" s="1" t="str">
        <f t="shared" si="24"/>
        <v>n</v>
      </c>
      <c r="D571">
        <f>VLOOKUP(C571,pivottrain!A:B,2,FALSE)</f>
        <v>6.5384615384615388E-2</v>
      </c>
      <c r="E571">
        <f>VLOOKUP(C571,pivottrain!A:C,3,FALSE)</f>
        <v>0.93461538461538463</v>
      </c>
      <c r="F571" t="str">
        <f t="shared" si="25"/>
        <v>Male</v>
      </c>
      <c r="G571">
        <f t="shared" si="26"/>
        <v>1</v>
      </c>
    </row>
    <row r="572" spans="1:7">
      <c r="A572" s="1" t="s">
        <v>2646</v>
      </c>
      <c r="B572" s="1" t="s">
        <v>4</v>
      </c>
      <c r="C572" s="1" t="str">
        <f t="shared" si="24"/>
        <v>m</v>
      </c>
      <c r="D572">
        <f>VLOOKUP(C572,pivottrain!A:B,2,FALSE)</f>
        <v>0.171875</v>
      </c>
      <c r="E572">
        <f>VLOOKUP(C572,pivottrain!A:C,3,FALSE)</f>
        <v>0.828125</v>
      </c>
      <c r="F572" t="str">
        <f t="shared" si="25"/>
        <v>Male</v>
      </c>
      <c r="G572">
        <f t="shared" si="26"/>
        <v>1</v>
      </c>
    </row>
    <row r="573" spans="1:7">
      <c r="A573" s="1" t="s">
        <v>2647</v>
      </c>
      <c r="B573" s="1" t="s">
        <v>6</v>
      </c>
      <c r="C573" s="1" t="str">
        <f t="shared" si="24"/>
        <v>i</v>
      </c>
      <c r="D573">
        <f>VLOOKUP(C573,pivottrain!A:B,2,FALSE)</f>
        <v>0.82037996545768566</v>
      </c>
      <c r="E573">
        <f>VLOOKUP(C573,pivottrain!A:C,3,FALSE)</f>
        <v>0.17962003454231434</v>
      </c>
      <c r="F573" t="str">
        <f t="shared" si="25"/>
        <v>Female</v>
      </c>
      <c r="G573">
        <f t="shared" si="26"/>
        <v>1</v>
      </c>
    </row>
    <row r="574" spans="1:7">
      <c r="A574" s="1" t="s">
        <v>2648</v>
      </c>
      <c r="B574" s="1" t="s">
        <v>4</v>
      </c>
      <c r="C574" s="1" t="str">
        <f t="shared" si="24"/>
        <v>e</v>
      </c>
      <c r="D574">
        <f>VLOOKUP(C574,pivottrain!A:B,2,FALSE)</f>
        <v>0.47619047619047616</v>
      </c>
      <c r="E574">
        <f>VLOOKUP(C574,pivottrain!A:C,3,FALSE)</f>
        <v>0.52380952380952384</v>
      </c>
      <c r="F574" t="str">
        <f t="shared" si="25"/>
        <v>Male</v>
      </c>
      <c r="G574">
        <f t="shared" si="26"/>
        <v>1</v>
      </c>
    </row>
    <row r="575" spans="1:7">
      <c r="A575" s="1" t="s">
        <v>2649</v>
      </c>
      <c r="B575" s="1" t="s">
        <v>4</v>
      </c>
      <c r="C575" s="1" t="str">
        <f t="shared" si="24"/>
        <v>h</v>
      </c>
      <c r="D575">
        <f>VLOOKUP(C575,pivottrain!A:B,2,FALSE)</f>
        <v>3.7234042553191488E-2</v>
      </c>
      <c r="E575">
        <f>VLOOKUP(C575,pivottrain!A:C,3,FALSE)</f>
        <v>0.96276595744680848</v>
      </c>
      <c r="F575" t="str">
        <f t="shared" si="25"/>
        <v>Male</v>
      </c>
      <c r="G575">
        <f t="shared" si="26"/>
        <v>1</v>
      </c>
    </row>
    <row r="576" spans="1:7">
      <c r="A576" s="1" t="s">
        <v>2650</v>
      </c>
      <c r="B576" s="1" t="s">
        <v>4</v>
      </c>
      <c r="C576" s="1" t="str">
        <f t="shared" si="24"/>
        <v>a</v>
      </c>
      <c r="D576">
        <f>VLOOKUP(C576,pivottrain!A:B,2,FALSE)</f>
        <v>0.73152478952291866</v>
      </c>
      <c r="E576">
        <f>VLOOKUP(C576,pivottrain!A:C,3,FALSE)</f>
        <v>0.26847521047708139</v>
      </c>
      <c r="F576" t="str">
        <f t="shared" si="25"/>
        <v>Female</v>
      </c>
      <c r="G576">
        <f t="shared" si="26"/>
        <v>0</v>
      </c>
    </row>
    <row r="577" spans="1:7">
      <c r="A577" s="1" t="s">
        <v>2651</v>
      </c>
      <c r="B577" s="1" t="s">
        <v>4</v>
      </c>
      <c r="C577" s="1" t="str">
        <f t="shared" si="24"/>
        <v>r</v>
      </c>
      <c r="D577">
        <f>VLOOKUP(C577,pivottrain!A:B,2,FALSE)</f>
        <v>0.06</v>
      </c>
      <c r="E577">
        <f>VLOOKUP(C577,pivottrain!A:C,3,FALSE)</f>
        <v>0.94</v>
      </c>
      <c r="F577" t="str">
        <f t="shared" si="25"/>
        <v>Male</v>
      </c>
      <c r="G577">
        <f t="shared" si="26"/>
        <v>1</v>
      </c>
    </row>
    <row r="578" spans="1:7">
      <c r="A578" s="1" t="s">
        <v>2652</v>
      </c>
      <c r="B578" s="1" t="s">
        <v>4</v>
      </c>
      <c r="C578" s="1" t="str">
        <f t="shared" ref="C578:C641" si="27">RIGHT(A578)</f>
        <v>r</v>
      </c>
      <c r="D578">
        <f>VLOOKUP(C578,pivottrain!A:B,2,FALSE)</f>
        <v>0.06</v>
      </c>
      <c r="E578">
        <f>VLOOKUP(C578,pivottrain!A:C,3,FALSE)</f>
        <v>0.94</v>
      </c>
      <c r="F578" t="str">
        <f t="shared" si="25"/>
        <v>Male</v>
      </c>
      <c r="G578">
        <f t="shared" si="26"/>
        <v>1</v>
      </c>
    </row>
    <row r="579" spans="1:7">
      <c r="A579" s="1" t="s">
        <v>2653</v>
      </c>
      <c r="B579" s="1" t="s">
        <v>4</v>
      </c>
      <c r="C579" s="1" t="str">
        <f t="shared" si="27"/>
        <v>d</v>
      </c>
      <c r="D579">
        <f>VLOOKUP(C579,pivottrain!A:B,2,FALSE)</f>
        <v>5.0847457627118647E-2</v>
      </c>
      <c r="E579">
        <f>VLOOKUP(C579,pivottrain!A:C,3,FALSE)</f>
        <v>0.94915254237288138</v>
      </c>
      <c r="F579" t="str">
        <f t="shared" ref="F579:F642" si="28">IF(D579&gt;E579,"Female","Male")</f>
        <v>Male</v>
      </c>
      <c r="G579">
        <f t="shared" ref="G579:G642" si="29">IF(F579=B579,1,0)</f>
        <v>1</v>
      </c>
    </row>
    <row r="580" spans="1:7">
      <c r="A580" s="1" t="s">
        <v>2654</v>
      </c>
      <c r="B580" s="1" t="s">
        <v>6</v>
      </c>
      <c r="C580" s="1" t="str">
        <f t="shared" si="27"/>
        <v>i</v>
      </c>
      <c r="D580">
        <f>VLOOKUP(C580,pivottrain!A:B,2,FALSE)</f>
        <v>0.82037996545768566</v>
      </c>
      <c r="E580">
        <f>VLOOKUP(C580,pivottrain!A:C,3,FALSE)</f>
        <v>0.17962003454231434</v>
      </c>
      <c r="F580" t="str">
        <f t="shared" si="28"/>
        <v>Female</v>
      </c>
      <c r="G580">
        <f t="shared" si="29"/>
        <v>1</v>
      </c>
    </row>
    <row r="581" spans="1:7">
      <c r="A581" s="1" t="s">
        <v>2655</v>
      </c>
      <c r="B581" s="1" t="s">
        <v>4</v>
      </c>
      <c r="C581" s="1" t="str">
        <f t="shared" si="27"/>
        <v>h</v>
      </c>
      <c r="D581">
        <f>VLOOKUP(C581,pivottrain!A:B,2,FALSE)</f>
        <v>3.7234042553191488E-2</v>
      </c>
      <c r="E581">
        <f>VLOOKUP(C581,pivottrain!A:C,3,FALSE)</f>
        <v>0.96276595744680848</v>
      </c>
      <c r="F581" t="str">
        <f t="shared" si="28"/>
        <v>Male</v>
      </c>
      <c r="G581">
        <f t="shared" si="29"/>
        <v>1</v>
      </c>
    </row>
    <row r="582" spans="1:7">
      <c r="A582" s="1" t="s">
        <v>2656</v>
      </c>
      <c r="B582" s="1" t="s">
        <v>4</v>
      </c>
      <c r="C582" s="1" t="str">
        <f t="shared" si="27"/>
        <v>m</v>
      </c>
      <c r="D582">
        <f>VLOOKUP(C582,pivottrain!A:B,2,FALSE)</f>
        <v>0.171875</v>
      </c>
      <c r="E582">
        <f>VLOOKUP(C582,pivottrain!A:C,3,FALSE)</f>
        <v>0.828125</v>
      </c>
      <c r="F582" t="str">
        <f t="shared" si="28"/>
        <v>Male</v>
      </c>
      <c r="G582">
        <f t="shared" si="29"/>
        <v>1</v>
      </c>
    </row>
    <row r="583" spans="1:7">
      <c r="A583" s="1" t="s">
        <v>2657</v>
      </c>
      <c r="B583" s="1" t="s">
        <v>4</v>
      </c>
      <c r="C583" s="1" t="str">
        <f t="shared" si="27"/>
        <v>i</v>
      </c>
      <c r="D583">
        <f>VLOOKUP(C583,pivottrain!A:B,2,FALSE)</f>
        <v>0.82037996545768566</v>
      </c>
      <c r="E583">
        <f>VLOOKUP(C583,pivottrain!A:C,3,FALSE)</f>
        <v>0.17962003454231434</v>
      </c>
      <c r="F583" t="str">
        <f t="shared" si="28"/>
        <v>Female</v>
      </c>
      <c r="G583">
        <f t="shared" si="29"/>
        <v>0</v>
      </c>
    </row>
    <row r="584" spans="1:7">
      <c r="A584" s="1" t="s">
        <v>2658</v>
      </c>
      <c r="B584" s="1" t="s">
        <v>6</v>
      </c>
      <c r="C584" s="1" t="str">
        <f t="shared" si="27"/>
        <v>a</v>
      </c>
      <c r="D584">
        <f>VLOOKUP(C584,pivottrain!A:B,2,FALSE)</f>
        <v>0.73152478952291866</v>
      </c>
      <c r="E584">
        <f>VLOOKUP(C584,pivottrain!A:C,3,FALSE)</f>
        <v>0.26847521047708139</v>
      </c>
      <c r="F584" t="str">
        <f t="shared" si="28"/>
        <v>Female</v>
      </c>
      <c r="G584">
        <f t="shared" si="29"/>
        <v>1</v>
      </c>
    </row>
    <row r="585" spans="1:7">
      <c r="A585" s="1" t="s">
        <v>2659</v>
      </c>
      <c r="B585" s="1" t="s">
        <v>4</v>
      </c>
      <c r="C585" s="1" t="str">
        <f t="shared" si="27"/>
        <v>n</v>
      </c>
      <c r="D585">
        <f>VLOOKUP(C585,pivottrain!A:B,2,FALSE)</f>
        <v>6.5384615384615388E-2</v>
      </c>
      <c r="E585">
        <f>VLOOKUP(C585,pivottrain!A:C,3,FALSE)</f>
        <v>0.93461538461538463</v>
      </c>
      <c r="F585" t="str">
        <f t="shared" si="28"/>
        <v>Male</v>
      </c>
      <c r="G585">
        <f t="shared" si="29"/>
        <v>1</v>
      </c>
    </row>
    <row r="586" spans="1:7">
      <c r="A586" s="1" t="s">
        <v>2660</v>
      </c>
      <c r="B586" s="1" t="s">
        <v>6</v>
      </c>
      <c r="C586" s="1" t="str">
        <f t="shared" si="27"/>
        <v>t</v>
      </c>
      <c r="D586">
        <f>VLOOKUP(C586,pivottrain!A:B,2,FALSE)</f>
        <v>8.6538461538461536E-2</v>
      </c>
      <c r="E586">
        <f>VLOOKUP(C586,pivottrain!A:C,3,FALSE)</f>
        <v>0.91346153846153844</v>
      </c>
      <c r="F586" t="str">
        <f t="shared" si="28"/>
        <v>Male</v>
      </c>
      <c r="G586">
        <f t="shared" si="29"/>
        <v>0</v>
      </c>
    </row>
    <row r="587" spans="1:7">
      <c r="A587" s="1" t="s">
        <v>2661</v>
      </c>
      <c r="B587" s="1" t="s">
        <v>6</v>
      </c>
      <c r="C587" s="1" t="str">
        <f t="shared" si="27"/>
        <v>i</v>
      </c>
      <c r="D587">
        <f>VLOOKUP(C587,pivottrain!A:B,2,FALSE)</f>
        <v>0.82037996545768566</v>
      </c>
      <c r="E587">
        <f>VLOOKUP(C587,pivottrain!A:C,3,FALSE)</f>
        <v>0.17962003454231434</v>
      </c>
      <c r="F587" t="str">
        <f t="shared" si="28"/>
        <v>Female</v>
      </c>
      <c r="G587">
        <f t="shared" si="29"/>
        <v>1</v>
      </c>
    </row>
    <row r="588" spans="1:7">
      <c r="A588" s="1" t="s">
        <v>2662</v>
      </c>
      <c r="B588" s="1" t="s">
        <v>6</v>
      </c>
      <c r="C588" s="1" t="str">
        <f t="shared" si="27"/>
        <v>a</v>
      </c>
      <c r="D588">
        <f>VLOOKUP(C588,pivottrain!A:B,2,FALSE)</f>
        <v>0.73152478952291866</v>
      </c>
      <c r="E588">
        <f>VLOOKUP(C588,pivottrain!A:C,3,FALSE)</f>
        <v>0.26847521047708139</v>
      </c>
      <c r="F588" t="str">
        <f t="shared" si="28"/>
        <v>Female</v>
      </c>
      <c r="G588">
        <f t="shared" si="29"/>
        <v>1</v>
      </c>
    </row>
    <row r="589" spans="1:7">
      <c r="A589" s="1" t="s">
        <v>2663</v>
      </c>
      <c r="B589" s="1" t="s">
        <v>4</v>
      </c>
      <c r="C589" s="1" t="str">
        <f t="shared" si="27"/>
        <v>t</v>
      </c>
      <c r="D589">
        <f>VLOOKUP(C589,pivottrain!A:B,2,FALSE)</f>
        <v>8.6538461538461536E-2</v>
      </c>
      <c r="E589">
        <f>VLOOKUP(C589,pivottrain!A:C,3,FALSE)</f>
        <v>0.91346153846153844</v>
      </c>
      <c r="F589" t="str">
        <f t="shared" si="28"/>
        <v>Male</v>
      </c>
      <c r="G589">
        <f t="shared" si="29"/>
        <v>1</v>
      </c>
    </row>
    <row r="590" spans="1:7">
      <c r="A590" s="1" t="s">
        <v>2664</v>
      </c>
      <c r="B590" s="1" t="s">
        <v>4</v>
      </c>
      <c r="C590" s="1" t="str">
        <f t="shared" si="27"/>
        <v>l</v>
      </c>
      <c r="D590">
        <f>VLOOKUP(C590,pivottrain!A:B,2,FALSE)</f>
        <v>0.28260869565217389</v>
      </c>
      <c r="E590">
        <f>VLOOKUP(C590,pivottrain!A:C,3,FALSE)</f>
        <v>0.71739130434782605</v>
      </c>
      <c r="F590" t="str">
        <f t="shared" si="28"/>
        <v>Male</v>
      </c>
      <c r="G590">
        <f t="shared" si="29"/>
        <v>1</v>
      </c>
    </row>
    <row r="591" spans="1:7">
      <c r="A591" s="1" t="s">
        <v>2665</v>
      </c>
      <c r="B591" s="1" t="s">
        <v>4</v>
      </c>
      <c r="C591" s="1" t="str">
        <f t="shared" si="27"/>
        <v>z</v>
      </c>
      <c r="D591">
        <f>VLOOKUP(C591,pivottrain!A:B,2,FALSE)</f>
        <v>0.18181818181818182</v>
      </c>
      <c r="E591">
        <f>VLOOKUP(C591,pivottrain!A:C,3,FALSE)</f>
        <v>0.81818181818181823</v>
      </c>
      <c r="F591" t="str">
        <f t="shared" si="28"/>
        <v>Male</v>
      </c>
      <c r="G591">
        <f t="shared" si="29"/>
        <v>1</v>
      </c>
    </row>
    <row r="592" spans="1:7">
      <c r="A592" s="1" t="s">
        <v>2666</v>
      </c>
      <c r="B592" s="1" t="s">
        <v>4</v>
      </c>
      <c r="C592" s="1" t="str">
        <f t="shared" si="27"/>
        <v>h</v>
      </c>
      <c r="D592">
        <f>VLOOKUP(C592,pivottrain!A:B,2,FALSE)</f>
        <v>3.7234042553191488E-2</v>
      </c>
      <c r="E592">
        <f>VLOOKUP(C592,pivottrain!A:C,3,FALSE)</f>
        <v>0.96276595744680848</v>
      </c>
      <c r="F592" t="str">
        <f t="shared" si="28"/>
        <v>Male</v>
      </c>
      <c r="G592">
        <f t="shared" si="29"/>
        <v>1</v>
      </c>
    </row>
    <row r="593" spans="1:7">
      <c r="A593" s="1" t="s">
        <v>2667</v>
      </c>
      <c r="B593" s="1" t="s">
        <v>6</v>
      </c>
      <c r="C593" s="1" t="str">
        <f t="shared" si="27"/>
        <v>i</v>
      </c>
      <c r="D593">
        <f>VLOOKUP(C593,pivottrain!A:B,2,FALSE)</f>
        <v>0.82037996545768566</v>
      </c>
      <c r="E593">
        <f>VLOOKUP(C593,pivottrain!A:C,3,FALSE)</f>
        <v>0.17962003454231434</v>
      </c>
      <c r="F593" t="str">
        <f t="shared" si="28"/>
        <v>Female</v>
      </c>
      <c r="G593">
        <f t="shared" si="29"/>
        <v>1</v>
      </c>
    </row>
    <row r="594" spans="1:7">
      <c r="A594" s="1" t="s">
        <v>2668</v>
      </c>
      <c r="B594" s="1" t="s">
        <v>6</v>
      </c>
      <c r="C594" s="1" t="str">
        <f t="shared" si="27"/>
        <v>a</v>
      </c>
      <c r="D594">
        <f>VLOOKUP(C594,pivottrain!A:B,2,FALSE)</f>
        <v>0.73152478952291866</v>
      </c>
      <c r="E594">
        <f>VLOOKUP(C594,pivottrain!A:C,3,FALSE)</f>
        <v>0.26847521047708139</v>
      </c>
      <c r="F594" t="str">
        <f t="shared" si="28"/>
        <v>Female</v>
      </c>
      <c r="G594">
        <f t="shared" si="29"/>
        <v>1</v>
      </c>
    </row>
    <row r="595" spans="1:7">
      <c r="A595" s="1" t="s">
        <v>2669</v>
      </c>
      <c r="B595" s="1" t="s">
        <v>4</v>
      </c>
      <c r="C595" s="1" t="str">
        <f t="shared" si="27"/>
        <v>y</v>
      </c>
      <c r="D595">
        <f>VLOOKUP(C595,pivottrain!A:B,2,FALSE)</f>
        <v>5.5555555555555552E-2</v>
      </c>
      <c r="E595">
        <f>VLOOKUP(C595,pivottrain!A:C,3,FALSE)</f>
        <v>0.94444444444444442</v>
      </c>
      <c r="F595" t="str">
        <f t="shared" si="28"/>
        <v>Male</v>
      </c>
      <c r="G595">
        <f t="shared" si="29"/>
        <v>1</v>
      </c>
    </row>
    <row r="596" spans="1:7">
      <c r="A596" s="1" t="s">
        <v>2670</v>
      </c>
      <c r="B596" s="1" t="s">
        <v>4</v>
      </c>
      <c r="C596" s="1" t="str">
        <f t="shared" si="27"/>
        <v>h</v>
      </c>
      <c r="D596">
        <f>VLOOKUP(C596,pivottrain!A:B,2,FALSE)</f>
        <v>3.7234042553191488E-2</v>
      </c>
      <c r="E596">
        <f>VLOOKUP(C596,pivottrain!A:C,3,FALSE)</f>
        <v>0.96276595744680848</v>
      </c>
      <c r="F596" t="str">
        <f t="shared" si="28"/>
        <v>Male</v>
      </c>
      <c r="G596">
        <f t="shared" si="29"/>
        <v>1</v>
      </c>
    </row>
    <row r="597" spans="1:7">
      <c r="A597" s="1" t="s">
        <v>2671</v>
      </c>
      <c r="B597" s="1" t="s">
        <v>4</v>
      </c>
      <c r="C597" s="1" t="str">
        <f t="shared" si="27"/>
        <v>h</v>
      </c>
      <c r="D597">
        <f>VLOOKUP(C597,pivottrain!A:B,2,FALSE)</f>
        <v>3.7234042553191488E-2</v>
      </c>
      <c r="E597">
        <f>VLOOKUP(C597,pivottrain!A:C,3,FALSE)</f>
        <v>0.96276595744680848</v>
      </c>
      <c r="F597" t="str">
        <f t="shared" si="28"/>
        <v>Male</v>
      </c>
      <c r="G597">
        <f t="shared" si="29"/>
        <v>1</v>
      </c>
    </row>
    <row r="598" spans="1:7">
      <c r="A598" s="1" t="s">
        <v>2672</v>
      </c>
      <c r="B598" s="1" t="s">
        <v>4</v>
      </c>
      <c r="C598" s="1" t="str">
        <f t="shared" si="27"/>
        <v>b</v>
      </c>
      <c r="D598">
        <f>VLOOKUP(C598,pivottrain!A:B,2,FALSE)</f>
        <v>0.15789473684210525</v>
      </c>
      <c r="E598">
        <f>VLOOKUP(C598,pivottrain!A:C,3,FALSE)</f>
        <v>0.84210526315789469</v>
      </c>
      <c r="F598" t="str">
        <f t="shared" si="28"/>
        <v>Male</v>
      </c>
      <c r="G598">
        <f t="shared" si="29"/>
        <v>1</v>
      </c>
    </row>
    <row r="599" spans="1:7">
      <c r="A599" s="1" t="s">
        <v>2673</v>
      </c>
      <c r="B599" s="1" t="s">
        <v>6</v>
      </c>
      <c r="C599" s="1" t="str">
        <f t="shared" si="27"/>
        <v>a</v>
      </c>
      <c r="D599">
        <f>VLOOKUP(C599,pivottrain!A:B,2,FALSE)</f>
        <v>0.73152478952291866</v>
      </c>
      <c r="E599">
        <f>VLOOKUP(C599,pivottrain!A:C,3,FALSE)</f>
        <v>0.26847521047708139</v>
      </c>
      <c r="F599" t="str">
        <f t="shared" si="28"/>
        <v>Female</v>
      </c>
      <c r="G599">
        <f t="shared" si="29"/>
        <v>1</v>
      </c>
    </row>
    <row r="600" spans="1:7">
      <c r="A600" s="1" t="s">
        <v>2674</v>
      </c>
      <c r="B600" s="1" t="s">
        <v>6</v>
      </c>
      <c r="C600" s="1" t="str">
        <f t="shared" si="27"/>
        <v>a</v>
      </c>
      <c r="D600">
        <f>VLOOKUP(C600,pivottrain!A:B,2,FALSE)</f>
        <v>0.73152478952291866</v>
      </c>
      <c r="E600">
        <f>VLOOKUP(C600,pivottrain!A:C,3,FALSE)</f>
        <v>0.26847521047708139</v>
      </c>
      <c r="F600" t="str">
        <f t="shared" si="28"/>
        <v>Female</v>
      </c>
      <c r="G600">
        <f t="shared" si="29"/>
        <v>1</v>
      </c>
    </row>
    <row r="601" spans="1:7">
      <c r="A601" s="1" t="s">
        <v>2675</v>
      </c>
      <c r="B601" s="1" t="s">
        <v>6</v>
      </c>
      <c r="C601" s="1" t="str">
        <f t="shared" si="27"/>
        <v>i</v>
      </c>
      <c r="D601">
        <f>VLOOKUP(C601,pivottrain!A:B,2,FALSE)</f>
        <v>0.82037996545768566</v>
      </c>
      <c r="E601">
        <f>VLOOKUP(C601,pivottrain!A:C,3,FALSE)</f>
        <v>0.17962003454231434</v>
      </c>
      <c r="F601" t="str">
        <f t="shared" si="28"/>
        <v>Female</v>
      </c>
      <c r="G601">
        <f t="shared" si="29"/>
        <v>1</v>
      </c>
    </row>
    <row r="602" spans="1:7">
      <c r="A602" s="1" t="s">
        <v>2676</v>
      </c>
      <c r="B602" s="1" t="s">
        <v>4</v>
      </c>
      <c r="C602" s="1" t="str">
        <f t="shared" si="27"/>
        <v>u</v>
      </c>
      <c r="D602">
        <f>VLOOKUP(C602,pivottrain!A:B,2,FALSE)</f>
        <v>0.15492957746478872</v>
      </c>
      <c r="E602">
        <f>VLOOKUP(C602,pivottrain!A:C,3,FALSE)</f>
        <v>0.84507042253521125</v>
      </c>
      <c r="F602" t="str">
        <f t="shared" si="28"/>
        <v>Male</v>
      </c>
      <c r="G602">
        <f t="shared" si="29"/>
        <v>1</v>
      </c>
    </row>
    <row r="603" spans="1:7">
      <c r="A603" s="1" t="s">
        <v>2677</v>
      </c>
      <c r="B603" s="1" t="s">
        <v>6</v>
      </c>
      <c r="C603" s="1" t="str">
        <f t="shared" si="27"/>
        <v>a</v>
      </c>
      <c r="D603">
        <f>VLOOKUP(C603,pivottrain!A:B,2,FALSE)</f>
        <v>0.73152478952291866</v>
      </c>
      <c r="E603">
        <f>VLOOKUP(C603,pivottrain!A:C,3,FALSE)</f>
        <v>0.26847521047708139</v>
      </c>
      <c r="F603" t="str">
        <f t="shared" si="28"/>
        <v>Female</v>
      </c>
      <c r="G603">
        <f t="shared" si="29"/>
        <v>1</v>
      </c>
    </row>
    <row r="604" spans="1:7">
      <c r="A604" s="1" t="s">
        <v>2678</v>
      </c>
      <c r="B604" s="1" t="s">
        <v>6</v>
      </c>
      <c r="C604" s="1" t="str">
        <f t="shared" si="27"/>
        <v>a</v>
      </c>
      <c r="D604">
        <f>VLOOKUP(C604,pivottrain!A:B,2,FALSE)</f>
        <v>0.73152478952291866</v>
      </c>
      <c r="E604">
        <f>VLOOKUP(C604,pivottrain!A:C,3,FALSE)</f>
        <v>0.26847521047708139</v>
      </c>
      <c r="F604" t="str">
        <f t="shared" si="28"/>
        <v>Female</v>
      </c>
      <c r="G604">
        <f t="shared" si="29"/>
        <v>1</v>
      </c>
    </row>
    <row r="605" spans="1:7">
      <c r="A605" s="1" t="s">
        <v>2679</v>
      </c>
      <c r="B605" s="1" t="s">
        <v>4</v>
      </c>
      <c r="C605" s="1" t="str">
        <f t="shared" si="27"/>
        <v>l</v>
      </c>
      <c r="D605">
        <f>VLOOKUP(C605,pivottrain!A:B,2,FALSE)</f>
        <v>0.28260869565217389</v>
      </c>
      <c r="E605">
        <f>VLOOKUP(C605,pivottrain!A:C,3,FALSE)</f>
        <v>0.71739130434782605</v>
      </c>
      <c r="F605" t="str">
        <f t="shared" si="28"/>
        <v>Male</v>
      </c>
      <c r="G605">
        <f t="shared" si="29"/>
        <v>1</v>
      </c>
    </row>
    <row r="606" spans="1:7">
      <c r="A606" s="1" t="s">
        <v>2680</v>
      </c>
      <c r="B606" s="1" t="s">
        <v>4</v>
      </c>
      <c r="C606" s="1" t="str">
        <f t="shared" si="27"/>
        <v>d</v>
      </c>
      <c r="D606">
        <f>VLOOKUP(C606,pivottrain!A:B,2,FALSE)</f>
        <v>5.0847457627118647E-2</v>
      </c>
      <c r="E606">
        <f>VLOOKUP(C606,pivottrain!A:C,3,FALSE)</f>
        <v>0.94915254237288138</v>
      </c>
      <c r="F606" t="str">
        <f t="shared" si="28"/>
        <v>Male</v>
      </c>
      <c r="G606">
        <f t="shared" si="29"/>
        <v>1</v>
      </c>
    </row>
    <row r="607" spans="1:7">
      <c r="A607" s="1" t="s">
        <v>2681</v>
      </c>
      <c r="B607" s="1" t="s">
        <v>6</v>
      </c>
      <c r="C607" s="1" t="str">
        <f t="shared" si="27"/>
        <v>a</v>
      </c>
      <c r="D607">
        <f>VLOOKUP(C607,pivottrain!A:B,2,FALSE)</f>
        <v>0.73152478952291866</v>
      </c>
      <c r="E607">
        <f>VLOOKUP(C607,pivottrain!A:C,3,FALSE)</f>
        <v>0.26847521047708139</v>
      </c>
      <c r="F607" t="str">
        <f t="shared" si="28"/>
        <v>Female</v>
      </c>
      <c r="G607">
        <f t="shared" si="29"/>
        <v>1</v>
      </c>
    </row>
    <row r="608" spans="1:7">
      <c r="A608" s="1" t="s">
        <v>2682</v>
      </c>
      <c r="B608" s="1" t="s">
        <v>4</v>
      </c>
      <c r="C608" s="1" t="str">
        <f t="shared" si="27"/>
        <v>s</v>
      </c>
      <c r="D608">
        <f>VLOOKUP(C608,pivottrain!A:B,2,FALSE)</f>
        <v>0.10810810810810811</v>
      </c>
      <c r="E608">
        <f>VLOOKUP(C608,pivottrain!A:C,3,FALSE)</f>
        <v>0.89189189189189189</v>
      </c>
      <c r="F608" t="str">
        <f t="shared" si="28"/>
        <v>Male</v>
      </c>
      <c r="G608">
        <f t="shared" si="29"/>
        <v>1</v>
      </c>
    </row>
    <row r="609" spans="1:7">
      <c r="A609" s="1" t="s">
        <v>2683</v>
      </c>
      <c r="B609" s="1" t="s">
        <v>4</v>
      </c>
      <c r="C609" s="1" t="str">
        <f t="shared" si="27"/>
        <v>n</v>
      </c>
      <c r="D609">
        <f>VLOOKUP(C609,pivottrain!A:B,2,FALSE)</f>
        <v>6.5384615384615388E-2</v>
      </c>
      <c r="E609">
        <f>VLOOKUP(C609,pivottrain!A:C,3,FALSE)</f>
        <v>0.93461538461538463</v>
      </c>
      <c r="F609" t="str">
        <f t="shared" si="28"/>
        <v>Male</v>
      </c>
      <c r="G609">
        <f t="shared" si="29"/>
        <v>1</v>
      </c>
    </row>
    <row r="610" spans="1:7">
      <c r="A610" s="1" t="s">
        <v>2684</v>
      </c>
      <c r="B610" s="1" t="s">
        <v>6</v>
      </c>
      <c r="C610" s="1" t="str">
        <f t="shared" si="27"/>
        <v>a</v>
      </c>
      <c r="D610">
        <f>VLOOKUP(C610,pivottrain!A:B,2,FALSE)</f>
        <v>0.73152478952291866</v>
      </c>
      <c r="E610">
        <f>VLOOKUP(C610,pivottrain!A:C,3,FALSE)</f>
        <v>0.26847521047708139</v>
      </c>
      <c r="F610" t="str">
        <f t="shared" si="28"/>
        <v>Female</v>
      </c>
      <c r="G610">
        <f t="shared" si="29"/>
        <v>1</v>
      </c>
    </row>
    <row r="611" spans="1:7">
      <c r="A611" s="1" t="s">
        <v>2685</v>
      </c>
      <c r="B611" s="1" t="s">
        <v>4</v>
      </c>
      <c r="C611" s="1" t="str">
        <f t="shared" si="27"/>
        <v>d</v>
      </c>
      <c r="D611">
        <f>VLOOKUP(C611,pivottrain!A:B,2,FALSE)</f>
        <v>5.0847457627118647E-2</v>
      </c>
      <c r="E611">
        <f>VLOOKUP(C611,pivottrain!A:C,3,FALSE)</f>
        <v>0.94915254237288138</v>
      </c>
      <c r="F611" t="str">
        <f t="shared" si="28"/>
        <v>Male</v>
      </c>
      <c r="G611">
        <f t="shared" si="29"/>
        <v>1</v>
      </c>
    </row>
    <row r="612" spans="1:7">
      <c r="A612" s="1" t="s">
        <v>2686</v>
      </c>
      <c r="B612" s="1" t="s">
        <v>4</v>
      </c>
      <c r="C612" s="1" t="str">
        <f t="shared" si="27"/>
        <v>r</v>
      </c>
      <c r="D612">
        <f>VLOOKUP(C612,pivottrain!A:B,2,FALSE)</f>
        <v>0.06</v>
      </c>
      <c r="E612">
        <f>VLOOKUP(C612,pivottrain!A:C,3,FALSE)</f>
        <v>0.94</v>
      </c>
      <c r="F612" t="str">
        <f t="shared" si="28"/>
        <v>Male</v>
      </c>
      <c r="G612">
        <f t="shared" si="29"/>
        <v>1</v>
      </c>
    </row>
    <row r="613" spans="1:7">
      <c r="A613" s="1" t="s">
        <v>2687</v>
      </c>
      <c r="B613" s="1" t="s">
        <v>4</v>
      </c>
      <c r="C613" s="1" t="str">
        <f t="shared" si="27"/>
        <v>r</v>
      </c>
      <c r="D613">
        <f>VLOOKUP(C613,pivottrain!A:B,2,FALSE)</f>
        <v>0.06</v>
      </c>
      <c r="E613">
        <f>VLOOKUP(C613,pivottrain!A:C,3,FALSE)</f>
        <v>0.94</v>
      </c>
      <c r="F613" t="str">
        <f t="shared" si="28"/>
        <v>Male</v>
      </c>
      <c r="G613">
        <f t="shared" si="29"/>
        <v>1</v>
      </c>
    </row>
    <row r="614" spans="1:7">
      <c r="A614" s="1" t="s">
        <v>2688</v>
      </c>
      <c r="B614" s="1" t="s">
        <v>6</v>
      </c>
      <c r="C614" s="1" t="str">
        <f t="shared" si="27"/>
        <v>a</v>
      </c>
      <c r="D614">
        <f>VLOOKUP(C614,pivottrain!A:B,2,FALSE)</f>
        <v>0.73152478952291866</v>
      </c>
      <c r="E614">
        <f>VLOOKUP(C614,pivottrain!A:C,3,FALSE)</f>
        <v>0.26847521047708139</v>
      </c>
      <c r="F614" t="str">
        <f t="shared" si="28"/>
        <v>Female</v>
      </c>
      <c r="G614">
        <f t="shared" si="29"/>
        <v>1</v>
      </c>
    </row>
    <row r="615" spans="1:7">
      <c r="A615" s="1" t="s">
        <v>2689</v>
      </c>
      <c r="B615" s="1" t="s">
        <v>4</v>
      </c>
      <c r="C615" s="1" t="str">
        <f t="shared" si="27"/>
        <v>h</v>
      </c>
      <c r="D615">
        <f>VLOOKUP(C615,pivottrain!A:B,2,FALSE)</f>
        <v>3.7234042553191488E-2</v>
      </c>
      <c r="E615">
        <f>VLOOKUP(C615,pivottrain!A:C,3,FALSE)</f>
        <v>0.96276595744680848</v>
      </c>
      <c r="F615" t="str">
        <f t="shared" si="28"/>
        <v>Male</v>
      </c>
      <c r="G615">
        <f t="shared" si="29"/>
        <v>1</v>
      </c>
    </row>
    <row r="616" spans="1:7">
      <c r="A616" s="1" t="s">
        <v>2690</v>
      </c>
      <c r="B616" s="1" t="s">
        <v>6</v>
      </c>
      <c r="C616" s="1" t="str">
        <f t="shared" si="27"/>
        <v>i</v>
      </c>
      <c r="D616">
        <f>VLOOKUP(C616,pivottrain!A:B,2,FALSE)</f>
        <v>0.82037996545768566</v>
      </c>
      <c r="E616">
        <f>VLOOKUP(C616,pivottrain!A:C,3,FALSE)</f>
        <v>0.17962003454231434</v>
      </c>
      <c r="F616" t="str">
        <f t="shared" si="28"/>
        <v>Female</v>
      </c>
      <c r="G616">
        <f t="shared" si="29"/>
        <v>1</v>
      </c>
    </row>
    <row r="617" spans="1:7">
      <c r="A617" s="1" t="s">
        <v>2691</v>
      </c>
      <c r="B617" s="1" t="s">
        <v>4</v>
      </c>
      <c r="C617" s="1" t="str">
        <f t="shared" si="27"/>
        <v>h</v>
      </c>
      <c r="D617">
        <f>VLOOKUP(C617,pivottrain!A:B,2,FALSE)</f>
        <v>3.7234042553191488E-2</v>
      </c>
      <c r="E617">
        <f>VLOOKUP(C617,pivottrain!A:C,3,FALSE)</f>
        <v>0.96276595744680848</v>
      </c>
      <c r="F617" t="str">
        <f t="shared" si="28"/>
        <v>Male</v>
      </c>
      <c r="G617">
        <f t="shared" si="29"/>
        <v>1</v>
      </c>
    </row>
    <row r="618" spans="1:7">
      <c r="A618" s="1" t="s">
        <v>2692</v>
      </c>
      <c r="B618" s="1" t="s">
        <v>4</v>
      </c>
      <c r="C618" s="1" t="str">
        <f t="shared" si="27"/>
        <v>i</v>
      </c>
      <c r="D618">
        <f>VLOOKUP(C618,pivottrain!A:B,2,FALSE)</f>
        <v>0.82037996545768566</v>
      </c>
      <c r="E618">
        <f>VLOOKUP(C618,pivottrain!A:C,3,FALSE)</f>
        <v>0.17962003454231434</v>
      </c>
      <c r="F618" t="str">
        <f t="shared" si="28"/>
        <v>Female</v>
      </c>
      <c r="G618">
        <f t="shared" si="29"/>
        <v>0</v>
      </c>
    </row>
    <row r="619" spans="1:7">
      <c r="A619" s="1" t="s">
        <v>2693</v>
      </c>
      <c r="B619" s="1" t="s">
        <v>4</v>
      </c>
      <c r="C619" s="1" t="str">
        <f t="shared" si="27"/>
        <v>n</v>
      </c>
      <c r="D619">
        <f>VLOOKUP(C619,pivottrain!A:B,2,FALSE)</f>
        <v>6.5384615384615388E-2</v>
      </c>
      <c r="E619">
        <f>VLOOKUP(C619,pivottrain!A:C,3,FALSE)</f>
        <v>0.93461538461538463</v>
      </c>
      <c r="F619" t="str">
        <f t="shared" si="28"/>
        <v>Male</v>
      </c>
      <c r="G619">
        <f t="shared" si="29"/>
        <v>1</v>
      </c>
    </row>
    <row r="620" spans="1:7">
      <c r="A620" s="1" t="s">
        <v>2694</v>
      </c>
      <c r="B620" s="1" t="s">
        <v>4</v>
      </c>
      <c r="C620" s="1" t="str">
        <f t="shared" si="27"/>
        <v>l</v>
      </c>
      <c r="D620">
        <f>VLOOKUP(C620,pivottrain!A:B,2,FALSE)</f>
        <v>0.28260869565217389</v>
      </c>
      <c r="E620">
        <f>VLOOKUP(C620,pivottrain!A:C,3,FALSE)</f>
        <v>0.71739130434782605</v>
      </c>
      <c r="F620" t="str">
        <f t="shared" si="28"/>
        <v>Male</v>
      </c>
      <c r="G620">
        <f t="shared" si="29"/>
        <v>1</v>
      </c>
    </row>
    <row r="621" spans="1:7">
      <c r="A621" s="1" t="s">
        <v>2695</v>
      </c>
      <c r="B621" s="1" t="s">
        <v>4</v>
      </c>
      <c r="C621" s="1" t="str">
        <f t="shared" si="27"/>
        <v>a</v>
      </c>
      <c r="D621">
        <f>VLOOKUP(C621,pivottrain!A:B,2,FALSE)</f>
        <v>0.73152478952291866</v>
      </c>
      <c r="E621">
        <f>VLOOKUP(C621,pivottrain!A:C,3,FALSE)</f>
        <v>0.26847521047708139</v>
      </c>
      <c r="F621" t="str">
        <f t="shared" si="28"/>
        <v>Female</v>
      </c>
      <c r="G621">
        <f t="shared" si="29"/>
        <v>0</v>
      </c>
    </row>
    <row r="622" spans="1:7">
      <c r="A622" s="1" t="s">
        <v>2696</v>
      </c>
      <c r="B622" s="1" t="s">
        <v>4</v>
      </c>
      <c r="C622" s="1" t="str">
        <f t="shared" si="27"/>
        <v>h</v>
      </c>
      <c r="D622">
        <f>VLOOKUP(C622,pivottrain!A:B,2,FALSE)</f>
        <v>3.7234042553191488E-2</v>
      </c>
      <c r="E622">
        <f>VLOOKUP(C622,pivottrain!A:C,3,FALSE)</f>
        <v>0.96276595744680848</v>
      </c>
      <c r="F622" t="str">
        <f t="shared" si="28"/>
        <v>Male</v>
      </c>
      <c r="G622">
        <f t="shared" si="29"/>
        <v>1</v>
      </c>
    </row>
    <row r="623" spans="1:7">
      <c r="A623" s="1" t="s">
        <v>2697</v>
      </c>
      <c r="B623" s="1" t="s">
        <v>6</v>
      </c>
      <c r="C623" s="1" t="str">
        <f t="shared" si="27"/>
        <v>a</v>
      </c>
      <c r="D623">
        <f>VLOOKUP(C623,pivottrain!A:B,2,FALSE)</f>
        <v>0.73152478952291866</v>
      </c>
      <c r="E623">
        <f>VLOOKUP(C623,pivottrain!A:C,3,FALSE)</f>
        <v>0.26847521047708139</v>
      </c>
      <c r="F623" t="str">
        <f t="shared" si="28"/>
        <v>Female</v>
      </c>
      <c r="G623">
        <f t="shared" si="29"/>
        <v>1</v>
      </c>
    </row>
    <row r="624" spans="1:7">
      <c r="A624" s="1" t="s">
        <v>2698</v>
      </c>
      <c r="B624" s="1" t="s">
        <v>4</v>
      </c>
      <c r="C624" s="1" t="str">
        <f t="shared" si="27"/>
        <v>a</v>
      </c>
      <c r="D624">
        <f>VLOOKUP(C624,pivottrain!A:B,2,FALSE)</f>
        <v>0.73152478952291866</v>
      </c>
      <c r="E624">
        <f>VLOOKUP(C624,pivottrain!A:C,3,FALSE)</f>
        <v>0.26847521047708139</v>
      </c>
      <c r="F624" t="str">
        <f t="shared" si="28"/>
        <v>Female</v>
      </c>
      <c r="G624">
        <f t="shared" si="29"/>
        <v>0</v>
      </c>
    </row>
    <row r="625" spans="1:7">
      <c r="A625" s="1" t="s">
        <v>2699</v>
      </c>
      <c r="B625" s="1" t="s">
        <v>4</v>
      </c>
      <c r="C625" s="1" t="str">
        <f t="shared" si="27"/>
        <v>d</v>
      </c>
      <c r="D625">
        <f>VLOOKUP(C625,pivottrain!A:B,2,FALSE)</f>
        <v>5.0847457627118647E-2</v>
      </c>
      <c r="E625">
        <f>VLOOKUP(C625,pivottrain!A:C,3,FALSE)</f>
        <v>0.94915254237288138</v>
      </c>
      <c r="F625" t="str">
        <f t="shared" si="28"/>
        <v>Male</v>
      </c>
      <c r="G625">
        <f t="shared" si="29"/>
        <v>1</v>
      </c>
    </row>
    <row r="626" spans="1:7">
      <c r="A626" s="1" t="s">
        <v>2700</v>
      </c>
      <c r="B626" s="1" t="s">
        <v>4</v>
      </c>
      <c r="C626" s="1" t="str">
        <f t="shared" si="27"/>
        <v>b</v>
      </c>
      <c r="D626">
        <f>VLOOKUP(C626,pivottrain!A:B,2,FALSE)</f>
        <v>0.15789473684210525</v>
      </c>
      <c r="E626">
        <f>VLOOKUP(C626,pivottrain!A:C,3,FALSE)</f>
        <v>0.84210526315789469</v>
      </c>
      <c r="F626" t="str">
        <f t="shared" si="28"/>
        <v>Male</v>
      </c>
      <c r="G626">
        <f t="shared" si="29"/>
        <v>1</v>
      </c>
    </row>
    <row r="627" spans="1:7">
      <c r="A627" s="1" t="s">
        <v>2701</v>
      </c>
      <c r="B627" s="1" t="s">
        <v>4</v>
      </c>
      <c r="C627" s="1" t="str">
        <f t="shared" si="27"/>
        <v>n</v>
      </c>
      <c r="D627">
        <f>VLOOKUP(C627,pivottrain!A:B,2,FALSE)</f>
        <v>6.5384615384615388E-2</v>
      </c>
      <c r="E627">
        <f>VLOOKUP(C627,pivottrain!A:C,3,FALSE)</f>
        <v>0.93461538461538463</v>
      </c>
      <c r="F627" t="str">
        <f t="shared" si="28"/>
        <v>Male</v>
      </c>
      <c r="G627">
        <f t="shared" si="29"/>
        <v>1</v>
      </c>
    </row>
    <row r="628" spans="1:7">
      <c r="A628" s="1" t="s">
        <v>2702</v>
      </c>
      <c r="B628" s="1" t="s">
        <v>4</v>
      </c>
      <c r="C628" s="1" t="str">
        <f t="shared" si="27"/>
        <v>k</v>
      </c>
      <c r="D628">
        <f>VLOOKUP(C628,pivottrain!A:B,2,FALSE)</f>
        <v>6.25E-2</v>
      </c>
      <c r="E628">
        <f>VLOOKUP(C628,pivottrain!A:C,3,FALSE)</f>
        <v>0.9375</v>
      </c>
      <c r="F628" t="str">
        <f t="shared" si="28"/>
        <v>Male</v>
      </c>
      <c r="G628">
        <f t="shared" si="29"/>
        <v>1</v>
      </c>
    </row>
    <row r="629" spans="1:7">
      <c r="A629" s="1" t="s">
        <v>2703</v>
      </c>
      <c r="B629" s="1" t="s">
        <v>4</v>
      </c>
      <c r="C629" s="1" t="str">
        <f t="shared" si="27"/>
        <v>h</v>
      </c>
      <c r="D629">
        <f>VLOOKUP(C629,pivottrain!A:B,2,FALSE)</f>
        <v>3.7234042553191488E-2</v>
      </c>
      <c r="E629">
        <f>VLOOKUP(C629,pivottrain!A:C,3,FALSE)</f>
        <v>0.96276595744680848</v>
      </c>
      <c r="F629" t="str">
        <f t="shared" si="28"/>
        <v>Male</v>
      </c>
      <c r="G629">
        <f t="shared" si="29"/>
        <v>1</v>
      </c>
    </row>
    <row r="630" spans="1:7">
      <c r="A630" s="1" t="s">
        <v>2704</v>
      </c>
      <c r="B630" s="1" t="s">
        <v>4</v>
      </c>
      <c r="C630" s="1" t="str">
        <f t="shared" si="27"/>
        <v>h</v>
      </c>
      <c r="D630">
        <f>VLOOKUP(C630,pivottrain!A:B,2,FALSE)</f>
        <v>3.7234042553191488E-2</v>
      </c>
      <c r="E630">
        <f>VLOOKUP(C630,pivottrain!A:C,3,FALSE)</f>
        <v>0.96276595744680848</v>
      </c>
      <c r="F630" t="str">
        <f t="shared" si="28"/>
        <v>Male</v>
      </c>
      <c r="G630">
        <f t="shared" si="29"/>
        <v>1</v>
      </c>
    </row>
    <row r="631" spans="1:7">
      <c r="A631" s="1" t="s">
        <v>2705</v>
      </c>
      <c r="B631" s="1" t="s">
        <v>6</v>
      </c>
      <c r="C631" s="1" t="str">
        <f t="shared" si="27"/>
        <v>i</v>
      </c>
      <c r="D631">
        <f>VLOOKUP(C631,pivottrain!A:B,2,FALSE)</f>
        <v>0.82037996545768566</v>
      </c>
      <c r="E631">
        <f>VLOOKUP(C631,pivottrain!A:C,3,FALSE)</f>
        <v>0.17962003454231434</v>
      </c>
      <c r="F631" t="str">
        <f t="shared" si="28"/>
        <v>Female</v>
      </c>
      <c r="G631">
        <f t="shared" si="29"/>
        <v>1</v>
      </c>
    </row>
    <row r="632" spans="1:7">
      <c r="A632" s="1" t="s">
        <v>2706</v>
      </c>
      <c r="B632" s="1" t="s">
        <v>6</v>
      </c>
      <c r="C632" s="1" t="str">
        <f t="shared" si="27"/>
        <v>a</v>
      </c>
      <c r="D632">
        <f>VLOOKUP(C632,pivottrain!A:B,2,FALSE)</f>
        <v>0.73152478952291866</v>
      </c>
      <c r="E632">
        <f>VLOOKUP(C632,pivottrain!A:C,3,FALSE)</f>
        <v>0.26847521047708139</v>
      </c>
      <c r="F632" t="str">
        <f t="shared" si="28"/>
        <v>Female</v>
      </c>
      <c r="G632">
        <f t="shared" si="29"/>
        <v>1</v>
      </c>
    </row>
    <row r="633" spans="1:7">
      <c r="A633" s="1" t="s">
        <v>2707</v>
      </c>
      <c r="B633" s="1" t="s">
        <v>4</v>
      </c>
      <c r="C633" s="1" t="str">
        <f t="shared" si="27"/>
        <v>l</v>
      </c>
      <c r="D633">
        <f>VLOOKUP(C633,pivottrain!A:B,2,FALSE)</f>
        <v>0.28260869565217389</v>
      </c>
      <c r="E633">
        <f>VLOOKUP(C633,pivottrain!A:C,3,FALSE)</f>
        <v>0.71739130434782605</v>
      </c>
      <c r="F633" t="str">
        <f t="shared" si="28"/>
        <v>Male</v>
      </c>
      <c r="G633">
        <f t="shared" si="29"/>
        <v>1</v>
      </c>
    </row>
    <row r="634" spans="1:7">
      <c r="A634" s="1" t="s">
        <v>2708</v>
      </c>
      <c r="B634" s="1" t="s">
        <v>6</v>
      </c>
      <c r="C634" s="1" t="str">
        <f t="shared" si="27"/>
        <v>i</v>
      </c>
      <c r="D634">
        <f>VLOOKUP(C634,pivottrain!A:B,2,FALSE)</f>
        <v>0.82037996545768566</v>
      </c>
      <c r="E634">
        <f>VLOOKUP(C634,pivottrain!A:C,3,FALSE)</f>
        <v>0.17962003454231434</v>
      </c>
      <c r="F634" t="str">
        <f t="shared" si="28"/>
        <v>Female</v>
      </c>
      <c r="G634">
        <f t="shared" si="29"/>
        <v>1</v>
      </c>
    </row>
    <row r="635" spans="1:7">
      <c r="A635" s="1" t="s">
        <v>2709</v>
      </c>
      <c r="B635" s="1" t="s">
        <v>4</v>
      </c>
      <c r="C635" s="1" t="str">
        <f t="shared" si="27"/>
        <v>n</v>
      </c>
      <c r="D635">
        <f>VLOOKUP(C635,pivottrain!A:B,2,FALSE)</f>
        <v>6.5384615384615388E-2</v>
      </c>
      <c r="E635">
        <f>VLOOKUP(C635,pivottrain!A:C,3,FALSE)</f>
        <v>0.93461538461538463</v>
      </c>
      <c r="F635" t="str">
        <f t="shared" si="28"/>
        <v>Male</v>
      </c>
      <c r="G635">
        <f t="shared" si="29"/>
        <v>1</v>
      </c>
    </row>
    <row r="636" spans="1:7">
      <c r="A636" s="1" t="s">
        <v>2710</v>
      </c>
      <c r="B636" s="1" t="s">
        <v>4</v>
      </c>
      <c r="C636" s="1" t="str">
        <f t="shared" si="27"/>
        <v>l</v>
      </c>
      <c r="D636">
        <f>VLOOKUP(C636,pivottrain!A:B,2,FALSE)</f>
        <v>0.28260869565217389</v>
      </c>
      <c r="E636">
        <f>VLOOKUP(C636,pivottrain!A:C,3,FALSE)</f>
        <v>0.71739130434782605</v>
      </c>
      <c r="F636" t="str">
        <f t="shared" si="28"/>
        <v>Male</v>
      </c>
      <c r="G636">
        <f t="shared" si="29"/>
        <v>1</v>
      </c>
    </row>
    <row r="637" spans="1:7">
      <c r="A637" s="1" t="s">
        <v>2711</v>
      </c>
      <c r="B637" s="1" t="s">
        <v>4</v>
      </c>
      <c r="C637" s="1" t="str">
        <f t="shared" si="27"/>
        <v>r</v>
      </c>
      <c r="D637">
        <f>VLOOKUP(C637,pivottrain!A:B,2,FALSE)</f>
        <v>0.06</v>
      </c>
      <c r="E637">
        <f>VLOOKUP(C637,pivottrain!A:C,3,FALSE)</f>
        <v>0.94</v>
      </c>
      <c r="F637" t="str">
        <f t="shared" si="28"/>
        <v>Male</v>
      </c>
      <c r="G637">
        <f t="shared" si="29"/>
        <v>1</v>
      </c>
    </row>
    <row r="638" spans="1:7">
      <c r="A638" s="1" t="s">
        <v>2712</v>
      </c>
      <c r="B638" s="1" t="s">
        <v>6</v>
      </c>
      <c r="C638" s="1" t="str">
        <f t="shared" si="27"/>
        <v>a</v>
      </c>
      <c r="D638">
        <f>VLOOKUP(C638,pivottrain!A:B,2,FALSE)</f>
        <v>0.73152478952291866</v>
      </c>
      <c r="E638">
        <f>VLOOKUP(C638,pivottrain!A:C,3,FALSE)</f>
        <v>0.26847521047708139</v>
      </c>
      <c r="F638" t="str">
        <f t="shared" si="28"/>
        <v>Female</v>
      </c>
      <c r="G638">
        <f t="shared" si="29"/>
        <v>1</v>
      </c>
    </row>
    <row r="639" spans="1:7">
      <c r="A639" s="1" t="s">
        <v>2713</v>
      </c>
      <c r="B639" s="1" t="s">
        <v>6</v>
      </c>
      <c r="C639" s="1" t="str">
        <f t="shared" si="27"/>
        <v>i</v>
      </c>
      <c r="D639">
        <f>VLOOKUP(C639,pivottrain!A:B,2,FALSE)</f>
        <v>0.82037996545768566</v>
      </c>
      <c r="E639">
        <f>VLOOKUP(C639,pivottrain!A:C,3,FALSE)</f>
        <v>0.17962003454231434</v>
      </c>
      <c r="F639" t="str">
        <f t="shared" si="28"/>
        <v>Female</v>
      </c>
      <c r="G639">
        <f t="shared" si="29"/>
        <v>1</v>
      </c>
    </row>
    <row r="640" spans="1:7">
      <c r="A640" s="1" t="s">
        <v>2714</v>
      </c>
      <c r="B640" s="1" t="s">
        <v>4</v>
      </c>
      <c r="C640" s="1" t="str">
        <f t="shared" si="27"/>
        <v>i</v>
      </c>
      <c r="D640">
        <f>VLOOKUP(C640,pivottrain!A:B,2,FALSE)</f>
        <v>0.82037996545768566</v>
      </c>
      <c r="E640">
        <f>VLOOKUP(C640,pivottrain!A:C,3,FALSE)</f>
        <v>0.17962003454231434</v>
      </c>
      <c r="F640" t="str">
        <f t="shared" si="28"/>
        <v>Female</v>
      </c>
      <c r="G640">
        <f t="shared" si="29"/>
        <v>0</v>
      </c>
    </row>
    <row r="641" spans="1:7">
      <c r="A641" s="1" t="s">
        <v>2715</v>
      </c>
      <c r="B641" s="1" t="s">
        <v>6</v>
      </c>
      <c r="C641" s="1" t="str">
        <f t="shared" si="27"/>
        <v>a</v>
      </c>
      <c r="D641">
        <f>VLOOKUP(C641,pivottrain!A:B,2,FALSE)</f>
        <v>0.73152478952291866</v>
      </c>
      <c r="E641">
        <f>VLOOKUP(C641,pivottrain!A:C,3,FALSE)</f>
        <v>0.26847521047708139</v>
      </c>
      <c r="F641" t="str">
        <f t="shared" si="28"/>
        <v>Female</v>
      </c>
      <c r="G641">
        <f t="shared" si="29"/>
        <v>1</v>
      </c>
    </row>
    <row r="642" spans="1:7">
      <c r="A642" s="1" t="s">
        <v>2716</v>
      </c>
      <c r="B642" s="1" t="s">
        <v>4</v>
      </c>
      <c r="C642" s="1" t="str">
        <f t="shared" ref="C642:C705" si="30">RIGHT(A642)</f>
        <v>a</v>
      </c>
      <c r="D642">
        <f>VLOOKUP(C642,pivottrain!A:B,2,FALSE)</f>
        <v>0.73152478952291866</v>
      </c>
      <c r="E642">
        <f>VLOOKUP(C642,pivottrain!A:C,3,FALSE)</f>
        <v>0.26847521047708139</v>
      </c>
      <c r="F642" t="str">
        <f t="shared" si="28"/>
        <v>Female</v>
      </c>
      <c r="G642">
        <f t="shared" si="29"/>
        <v>0</v>
      </c>
    </row>
    <row r="643" spans="1:7">
      <c r="A643" s="1" t="s">
        <v>2717</v>
      </c>
      <c r="B643" s="1" t="s">
        <v>6</v>
      </c>
      <c r="C643" s="1" t="str">
        <f t="shared" si="30"/>
        <v>n</v>
      </c>
      <c r="D643">
        <f>VLOOKUP(C643,pivottrain!A:B,2,FALSE)</f>
        <v>6.5384615384615388E-2</v>
      </c>
      <c r="E643">
        <f>VLOOKUP(C643,pivottrain!A:C,3,FALSE)</f>
        <v>0.93461538461538463</v>
      </c>
      <c r="F643" t="str">
        <f t="shared" ref="F643:F706" si="31">IF(D643&gt;E643,"Female","Male")</f>
        <v>Male</v>
      </c>
      <c r="G643">
        <f t="shared" ref="G643:G706" si="32">IF(F643=B643,1,0)</f>
        <v>0</v>
      </c>
    </row>
    <row r="644" spans="1:7">
      <c r="A644" s="1" t="s">
        <v>2718</v>
      </c>
      <c r="B644" s="1" t="s">
        <v>6</v>
      </c>
      <c r="C644" s="1" t="str">
        <f t="shared" si="30"/>
        <v>i</v>
      </c>
      <c r="D644">
        <f>VLOOKUP(C644,pivottrain!A:B,2,FALSE)</f>
        <v>0.82037996545768566</v>
      </c>
      <c r="E644">
        <f>VLOOKUP(C644,pivottrain!A:C,3,FALSE)</f>
        <v>0.17962003454231434</v>
      </c>
      <c r="F644" t="str">
        <f t="shared" si="31"/>
        <v>Female</v>
      </c>
      <c r="G644">
        <f t="shared" si="32"/>
        <v>1</v>
      </c>
    </row>
    <row r="645" spans="1:7">
      <c r="A645" s="1" t="s">
        <v>2719</v>
      </c>
      <c r="B645" s="1" t="s">
        <v>4</v>
      </c>
      <c r="C645" s="1" t="str">
        <f t="shared" si="30"/>
        <v>n</v>
      </c>
      <c r="D645">
        <f>VLOOKUP(C645,pivottrain!A:B,2,FALSE)</f>
        <v>6.5384615384615388E-2</v>
      </c>
      <c r="E645">
        <f>VLOOKUP(C645,pivottrain!A:C,3,FALSE)</f>
        <v>0.93461538461538463</v>
      </c>
      <c r="F645" t="str">
        <f t="shared" si="31"/>
        <v>Male</v>
      </c>
      <c r="G645">
        <f t="shared" si="32"/>
        <v>1</v>
      </c>
    </row>
    <row r="646" spans="1:7">
      <c r="A646" s="1" t="s">
        <v>2720</v>
      </c>
      <c r="B646" s="1" t="s">
        <v>4</v>
      </c>
      <c r="C646" s="1" t="str">
        <f t="shared" si="30"/>
        <v>r</v>
      </c>
      <c r="D646">
        <f>VLOOKUP(C646,pivottrain!A:B,2,FALSE)</f>
        <v>0.06</v>
      </c>
      <c r="E646">
        <f>VLOOKUP(C646,pivottrain!A:C,3,FALSE)</f>
        <v>0.94</v>
      </c>
      <c r="F646" t="str">
        <f t="shared" si="31"/>
        <v>Male</v>
      </c>
      <c r="G646">
        <f t="shared" si="32"/>
        <v>1</v>
      </c>
    </row>
    <row r="647" spans="1:7">
      <c r="A647" s="1" t="s">
        <v>2721</v>
      </c>
      <c r="B647" s="1" t="s">
        <v>6</v>
      </c>
      <c r="C647" s="1" t="str">
        <f t="shared" si="30"/>
        <v>i</v>
      </c>
      <c r="D647">
        <f>VLOOKUP(C647,pivottrain!A:B,2,FALSE)</f>
        <v>0.82037996545768566</v>
      </c>
      <c r="E647">
        <f>VLOOKUP(C647,pivottrain!A:C,3,FALSE)</f>
        <v>0.17962003454231434</v>
      </c>
      <c r="F647" t="str">
        <f t="shared" si="31"/>
        <v>Female</v>
      </c>
      <c r="G647">
        <f t="shared" si="32"/>
        <v>1</v>
      </c>
    </row>
    <row r="648" spans="1:7">
      <c r="A648" s="1" t="s">
        <v>2722</v>
      </c>
      <c r="B648" s="1" t="s">
        <v>4</v>
      </c>
      <c r="C648" s="1" t="str">
        <f t="shared" si="30"/>
        <v>t</v>
      </c>
      <c r="D648">
        <f>VLOOKUP(C648,pivottrain!A:B,2,FALSE)</f>
        <v>8.6538461538461536E-2</v>
      </c>
      <c r="E648">
        <f>VLOOKUP(C648,pivottrain!A:C,3,FALSE)</f>
        <v>0.91346153846153844</v>
      </c>
      <c r="F648" t="str">
        <f t="shared" si="31"/>
        <v>Male</v>
      </c>
      <c r="G648">
        <f t="shared" si="32"/>
        <v>1</v>
      </c>
    </row>
    <row r="649" spans="1:7">
      <c r="A649" s="1" t="s">
        <v>2723</v>
      </c>
      <c r="B649" s="1" t="s">
        <v>4</v>
      </c>
      <c r="C649" s="1" t="str">
        <f t="shared" si="30"/>
        <v>a</v>
      </c>
      <c r="D649">
        <f>VLOOKUP(C649,pivottrain!A:B,2,FALSE)</f>
        <v>0.73152478952291866</v>
      </c>
      <c r="E649">
        <f>VLOOKUP(C649,pivottrain!A:C,3,FALSE)</f>
        <v>0.26847521047708139</v>
      </c>
      <c r="F649" t="str">
        <f t="shared" si="31"/>
        <v>Female</v>
      </c>
      <c r="G649">
        <f t="shared" si="32"/>
        <v>0</v>
      </c>
    </row>
    <row r="650" spans="1:7">
      <c r="A650" s="1" t="s">
        <v>2724</v>
      </c>
      <c r="B650" s="1" t="s">
        <v>6</v>
      </c>
      <c r="C650" s="1" t="str">
        <f t="shared" si="30"/>
        <v>a</v>
      </c>
      <c r="D650">
        <f>VLOOKUP(C650,pivottrain!A:B,2,FALSE)</f>
        <v>0.73152478952291866</v>
      </c>
      <c r="E650">
        <f>VLOOKUP(C650,pivottrain!A:C,3,FALSE)</f>
        <v>0.26847521047708139</v>
      </c>
      <c r="F650" t="str">
        <f t="shared" si="31"/>
        <v>Female</v>
      </c>
      <c r="G650">
        <f t="shared" si="32"/>
        <v>1</v>
      </c>
    </row>
    <row r="651" spans="1:7">
      <c r="A651" s="1" t="s">
        <v>2725</v>
      </c>
      <c r="B651" s="1" t="s">
        <v>4</v>
      </c>
      <c r="C651" s="1" t="str">
        <f t="shared" si="30"/>
        <v>n</v>
      </c>
      <c r="D651">
        <f>VLOOKUP(C651,pivottrain!A:B,2,FALSE)</f>
        <v>6.5384615384615388E-2</v>
      </c>
      <c r="E651">
        <f>VLOOKUP(C651,pivottrain!A:C,3,FALSE)</f>
        <v>0.93461538461538463</v>
      </c>
      <c r="F651" t="str">
        <f t="shared" si="31"/>
        <v>Male</v>
      </c>
      <c r="G651">
        <f t="shared" si="32"/>
        <v>1</v>
      </c>
    </row>
    <row r="652" spans="1:7">
      <c r="A652" s="1" t="s">
        <v>2726</v>
      </c>
      <c r="B652" s="1" t="s">
        <v>4</v>
      </c>
      <c r="C652" s="1" t="str">
        <f t="shared" si="30"/>
        <v>p</v>
      </c>
      <c r="D652">
        <f>VLOOKUP(C652,pivottrain!A:B,2,FALSE)</f>
        <v>4.7619047619047616E-2</v>
      </c>
      <c r="E652">
        <f>VLOOKUP(C652,pivottrain!A:C,3,FALSE)</f>
        <v>0.95238095238095233</v>
      </c>
      <c r="F652" t="str">
        <f t="shared" si="31"/>
        <v>Male</v>
      </c>
      <c r="G652">
        <f t="shared" si="32"/>
        <v>1</v>
      </c>
    </row>
    <row r="653" spans="1:7">
      <c r="A653" s="1" t="s">
        <v>2727</v>
      </c>
      <c r="B653" s="1" t="s">
        <v>4</v>
      </c>
      <c r="C653" s="1" t="str">
        <f t="shared" si="30"/>
        <v>l</v>
      </c>
      <c r="D653">
        <f>VLOOKUP(C653,pivottrain!A:B,2,FALSE)</f>
        <v>0.28260869565217389</v>
      </c>
      <c r="E653">
        <f>VLOOKUP(C653,pivottrain!A:C,3,FALSE)</f>
        <v>0.71739130434782605</v>
      </c>
      <c r="F653" t="str">
        <f t="shared" si="31"/>
        <v>Male</v>
      </c>
      <c r="G653">
        <f t="shared" si="32"/>
        <v>1</v>
      </c>
    </row>
    <row r="654" spans="1:7">
      <c r="A654" s="1" t="s">
        <v>2728</v>
      </c>
      <c r="B654" s="1" t="s">
        <v>6</v>
      </c>
      <c r="C654" s="1" t="str">
        <f t="shared" si="30"/>
        <v>a</v>
      </c>
      <c r="D654">
        <f>VLOOKUP(C654,pivottrain!A:B,2,FALSE)</f>
        <v>0.73152478952291866</v>
      </c>
      <c r="E654">
        <f>VLOOKUP(C654,pivottrain!A:C,3,FALSE)</f>
        <v>0.26847521047708139</v>
      </c>
      <c r="F654" t="str">
        <f t="shared" si="31"/>
        <v>Female</v>
      </c>
      <c r="G654">
        <f t="shared" si="32"/>
        <v>1</v>
      </c>
    </row>
    <row r="655" spans="1:7">
      <c r="A655" s="1" t="s">
        <v>2729</v>
      </c>
      <c r="B655" s="1" t="s">
        <v>4</v>
      </c>
      <c r="C655" s="1" t="str">
        <f t="shared" si="30"/>
        <v>h</v>
      </c>
      <c r="D655">
        <f>VLOOKUP(C655,pivottrain!A:B,2,FALSE)</f>
        <v>3.7234042553191488E-2</v>
      </c>
      <c r="E655">
        <f>VLOOKUP(C655,pivottrain!A:C,3,FALSE)</f>
        <v>0.96276595744680848</v>
      </c>
      <c r="F655" t="str">
        <f t="shared" si="31"/>
        <v>Male</v>
      </c>
      <c r="G655">
        <f t="shared" si="32"/>
        <v>1</v>
      </c>
    </row>
    <row r="656" spans="1:7">
      <c r="A656" s="1" t="s">
        <v>2730</v>
      </c>
      <c r="B656" s="1" t="s">
        <v>6</v>
      </c>
      <c r="C656" s="1" t="str">
        <f t="shared" si="30"/>
        <v>a</v>
      </c>
      <c r="D656">
        <f>VLOOKUP(C656,pivottrain!A:B,2,FALSE)</f>
        <v>0.73152478952291866</v>
      </c>
      <c r="E656">
        <f>VLOOKUP(C656,pivottrain!A:C,3,FALSE)</f>
        <v>0.26847521047708139</v>
      </c>
      <c r="F656" t="str">
        <f t="shared" si="31"/>
        <v>Female</v>
      </c>
      <c r="G656">
        <f t="shared" si="32"/>
        <v>1</v>
      </c>
    </row>
    <row r="657" spans="1:7">
      <c r="A657" s="1" t="s">
        <v>2731</v>
      </c>
      <c r="B657" s="1" t="s">
        <v>4</v>
      </c>
      <c r="C657" s="1" t="str">
        <f t="shared" si="30"/>
        <v>n</v>
      </c>
      <c r="D657">
        <f>VLOOKUP(C657,pivottrain!A:B,2,FALSE)</f>
        <v>6.5384615384615388E-2</v>
      </c>
      <c r="E657">
        <f>VLOOKUP(C657,pivottrain!A:C,3,FALSE)</f>
        <v>0.93461538461538463</v>
      </c>
      <c r="F657" t="str">
        <f t="shared" si="31"/>
        <v>Male</v>
      </c>
      <c r="G657">
        <f t="shared" si="32"/>
        <v>1</v>
      </c>
    </row>
    <row r="658" spans="1:7">
      <c r="A658" s="1" t="s">
        <v>2732</v>
      </c>
      <c r="B658" s="1" t="s">
        <v>6</v>
      </c>
      <c r="C658" s="1" t="str">
        <f t="shared" si="30"/>
        <v>l</v>
      </c>
      <c r="D658">
        <f>VLOOKUP(C658,pivottrain!A:B,2,FALSE)</f>
        <v>0.28260869565217389</v>
      </c>
      <c r="E658">
        <f>VLOOKUP(C658,pivottrain!A:C,3,FALSE)</f>
        <v>0.71739130434782605</v>
      </c>
      <c r="F658" t="str">
        <f t="shared" si="31"/>
        <v>Male</v>
      </c>
      <c r="G658">
        <f t="shared" si="32"/>
        <v>0</v>
      </c>
    </row>
    <row r="659" spans="1:7">
      <c r="A659" s="1" t="s">
        <v>2733</v>
      </c>
      <c r="B659" s="1" t="s">
        <v>4</v>
      </c>
      <c r="C659" s="1" t="str">
        <f t="shared" si="30"/>
        <v>a</v>
      </c>
      <c r="D659">
        <f>VLOOKUP(C659,pivottrain!A:B,2,FALSE)</f>
        <v>0.73152478952291866</v>
      </c>
      <c r="E659">
        <f>VLOOKUP(C659,pivottrain!A:C,3,FALSE)</f>
        <v>0.26847521047708139</v>
      </c>
      <c r="F659" t="str">
        <f t="shared" si="31"/>
        <v>Female</v>
      </c>
      <c r="G659">
        <f t="shared" si="32"/>
        <v>0</v>
      </c>
    </row>
    <row r="660" spans="1:7">
      <c r="A660" s="1" t="s">
        <v>2734</v>
      </c>
      <c r="B660" s="1" t="s">
        <v>4</v>
      </c>
      <c r="C660" s="1" t="str">
        <f t="shared" si="30"/>
        <v>a</v>
      </c>
      <c r="D660">
        <f>VLOOKUP(C660,pivottrain!A:B,2,FALSE)</f>
        <v>0.73152478952291866</v>
      </c>
      <c r="E660">
        <f>VLOOKUP(C660,pivottrain!A:C,3,FALSE)</f>
        <v>0.26847521047708139</v>
      </c>
      <c r="F660" t="str">
        <f t="shared" si="31"/>
        <v>Female</v>
      </c>
      <c r="G660">
        <f t="shared" si="32"/>
        <v>0</v>
      </c>
    </row>
    <row r="661" spans="1:7">
      <c r="A661" s="1" t="s">
        <v>2735</v>
      </c>
      <c r="B661" s="1" t="s">
        <v>6</v>
      </c>
      <c r="C661" s="1" t="str">
        <f t="shared" si="30"/>
        <v>a</v>
      </c>
      <c r="D661">
        <f>VLOOKUP(C661,pivottrain!A:B,2,FALSE)</f>
        <v>0.73152478952291866</v>
      </c>
      <c r="E661">
        <f>VLOOKUP(C661,pivottrain!A:C,3,FALSE)</f>
        <v>0.26847521047708139</v>
      </c>
      <c r="F661" t="str">
        <f t="shared" si="31"/>
        <v>Female</v>
      </c>
      <c r="G661">
        <f t="shared" si="32"/>
        <v>1</v>
      </c>
    </row>
    <row r="662" spans="1:7">
      <c r="A662" s="1" t="s">
        <v>2736</v>
      </c>
      <c r="B662" s="1" t="s">
        <v>4</v>
      </c>
      <c r="C662" s="1" t="str">
        <f t="shared" si="30"/>
        <v>n</v>
      </c>
      <c r="D662">
        <f>VLOOKUP(C662,pivottrain!A:B,2,FALSE)</f>
        <v>6.5384615384615388E-2</v>
      </c>
      <c r="E662">
        <f>VLOOKUP(C662,pivottrain!A:C,3,FALSE)</f>
        <v>0.93461538461538463</v>
      </c>
      <c r="F662" t="str">
        <f t="shared" si="31"/>
        <v>Male</v>
      </c>
      <c r="G662">
        <f t="shared" si="32"/>
        <v>1</v>
      </c>
    </row>
    <row r="663" spans="1:7">
      <c r="A663" s="1" t="s">
        <v>2737</v>
      </c>
      <c r="B663" s="1" t="s">
        <v>6</v>
      </c>
      <c r="C663" s="1" t="str">
        <f t="shared" si="30"/>
        <v>a</v>
      </c>
      <c r="D663">
        <f>VLOOKUP(C663,pivottrain!A:B,2,FALSE)</f>
        <v>0.73152478952291866</v>
      </c>
      <c r="E663">
        <f>VLOOKUP(C663,pivottrain!A:C,3,FALSE)</f>
        <v>0.26847521047708139</v>
      </c>
      <c r="F663" t="str">
        <f t="shared" si="31"/>
        <v>Female</v>
      </c>
      <c r="G663">
        <f t="shared" si="32"/>
        <v>1</v>
      </c>
    </row>
    <row r="664" spans="1:7">
      <c r="A664" s="1" t="s">
        <v>2738</v>
      </c>
      <c r="B664" s="1" t="s">
        <v>4</v>
      </c>
      <c r="C664" s="1" t="str">
        <f t="shared" si="30"/>
        <v>j</v>
      </c>
      <c r="D664">
        <f>VLOOKUP(C664,pivottrain!A:B,2,FALSE)</f>
        <v>2.6315789473684209E-2</v>
      </c>
      <c r="E664">
        <f>VLOOKUP(C664,pivottrain!A:C,3,FALSE)</f>
        <v>0.97368421052631582</v>
      </c>
      <c r="F664" t="str">
        <f t="shared" si="31"/>
        <v>Male</v>
      </c>
      <c r="G664">
        <f t="shared" si="32"/>
        <v>1</v>
      </c>
    </row>
    <row r="665" spans="1:7">
      <c r="A665" s="1" t="s">
        <v>2739</v>
      </c>
      <c r="B665" s="1" t="s">
        <v>6</v>
      </c>
      <c r="C665" s="1" t="str">
        <f t="shared" si="30"/>
        <v>a</v>
      </c>
      <c r="D665">
        <f>VLOOKUP(C665,pivottrain!A:B,2,FALSE)</f>
        <v>0.73152478952291866</v>
      </c>
      <c r="E665">
        <f>VLOOKUP(C665,pivottrain!A:C,3,FALSE)</f>
        <v>0.26847521047708139</v>
      </c>
      <c r="F665" t="str">
        <f t="shared" si="31"/>
        <v>Female</v>
      </c>
      <c r="G665">
        <f t="shared" si="32"/>
        <v>1</v>
      </c>
    </row>
    <row r="666" spans="1:7">
      <c r="A666" s="1" t="s">
        <v>2740</v>
      </c>
      <c r="B666" s="1" t="s">
        <v>4</v>
      </c>
      <c r="C666" s="1" t="str">
        <f t="shared" si="30"/>
        <v>r</v>
      </c>
      <c r="D666">
        <f>VLOOKUP(C666,pivottrain!A:B,2,FALSE)</f>
        <v>0.06</v>
      </c>
      <c r="E666">
        <f>VLOOKUP(C666,pivottrain!A:C,3,FALSE)</f>
        <v>0.94</v>
      </c>
      <c r="F666" t="str">
        <f t="shared" si="31"/>
        <v>Male</v>
      </c>
      <c r="G666">
        <f t="shared" si="32"/>
        <v>1</v>
      </c>
    </row>
    <row r="667" spans="1:7">
      <c r="A667" s="1" t="s">
        <v>2741</v>
      </c>
      <c r="B667" s="1" t="s">
        <v>4</v>
      </c>
      <c r="C667" s="1" t="str">
        <f t="shared" si="30"/>
        <v>i</v>
      </c>
      <c r="D667">
        <f>VLOOKUP(C667,pivottrain!A:B,2,FALSE)</f>
        <v>0.82037996545768566</v>
      </c>
      <c r="E667">
        <f>VLOOKUP(C667,pivottrain!A:C,3,FALSE)</f>
        <v>0.17962003454231434</v>
      </c>
      <c r="F667" t="str">
        <f t="shared" si="31"/>
        <v>Female</v>
      </c>
      <c r="G667">
        <f t="shared" si="32"/>
        <v>0</v>
      </c>
    </row>
    <row r="668" spans="1:7">
      <c r="A668" s="1" t="s">
        <v>2742</v>
      </c>
      <c r="B668" s="1" t="s">
        <v>6</v>
      </c>
      <c r="C668" s="1" t="str">
        <f t="shared" si="30"/>
        <v>g</v>
      </c>
      <c r="D668">
        <f>VLOOKUP(C668,pivottrain!A:B,2,FALSE)</f>
        <v>5.2631578947368418E-2</v>
      </c>
      <c r="E668">
        <f>VLOOKUP(C668,pivottrain!A:C,3,FALSE)</f>
        <v>0.94736842105263153</v>
      </c>
      <c r="F668" t="str">
        <f t="shared" si="31"/>
        <v>Male</v>
      </c>
      <c r="G668">
        <f t="shared" si="32"/>
        <v>0</v>
      </c>
    </row>
    <row r="669" spans="1:7">
      <c r="A669" s="1" t="s">
        <v>2743</v>
      </c>
      <c r="B669" s="1" t="s">
        <v>6</v>
      </c>
      <c r="C669" s="1" t="str">
        <f t="shared" si="30"/>
        <v>a</v>
      </c>
      <c r="D669">
        <f>VLOOKUP(C669,pivottrain!A:B,2,FALSE)</f>
        <v>0.73152478952291866</v>
      </c>
      <c r="E669">
        <f>VLOOKUP(C669,pivottrain!A:C,3,FALSE)</f>
        <v>0.26847521047708139</v>
      </c>
      <c r="F669" t="str">
        <f t="shared" si="31"/>
        <v>Female</v>
      </c>
      <c r="G669">
        <f t="shared" si="32"/>
        <v>1</v>
      </c>
    </row>
    <row r="670" spans="1:7">
      <c r="A670" s="1" t="s">
        <v>2744</v>
      </c>
      <c r="B670" s="1" t="s">
        <v>6</v>
      </c>
      <c r="C670" s="1" t="str">
        <f t="shared" si="30"/>
        <v>a</v>
      </c>
      <c r="D670">
        <f>VLOOKUP(C670,pivottrain!A:B,2,FALSE)</f>
        <v>0.73152478952291866</v>
      </c>
      <c r="E670">
        <f>VLOOKUP(C670,pivottrain!A:C,3,FALSE)</f>
        <v>0.26847521047708139</v>
      </c>
      <c r="F670" t="str">
        <f t="shared" si="31"/>
        <v>Female</v>
      </c>
      <c r="G670">
        <f t="shared" si="32"/>
        <v>1</v>
      </c>
    </row>
    <row r="671" spans="1:7">
      <c r="A671" s="1" t="s">
        <v>2745</v>
      </c>
      <c r="B671" s="1" t="s">
        <v>4</v>
      </c>
      <c r="C671" s="1" t="str">
        <f t="shared" si="30"/>
        <v>h</v>
      </c>
      <c r="D671">
        <f>VLOOKUP(C671,pivottrain!A:B,2,FALSE)</f>
        <v>3.7234042553191488E-2</v>
      </c>
      <c r="E671">
        <f>VLOOKUP(C671,pivottrain!A:C,3,FALSE)</f>
        <v>0.96276595744680848</v>
      </c>
      <c r="F671" t="str">
        <f t="shared" si="31"/>
        <v>Male</v>
      </c>
      <c r="G671">
        <f t="shared" si="32"/>
        <v>1</v>
      </c>
    </row>
    <row r="672" spans="1:7">
      <c r="A672" s="1" t="s">
        <v>2746</v>
      </c>
      <c r="B672" s="1" t="s">
        <v>4</v>
      </c>
      <c r="C672" s="1" t="str">
        <f t="shared" si="30"/>
        <v>n</v>
      </c>
      <c r="D672">
        <f>VLOOKUP(C672,pivottrain!A:B,2,FALSE)</f>
        <v>6.5384615384615388E-2</v>
      </c>
      <c r="E672">
        <f>VLOOKUP(C672,pivottrain!A:C,3,FALSE)</f>
        <v>0.93461538461538463</v>
      </c>
      <c r="F672" t="str">
        <f t="shared" si="31"/>
        <v>Male</v>
      </c>
      <c r="G672">
        <f t="shared" si="32"/>
        <v>1</v>
      </c>
    </row>
    <row r="673" spans="1:7">
      <c r="A673" s="1" t="s">
        <v>2747</v>
      </c>
      <c r="B673" s="1" t="s">
        <v>6</v>
      </c>
      <c r="C673" s="1" t="str">
        <f t="shared" si="30"/>
        <v>a</v>
      </c>
      <c r="D673">
        <f>VLOOKUP(C673,pivottrain!A:B,2,FALSE)</f>
        <v>0.73152478952291866</v>
      </c>
      <c r="E673">
        <f>VLOOKUP(C673,pivottrain!A:C,3,FALSE)</f>
        <v>0.26847521047708139</v>
      </c>
      <c r="F673" t="str">
        <f t="shared" si="31"/>
        <v>Female</v>
      </c>
      <c r="G673">
        <f t="shared" si="32"/>
        <v>1</v>
      </c>
    </row>
    <row r="674" spans="1:7">
      <c r="A674" s="1" t="s">
        <v>2748</v>
      </c>
      <c r="B674" s="1" t="s">
        <v>6</v>
      </c>
      <c r="C674" s="1" t="str">
        <f t="shared" si="30"/>
        <v>i</v>
      </c>
      <c r="D674">
        <f>VLOOKUP(C674,pivottrain!A:B,2,FALSE)</f>
        <v>0.82037996545768566</v>
      </c>
      <c r="E674">
        <f>VLOOKUP(C674,pivottrain!A:C,3,FALSE)</f>
        <v>0.17962003454231434</v>
      </c>
      <c r="F674" t="str">
        <f t="shared" si="31"/>
        <v>Female</v>
      </c>
      <c r="G674">
        <f t="shared" si="32"/>
        <v>1</v>
      </c>
    </row>
    <row r="675" spans="1:7">
      <c r="A675" s="1" t="s">
        <v>2749</v>
      </c>
      <c r="B675" s="1" t="s">
        <v>6</v>
      </c>
      <c r="C675" s="1" t="str">
        <f t="shared" si="30"/>
        <v>a</v>
      </c>
      <c r="D675">
        <f>VLOOKUP(C675,pivottrain!A:B,2,FALSE)</f>
        <v>0.73152478952291866</v>
      </c>
      <c r="E675">
        <f>VLOOKUP(C675,pivottrain!A:C,3,FALSE)</f>
        <v>0.26847521047708139</v>
      </c>
      <c r="F675" t="str">
        <f t="shared" si="31"/>
        <v>Female</v>
      </c>
      <c r="G675">
        <f t="shared" si="32"/>
        <v>1</v>
      </c>
    </row>
    <row r="676" spans="1:7">
      <c r="A676" s="1" t="s">
        <v>2750</v>
      </c>
      <c r="B676" s="1" t="s">
        <v>4</v>
      </c>
      <c r="C676" s="1" t="str">
        <f t="shared" si="30"/>
        <v>n</v>
      </c>
      <c r="D676">
        <f>VLOOKUP(C676,pivottrain!A:B,2,FALSE)</f>
        <v>6.5384615384615388E-2</v>
      </c>
      <c r="E676">
        <f>VLOOKUP(C676,pivottrain!A:C,3,FALSE)</f>
        <v>0.93461538461538463</v>
      </c>
      <c r="F676" t="str">
        <f t="shared" si="31"/>
        <v>Male</v>
      </c>
      <c r="G676">
        <f t="shared" si="32"/>
        <v>1</v>
      </c>
    </row>
    <row r="677" spans="1:7">
      <c r="A677" s="1" t="s">
        <v>2751</v>
      </c>
      <c r="B677" s="1" t="s">
        <v>6</v>
      </c>
      <c r="C677" s="1" t="str">
        <f t="shared" si="30"/>
        <v>i</v>
      </c>
      <c r="D677">
        <f>VLOOKUP(C677,pivottrain!A:B,2,FALSE)</f>
        <v>0.82037996545768566</v>
      </c>
      <c r="E677">
        <f>VLOOKUP(C677,pivottrain!A:C,3,FALSE)</f>
        <v>0.17962003454231434</v>
      </c>
      <c r="F677" t="str">
        <f t="shared" si="31"/>
        <v>Female</v>
      </c>
      <c r="G677">
        <f t="shared" si="32"/>
        <v>1</v>
      </c>
    </row>
    <row r="678" spans="1:7">
      <c r="A678" s="1" t="s">
        <v>2752</v>
      </c>
      <c r="B678" s="1" t="s">
        <v>6</v>
      </c>
      <c r="C678" s="1" t="str">
        <f t="shared" si="30"/>
        <v>a</v>
      </c>
      <c r="D678">
        <f>VLOOKUP(C678,pivottrain!A:B,2,FALSE)</f>
        <v>0.73152478952291866</v>
      </c>
      <c r="E678">
        <f>VLOOKUP(C678,pivottrain!A:C,3,FALSE)</f>
        <v>0.26847521047708139</v>
      </c>
      <c r="F678" t="str">
        <f t="shared" si="31"/>
        <v>Female</v>
      </c>
      <c r="G678">
        <f t="shared" si="32"/>
        <v>1</v>
      </c>
    </row>
    <row r="679" spans="1:7">
      <c r="A679" s="1" t="s">
        <v>2753</v>
      </c>
      <c r="B679" s="1" t="s">
        <v>6</v>
      </c>
      <c r="C679" s="1" t="str">
        <f t="shared" si="30"/>
        <v>a</v>
      </c>
      <c r="D679">
        <f>VLOOKUP(C679,pivottrain!A:B,2,FALSE)</f>
        <v>0.73152478952291866</v>
      </c>
      <c r="E679">
        <f>VLOOKUP(C679,pivottrain!A:C,3,FALSE)</f>
        <v>0.26847521047708139</v>
      </c>
      <c r="F679" t="str">
        <f t="shared" si="31"/>
        <v>Female</v>
      </c>
      <c r="G679">
        <f t="shared" si="32"/>
        <v>1</v>
      </c>
    </row>
    <row r="680" spans="1:7">
      <c r="A680" s="1" t="s">
        <v>2754</v>
      </c>
      <c r="B680" s="1" t="s">
        <v>4</v>
      </c>
      <c r="C680" s="1" t="str">
        <f t="shared" si="30"/>
        <v>h</v>
      </c>
      <c r="D680">
        <f>VLOOKUP(C680,pivottrain!A:B,2,FALSE)</f>
        <v>3.7234042553191488E-2</v>
      </c>
      <c r="E680">
        <f>VLOOKUP(C680,pivottrain!A:C,3,FALSE)</f>
        <v>0.96276595744680848</v>
      </c>
      <c r="F680" t="str">
        <f t="shared" si="31"/>
        <v>Male</v>
      </c>
      <c r="G680">
        <f t="shared" si="32"/>
        <v>1</v>
      </c>
    </row>
    <row r="681" spans="1:7">
      <c r="A681" s="1" t="s">
        <v>2383</v>
      </c>
      <c r="B681" s="1" t="s">
        <v>6</v>
      </c>
      <c r="C681" s="1" t="str">
        <f t="shared" si="30"/>
        <v>a</v>
      </c>
      <c r="D681">
        <f>VLOOKUP(C681,pivottrain!A:B,2,FALSE)</f>
        <v>0.73152478952291866</v>
      </c>
      <c r="E681">
        <f>VLOOKUP(C681,pivottrain!A:C,3,FALSE)</f>
        <v>0.26847521047708139</v>
      </c>
      <c r="F681" t="str">
        <f t="shared" si="31"/>
        <v>Female</v>
      </c>
      <c r="G681">
        <f t="shared" si="32"/>
        <v>1</v>
      </c>
    </row>
    <row r="682" spans="1:7">
      <c r="A682" s="1" t="s">
        <v>2755</v>
      </c>
      <c r="B682" s="1" t="s">
        <v>6</v>
      </c>
      <c r="C682" s="1" t="str">
        <f t="shared" si="30"/>
        <v>a</v>
      </c>
      <c r="D682">
        <f>VLOOKUP(C682,pivottrain!A:B,2,FALSE)</f>
        <v>0.73152478952291866</v>
      </c>
      <c r="E682">
        <f>VLOOKUP(C682,pivottrain!A:C,3,FALSE)</f>
        <v>0.26847521047708139</v>
      </c>
      <c r="F682" t="str">
        <f t="shared" si="31"/>
        <v>Female</v>
      </c>
      <c r="G682">
        <f t="shared" si="32"/>
        <v>1</v>
      </c>
    </row>
    <row r="683" spans="1:7">
      <c r="A683" s="1" t="s">
        <v>2756</v>
      </c>
      <c r="B683" s="1" t="s">
        <v>6</v>
      </c>
      <c r="C683" s="1" t="str">
        <f t="shared" si="30"/>
        <v>i</v>
      </c>
      <c r="D683">
        <f>VLOOKUP(C683,pivottrain!A:B,2,FALSE)</f>
        <v>0.82037996545768566</v>
      </c>
      <c r="E683">
        <f>VLOOKUP(C683,pivottrain!A:C,3,FALSE)</f>
        <v>0.17962003454231434</v>
      </c>
      <c r="F683" t="str">
        <f t="shared" si="31"/>
        <v>Female</v>
      </c>
      <c r="G683">
        <f t="shared" si="32"/>
        <v>1</v>
      </c>
    </row>
    <row r="684" spans="1:7">
      <c r="A684" s="1" t="s">
        <v>2757</v>
      </c>
      <c r="B684" s="1" t="s">
        <v>6</v>
      </c>
      <c r="C684" s="1" t="str">
        <f t="shared" si="30"/>
        <v>a</v>
      </c>
      <c r="D684">
        <f>VLOOKUP(C684,pivottrain!A:B,2,FALSE)</f>
        <v>0.73152478952291866</v>
      </c>
      <c r="E684">
        <f>VLOOKUP(C684,pivottrain!A:C,3,FALSE)</f>
        <v>0.26847521047708139</v>
      </c>
      <c r="F684" t="str">
        <f t="shared" si="31"/>
        <v>Female</v>
      </c>
      <c r="G684">
        <f t="shared" si="32"/>
        <v>1</v>
      </c>
    </row>
    <row r="685" spans="1:7">
      <c r="A685" s="1" t="s">
        <v>2758</v>
      </c>
      <c r="B685" s="1" t="s">
        <v>6</v>
      </c>
      <c r="C685" s="1" t="str">
        <f t="shared" si="30"/>
        <v>i</v>
      </c>
      <c r="D685">
        <f>VLOOKUP(C685,pivottrain!A:B,2,FALSE)</f>
        <v>0.82037996545768566</v>
      </c>
      <c r="E685">
        <f>VLOOKUP(C685,pivottrain!A:C,3,FALSE)</f>
        <v>0.17962003454231434</v>
      </c>
      <c r="F685" t="str">
        <f t="shared" si="31"/>
        <v>Female</v>
      </c>
      <c r="G685">
        <f t="shared" si="32"/>
        <v>1</v>
      </c>
    </row>
    <row r="686" spans="1:7">
      <c r="A686" s="1" t="s">
        <v>2759</v>
      </c>
      <c r="B686" s="1" t="s">
        <v>6</v>
      </c>
      <c r="C686" s="1" t="str">
        <f t="shared" si="30"/>
        <v>a</v>
      </c>
      <c r="D686">
        <f>VLOOKUP(C686,pivottrain!A:B,2,FALSE)</f>
        <v>0.73152478952291866</v>
      </c>
      <c r="E686">
        <f>VLOOKUP(C686,pivottrain!A:C,3,FALSE)</f>
        <v>0.26847521047708139</v>
      </c>
      <c r="F686" t="str">
        <f t="shared" si="31"/>
        <v>Female</v>
      </c>
      <c r="G686">
        <f t="shared" si="32"/>
        <v>1</v>
      </c>
    </row>
    <row r="687" spans="1:7">
      <c r="A687" s="1" t="s">
        <v>2760</v>
      </c>
      <c r="B687" s="1" t="s">
        <v>4</v>
      </c>
      <c r="C687" s="1" t="str">
        <f t="shared" si="30"/>
        <v>r</v>
      </c>
      <c r="D687">
        <f>VLOOKUP(C687,pivottrain!A:B,2,FALSE)</f>
        <v>0.06</v>
      </c>
      <c r="E687">
        <f>VLOOKUP(C687,pivottrain!A:C,3,FALSE)</f>
        <v>0.94</v>
      </c>
      <c r="F687" t="str">
        <f t="shared" si="31"/>
        <v>Male</v>
      </c>
      <c r="G687">
        <f t="shared" si="32"/>
        <v>1</v>
      </c>
    </row>
    <row r="688" spans="1:7">
      <c r="A688" s="1" t="s">
        <v>2761</v>
      </c>
      <c r="B688" s="1" t="s">
        <v>4</v>
      </c>
      <c r="C688" s="1" t="str">
        <f t="shared" si="30"/>
        <v>i</v>
      </c>
      <c r="D688">
        <f>VLOOKUP(C688,pivottrain!A:B,2,FALSE)</f>
        <v>0.82037996545768566</v>
      </c>
      <c r="E688">
        <f>VLOOKUP(C688,pivottrain!A:C,3,FALSE)</f>
        <v>0.17962003454231434</v>
      </c>
      <c r="F688" t="str">
        <f t="shared" si="31"/>
        <v>Female</v>
      </c>
      <c r="G688">
        <f t="shared" si="32"/>
        <v>0</v>
      </c>
    </row>
    <row r="689" spans="1:7">
      <c r="A689" s="1" t="s">
        <v>2762</v>
      </c>
      <c r="B689" s="1" t="s">
        <v>4</v>
      </c>
      <c r="C689" s="1" t="str">
        <f t="shared" si="30"/>
        <v>n</v>
      </c>
      <c r="D689">
        <f>VLOOKUP(C689,pivottrain!A:B,2,FALSE)</f>
        <v>6.5384615384615388E-2</v>
      </c>
      <c r="E689">
        <f>VLOOKUP(C689,pivottrain!A:C,3,FALSE)</f>
        <v>0.93461538461538463</v>
      </c>
      <c r="F689" t="str">
        <f t="shared" si="31"/>
        <v>Male</v>
      </c>
      <c r="G689">
        <f t="shared" si="32"/>
        <v>1</v>
      </c>
    </row>
    <row r="690" spans="1:7">
      <c r="A690" s="1" t="s">
        <v>2763</v>
      </c>
      <c r="B690" s="1" t="s">
        <v>4</v>
      </c>
      <c r="C690" s="1" t="str">
        <f t="shared" si="30"/>
        <v>j</v>
      </c>
      <c r="D690">
        <f>VLOOKUP(C690,pivottrain!A:B,2,FALSE)</f>
        <v>2.6315789473684209E-2</v>
      </c>
      <c r="E690">
        <f>VLOOKUP(C690,pivottrain!A:C,3,FALSE)</f>
        <v>0.97368421052631582</v>
      </c>
      <c r="F690" t="str">
        <f t="shared" si="31"/>
        <v>Male</v>
      </c>
      <c r="G690">
        <f t="shared" si="32"/>
        <v>1</v>
      </c>
    </row>
    <row r="691" spans="1:7">
      <c r="A691" s="1" t="s">
        <v>2764</v>
      </c>
      <c r="B691" s="1" t="s">
        <v>6</v>
      </c>
      <c r="C691" s="1" t="str">
        <f t="shared" si="30"/>
        <v>i</v>
      </c>
      <c r="D691">
        <f>VLOOKUP(C691,pivottrain!A:B,2,FALSE)</f>
        <v>0.82037996545768566</v>
      </c>
      <c r="E691">
        <f>VLOOKUP(C691,pivottrain!A:C,3,FALSE)</f>
        <v>0.17962003454231434</v>
      </c>
      <c r="F691" t="str">
        <f t="shared" si="31"/>
        <v>Female</v>
      </c>
      <c r="G691">
        <f t="shared" si="32"/>
        <v>1</v>
      </c>
    </row>
    <row r="692" spans="1:7">
      <c r="A692" s="1" t="s">
        <v>2765</v>
      </c>
      <c r="B692" s="1" t="s">
        <v>6</v>
      </c>
      <c r="C692" s="1" t="str">
        <f t="shared" si="30"/>
        <v>a</v>
      </c>
      <c r="D692">
        <f>VLOOKUP(C692,pivottrain!A:B,2,FALSE)</f>
        <v>0.73152478952291866</v>
      </c>
      <c r="E692">
        <f>VLOOKUP(C692,pivottrain!A:C,3,FALSE)</f>
        <v>0.26847521047708139</v>
      </c>
      <c r="F692" t="str">
        <f t="shared" si="31"/>
        <v>Female</v>
      </c>
      <c r="G692">
        <f t="shared" si="32"/>
        <v>1</v>
      </c>
    </row>
    <row r="693" spans="1:7">
      <c r="A693" s="1" t="s">
        <v>2766</v>
      </c>
      <c r="B693" s="1" t="s">
        <v>4</v>
      </c>
      <c r="C693" s="1" t="str">
        <f t="shared" si="30"/>
        <v>n</v>
      </c>
      <c r="D693">
        <f>VLOOKUP(C693,pivottrain!A:B,2,FALSE)</f>
        <v>6.5384615384615388E-2</v>
      </c>
      <c r="E693">
        <f>VLOOKUP(C693,pivottrain!A:C,3,FALSE)</f>
        <v>0.93461538461538463</v>
      </c>
      <c r="F693" t="str">
        <f t="shared" si="31"/>
        <v>Male</v>
      </c>
      <c r="G693">
        <f t="shared" si="32"/>
        <v>1</v>
      </c>
    </row>
    <row r="694" spans="1:7">
      <c r="A694" s="1" t="s">
        <v>2767</v>
      </c>
      <c r="B694" s="1" t="s">
        <v>4</v>
      </c>
      <c r="C694" s="1" t="str">
        <f t="shared" si="30"/>
        <v>i</v>
      </c>
      <c r="D694">
        <f>VLOOKUP(C694,pivottrain!A:B,2,FALSE)</f>
        <v>0.82037996545768566</v>
      </c>
      <c r="E694">
        <f>VLOOKUP(C694,pivottrain!A:C,3,FALSE)</f>
        <v>0.17962003454231434</v>
      </c>
      <c r="F694" t="str">
        <f t="shared" si="31"/>
        <v>Female</v>
      </c>
      <c r="G694">
        <f t="shared" si="32"/>
        <v>0</v>
      </c>
    </row>
    <row r="695" spans="1:7">
      <c r="A695" s="1" t="s">
        <v>2768</v>
      </c>
      <c r="B695" s="1" t="s">
        <v>4</v>
      </c>
      <c r="C695" s="1" t="str">
        <f t="shared" si="30"/>
        <v>h</v>
      </c>
      <c r="D695">
        <f>VLOOKUP(C695,pivottrain!A:B,2,FALSE)</f>
        <v>3.7234042553191488E-2</v>
      </c>
      <c r="E695">
        <f>VLOOKUP(C695,pivottrain!A:C,3,FALSE)</f>
        <v>0.96276595744680848</v>
      </c>
      <c r="F695" t="str">
        <f t="shared" si="31"/>
        <v>Male</v>
      </c>
      <c r="G695">
        <f t="shared" si="32"/>
        <v>1</v>
      </c>
    </row>
    <row r="696" spans="1:7">
      <c r="A696" s="1" t="s">
        <v>2769</v>
      </c>
      <c r="B696" s="1" t="s">
        <v>6</v>
      </c>
      <c r="C696" s="1" t="str">
        <f t="shared" si="30"/>
        <v>a</v>
      </c>
      <c r="D696">
        <f>VLOOKUP(C696,pivottrain!A:B,2,FALSE)</f>
        <v>0.73152478952291866</v>
      </c>
      <c r="E696">
        <f>VLOOKUP(C696,pivottrain!A:C,3,FALSE)</f>
        <v>0.26847521047708139</v>
      </c>
      <c r="F696" t="str">
        <f t="shared" si="31"/>
        <v>Female</v>
      </c>
      <c r="G696">
        <f t="shared" si="32"/>
        <v>1</v>
      </c>
    </row>
    <row r="697" spans="1:7">
      <c r="A697" s="1" t="s">
        <v>2770</v>
      </c>
      <c r="B697" s="1" t="s">
        <v>4</v>
      </c>
      <c r="C697" s="1" t="str">
        <f t="shared" si="30"/>
        <v>h</v>
      </c>
      <c r="D697">
        <f>VLOOKUP(C697,pivottrain!A:B,2,FALSE)</f>
        <v>3.7234042553191488E-2</v>
      </c>
      <c r="E697">
        <f>VLOOKUP(C697,pivottrain!A:C,3,FALSE)</f>
        <v>0.96276595744680848</v>
      </c>
      <c r="F697" t="str">
        <f t="shared" si="31"/>
        <v>Male</v>
      </c>
      <c r="G697">
        <f t="shared" si="32"/>
        <v>1</v>
      </c>
    </row>
    <row r="698" spans="1:7">
      <c r="A698" s="1" t="s">
        <v>2771</v>
      </c>
      <c r="B698" s="1" t="s">
        <v>4</v>
      </c>
      <c r="C698" s="1" t="str">
        <f t="shared" si="30"/>
        <v>l</v>
      </c>
      <c r="D698">
        <f>VLOOKUP(C698,pivottrain!A:B,2,FALSE)</f>
        <v>0.28260869565217389</v>
      </c>
      <c r="E698">
        <f>VLOOKUP(C698,pivottrain!A:C,3,FALSE)</f>
        <v>0.71739130434782605</v>
      </c>
      <c r="F698" t="str">
        <f t="shared" si="31"/>
        <v>Male</v>
      </c>
      <c r="G698">
        <f t="shared" si="32"/>
        <v>1</v>
      </c>
    </row>
    <row r="699" spans="1:7">
      <c r="A699" s="1" t="s">
        <v>2772</v>
      </c>
      <c r="B699" s="1" t="s">
        <v>6</v>
      </c>
      <c r="C699" s="1" t="str">
        <f t="shared" si="30"/>
        <v>i</v>
      </c>
      <c r="D699">
        <f>VLOOKUP(C699,pivottrain!A:B,2,FALSE)</f>
        <v>0.82037996545768566</v>
      </c>
      <c r="E699">
        <f>VLOOKUP(C699,pivottrain!A:C,3,FALSE)</f>
        <v>0.17962003454231434</v>
      </c>
      <c r="F699" t="str">
        <f t="shared" si="31"/>
        <v>Female</v>
      </c>
      <c r="G699">
        <f t="shared" si="32"/>
        <v>1</v>
      </c>
    </row>
    <row r="700" spans="1:7">
      <c r="A700" s="1" t="s">
        <v>2773</v>
      </c>
      <c r="B700" s="1" t="s">
        <v>4</v>
      </c>
      <c r="C700" s="1" t="str">
        <f t="shared" si="30"/>
        <v>a</v>
      </c>
      <c r="D700">
        <f>VLOOKUP(C700,pivottrain!A:B,2,FALSE)</f>
        <v>0.73152478952291866</v>
      </c>
      <c r="E700">
        <f>VLOOKUP(C700,pivottrain!A:C,3,FALSE)</f>
        <v>0.26847521047708139</v>
      </c>
      <c r="F700" t="str">
        <f t="shared" si="31"/>
        <v>Female</v>
      </c>
      <c r="G700">
        <f t="shared" si="32"/>
        <v>0</v>
      </c>
    </row>
    <row r="701" spans="1:7">
      <c r="A701" s="1" t="s">
        <v>2774</v>
      </c>
      <c r="B701" s="1" t="s">
        <v>4</v>
      </c>
      <c r="C701" s="1" t="str">
        <f t="shared" si="30"/>
        <v>i</v>
      </c>
      <c r="D701">
        <f>VLOOKUP(C701,pivottrain!A:B,2,FALSE)</f>
        <v>0.82037996545768566</v>
      </c>
      <c r="E701">
        <f>VLOOKUP(C701,pivottrain!A:C,3,FALSE)</f>
        <v>0.17962003454231434</v>
      </c>
      <c r="F701" t="str">
        <f t="shared" si="31"/>
        <v>Female</v>
      </c>
      <c r="G701">
        <f t="shared" si="32"/>
        <v>0</v>
      </c>
    </row>
    <row r="702" spans="1:7">
      <c r="A702" s="1" t="s">
        <v>2775</v>
      </c>
      <c r="B702" s="1" t="s">
        <v>4</v>
      </c>
      <c r="C702" s="1" t="str">
        <f t="shared" si="30"/>
        <v>a</v>
      </c>
      <c r="D702">
        <f>VLOOKUP(C702,pivottrain!A:B,2,FALSE)</f>
        <v>0.73152478952291866</v>
      </c>
      <c r="E702">
        <f>VLOOKUP(C702,pivottrain!A:C,3,FALSE)</f>
        <v>0.26847521047708139</v>
      </c>
      <c r="F702" t="str">
        <f t="shared" si="31"/>
        <v>Female</v>
      </c>
      <c r="G702">
        <f t="shared" si="32"/>
        <v>0</v>
      </c>
    </row>
    <row r="703" spans="1:7">
      <c r="A703" s="1" t="s">
        <v>2776</v>
      </c>
      <c r="B703" s="1" t="s">
        <v>4</v>
      </c>
      <c r="C703" s="1" t="str">
        <f t="shared" si="30"/>
        <v>y</v>
      </c>
      <c r="D703">
        <f>VLOOKUP(C703,pivottrain!A:B,2,FALSE)</f>
        <v>5.5555555555555552E-2</v>
      </c>
      <c r="E703">
        <f>VLOOKUP(C703,pivottrain!A:C,3,FALSE)</f>
        <v>0.94444444444444442</v>
      </c>
      <c r="F703" t="str">
        <f t="shared" si="31"/>
        <v>Male</v>
      </c>
      <c r="G703">
        <f t="shared" si="32"/>
        <v>1</v>
      </c>
    </row>
    <row r="704" spans="1:7">
      <c r="A704" s="1" t="s">
        <v>2777</v>
      </c>
      <c r="B704" s="1" t="s">
        <v>4</v>
      </c>
      <c r="C704" s="1" t="str">
        <f t="shared" si="30"/>
        <v>a</v>
      </c>
      <c r="D704">
        <f>VLOOKUP(C704,pivottrain!A:B,2,FALSE)</f>
        <v>0.73152478952291866</v>
      </c>
      <c r="E704">
        <f>VLOOKUP(C704,pivottrain!A:C,3,FALSE)</f>
        <v>0.26847521047708139</v>
      </c>
      <c r="F704" t="str">
        <f t="shared" si="31"/>
        <v>Female</v>
      </c>
      <c r="G704">
        <f t="shared" si="32"/>
        <v>0</v>
      </c>
    </row>
    <row r="705" spans="1:7">
      <c r="A705" s="1" t="s">
        <v>2778</v>
      </c>
      <c r="B705" s="1" t="s">
        <v>6</v>
      </c>
      <c r="C705" s="1" t="str">
        <f t="shared" si="30"/>
        <v>a</v>
      </c>
      <c r="D705">
        <f>VLOOKUP(C705,pivottrain!A:B,2,FALSE)</f>
        <v>0.73152478952291866</v>
      </c>
      <c r="E705">
        <f>VLOOKUP(C705,pivottrain!A:C,3,FALSE)</f>
        <v>0.26847521047708139</v>
      </c>
      <c r="F705" t="str">
        <f t="shared" si="31"/>
        <v>Female</v>
      </c>
      <c r="G705">
        <f t="shared" si="32"/>
        <v>1</v>
      </c>
    </row>
    <row r="706" spans="1:7">
      <c r="A706" s="1" t="s">
        <v>2779</v>
      </c>
      <c r="B706" s="1" t="s">
        <v>6</v>
      </c>
      <c r="C706" s="1" t="str">
        <f t="shared" ref="C706:C769" si="33">RIGHT(A706)</f>
        <v>m</v>
      </c>
      <c r="D706">
        <f>VLOOKUP(C706,pivottrain!A:B,2,FALSE)</f>
        <v>0.171875</v>
      </c>
      <c r="E706">
        <f>VLOOKUP(C706,pivottrain!A:C,3,FALSE)</f>
        <v>0.828125</v>
      </c>
      <c r="F706" t="str">
        <f t="shared" si="31"/>
        <v>Male</v>
      </c>
      <c r="G706">
        <f t="shared" si="32"/>
        <v>0</v>
      </c>
    </row>
    <row r="707" spans="1:7">
      <c r="A707" s="1" t="s">
        <v>2780</v>
      </c>
      <c r="B707" s="1" t="s">
        <v>6</v>
      </c>
      <c r="C707" s="1" t="str">
        <f t="shared" si="33"/>
        <v>a</v>
      </c>
      <c r="D707">
        <f>VLOOKUP(C707,pivottrain!A:B,2,FALSE)</f>
        <v>0.73152478952291866</v>
      </c>
      <c r="E707">
        <f>VLOOKUP(C707,pivottrain!A:C,3,FALSE)</f>
        <v>0.26847521047708139</v>
      </c>
      <c r="F707" t="str">
        <f t="shared" ref="F707:F770" si="34">IF(D707&gt;E707,"Female","Male")</f>
        <v>Female</v>
      </c>
      <c r="G707">
        <f t="shared" ref="G707:G770" si="35">IF(F707=B707,1,0)</f>
        <v>1</v>
      </c>
    </row>
    <row r="708" spans="1:7">
      <c r="A708" s="1" t="s">
        <v>2781</v>
      </c>
      <c r="B708" s="1" t="s">
        <v>4</v>
      </c>
      <c r="C708" s="1" t="str">
        <f t="shared" si="33"/>
        <v>u</v>
      </c>
      <c r="D708">
        <f>VLOOKUP(C708,pivottrain!A:B,2,FALSE)</f>
        <v>0.15492957746478872</v>
      </c>
      <c r="E708">
        <f>VLOOKUP(C708,pivottrain!A:C,3,FALSE)</f>
        <v>0.84507042253521125</v>
      </c>
      <c r="F708" t="str">
        <f t="shared" si="34"/>
        <v>Male</v>
      </c>
      <c r="G708">
        <f t="shared" si="35"/>
        <v>1</v>
      </c>
    </row>
    <row r="709" spans="1:7">
      <c r="A709" s="1" t="s">
        <v>2782</v>
      </c>
      <c r="B709" s="1" t="s">
        <v>6</v>
      </c>
      <c r="C709" s="1" t="str">
        <f t="shared" si="33"/>
        <v>i</v>
      </c>
      <c r="D709">
        <f>VLOOKUP(C709,pivottrain!A:B,2,FALSE)</f>
        <v>0.82037996545768566</v>
      </c>
      <c r="E709">
        <f>VLOOKUP(C709,pivottrain!A:C,3,FALSE)</f>
        <v>0.17962003454231434</v>
      </c>
      <c r="F709" t="str">
        <f t="shared" si="34"/>
        <v>Female</v>
      </c>
      <c r="G709">
        <f t="shared" si="35"/>
        <v>1</v>
      </c>
    </row>
    <row r="710" spans="1:7">
      <c r="A710" s="1" t="s">
        <v>2783</v>
      </c>
      <c r="B710" s="1" t="s">
        <v>6</v>
      </c>
      <c r="C710" s="1" t="str">
        <f t="shared" si="33"/>
        <v>i</v>
      </c>
      <c r="D710">
        <f>VLOOKUP(C710,pivottrain!A:B,2,FALSE)</f>
        <v>0.82037996545768566</v>
      </c>
      <c r="E710">
        <f>VLOOKUP(C710,pivottrain!A:C,3,FALSE)</f>
        <v>0.17962003454231434</v>
      </c>
      <c r="F710" t="str">
        <f t="shared" si="34"/>
        <v>Female</v>
      </c>
      <c r="G710">
        <f t="shared" si="35"/>
        <v>1</v>
      </c>
    </row>
    <row r="711" spans="1:7">
      <c r="A711" s="1" t="s">
        <v>2784</v>
      </c>
      <c r="B711" s="1" t="s">
        <v>4</v>
      </c>
      <c r="C711" s="1" t="str">
        <f t="shared" si="33"/>
        <v>h</v>
      </c>
      <c r="D711">
        <f>VLOOKUP(C711,pivottrain!A:B,2,FALSE)</f>
        <v>3.7234042553191488E-2</v>
      </c>
      <c r="E711">
        <f>VLOOKUP(C711,pivottrain!A:C,3,FALSE)</f>
        <v>0.96276595744680848</v>
      </c>
      <c r="F711" t="str">
        <f t="shared" si="34"/>
        <v>Male</v>
      </c>
      <c r="G711">
        <f t="shared" si="35"/>
        <v>1</v>
      </c>
    </row>
    <row r="712" spans="1:7">
      <c r="A712" s="1" t="s">
        <v>2785</v>
      </c>
      <c r="B712" s="1" t="s">
        <v>6</v>
      </c>
      <c r="C712" s="1" t="str">
        <f t="shared" si="33"/>
        <v>a</v>
      </c>
      <c r="D712">
        <f>VLOOKUP(C712,pivottrain!A:B,2,FALSE)</f>
        <v>0.73152478952291866</v>
      </c>
      <c r="E712">
        <f>VLOOKUP(C712,pivottrain!A:C,3,FALSE)</f>
        <v>0.26847521047708139</v>
      </c>
      <c r="F712" t="str">
        <f t="shared" si="34"/>
        <v>Female</v>
      </c>
      <c r="G712">
        <f t="shared" si="35"/>
        <v>1</v>
      </c>
    </row>
    <row r="713" spans="1:7">
      <c r="A713" s="1" t="s">
        <v>2786</v>
      </c>
      <c r="B713" s="1" t="s">
        <v>4</v>
      </c>
      <c r="C713" s="1" t="str">
        <f t="shared" si="33"/>
        <v>l</v>
      </c>
      <c r="D713">
        <f>VLOOKUP(C713,pivottrain!A:B,2,FALSE)</f>
        <v>0.28260869565217389</v>
      </c>
      <c r="E713">
        <f>VLOOKUP(C713,pivottrain!A:C,3,FALSE)</f>
        <v>0.71739130434782605</v>
      </c>
      <c r="F713" t="str">
        <f t="shared" si="34"/>
        <v>Male</v>
      </c>
      <c r="G713">
        <f t="shared" si="35"/>
        <v>1</v>
      </c>
    </row>
    <row r="714" spans="1:7">
      <c r="A714" s="1" t="s">
        <v>2787</v>
      </c>
      <c r="B714" s="1" t="s">
        <v>4</v>
      </c>
      <c r="C714" s="1" t="str">
        <f t="shared" si="33"/>
        <v>j</v>
      </c>
      <c r="D714">
        <f>VLOOKUP(C714,pivottrain!A:B,2,FALSE)</f>
        <v>2.6315789473684209E-2</v>
      </c>
      <c r="E714">
        <f>VLOOKUP(C714,pivottrain!A:C,3,FALSE)</f>
        <v>0.97368421052631582</v>
      </c>
      <c r="F714" t="str">
        <f t="shared" si="34"/>
        <v>Male</v>
      </c>
      <c r="G714">
        <f t="shared" si="35"/>
        <v>1</v>
      </c>
    </row>
    <row r="715" spans="1:7">
      <c r="A715" s="1" t="s">
        <v>2788</v>
      </c>
      <c r="B715" s="1" t="s">
        <v>6</v>
      </c>
      <c r="C715" s="1" t="str">
        <f t="shared" si="33"/>
        <v>t</v>
      </c>
      <c r="D715">
        <f>VLOOKUP(C715,pivottrain!A:B,2,FALSE)</f>
        <v>8.6538461538461536E-2</v>
      </c>
      <c r="E715">
        <f>VLOOKUP(C715,pivottrain!A:C,3,FALSE)</f>
        <v>0.91346153846153844</v>
      </c>
      <c r="F715" t="str">
        <f t="shared" si="34"/>
        <v>Male</v>
      </c>
      <c r="G715">
        <f t="shared" si="35"/>
        <v>0</v>
      </c>
    </row>
    <row r="716" spans="1:7">
      <c r="A716" s="1" t="s">
        <v>2789</v>
      </c>
      <c r="B716" s="1" t="s">
        <v>6</v>
      </c>
      <c r="C716" s="1" t="str">
        <f t="shared" si="33"/>
        <v>i</v>
      </c>
      <c r="D716">
        <f>VLOOKUP(C716,pivottrain!A:B,2,FALSE)</f>
        <v>0.82037996545768566</v>
      </c>
      <c r="E716">
        <f>VLOOKUP(C716,pivottrain!A:C,3,FALSE)</f>
        <v>0.17962003454231434</v>
      </c>
      <c r="F716" t="str">
        <f t="shared" si="34"/>
        <v>Female</v>
      </c>
      <c r="G716">
        <f t="shared" si="35"/>
        <v>1</v>
      </c>
    </row>
    <row r="717" spans="1:7">
      <c r="A717" s="1" t="s">
        <v>2790</v>
      </c>
      <c r="B717" s="1" t="s">
        <v>6</v>
      </c>
      <c r="C717" s="1" t="str">
        <f t="shared" si="33"/>
        <v>a</v>
      </c>
      <c r="D717">
        <f>VLOOKUP(C717,pivottrain!A:B,2,FALSE)</f>
        <v>0.73152478952291866</v>
      </c>
      <c r="E717">
        <f>VLOOKUP(C717,pivottrain!A:C,3,FALSE)</f>
        <v>0.26847521047708139</v>
      </c>
      <c r="F717" t="str">
        <f t="shared" si="34"/>
        <v>Female</v>
      </c>
      <c r="G717">
        <f t="shared" si="35"/>
        <v>1</v>
      </c>
    </row>
    <row r="718" spans="1:7">
      <c r="A718" s="1" t="s">
        <v>2791</v>
      </c>
      <c r="B718" s="1" t="s">
        <v>4</v>
      </c>
      <c r="C718" s="1" t="str">
        <f t="shared" si="33"/>
        <v>i</v>
      </c>
      <c r="D718">
        <f>VLOOKUP(C718,pivottrain!A:B,2,FALSE)</f>
        <v>0.82037996545768566</v>
      </c>
      <c r="E718">
        <f>VLOOKUP(C718,pivottrain!A:C,3,FALSE)</f>
        <v>0.17962003454231434</v>
      </c>
      <c r="F718" t="str">
        <f t="shared" si="34"/>
        <v>Female</v>
      </c>
      <c r="G718">
        <f t="shared" si="35"/>
        <v>0</v>
      </c>
    </row>
    <row r="719" spans="1:7">
      <c r="A719" s="1" t="s">
        <v>2792</v>
      </c>
      <c r="B719" s="1" t="s">
        <v>6</v>
      </c>
      <c r="C719" s="1" t="str">
        <f t="shared" si="33"/>
        <v>i</v>
      </c>
      <c r="D719">
        <f>VLOOKUP(C719,pivottrain!A:B,2,FALSE)</f>
        <v>0.82037996545768566</v>
      </c>
      <c r="E719">
        <f>VLOOKUP(C719,pivottrain!A:C,3,FALSE)</f>
        <v>0.17962003454231434</v>
      </c>
      <c r="F719" t="str">
        <f t="shared" si="34"/>
        <v>Female</v>
      </c>
      <c r="G719">
        <f t="shared" si="35"/>
        <v>1</v>
      </c>
    </row>
    <row r="720" spans="1:7">
      <c r="A720" s="1" t="s">
        <v>2793</v>
      </c>
      <c r="B720" s="1" t="s">
        <v>4</v>
      </c>
      <c r="C720" s="1" t="str">
        <f t="shared" si="33"/>
        <v>h</v>
      </c>
      <c r="D720">
        <f>VLOOKUP(C720,pivottrain!A:B,2,FALSE)</f>
        <v>3.7234042553191488E-2</v>
      </c>
      <c r="E720">
        <f>VLOOKUP(C720,pivottrain!A:C,3,FALSE)</f>
        <v>0.96276595744680848</v>
      </c>
      <c r="F720" t="str">
        <f t="shared" si="34"/>
        <v>Male</v>
      </c>
      <c r="G720">
        <f t="shared" si="35"/>
        <v>1</v>
      </c>
    </row>
    <row r="721" spans="1:7">
      <c r="A721" s="1" t="s">
        <v>2794</v>
      </c>
      <c r="B721" s="1" t="s">
        <v>6</v>
      </c>
      <c r="C721" s="1" t="str">
        <f t="shared" si="33"/>
        <v>a</v>
      </c>
      <c r="D721">
        <f>VLOOKUP(C721,pivottrain!A:B,2,FALSE)</f>
        <v>0.73152478952291866</v>
      </c>
      <c r="E721">
        <f>VLOOKUP(C721,pivottrain!A:C,3,FALSE)</f>
        <v>0.26847521047708139</v>
      </c>
      <c r="F721" t="str">
        <f t="shared" si="34"/>
        <v>Female</v>
      </c>
      <c r="G721">
        <f t="shared" si="35"/>
        <v>1</v>
      </c>
    </row>
    <row r="722" spans="1:7">
      <c r="A722" s="1" t="s">
        <v>2795</v>
      </c>
      <c r="B722" s="1" t="s">
        <v>6</v>
      </c>
      <c r="C722" s="1" t="str">
        <f t="shared" si="33"/>
        <v>i</v>
      </c>
      <c r="D722">
        <f>VLOOKUP(C722,pivottrain!A:B,2,FALSE)</f>
        <v>0.82037996545768566</v>
      </c>
      <c r="E722">
        <f>VLOOKUP(C722,pivottrain!A:C,3,FALSE)</f>
        <v>0.17962003454231434</v>
      </c>
      <c r="F722" t="str">
        <f t="shared" si="34"/>
        <v>Female</v>
      </c>
      <c r="G722">
        <f t="shared" si="35"/>
        <v>1</v>
      </c>
    </row>
    <row r="723" spans="1:7">
      <c r="A723" s="1" t="s">
        <v>2796</v>
      </c>
      <c r="B723" s="1" t="s">
        <v>4</v>
      </c>
      <c r="C723" s="1" t="str">
        <f t="shared" si="33"/>
        <v>r</v>
      </c>
      <c r="D723">
        <f>VLOOKUP(C723,pivottrain!A:B,2,FALSE)</f>
        <v>0.06</v>
      </c>
      <c r="E723">
        <f>VLOOKUP(C723,pivottrain!A:C,3,FALSE)</f>
        <v>0.94</v>
      </c>
      <c r="F723" t="str">
        <f t="shared" si="34"/>
        <v>Male</v>
      </c>
      <c r="G723">
        <f t="shared" si="35"/>
        <v>1</v>
      </c>
    </row>
    <row r="724" spans="1:7">
      <c r="A724" s="1" t="s">
        <v>2797</v>
      </c>
      <c r="B724" s="1" t="s">
        <v>4</v>
      </c>
      <c r="C724" s="1" t="str">
        <f t="shared" si="33"/>
        <v>n</v>
      </c>
      <c r="D724">
        <f>VLOOKUP(C724,pivottrain!A:B,2,FALSE)</f>
        <v>6.5384615384615388E-2</v>
      </c>
      <c r="E724">
        <f>VLOOKUP(C724,pivottrain!A:C,3,FALSE)</f>
        <v>0.93461538461538463</v>
      </c>
      <c r="F724" t="str">
        <f t="shared" si="34"/>
        <v>Male</v>
      </c>
      <c r="G724">
        <f t="shared" si="35"/>
        <v>1</v>
      </c>
    </row>
    <row r="725" spans="1:7">
      <c r="A725" s="1" t="s">
        <v>2798</v>
      </c>
      <c r="B725" s="1" t="s">
        <v>4</v>
      </c>
      <c r="C725" s="1" t="str">
        <f t="shared" si="33"/>
        <v>n</v>
      </c>
      <c r="D725">
        <f>VLOOKUP(C725,pivottrain!A:B,2,FALSE)</f>
        <v>6.5384615384615388E-2</v>
      </c>
      <c r="E725">
        <f>VLOOKUP(C725,pivottrain!A:C,3,FALSE)</f>
        <v>0.93461538461538463</v>
      </c>
      <c r="F725" t="str">
        <f t="shared" si="34"/>
        <v>Male</v>
      </c>
      <c r="G725">
        <f t="shared" si="35"/>
        <v>1</v>
      </c>
    </row>
    <row r="726" spans="1:7">
      <c r="A726" s="1" t="s">
        <v>2799</v>
      </c>
      <c r="B726" s="1" t="s">
        <v>4</v>
      </c>
      <c r="C726" s="1" t="str">
        <f t="shared" si="33"/>
        <v>a</v>
      </c>
      <c r="D726">
        <f>VLOOKUP(C726,pivottrain!A:B,2,FALSE)</f>
        <v>0.73152478952291866</v>
      </c>
      <c r="E726">
        <f>VLOOKUP(C726,pivottrain!A:C,3,FALSE)</f>
        <v>0.26847521047708139</v>
      </c>
      <c r="F726" t="str">
        <f t="shared" si="34"/>
        <v>Female</v>
      </c>
      <c r="G726">
        <f t="shared" si="35"/>
        <v>0</v>
      </c>
    </row>
    <row r="727" spans="1:7">
      <c r="A727" s="1" t="s">
        <v>2800</v>
      </c>
      <c r="B727" s="1" t="s">
        <v>6</v>
      </c>
      <c r="C727" s="1" t="str">
        <f t="shared" si="33"/>
        <v>a</v>
      </c>
      <c r="D727">
        <f>VLOOKUP(C727,pivottrain!A:B,2,FALSE)</f>
        <v>0.73152478952291866</v>
      </c>
      <c r="E727">
        <f>VLOOKUP(C727,pivottrain!A:C,3,FALSE)</f>
        <v>0.26847521047708139</v>
      </c>
      <c r="F727" t="str">
        <f t="shared" si="34"/>
        <v>Female</v>
      </c>
      <c r="G727">
        <f t="shared" si="35"/>
        <v>1</v>
      </c>
    </row>
    <row r="728" spans="1:7">
      <c r="A728" s="1" t="s">
        <v>2801</v>
      </c>
      <c r="B728" s="1" t="s">
        <v>4</v>
      </c>
      <c r="C728" s="1" t="str">
        <f t="shared" si="33"/>
        <v>r</v>
      </c>
      <c r="D728">
        <f>VLOOKUP(C728,pivottrain!A:B,2,FALSE)</f>
        <v>0.06</v>
      </c>
      <c r="E728">
        <f>VLOOKUP(C728,pivottrain!A:C,3,FALSE)</f>
        <v>0.94</v>
      </c>
      <c r="F728" t="str">
        <f t="shared" si="34"/>
        <v>Male</v>
      </c>
      <c r="G728">
        <f t="shared" si="35"/>
        <v>1</v>
      </c>
    </row>
    <row r="729" spans="1:7">
      <c r="A729" s="1" t="s">
        <v>2802</v>
      </c>
      <c r="B729" s="1" t="s">
        <v>4</v>
      </c>
      <c r="C729" s="1" t="str">
        <f t="shared" si="33"/>
        <v>y</v>
      </c>
      <c r="D729">
        <f>VLOOKUP(C729,pivottrain!A:B,2,FALSE)</f>
        <v>5.5555555555555552E-2</v>
      </c>
      <c r="E729">
        <f>VLOOKUP(C729,pivottrain!A:C,3,FALSE)</f>
        <v>0.94444444444444442</v>
      </c>
      <c r="F729" t="str">
        <f t="shared" si="34"/>
        <v>Male</v>
      </c>
      <c r="G729">
        <f t="shared" si="35"/>
        <v>1</v>
      </c>
    </row>
    <row r="730" spans="1:7">
      <c r="A730" s="1" t="s">
        <v>2803</v>
      </c>
      <c r="B730" s="1" t="s">
        <v>4</v>
      </c>
      <c r="C730" s="1" t="str">
        <f t="shared" si="33"/>
        <v>y</v>
      </c>
      <c r="D730">
        <f>VLOOKUP(C730,pivottrain!A:B,2,FALSE)</f>
        <v>5.5555555555555552E-2</v>
      </c>
      <c r="E730">
        <f>VLOOKUP(C730,pivottrain!A:C,3,FALSE)</f>
        <v>0.94444444444444442</v>
      </c>
      <c r="F730" t="str">
        <f t="shared" si="34"/>
        <v>Male</v>
      </c>
      <c r="G730">
        <f t="shared" si="35"/>
        <v>1</v>
      </c>
    </row>
    <row r="731" spans="1:7">
      <c r="A731" s="1" t="s">
        <v>2804</v>
      </c>
      <c r="B731" s="1" t="s">
        <v>6</v>
      </c>
      <c r="C731" s="1" t="str">
        <f t="shared" si="33"/>
        <v>a</v>
      </c>
      <c r="D731">
        <f>VLOOKUP(C731,pivottrain!A:B,2,FALSE)</f>
        <v>0.73152478952291866</v>
      </c>
      <c r="E731">
        <f>VLOOKUP(C731,pivottrain!A:C,3,FALSE)</f>
        <v>0.26847521047708139</v>
      </c>
      <c r="F731" t="str">
        <f t="shared" si="34"/>
        <v>Female</v>
      </c>
      <c r="G731">
        <f t="shared" si="35"/>
        <v>1</v>
      </c>
    </row>
    <row r="732" spans="1:7">
      <c r="A732" s="1" t="s">
        <v>2805</v>
      </c>
      <c r="B732" s="1" t="s">
        <v>4</v>
      </c>
      <c r="C732" s="1" t="str">
        <f t="shared" si="33"/>
        <v>a</v>
      </c>
      <c r="D732">
        <f>VLOOKUP(C732,pivottrain!A:B,2,FALSE)</f>
        <v>0.73152478952291866</v>
      </c>
      <c r="E732">
        <f>VLOOKUP(C732,pivottrain!A:C,3,FALSE)</f>
        <v>0.26847521047708139</v>
      </c>
      <c r="F732" t="str">
        <f t="shared" si="34"/>
        <v>Female</v>
      </c>
      <c r="G732">
        <f t="shared" si="35"/>
        <v>0</v>
      </c>
    </row>
    <row r="733" spans="1:7">
      <c r="A733" s="1" t="s">
        <v>2806</v>
      </c>
      <c r="B733" s="1" t="s">
        <v>4</v>
      </c>
      <c r="C733" s="1" t="str">
        <f t="shared" si="33"/>
        <v>t</v>
      </c>
      <c r="D733">
        <f>VLOOKUP(C733,pivottrain!A:B,2,FALSE)</f>
        <v>8.6538461538461536E-2</v>
      </c>
      <c r="E733">
        <f>VLOOKUP(C733,pivottrain!A:C,3,FALSE)</f>
        <v>0.91346153846153844</v>
      </c>
      <c r="F733" t="str">
        <f t="shared" si="34"/>
        <v>Male</v>
      </c>
      <c r="G733">
        <f t="shared" si="35"/>
        <v>1</v>
      </c>
    </row>
    <row r="734" spans="1:7">
      <c r="A734" s="1" t="s">
        <v>2807</v>
      </c>
      <c r="B734" s="1" t="s">
        <v>4</v>
      </c>
      <c r="C734" s="1" t="str">
        <f t="shared" si="33"/>
        <v>h</v>
      </c>
      <c r="D734">
        <f>VLOOKUP(C734,pivottrain!A:B,2,FALSE)</f>
        <v>3.7234042553191488E-2</v>
      </c>
      <c r="E734">
        <f>VLOOKUP(C734,pivottrain!A:C,3,FALSE)</f>
        <v>0.96276595744680848</v>
      </c>
      <c r="F734" t="str">
        <f t="shared" si="34"/>
        <v>Male</v>
      </c>
      <c r="G734">
        <f t="shared" si="35"/>
        <v>1</v>
      </c>
    </row>
    <row r="735" spans="1:7">
      <c r="A735" s="1" t="s">
        <v>2808</v>
      </c>
      <c r="B735" s="1" t="s">
        <v>4</v>
      </c>
      <c r="C735" s="1" t="str">
        <f t="shared" si="33"/>
        <v>h</v>
      </c>
      <c r="D735">
        <f>VLOOKUP(C735,pivottrain!A:B,2,FALSE)</f>
        <v>3.7234042553191488E-2</v>
      </c>
      <c r="E735">
        <f>VLOOKUP(C735,pivottrain!A:C,3,FALSE)</f>
        <v>0.96276595744680848</v>
      </c>
      <c r="F735" t="str">
        <f t="shared" si="34"/>
        <v>Male</v>
      </c>
      <c r="G735">
        <f t="shared" si="35"/>
        <v>1</v>
      </c>
    </row>
    <row r="736" spans="1:7">
      <c r="A736" s="1" t="s">
        <v>2809</v>
      </c>
      <c r="B736" s="1" t="s">
        <v>6</v>
      </c>
      <c r="C736" s="1" t="str">
        <f t="shared" si="33"/>
        <v>a</v>
      </c>
      <c r="D736">
        <f>VLOOKUP(C736,pivottrain!A:B,2,FALSE)</f>
        <v>0.73152478952291866</v>
      </c>
      <c r="E736">
        <f>VLOOKUP(C736,pivottrain!A:C,3,FALSE)</f>
        <v>0.26847521047708139</v>
      </c>
      <c r="F736" t="str">
        <f t="shared" si="34"/>
        <v>Female</v>
      </c>
      <c r="G736">
        <f t="shared" si="35"/>
        <v>1</v>
      </c>
    </row>
    <row r="737" spans="1:7">
      <c r="A737" s="1" t="s">
        <v>2810</v>
      </c>
      <c r="B737" s="1" t="s">
        <v>4</v>
      </c>
      <c r="C737" s="1" t="str">
        <f t="shared" si="33"/>
        <v>i</v>
      </c>
      <c r="D737">
        <f>VLOOKUP(C737,pivottrain!A:B,2,FALSE)</f>
        <v>0.82037996545768566</v>
      </c>
      <c r="E737">
        <f>VLOOKUP(C737,pivottrain!A:C,3,FALSE)</f>
        <v>0.17962003454231434</v>
      </c>
      <c r="F737" t="str">
        <f t="shared" si="34"/>
        <v>Female</v>
      </c>
      <c r="G737">
        <f t="shared" si="35"/>
        <v>0</v>
      </c>
    </row>
    <row r="738" spans="1:7">
      <c r="A738" s="1" t="s">
        <v>2811</v>
      </c>
      <c r="B738" s="1" t="s">
        <v>6</v>
      </c>
      <c r="C738" s="1" t="str">
        <f t="shared" si="33"/>
        <v>a</v>
      </c>
      <c r="D738">
        <f>VLOOKUP(C738,pivottrain!A:B,2,FALSE)</f>
        <v>0.73152478952291866</v>
      </c>
      <c r="E738">
        <f>VLOOKUP(C738,pivottrain!A:C,3,FALSE)</f>
        <v>0.26847521047708139</v>
      </c>
      <c r="F738" t="str">
        <f t="shared" si="34"/>
        <v>Female</v>
      </c>
      <c r="G738">
        <f t="shared" si="35"/>
        <v>1</v>
      </c>
    </row>
    <row r="739" spans="1:7">
      <c r="A739" s="1" t="s">
        <v>2812</v>
      </c>
      <c r="B739" s="1" t="s">
        <v>4</v>
      </c>
      <c r="C739" s="1" t="str">
        <f t="shared" si="33"/>
        <v>l</v>
      </c>
      <c r="D739">
        <f>VLOOKUP(C739,pivottrain!A:B,2,FALSE)</f>
        <v>0.28260869565217389</v>
      </c>
      <c r="E739">
        <f>VLOOKUP(C739,pivottrain!A:C,3,FALSE)</f>
        <v>0.71739130434782605</v>
      </c>
      <c r="F739" t="str">
        <f t="shared" si="34"/>
        <v>Male</v>
      </c>
      <c r="G739">
        <f t="shared" si="35"/>
        <v>1</v>
      </c>
    </row>
    <row r="740" spans="1:7">
      <c r="A740" s="1" t="s">
        <v>2813</v>
      </c>
      <c r="B740" s="1" t="s">
        <v>4</v>
      </c>
      <c r="C740" s="1" t="str">
        <f t="shared" si="33"/>
        <v>r</v>
      </c>
      <c r="D740">
        <f>VLOOKUP(C740,pivottrain!A:B,2,FALSE)</f>
        <v>0.06</v>
      </c>
      <c r="E740">
        <f>VLOOKUP(C740,pivottrain!A:C,3,FALSE)</f>
        <v>0.94</v>
      </c>
      <c r="F740" t="str">
        <f t="shared" si="34"/>
        <v>Male</v>
      </c>
      <c r="G740">
        <f t="shared" si="35"/>
        <v>1</v>
      </c>
    </row>
    <row r="741" spans="1:7">
      <c r="A741" s="1" t="s">
        <v>2814</v>
      </c>
      <c r="B741" s="1" t="s">
        <v>6</v>
      </c>
      <c r="C741" s="1" t="str">
        <f t="shared" si="33"/>
        <v>i</v>
      </c>
      <c r="D741">
        <f>VLOOKUP(C741,pivottrain!A:B,2,FALSE)</f>
        <v>0.82037996545768566</v>
      </c>
      <c r="E741">
        <f>VLOOKUP(C741,pivottrain!A:C,3,FALSE)</f>
        <v>0.17962003454231434</v>
      </c>
      <c r="F741" t="str">
        <f t="shared" si="34"/>
        <v>Female</v>
      </c>
      <c r="G741">
        <f t="shared" si="35"/>
        <v>1</v>
      </c>
    </row>
    <row r="742" spans="1:7">
      <c r="A742" s="1" t="s">
        <v>2815</v>
      </c>
      <c r="B742" s="1" t="s">
        <v>4</v>
      </c>
      <c r="C742" s="1" t="str">
        <f t="shared" si="33"/>
        <v>n</v>
      </c>
      <c r="D742">
        <f>VLOOKUP(C742,pivottrain!A:B,2,FALSE)</f>
        <v>6.5384615384615388E-2</v>
      </c>
      <c r="E742">
        <f>VLOOKUP(C742,pivottrain!A:C,3,FALSE)</f>
        <v>0.93461538461538463</v>
      </c>
      <c r="F742" t="str">
        <f t="shared" si="34"/>
        <v>Male</v>
      </c>
      <c r="G742">
        <f t="shared" si="35"/>
        <v>1</v>
      </c>
    </row>
    <row r="743" spans="1:7">
      <c r="A743" s="1" t="s">
        <v>2816</v>
      </c>
      <c r="B743" s="1" t="s">
        <v>4</v>
      </c>
      <c r="C743" s="1" t="str">
        <f t="shared" si="33"/>
        <v>u</v>
      </c>
      <c r="D743">
        <f>VLOOKUP(C743,pivottrain!A:B,2,FALSE)</f>
        <v>0.15492957746478872</v>
      </c>
      <c r="E743">
        <f>VLOOKUP(C743,pivottrain!A:C,3,FALSE)</f>
        <v>0.84507042253521125</v>
      </c>
      <c r="F743" t="str">
        <f t="shared" si="34"/>
        <v>Male</v>
      </c>
      <c r="G743">
        <f t="shared" si="35"/>
        <v>1</v>
      </c>
    </row>
    <row r="744" spans="1:7">
      <c r="A744" s="1" t="s">
        <v>2817</v>
      </c>
      <c r="B744" s="1" t="s">
        <v>6</v>
      </c>
      <c r="C744" s="1" t="str">
        <f t="shared" si="33"/>
        <v>a</v>
      </c>
      <c r="D744">
        <f>VLOOKUP(C744,pivottrain!A:B,2,FALSE)</f>
        <v>0.73152478952291866</v>
      </c>
      <c r="E744">
        <f>VLOOKUP(C744,pivottrain!A:C,3,FALSE)</f>
        <v>0.26847521047708139</v>
      </c>
      <c r="F744" t="str">
        <f t="shared" si="34"/>
        <v>Female</v>
      </c>
      <c r="G744">
        <f t="shared" si="35"/>
        <v>1</v>
      </c>
    </row>
    <row r="745" spans="1:7">
      <c r="A745" s="1" t="s">
        <v>2818</v>
      </c>
      <c r="B745" s="1" t="s">
        <v>6</v>
      </c>
      <c r="C745" s="1" t="str">
        <f t="shared" si="33"/>
        <v>a</v>
      </c>
      <c r="D745">
        <f>VLOOKUP(C745,pivottrain!A:B,2,FALSE)</f>
        <v>0.73152478952291866</v>
      </c>
      <c r="E745">
        <f>VLOOKUP(C745,pivottrain!A:C,3,FALSE)</f>
        <v>0.26847521047708139</v>
      </c>
      <c r="F745" t="str">
        <f t="shared" si="34"/>
        <v>Female</v>
      </c>
      <c r="G745">
        <f t="shared" si="35"/>
        <v>1</v>
      </c>
    </row>
    <row r="746" spans="1:7">
      <c r="A746" s="1" t="s">
        <v>2819</v>
      </c>
      <c r="B746" s="1" t="s">
        <v>4</v>
      </c>
      <c r="C746" s="1" t="str">
        <f t="shared" si="33"/>
        <v>n</v>
      </c>
      <c r="D746">
        <f>VLOOKUP(C746,pivottrain!A:B,2,FALSE)</f>
        <v>6.5384615384615388E-2</v>
      </c>
      <c r="E746">
        <f>VLOOKUP(C746,pivottrain!A:C,3,FALSE)</f>
        <v>0.93461538461538463</v>
      </c>
      <c r="F746" t="str">
        <f t="shared" si="34"/>
        <v>Male</v>
      </c>
      <c r="G746">
        <f t="shared" si="35"/>
        <v>1</v>
      </c>
    </row>
    <row r="747" spans="1:7">
      <c r="A747" s="1" t="s">
        <v>2820</v>
      </c>
      <c r="B747" s="1" t="s">
        <v>4</v>
      </c>
      <c r="C747" s="1" t="str">
        <f t="shared" si="33"/>
        <v>d</v>
      </c>
      <c r="D747">
        <f>VLOOKUP(C747,pivottrain!A:B,2,FALSE)</f>
        <v>5.0847457627118647E-2</v>
      </c>
      <c r="E747">
        <f>VLOOKUP(C747,pivottrain!A:C,3,FALSE)</f>
        <v>0.94915254237288138</v>
      </c>
      <c r="F747" t="str">
        <f t="shared" si="34"/>
        <v>Male</v>
      </c>
      <c r="G747">
        <f t="shared" si="35"/>
        <v>1</v>
      </c>
    </row>
    <row r="748" spans="1:7">
      <c r="A748" s="1" t="s">
        <v>2821</v>
      </c>
      <c r="B748" s="1" t="s">
        <v>6</v>
      </c>
      <c r="C748" s="1" t="str">
        <f t="shared" si="33"/>
        <v>i</v>
      </c>
      <c r="D748">
        <f>VLOOKUP(C748,pivottrain!A:B,2,FALSE)</f>
        <v>0.82037996545768566</v>
      </c>
      <c r="E748">
        <f>VLOOKUP(C748,pivottrain!A:C,3,FALSE)</f>
        <v>0.17962003454231434</v>
      </c>
      <c r="F748" t="str">
        <f t="shared" si="34"/>
        <v>Female</v>
      </c>
      <c r="G748">
        <f t="shared" si="35"/>
        <v>1</v>
      </c>
    </row>
    <row r="749" spans="1:7">
      <c r="A749" s="1" t="s">
        <v>2822</v>
      </c>
      <c r="B749" s="1" t="s">
        <v>4</v>
      </c>
      <c r="C749" s="1" t="str">
        <f t="shared" si="33"/>
        <v>n</v>
      </c>
      <c r="D749">
        <f>VLOOKUP(C749,pivottrain!A:B,2,FALSE)</f>
        <v>6.5384615384615388E-2</v>
      </c>
      <c r="E749">
        <f>VLOOKUP(C749,pivottrain!A:C,3,FALSE)</f>
        <v>0.93461538461538463</v>
      </c>
      <c r="F749" t="str">
        <f t="shared" si="34"/>
        <v>Male</v>
      </c>
      <c r="G749">
        <f t="shared" si="35"/>
        <v>1</v>
      </c>
    </row>
    <row r="750" spans="1:7">
      <c r="A750" s="1" t="s">
        <v>2823</v>
      </c>
      <c r="B750" s="1" t="s">
        <v>6</v>
      </c>
      <c r="C750" s="1" t="str">
        <f t="shared" si="33"/>
        <v>i</v>
      </c>
      <c r="D750">
        <f>VLOOKUP(C750,pivottrain!A:B,2,FALSE)</f>
        <v>0.82037996545768566</v>
      </c>
      <c r="E750">
        <f>VLOOKUP(C750,pivottrain!A:C,3,FALSE)</f>
        <v>0.17962003454231434</v>
      </c>
      <c r="F750" t="str">
        <f t="shared" si="34"/>
        <v>Female</v>
      </c>
      <c r="G750">
        <f t="shared" si="35"/>
        <v>1</v>
      </c>
    </row>
    <row r="751" spans="1:7">
      <c r="A751" s="1" t="s">
        <v>2824</v>
      </c>
      <c r="B751" s="1" t="s">
        <v>4</v>
      </c>
      <c r="C751" s="1" t="str">
        <f t="shared" si="33"/>
        <v>a</v>
      </c>
      <c r="D751">
        <f>VLOOKUP(C751,pivottrain!A:B,2,FALSE)</f>
        <v>0.73152478952291866</v>
      </c>
      <c r="E751">
        <f>VLOOKUP(C751,pivottrain!A:C,3,FALSE)</f>
        <v>0.26847521047708139</v>
      </c>
      <c r="F751" t="str">
        <f t="shared" si="34"/>
        <v>Female</v>
      </c>
      <c r="G751">
        <f t="shared" si="35"/>
        <v>0</v>
      </c>
    </row>
    <row r="752" spans="1:7">
      <c r="A752" s="1" t="s">
        <v>2825</v>
      </c>
      <c r="B752" s="1" t="s">
        <v>4</v>
      </c>
      <c r="C752" s="1" t="str">
        <f t="shared" si="33"/>
        <v>r</v>
      </c>
      <c r="D752">
        <f>VLOOKUP(C752,pivottrain!A:B,2,FALSE)</f>
        <v>0.06</v>
      </c>
      <c r="E752">
        <f>VLOOKUP(C752,pivottrain!A:C,3,FALSE)</f>
        <v>0.94</v>
      </c>
      <c r="F752" t="str">
        <f t="shared" si="34"/>
        <v>Male</v>
      </c>
      <c r="G752">
        <f t="shared" si="35"/>
        <v>1</v>
      </c>
    </row>
    <row r="753" spans="1:7">
      <c r="A753" s="1" t="s">
        <v>2826</v>
      </c>
      <c r="B753" s="1" t="s">
        <v>6</v>
      </c>
      <c r="C753" s="1" t="str">
        <f t="shared" si="33"/>
        <v>i</v>
      </c>
      <c r="D753">
        <f>VLOOKUP(C753,pivottrain!A:B,2,FALSE)</f>
        <v>0.82037996545768566</v>
      </c>
      <c r="E753">
        <f>VLOOKUP(C753,pivottrain!A:C,3,FALSE)</f>
        <v>0.17962003454231434</v>
      </c>
      <c r="F753" t="str">
        <f t="shared" si="34"/>
        <v>Female</v>
      </c>
      <c r="G753">
        <f t="shared" si="35"/>
        <v>1</v>
      </c>
    </row>
    <row r="754" spans="1:7">
      <c r="A754" s="1" t="s">
        <v>2827</v>
      </c>
      <c r="B754" s="1" t="s">
        <v>4</v>
      </c>
      <c r="C754" s="1" t="str">
        <f t="shared" si="33"/>
        <v>a</v>
      </c>
      <c r="D754">
        <f>VLOOKUP(C754,pivottrain!A:B,2,FALSE)</f>
        <v>0.73152478952291866</v>
      </c>
      <c r="E754">
        <f>VLOOKUP(C754,pivottrain!A:C,3,FALSE)</f>
        <v>0.26847521047708139</v>
      </c>
      <c r="F754" t="str">
        <f t="shared" si="34"/>
        <v>Female</v>
      </c>
      <c r="G754">
        <f t="shared" si="35"/>
        <v>0</v>
      </c>
    </row>
    <row r="755" spans="1:7">
      <c r="A755" s="1" t="s">
        <v>2828</v>
      </c>
      <c r="B755" s="1" t="s">
        <v>4</v>
      </c>
      <c r="C755" s="1" t="str">
        <f t="shared" si="33"/>
        <v>v</v>
      </c>
      <c r="D755">
        <f>VLOOKUP(C755,pivottrain!A:B,2,FALSE)</f>
        <v>0</v>
      </c>
      <c r="E755">
        <f>VLOOKUP(C755,pivottrain!A:C,3,FALSE)</f>
        <v>1</v>
      </c>
      <c r="F755" t="str">
        <f t="shared" si="34"/>
        <v>Male</v>
      </c>
      <c r="G755">
        <f t="shared" si="35"/>
        <v>1</v>
      </c>
    </row>
    <row r="756" spans="1:7">
      <c r="A756" s="1" t="s">
        <v>2829</v>
      </c>
      <c r="B756" s="1" t="s">
        <v>4</v>
      </c>
      <c r="C756" s="1" t="str">
        <f t="shared" si="33"/>
        <v>o</v>
      </c>
      <c r="D756">
        <f>VLOOKUP(C756,pivottrain!A:B,2,FALSE)</f>
        <v>0.33333333333333331</v>
      </c>
      <c r="E756">
        <f>VLOOKUP(C756,pivottrain!A:C,3,FALSE)</f>
        <v>0.66666666666666663</v>
      </c>
      <c r="F756" t="str">
        <f t="shared" si="34"/>
        <v>Male</v>
      </c>
      <c r="G756">
        <f t="shared" si="35"/>
        <v>1</v>
      </c>
    </row>
    <row r="757" spans="1:7">
      <c r="A757" s="1" t="s">
        <v>2830</v>
      </c>
      <c r="B757" s="1" t="s">
        <v>4</v>
      </c>
      <c r="C757" s="1" t="str">
        <f t="shared" si="33"/>
        <v>u</v>
      </c>
      <c r="D757">
        <f>VLOOKUP(C757,pivottrain!A:B,2,FALSE)</f>
        <v>0.15492957746478872</v>
      </c>
      <c r="E757">
        <f>VLOOKUP(C757,pivottrain!A:C,3,FALSE)</f>
        <v>0.84507042253521125</v>
      </c>
      <c r="F757" t="str">
        <f t="shared" si="34"/>
        <v>Male</v>
      </c>
      <c r="G757">
        <f t="shared" si="35"/>
        <v>1</v>
      </c>
    </row>
    <row r="758" spans="1:7">
      <c r="A758" s="1" t="s">
        <v>2831</v>
      </c>
      <c r="B758" s="1" t="s">
        <v>6</v>
      </c>
      <c r="C758" s="1" t="str">
        <f t="shared" si="33"/>
        <v>a</v>
      </c>
      <c r="D758">
        <f>VLOOKUP(C758,pivottrain!A:B,2,FALSE)</f>
        <v>0.73152478952291866</v>
      </c>
      <c r="E758">
        <f>VLOOKUP(C758,pivottrain!A:C,3,FALSE)</f>
        <v>0.26847521047708139</v>
      </c>
      <c r="F758" t="str">
        <f t="shared" si="34"/>
        <v>Female</v>
      </c>
      <c r="G758">
        <f t="shared" si="35"/>
        <v>1</v>
      </c>
    </row>
    <row r="759" spans="1:7">
      <c r="A759" s="1" t="s">
        <v>2832</v>
      </c>
      <c r="B759" s="1" t="s">
        <v>4</v>
      </c>
      <c r="C759" s="1" t="str">
        <f t="shared" si="33"/>
        <v>i</v>
      </c>
      <c r="D759">
        <f>VLOOKUP(C759,pivottrain!A:B,2,FALSE)</f>
        <v>0.82037996545768566</v>
      </c>
      <c r="E759">
        <f>VLOOKUP(C759,pivottrain!A:C,3,FALSE)</f>
        <v>0.17962003454231434</v>
      </c>
      <c r="F759" t="str">
        <f t="shared" si="34"/>
        <v>Female</v>
      </c>
      <c r="G759">
        <f t="shared" si="35"/>
        <v>0</v>
      </c>
    </row>
    <row r="760" spans="1:7">
      <c r="A760" s="1" t="s">
        <v>2833</v>
      </c>
      <c r="B760" s="1" t="s">
        <v>4</v>
      </c>
      <c r="C760" s="1" t="str">
        <f t="shared" si="33"/>
        <v>m</v>
      </c>
      <c r="D760">
        <f>VLOOKUP(C760,pivottrain!A:B,2,FALSE)</f>
        <v>0.171875</v>
      </c>
      <c r="E760">
        <f>VLOOKUP(C760,pivottrain!A:C,3,FALSE)</f>
        <v>0.828125</v>
      </c>
      <c r="F760" t="str">
        <f t="shared" si="34"/>
        <v>Male</v>
      </c>
      <c r="G760">
        <f t="shared" si="35"/>
        <v>1</v>
      </c>
    </row>
    <row r="761" spans="1:7">
      <c r="A761" s="1" t="s">
        <v>2834</v>
      </c>
      <c r="B761" s="1" t="s">
        <v>6</v>
      </c>
      <c r="C761" s="1" t="str">
        <f t="shared" si="33"/>
        <v>a</v>
      </c>
      <c r="D761">
        <f>VLOOKUP(C761,pivottrain!A:B,2,FALSE)</f>
        <v>0.73152478952291866</v>
      </c>
      <c r="E761">
        <f>VLOOKUP(C761,pivottrain!A:C,3,FALSE)</f>
        <v>0.26847521047708139</v>
      </c>
      <c r="F761" t="str">
        <f t="shared" si="34"/>
        <v>Female</v>
      </c>
      <c r="G761">
        <f t="shared" si="35"/>
        <v>1</v>
      </c>
    </row>
    <row r="762" spans="1:7">
      <c r="A762" s="1" t="s">
        <v>2835</v>
      </c>
      <c r="B762" s="1" t="s">
        <v>4</v>
      </c>
      <c r="C762" s="1" t="str">
        <f t="shared" si="33"/>
        <v>a</v>
      </c>
      <c r="D762">
        <f>VLOOKUP(C762,pivottrain!A:B,2,FALSE)</f>
        <v>0.73152478952291866</v>
      </c>
      <c r="E762">
        <f>VLOOKUP(C762,pivottrain!A:C,3,FALSE)</f>
        <v>0.26847521047708139</v>
      </c>
      <c r="F762" t="str">
        <f t="shared" si="34"/>
        <v>Female</v>
      </c>
      <c r="G762">
        <f t="shared" si="35"/>
        <v>0</v>
      </c>
    </row>
    <row r="763" spans="1:7">
      <c r="A763" s="1" t="s">
        <v>2836</v>
      </c>
      <c r="B763" s="1" t="s">
        <v>6</v>
      </c>
      <c r="C763" s="1" t="str">
        <f t="shared" si="33"/>
        <v>i</v>
      </c>
      <c r="D763">
        <f>VLOOKUP(C763,pivottrain!A:B,2,FALSE)</f>
        <v>0.82037996545768566</v>
      </c>
      <c r="E763">
        <f>VLOOKUP(C763,pivottrain!A:C,3,FALSE)</f>
        <v>0.17962003454231434</v>
      </c>
      <c r="F763" t="str">
        <f t="shared" si="34"/>
        <v>Female</v>
      </c>
      <c r="G763">
        <f t="shared" si="35"/>
        <v>1</v>
      </c>
    </row>
    <row r="764" spans="1:7">
      <c r="A764" s="1" t="s">
        <v>2837</v>
      </c>
      <c r="B764" s="1" t="s">
        <v>6</v>
      </c>
      <c r="C764" s="1" t="str">
        <f t="shared" si="33"/>
        <v>a</v>
      </c>
      <c r="D764">
        <f>VLOOKUP(C764,pivottrain!A:B,2,FALSE)</f>
        <v>0.73152478952291866</v>
      </c>
      <c r="E764">
        <f>VLOOKUP(C764,pivottrain!A:C,3,FALSE)</f>
        <v>0.26847521047708139</v>
      </c>
      <c r="F764" t="str">
        <f t="shared" si="34"/>
        <v>Female</v>
      </c>
      <c r="G764">
        <f t="shared" si="35"/>
        <v>1</v>
      </c>
    </row>
    <row r="765" spans="1:7">
      <c r="A765" s="1" t="s">
        <v>2838</v>
      </c>
      <c r="B765" s="1" t="s">
        <v>4</v>
      </c>
      <c r="C765" s="1" t="str">
        <f t="shared" si="33"/>
        <v>h</v>
      </c>
      <c r="D765">
        <f>VLOOKUP(C765,pivottrain!A:B,2,FALSE)</f>
        <v>3.7234042553191488E-2</v>
      </c>
      <c r="E765">
        <f>VLOOKUP(C765,pivottrain!A:C,3,FALSE)</f>
        <v>0.96276595744680848</v>
      </c>
      <c r="F765" t="str">
        <f t="shared" si="34"/>
        <v>Male</v>
      </c>
      <c r="G765">
        <f t="shared" si="35"/>
        <v>1</v>
      </c>
    </row>
    <row r="766" spans="1:7">
      <c r="A766" s="1" t="s">
        <v>2839</v>
      </c>
      <c r="B766" s="1" t="s">
        <v>4</v>
      </c>
      <c r="C766" s="1" t="str">
        <f t="shared" si="33"/>
        <v>b</v>
      </c>
      <c r="D766">
        <f>VLOOKUP(C766,pivottrain!A:B,2,FALSE)</f>
        <v>0.15789473684210525</v>
      </c>
      <c r="E766">
        <f>VLOOKUP(C766,pivottrain!A:C,3,FALSE)</f>
        <v>0.84210526315789469</v>
      </c>
      <c r="F766" t="str">
        <f t="shared" si="34"/>
        <v>Male</v>
      </c>
      <c r="G766">
        <f t="shared" si="35"/>
        <v>1</v>
      </c>
    </row>
    <row r="767" spans="1:7">
      <c r="A767" s="1" t="s">
        <v>2840</v>
      </c>
      <c r="B767" s="1" t="s">
        <v>4</v>
      </c>
      <c r="C767" s="1" t="str">
        <f t="shared" si="33"/>
        <v>t</v>
      </c>
      <c r="D767">
        <f>VLOOKUP(C767,pivottrain!A:B,2,FALSE)</f>
        <v>8.6538461538461536E-2</v>
      </c>
      <c r="E767">
        <f>VLOOKUP(C767,pivottrain!A:C,3,FALSE)</f>
        <v>0.91346153846153844</v>
      </c>
      <c r="F767" t="str">
        <f t="shared" si="34"/>
        <v>Male</v>
      </c>
      <c r="G767">
        <f t="shared" si="35"/>
        <v>1</v>
      </c>
    </row>
    <row r="768" spans="1:7">
      <c r="A768" s="1" t="s">
        <v>2841</v>
      </c>
      <c r="B768" s="1" t="s">
        <v>6</v>
      </c>
      <c r="C768" s="1" t="str">
        <f t="shared" si="33"/>
        <v>a</v>
      </c>
      <c r="D768">
        <f>VLOOKUP(C768,pivottrain!A:B,2,FALSE)</f>
        <v>0.73152478952291866</v>
      </c>
      <c r="E768">
        <f>VLOOKUP(C768,pivottrain!A:C,3,FALSE)</f>
        <v>0.26847521047708139</v>
      </c>
      <c r="F768" t="str">
        <f t="shared" si="34"/>
        <v>Female</v>
      </c>
      <c r="G768">
        <f t="shared" si="35"/>
        <v>1</v>
      </c>
    </row>
    <row r="769" spans="1:7">
      <c r="A769" s="1" t="s">
        <v>2842</v>
      </c>
      <c r="B769" s="1" t="s">
        <v>6</v>
      </c>
      <c r="C769" s="1" t="str">
        <f t="shared" si="33"/>
        <v>u</v>
      </c>
      <c r="D769">
        <f>VLOOKUP(C769,pivottrain!A:B,2,FALSE)</f>
        <v>0.15492957746478872</v>
      </c>
      <c r="E769">
        <f>VLOOKUP(C769,pivottrain!A:C,3,FALSE)</f>
        <v>0.84507042253521125</v>
      </c>
      <c r="F769" t="str">
        <f t="shared" si="34"/>
        <v>Male</v>
      </c>
      <c r="G769">
        <f t="shared" si="35"/>
        <v>0</v>
      </c>
    </row>
    <row r="770" spans="1:7">
      <c r="A770" s="1" t="s">
        <v>2843</v>
      </c>
      <c r="B770" s="1" t="s">
        <v>6</v>
      </c>
      <c r="C770" s="1" t="str">
        <f t="shared" ref="C770:C833" si="36">RIGHT(A770)</f>
        <v>a</v>
      </c>
      <c r="D770">
        <f>VLOOKUP(C770,pivottrain!A:B,2,FALSE)</f>
        <v>0.73152478952291866</v>
      </c>
      <c r="E770">
        <f>VLOOKUP(C770,pivottrain!A:C,3,FALSE)</f>
        <v>0.26847521047708139</v>
      </c>
      <c r="F770" t="str">
        <f t="shared" si="34"/>
        <v>Female</v>
      </c>
      <c r="G770">
        <f t="shared" si="35"/>
        <v>1</v>
      </c>
    </row>
    <row r="771" spans="1:7">
      <c r="A771" s="1" t="s">
        <v>2844</v>
      </c>
      <c r="B771" s="1" t="s">
        <v>4</v>
      </c>
      <c r="C771" s="1" t="str">
        <f t="shared" si="36"/>
        <v>a</v>
      </c>
      <c r="D771">
        <f>VLOOKUP(C771,pivottrain!A:B,2,FALSE)</f>
        <v>0.73152478952291866</v>
      </c>
      <c r="E771">
        <f>VLOOKUP(C771,pivottrain!A:C,3,FALSE)</f>
        <v>0.26847521047708139</v>
      </c>
      <c r="F771" t="str">
        <f t="shared" ref="F771:F834" si="37">IF(D771&gt;E771,"Female","Male")</f>
        <v>Female</v>
      </c>
      <c r="G771">
        <f t="shared" ref="G771:G834" si="38">IF(F771=B771,1,0)</f>
        <v>0</v>
      </c>
    </row>
    <row r="772" spans="1:7">
      <c r="A772" s="1" t="s">
        <v>2845</v>
      </c>
      <c r="B772" s="1" t="s">
        <v>4</v>
      </c>
      <c r="C772" s="1" t="str">
        <f t="shared" si="36"/>
        <v>v</v>
      </c>
      <c r="D772">
        <f>VLOOKUP(C772,pivottrain!A:B,2,FALSE)</f>
        <v>0</v>
      </c>
      <c r="E772">
        <f>VLOOKUP(C772,pivottrain!A:C,3,FALSE)</f>
        <v>1</v>
      </c>
      <c r="F772" t="str">
        <f t="shared" si="37"/>
        <v>Male</v>
      </c>
      <c r="G772">
        <f t="shared" si="38"/>
        <v>1</v>
      </c>
    </row>
    <row r="773" spans="1:7">
      <c r="A773" s="1" t="s">
        <v>2846</v>
      </c>
      <c r="B773" s="1" t="s">
        <v>4</v>
      </c>
      <c r="C773" s="1" t="str">
        <f t="shared" si="36"/>
        <v>n</v>
      </c>
      <c r="D773">
        <f>VLOOKUP(C773,pivottrain!A:B,2,FALSE)</f>
        <v>6.5384615384615388E-2</v>
      </c>
      <c r="E773">
        <f>VLOOKUP(C773,pivottrain!A:C,3,FALSE)</f>
        <v>0.93461538461538463</v>
      </c>
      <c r="F773" t="str">
        <f t="shared" si="37"/>
        <v>Male</v>
      </c>
      <c r="G773">
        <f t="shared" si="38"/>
        <v>1</v>
      </c>
    </row>
    <row r="774" spans="1:7">
      <c r="A774" s="1" t="s">
        <v>2847</v>
      </c>
      <c r="B774" s="1" t="s">
        <v>4</v>
      </c>
      <c r="C774" s="1" t="str">
        <f t="shared" si="36"/>
        <v>d</v>
      </c>
      <c r="D774">
        <f>VLOOKUP(C774,pivottrain!A:B,2,FALSE)</f>
        <v>5.0847457627118647E-2</v>
      </c>
      <c r="E774">
        <f>VLOOKUP(C774,pivottrain!A:C,3,FALSE)</f>
        <v>0.94915254237288138</v>
      </c>
      <c r="F774" t="str">
        <f t="shared" si="37"/>
        <v>Male</v>
      </c>
      <c r="G774">
        <f t="shared" si="38"/>
        <v>1</v>
      </c>
    </row>
    <row r="775" spans="1:7">
      <c r="A775" s="1" t="s">
        <v>2848</v>
      </c>
      <c r="B775" s="1" t="s">
        <v>4</v>
      </c>
      <c r="C775" s="1" t="str">
        <f t="shared" si="36"/>
        <v>r</v>
      </c>
      <c r="D775">
        <f>VLOOKUP(C775,pivottrain!A:B,2,FALSE)</f>
        <v>0.06</v>
      </c>
      <c r="E775">
        <f>VLOOKUP(C775,pivottrain!A:C,3,FALSE)</f>
        <v>0.94</v>
      </c>
      <c r="F775" t="str">
        <f t="shared" si="37"/>
        <v>Male</v>
      </c>
      <c r="G775">
        <f t="shared" si="38"/>
        <v>1</v>
      </c>
    </row>
    <row r="776" spans="1:7">
      <c r="A776" s="1" t="s">
        <v>2849</v>
      </c>
      <c r="B776" s="1" t="s">
        <v>4</v>
      </c>
      <c r="C776" s="1" t="str">
        <f t="shared" si="36"/>
        <v>k</v>
      </c>
      <c r="D776">
        <f>VLOOKUP(C776,pivottrain!A:B,2,FALSE)</f>
        <v>6.25E-2</v>
      </c>
      <c r="E776">
        <f>VLOOKUP(C776,pivottrain!A:C,3,FALSE)</f>
        <v>0.9375</v>
      </c>
      <c r="F776" t="str">
        <f t="shared" si="37"/>
        <v>Male</v>
      </c>
      <c r="G776">
        <f t="shared" si="38"/>
        <v>1</v>
      </c>
    </row>
    <row r="777" spans="1:7">
      <c r="A777" s="1" t="s">
        <v>2850</v>
      </c>
      <c r="B777" s="1" t="s">
        <v>4</v>
      </c>
      <c r="C777" s="1" t="str">
        <f t="shared" si="36"/>
        <v>h</v>
      </c>
      <c r="D777">
        <f>VLOOKUP(C777,pivottrain!A:B,2,FALSE)</f>
        <v>3.7234042553191488E-2</v>
      </c>
      <c r="E777">
        <f>VLOOKUP(C777,pivottrain!A:C,3,FALSE)</f>
        <v>0.96276595744680848</v>
      </c>
      <c r="F777" t="str">
        <f t="shared" si="37"/>
        <v>Male</v>
      </c>
      <c r="G777">
        <f t="shared" si="38"/>
        <v>1</v>
      </c>
    </row>
    <row r="778" spans="1:7">
      <c r="A778" s="1" t="s">
        <v>2851</v>
      </c>
      <c r="B778" s="1" t="s">
        <v>4</v>
      </c>
      <c r="C778" s="1" t="str">
        <f t="shared" si="36"/>
        <v>e</v>
      </c>
      <c r="D778">
        <f>VLOOKUP(C778,pivottrain!A:B,2,FALSE)</f>
        <v>0.47619047619047616</v>
      </c>
      <c r="E778">
        <f>VLOOKUP(C778,pivottrain!A:C,3,FALSE)</f>
        <v>0.52380952380952384</v>
      </c>
      <c r="F778" t="str">
        <f t="shared" si="37"/>
        <v>Male</v>
      </c>
      <c r="G778">
        <f t="shared" si="38"/>
        <v>1</v>
      </c>
    </row>
    <row r="779" spans="1:7">
      <c r="A779" s="1" t="s">
        <v>2852</v>
      </c>
      <c r="B779" s="1" t="s">
        <v>4</v>
      </c>
      <c r="C779" s="1" t="str">
        <f t="shared" si="36"/>
        <v>d</v>
      </c>
      <c r="D779">
        <f>VLOOKUP(C779,pivottrain!A:B,2,FALSE)</f>
        <v>5.0847457627118647E-2</v>
      </c>
      <c r="E779">
        <f>VLOOKUP(C779,pivottrain!A:C,3,FALSE)</f>
        <v>0.94915254237288138</v>
      </c>
      <c r="F779" t="str">
        <f t="shared" si="37"/>
        <v>Male</v>
      </c>
      <c r="G779">
        <f t="shared" si="38"/>
        <v>1</v>
      </c>
    </row>
    <row r="780" spans="1:7">
      <c r="A780" s="1" t="s">
        <v>2853</v>
      </c>
      <c r="B780" s="1" t="s">
        <v>6</v>
      </c>
      <c r="C780" s="1" t="str">
        <f t="shared" si="36"/>
        <v>a</v>
      </c>
      <c r="D780">
        <f>VLOOKUP(C780,pivottrain!A:B,2,FALSE)</f>
        <v>0.73152478952291866</v>
      </c>
      <c r="E780">
        <f>VLOOKUP(C780,pivottrain!A:C,3,FALSE)</f>
        <v>0.26847521047708139</v>
      </c>
      <c r="F780" t="str">
        <f t="shared" si="37"/>
        <v>Female</v>
      </c>
      <c r="G780">
        <f t="shared" si="38"/>
        <v>1</v>
      </c>
    </row>
    <row r="781" spans="1:7">
      <c r="A781" s="1" t="s">
        <v>2854</v>
      </c>
      <c r="B781" s="1" t="s">
        <v>6</v>
      </c>
      <c r="C781" s="1" t="str">
        <f t="shared" si="36"/>
        <v>a</v>
      </c>
      <c r="D781">
        <f>VLOOKUP(C781,pivottrain!A:B,2,FALSE)</f>
        <v>0.73152478952291866</v>
      </c>
      <c r="E781">
        <f>VLOOKUP(C781,pivottrain!A:C,3,FALSE)</f>
        <v>0.26847521047708139</v>
      </c>
      <c r="F781" t="str">
        <f t="shared" si="37"/>
        <v>Female</v>
      </c>
      <c r="G781">
        <f t="shared" si="38"/>
        <v>1</v>
      </c>
    </row>
    <row r="782" spans="1:7">
      <c r="A782" s="1" t="s">
        <v>2855</v>
      </c>
      <c r="B782" s="1" t="s">
        <v>6</v>
      </c>
      <c r="C782" s="1" t="str">
        <f t="shared" si="36"/>
        <v>i</v>
      </c>
      <c r="D782">
        <f>VLOOKUP(C782,pivottrain!A:B,2,FALSE)</f>
        <v>0.82037996545768566</v>
      </c>
      <c r="E782">
        <f>VLOOKUP(C782,pivottrain!A:C,3,FALSE)</f>
        <v>0.17962003454231434</v>
      </c>
      <c r="F782" t="str">
        <f t="shared" si="37"/>
        <v>Female</v>
      </c>
      <c r="G782">
        <f t="shared" si="38"/>
        <v>1</v>
      </c>
    </row>
    <row r="783" spans="1:7">
      <c r="A783" s="1" t="s">
        <v>2856</v>
      </c>
      <c r="B783" s="1" t="s">
        <v>4</v>
      </c>
      <c r="C783" s="1" t="str">
        <f t="shared" si="36"/>
        <v>m</v>
      </c>
      <c r="D783">
        <f>VLOOKUP(C783,pivottrain!A:B,2,FALSE)</f>
        <v>0.171875</v>
      </c>
      <c r="E783">
        <f>VLOOKUP(C783,pivottrain!A:C,3,FALSE)</f>
        <v>0.828125</v>
      </c>
      <c r="F783" t="str">
        <f t="shared" si="37"/>
        <v>Male</v>
      </c>
      <c r="G783">
        <f t="shared" si="38"/>
        <v>1</v>
      </c>
    </row>
    <row r="784" spans="1:7">
      <c r="A784" s="1" t="s">
        <v>2857</v>
      </c>
      <c r="B784" s="1" t="s">
        <v>4</v>
      </c>
      <c r="C784" s="1" t="str">
        <f t="shared" si="36"/>
        <v>n</v>
      </c>
      <c r="D784">
        <f>VLOOKUP(C784,pivottrain!A:B,2,FALSE)</f>
        <v>6.5384615384615388E-2</v>
      </c>
      <c r="E784">
        <f>VLOOKUP(C784,pivottrain!A:C,3,FALSE)</f>
        <v>0.93461538461538463</v>
      </c>
      <c r="F784" t="str">
        <f t="shared" si="37"/>
        <v>Male</v>
      </c>
      <c r="G784">
        <f t="shared" si="38"/>
        <v>1</v>
      </c>
    </row>
    <row r="785" spans="1:7">
      <c r="A785" s="1" t="s">
        <v>2858</v>
      </c>
      <c r="B785" s="1" t="s">
        <v>6</v>
      </c>
      <c r="C785" s="1" t="str">
        <f t="shared" si="36"/>
        <v>a</v>
      </c>
      <c r="D785">
        <f>VLOOKUP(C785,pivottrain!A:B,2,FALSE)</f>
        <v>0.73152478952291866</v>
      </c>
      <c r="E785">
        <f>VLOOKUP(C785,pivottrain!A:C,3,FALSE)</f>
        <v>0.26847521047708139</v>
      </c>
      <c r="F785" t="str">
        <f t="shared" si="37"/>
        <v>Female</v>
      </c>
      <c r="G785">
        <f t="shared" si="38"/>
        <v>1</v>
      </c>
    </row>
    <row r="786" spans="1:7">
      <c r="A786" s="1" t="s">
        <v>2859</v>
      </c>
      <c r="B786" s="1" t="s">
        <v>4</v>
      </c>
      <c r="C786" s="1" t="str">
        <f t="shared" si="36"/>
        <v>h</v>
      </c>
      <c r="D786">
        <f>VLOOKUP(C786,pivottrain!A:B,2,FALSE)</f>
        <v>3.7234042553191488E-2</v>
      </c>
      <c r="E786">
        <f>VLOOKUP(C786,pivottrain!A:C,3,FALSE)</f>
        <v>0.96276595744680848</v>
      </c>
      <c r="F786" t="str">
        <f t="shared" si="37"/>
        <v>Male</v>
      </c>
      <c r="G786">
        <f t="shared" si="38"/>
        <v>1</v>
      </c>
    </row>
    <row r="787" spans="1:7">
      <c r="A787" s="1" t="s">
        <v>2860</v>
      </c>
      <c r="B787" s="1" t="s">
        <v>4</v>
      </c>
      <c r="C787" s="1" t="str">
        <f t="shared" si="36"/>
        <v>s</v>
      </c>
      <c r="D787">
        <f>VLOOKUP(C787,pivottrain!A:B,2,FALSE)</f>
        <v>0.10810810810810811</v>
      </c>
      <c r="E787">
        <f>VLOOKUP(C787,pivottrain!A:C,3,FALSE)</f>
        <v>0.89189189189189189</v>
      </c>
      <c r="F787" t="str">
        <f t="shared" si="37"/>
        <v>Male</v>
      </c>
      <c r="G787">
        <f t="shared" si="38"/>
        <v>1</v>
      </c>
    </row>
    <row r="788" spans="1:7">
      <c r="A788" s="1" t="s">
        <v>2861</v>
      </c>
      <c r="B788" s="1" t="s">
        <v>4</v>
      </c>
      <c r="C788" s="1" t="str">
        <f t="shared" si="36"/>
        <v>i</v>
      </c>
      <c r="D788">
        <f>VLOOKUP(C788,pivottrain!A:B,2,FALSE)</f>
        <v>0.82037996545768566</v>
      </c>
      <c r="E788">
        <f>VLOOKUP(C788,pivottrain!A:C,3,FALSE)</f>
        <v>0.17962003454231434</v>
      </c>
      <c r="F788" t="str">
        <f t="shared" si="37"/>
        <v>Female</v>
      </c>
      <c r="G788">
        <f t="shared" si="38"/>
        <v>0</v>
      </c>
    </row>
    <row r="789" spans="1:7">
      <c r="A789" s="1" t="s">
        <v>2862</v>
      </c>
      <c r="B789" s="1" t="s">
        <v>6</v>
      </c>
      <c r="C789" s="1" t="str">
        <f t="shared" si="36"/>
        <v>i</v>
      </c>
      <c r="D789">
        <f>VLOOKUP(C789,pivottrain!A:B,2,FALSE)</f>
        <v>0.82037996545768566</v>
      </c>
      <c r="E789">
        <f>VLOOKUP(C789,pivottrain!A:C,3,FALSE)</f>
        <v>0.17962003454231434</v>
      </c>
      <c r="F789" t="str">
        <f t="shared" si="37"/>
        <v>Female</v>
      </c>
      <c r="G789">
        <f t="shared" si="38"/>
        <v>1</v>
      </c>
    </row>
    <row r="790" spans="1:7">
      <c r="A790" s="1" t="s">
        <v>2863</v>
      </c>
      <c r="B790" s="1" t="s">
        <v>4</v>
      </c>
      <c r="C790" s="1" t="str">
        <f t="shared" si="36"/>
        <v>y</v>
      </c>
      <c r="D790">
        <f>VLOOKUP(C790,pivottrain!A:B,2,FALSE)</f>
        <v>5.5555555555555552E-2</v>
      </c>
      <c r="E790">
        <f>VLOOKUP(C790,pivottrain!A:C,3,FALSE)</f>
        <v>0.94444444444444442</v>
      </c>
      <c r="F790" t="str">
        <f t="shared" si="37"/>
        <v>Male</v>
      </c>
      <c r="G790">
        <f t="shared" si="38"/>
        <v>1</v>
      </c>
    </row>
    <row r="791" spans="1:7">
      <c r="A791" s="1" t="s">
        <v>2864</v>
      </c>
      <c r="B791" s="1" t="s">
        <v>6</v>
      </c>
      <c r="C791" s="1" t="str">
        <f t="shared" si="36"/>
        <v>i</v>
      </c>
      <c r="D791">
        <f>VLOOKUP(C791,pivottrain!A:B,2,FALSE)</f>
        <v>0.82037996545768566</v>
      </c>
      <c r="E791">
        <f>VLOOKUP(C791,pivottrain!A:C,3,FALSE)</f>
        <v>0.17962003454231434</v>
      </c>
      <c r="F791" t="str">
        <f t="shared" si="37"/>
        <v>Female</v>
      </c>
      <c r="G791">
        <f t="shared" si="38"/>
        <v>1</v>
      </c>
    </row>
    <row r="792" spans="1:7">
      <c r="A792" s="1" t="s">
        <v>2865</v>
      </c>
      <c r="B792" s="1" t="s">
        <v>6</v>
      </c>
      <c r="C792" s="1" t="str">
        <f t="shared" si="36"/>
        <v>a</v>
      </c>
      <c r="D792">
        <f>VLOOKUP(C792,pivottrain!A:B,2,FALSE)</f>
        <v>0.73152478952291866</v>
      </c>
      <c r="E792">
        <f>VLOOKUP(C792,pivottrain!A:C,3,FALSE)</f>
        <v>0.26847521047708139</v>
      </c>
      <c r="F792" t="str">
        <f t="shared" si="37"/>
        <v>Female</v>
      </c>
      <c r="G792">
        <f t="shared" si="38"/>
        <v>1</v>
      </c>
    </row>
    <row r="793" spans="1:7">
      <c r="A793" s="1" t="s">
        <v>2866</v>
      </c>
      <c r="B793" s="1" t="s">
        <v>6</v>
      </c>
      <c r="C793" s="1" t="str">
        <f t="shared" si="36"/>
        <v>a</v>
      </c>
      <c r="D793">
        <f>VLOOKUP(C793,pivottrain!A:B,2,FALSE)</f>
        <v>0.73152478952291866</v>
      </c>
      <c r="E793">
        <f>VLOOKUP(C793,pivottrain!A:C,3,FALSE)</f>
        <v>0.26847521047708139</v>
      </c>
      <c r="F793" t="str">
        <f t="shared" si="37"/>
        <v>Female</v>
      </c>
      <c r="G793">
        <f t="shared" si="38"/>
        <v>1</v>
      </c>
    </row>
    <row r="794" spans="1:7">
      <c r="A794" s="1" t="s">
        <v>2867</v>
      </c>
      <c r="B794" s="1" t="s">
        <v>6</v>
      </c>
      <c r="C794" s="1" t="str">
        <f t="shared" si="36"/>
        <v>a</v>
      </c>
      <c r="D794">
        <f>VLOOKUP(C794,pivottrain!A:B,2,FALSE)</f>
        <v>0.73152478952291866</v>
      </c>
      <c r="E794">
        <f>VLOOKUP(C794,pivottrain!A:C,3,FALSE)</f>
        <v>0.26847521047708139</v>
      </c>
      <c r="F794" t="str">
        <f t="shared" si="37"/>
        <v>Female</v>
      </c>
      <c r="G794">
        <f t="shared" si="38"/>
        <v>1</v>
      </c>
    </row>
    <row r="795" spans="1:7">
      <c r="A795" s="1" t="s">
        <v>2868</v>
      </c>
      <c r="B795" s="1" t="s">
        <v>6</v>
      </c>
      <c r="C795" s="1" t="str">
        <f t="shared" si="36"/>
        <v>a</v>
      </c>
      <c r="D795">
        <f>VLOOKUP(C795,pivottrain!A:B,2,FALSE)</f>
        <v>0.73152478952291866</v>
      </c>
      <c r="E795">
        <f>VLOOKUP(C795,pivottrain!A:C,3,FALSE)</f>
        <v>0.26847521047708139</v>
      </c>
      <c r="F795" t="str">
        <f t="shared" si="37"/>
        <v>Female</v>
      </c>
      <c r="G795">
        <f t="shared" si="38"/>
        <v>1</v>
      </c>
    </row>
    <row r="796" spans="1:7">
      <c r="A796" s="1" t="s">
        <v>2869</v>
      </c>
      <c r="B796" s="1" t="s">
        <v>6</v>
      </c>
      <c r="C796" s="1" t="str">
        <f t="shared" si="36"/>
        <v>a</v>
      </c>
      <c r="D796">
        <f>VLOOKUP(C796,pivottrain!A:B,2,FALSE)</f>
        <v>0.73152478952291866</v>
      </c>
      <c r="E796">
        <f>VLOOKUP(C796,pivottrain!A:C,3,FALSE)</f>
        <v>0.26847521047708139</v>
      </c>
      <c r="F796" t="str">
        <f t="shared" si="37"/>
        <v>Female</v>
      </c>
      <c r="G796">
        <f t="shared" si="38"/>
        <v>1</v>
      </c>
    </row>
    <row r="797" spans="1:7">
      <c r="A797" s="1" t="s">
        <v>2870</v>
      </c>
      <c r="B797" s="1" t="s">
        <v>4</v>
      </c>
      <c r="C797" s="1" t="str">
        <f t="shared" si="36"/>
        <v>l</v>
      </c>
      <c r="D797">
        <f>VLOOKUP(C797,pivottrain!A:B,2,FALSE)</f>
        <v>0.28260869565217389</v>
      </c>
      <c r="E797">
        <f>VLOOKUP(C797,pivottrain!A:C,3,FALSE)</f>
        <v>0.71739130434782605</v>
      </c>
      <c r="F797" t="str">
        <f t="shared" si="37"/>
        <v>Male</v>
      </c>
      <c r="G797">
        <f t="shared" si="38"/>
        <v>1</v>
      </c>
    </row>
    <row r="798" spans="1:7">
      <c r="A798" s="1" t="s">
        <v>2871</v>
      </c>
      <c r="B798" s="1" t="s">
        <v>6</v>
      </c>
      <c r="C798" s="1" t="str">
        <f t="shared" si="36"/>
        <v>a</v>
      </c>
      <c r="D798">
        <f>VLOOKUP(C798,pivottrain!A:B,2,FALSE)</f>
        <v>0.73152478952291866</v>
      </c>
      <c r="E798">
        <f>VLOOKUP(C798,pivottrain!A:C,3,FALSE)</f>
        <v>0.26847521047708139</v>
      </c>
      <c r="F798" t="str">
        <f t="shared" si="37"/>
        <v>Female</v>
      </c>
      <c r="G798">
        <f t="shared" si="38"/>
        <v>1</v>
      </c>
    </row>
    <row r="799" spans="1:7">
      <c r="A799" s="1" t="s">
        <v>2872</v>
      </c>
      <c r="B799" s="1" t="s">
        <v>6</v>
      </c>
      <c r="C799" s="1" t="str">
        <f t="shared" si="36"/>
        <v>i</v>
      </c>
      <c r="D799">
        <f>VLOOKUP(C799,pivottrain!A:B,2,FALSE)</f>
        <v>0.82037996545768566</v>
      </c>
      <c r="E799">
        <f>VLOOKUP(C799,pivottrain!A:C,3,FALSE)</f>
        <v>0.17962003454231434</v>
      </c>
      <c r="F799" t="str">
        <f t="shared" si="37"/>
        <v>Female</v>
      </c>
      <c r="G799">
        <f t="shared" si="38"/>
        <v>1</v>
      </c>
    </row>
    <row r="800" spans="1:7">
      <c r="A800" s="1" t="s">
        <v>2873</v>
      </c>
      <c r="B800" s="1" t="s">
        <v>6</v>
      </c>
      <c r="C800" s="1" t="str">
        <f t="shared" si="36"/>
        <v>h</v>
      </c>
      <c r="D800">
        <f>VLOOKUP(C800,pivottrain!A:B,2,FALSE)</f>
        <v>3.7234042553191488E-2</v>
      </c>
      <c r="E800">
        <f>VLOOKUP(C800,pivottrain!A:C,3,FALSE)</f>
        <v>0.96276595744680848</v>
      </c>
      <c r="F800" t="str">
        <f t="shared" si="37"/>
        <v>Male</v>
      </c>
      <c r="G800">
        <f t="shared" si="38"/>
        <v>0</v>
      </c>
    </row>
    <row r="801" spans="1:7">
      <c r="A801" s="1" t="s">
        <v>2874</v>
      </c>
      <c r="B801" s="1" t="s">
        <v>4</v>
      </c>
      <c r="C801" s="1" t="str">
        <f t="shared" si="36"/>
        <v>n</v>
      </c>
      <c r="D801">
        <f>VLOOKUP(C801,pivottrain!A:B,2,FALSE)</f>
        <v>6.5384615384615388E-2</v>
      </c>
      <c r="E801">
        <f>VLOOKUP(C801,pivottrain!A:C,3,FALSE)</f>
        <v>0.93461538461538463</v>
      </c>
      <c r="F801" t="str">
        <f t="shared" si="37"/>
        <v>Male</v>
      </c>
      <c r="G801">
        <f t="shared" si="38"/>
        <v>1</v>
      </c>
    </row>
    <row r="802" spans="1:7">
      <c r="A802" s="1" t="s">
        <v>2875</v>
      </c>
      <c r="B802" s="1" t="s">
        <v>6</v>
      </c>
      <c r="C802" s="1" t="str">
        <f t="shared" si="36"/>
        <v>a</v>
      </c>
      <c r="D802">
        <f>VLOOKUP(C802,pivottrain!A:B,2,FALSE)</f>
        <v>0.73152478952291866</v>
      </c>
      <c r="E802">
        <f>VLOOKUP(C802,pivottrain!A:C,3,FALSE)</f>
        <v>0.26847521047708139</v>
      </c>
      <c r="F802" t="str">
        <f t="shared" si="37"/>
        <v>Female</v>
      </c>
      <c r="G802">
        <f t="shared" si="38"/>
        <v>1</v>
      </c>
    </row>
    <row r="803" spans="1:7">
      <c r="A803" s="1" t="s">
        <v>2876</v>
      </c>
      <c r="B803" s="1" t="s">
        <v>4</v>
      </c>
      <c r="C803" s="1" t="str">
        <f t="shared" si="36"/>
        <v>l</v>
      </c>
      <c r="D803">
        <f>VLOOKUP(C803,pivottrain!A:B,2,FALSE)</f>
        <v>0.28260869565217389</v>
      </c>
      <c r="E803">
        <f>VLOOKUP(C803,pivottrain!A:C,3,FALSE)</f>
        <v>0.71739130434782605</v>
      </c>
      <c r="F803" t="str">
        <f t="shared" si="37"/>
        <v>Male</v>
      </c>
      <c r="G803">
        <f t="shared" si="38"/>
        <v>1</v>
      </c>
    </row>
    <row r="804" spans="1:7">
      <c r="A804" s="1" t="s">
        <v>2877</v>
      </c>
      <c r="B804" s="1" t="s">
        <v>4</v>
      </c>
      <c r="C804" s="1" t="str">
        <f t="shared" si="36"/>
        <v>h</v>
      </c>
      <c r="D804">
        <f>VLOOKUP(C804,pivottrain!A:B,2,FALSE)</f>
        <v>3.7234042553191488E-2</v>
      </c>
      <c r="E804">
        <f>VLOOKUP(C804,pivottrain!A:C,3,FALSE)</f>
        <v>0.96276595744680848</v>
      </c>
      <c r="F804" t="str">
        <f t="shared" si="37"/>
        <v>Male</v>
      </c>
      <c r="G804">
        <f t="shared" si="38"/>
        <v>1</v>
      </c>
    </row>
    <row r="805" spans="1:7">
      <c r="A805" s="1" t="s">
        <v>2878</v>
      </c>
      <c r="B805" s="1" t="s">
        <v>4</v>
      </c>
      <c r="C805" s="1" t="str">
        <f t="shared" si="36"/>
        <v>a</v>
      </c>
      <c r="D805">
        <f>VLOOKUP(C805,pivottrain!A:B,2,FALSE)</f>
        <v>0.73152478952291866</v>
      </c>
      <c r="E805">
        <f>VLOOKUP(C805,pivottrain!A:C,3,FALSE)</f>
        <v>0.26847521047708139</v>
      </c>
      <c r="F805" t="str">
        <f t="shared" si="37"/>
        <v>Female</v>
      </c>
      <c r="G805">
        <f t="shared" si="38"/>
        <v>0</v>
      </c>
    </row>
    <row r="806" spans="1:7">
      <c r="A806" s="1" t="s">
        <v>2879</v>
      </c>
      <c r="B806" s="1" t="s">
        <v>4</v>
      </c>
      <c r="C806" s="1" t="str">
        <f t="shared" si="36"/>
        <v>u</v>
      </c>
      <c r="D806">
        <f>VLOOKUP(C806,pivottrain!A:B,2,FALSE)</f>
        <v>0.15492957746478872</v>
      </c>
      <c r="E806">
        <f>VLOOKUP(C806,pivottrain!A:C,3,FALSE)</f>
        <v>0.84507042253521125</v>
      </c>
      <c r="F806" t="str">
        <f t="shared" si="37"/>
        <v>Male</v>
      </c>
      <c r="G806">
        <f t="shared" si="38"/>
        <v>1</v>
      </c>
    </row>
    <row r="807" spans="1:7">
      <c r="A807" s="1" t="s">
        <v>2880</v>
      </c>
      <c r="B807" s="1" t="s">
        <v>6</v>
      </c>
      <c r="C807" s="1" t="str">
        <f t="shared" si="36"/>
        <v>a</v>
      </c>
      <c r="D807">
        <f>VLOOKUP(C807,pivottrain!A:B,2,FALSE)</f>
        <v>0.73152478952291866</v>
      </c>
      <c r="E807">
        <f>VLOOKUP(C807,pivottrain!A:C,3,FALSE)</f>
        <v>0.26847521047708139</v>
      </c>
      <c r="F807" t="str">
        <f t="shared" si="37"/>
        <v>Female</v>
      </c>
      <c r="G807">
        <f t="shared" si="38"/>
        <v>1</v>
      </c>
    </row>
    <row r="808" spans="1:7">
      <c r="A808" s="1" t="s">
        <v>2881</v>
      </c>
      <c r="B808" s="1" t="s">
        <v>4</v>
      </c>
      <c r="C808" s="1" t="str">
        <f t="shared" si="36"/>
        <v>d</v>
      </c>
      <c r="D808">
        <f>VLOOKUP(C808,pivottrain!A:B,2,FALSE)</f>
        <v>5.0847457627118647E-2</v>
      </c>
      <c r="E808">
        <f>VLOOKUP(C808,pivottrain!A:C,3,FALSE)</f>
        <v>0.94915254237288138</v>
      </c>
      <c r="F808" t="str">
        <f t="shared" si="37"/>
        <v>Male</v>
      </c>
      <c r="G808">
        <f t="shared" si="38"/>
        <v>1</v>
      </c>
    </row>
    <row r="809" spans="1:7">
      <c r="A809" s="1" t="s">
        <v>2882</v>
      </c>
      <c r="B809" s="1" t="s">
        <v>6</v>
      </c>
      <c r="C809" s="1" t="str">
        <f t="shared" si="36"/>
        <v>a</v>
      </c>
      <c r="D809">
        <f>VLOOKUP(C809,pivottrain!A:B,2,FALSE)</f>
        <v>0.73152478952291866</v>
      </c>
      <c r="E809">
        <f>VLOOKUP(C809,pivottrain!A:C,3,FALSE)</f>
        <v>0.26847521047708139</v>
      </c>
      <c r="F809" t="str">
        <f t="shared" si="37"/>
        <v>Female</v>
      </c>
      <c r="G809">
        <f t="shared" si="38"/>
        <v>1</v>
      </c>
    </row>
    <row r="810" spans="1:7">
      <c r="A810" s="1" t="s">
        <v>2883</v>
      </c>
      <c r="B810" s="1" t="s">
        <v>4</v>
      </c>
      <c r="C810" s="1" t="str">
        <f t="shared" si="36"/>
        <v>a</v>
      </c>
      <c r="D810">
        <f>VLOOKUP(C810,pivottrain!A:B,2,FALSE)</f>
        <v>0.73152478952291866</v>
      </c>
      <c r="E810">
        <f>VLOOKUP(C810,pivottrain!A:C,3,FALSE)</f>
        <v>0.26847521047708139</v>
      </c>
      <c r="F810" t="str">
        <f t="shared" si="37"/>
        <v>Female</v>
      </c>
      <c r="G810">
        <f t="shared" si="38"/>
        <v>0</v>
      </c>
    </row>
    <row r="811" spans="1:7">
      <c r="A811" s="1" t="s">
        <v>2884</v>
      </c>
      <c r="B811" s="1" t="s">
        <v>4</v>
      </c>
      <c r="C811" s="1" t="str">
        <f t="shared" si="36"/>
        <v>r</v>
      </c>
      <c r="D811">
        <f>VLOOKUP(C811,pivottrain!A:B,2,FALSE)</f>
        <v>0.06</v>
      </c>
      <c r="E811">
        <f>VLOOKUP(C811,pivottrain!A:C,3,FALSE)</f>
        <v>0.94</v>
      </c>
      <c r="F811" t="str">
        <f t="shared" si="37"/>
        <v>Male</v>
      </c>
      <c r="G811">
        <f t="shared" si="38"/>
        <v>1</v>
      </c>
    </row>
    <row r="812" spans="1:7">
      <c r="A812" s="1" t="s">
        <v>2885</v>
      </c>
      <c r="B812" s="1" t="s">
        <v>4</v>
      </c>
      <c r="C812" s="1" t="str">
        <f t="shared" si="36"/>
        <v>a</v>
      </c>
      <c r="D812">
        <f>VLOOKUP(C812,pivottrain!A:B,2,FALSE)</f>
        <v>0.73152478952291866</v>
      </c>
      <c r="E812">
        <f>VLOOKUP(C812,pivottrain!A:C,3,FALSE)</f>
        <v>0.26847521047708139</v>
      </c>
      <c r="F812" t="str">
        <f t="shared" si="37"/>
        <v>Female</v>
      </c>
      <c r="G812">
        <f t="shared" si="38"/>
        <v>0</v>
      </c>
    </row>
    <row r="813" spans="1:7">
      <c r="A813" s="1" t="s">
        <v>2886</v>
      </c>
      <c r="B813" s="1" t="s">
        <v>6</v>
      </c>
      <c r="C813" s="1" t="str">
        <f t="shared" si="36"/>
        <v>i</v>
      </c>
      <c r="D813">
        <f>VLOOKUP(C813,pivottrain!A:B,2,FALSE)</f>
        <v>0.82037996545768566</v>
      </c>
      <c r="E813">
        <f>VLOOKUP(C813,pivottrain!A:C,3,FALSE)</f>
        <v>0.17962003454231434</v>
      </c>
      <c r="F813" t="str">
        <f t="shared" si="37"/>
        <v>Female</v>
      </c>
      <c r="G813">
        <f t="shared" si="38"/>
        <v>1</v>
      </c>
    </row>
    <row r="814" spans="1:7">
      <c r="A814" s="1" t="s">
        <v>2887</v>
      </c>
      <c r="B814" s="1" t="s">
        <v>6</v>
      </c>
      <c r="C814" s="1" t="str">
        <f t="shared" si="36"/>
        <v>a</v>
      </c>
      <c r="D814">
        <f>VLOOKUP(C814,pivottrain!A:B,2,FALSE)</f>
        <v>0.73152478952291866</v>
      </c>
      <c r="E814">
        <f>VLOOKUP(C814,pivottrain!A:C,3,FALSE)</f>
        <v>0.26847521047708139</v>
      </c>
      <c r="F814" t="str">
        <f t="shared" si="37"/>
        <v>Female</v>
      </c>
      <c r="G814">
        <f t="shared" si="38"/>
        <v>1</v>
      </c>
    </row>
    <row r="815" spans="1:7">
      <c r="A815" s="1" t="s">
        <v>2888</v>
      </c>
      <c r="B815" s="1" t="s">
        <v>6</v>
      </c>
      <c r="C815" s="1" t="str">
        <f t="shared" si="36"/>
        <v>a</v>
      </c>
      <c r="D815">
        <f>VLOOKUP(C815,pivottrain!A:B,2,FALSE)</f>
        <v>0.73152478952291866</v>
      </c>
      <c r="E815">
        <f>VLOOKUP(C815,pivottrain!A:C,3,FALSE)</f>
        <v>0.26847521047708139</v>
      </c>
      <c r="F815" t="str">
        <f t="shared" si="37"/>
        <v>Female</v>
      </c>
      <c r="G815">
        <f t="shared" si="38"/>
        <v>1</v>
      </c>
    </row>
    <row r="816" spans="1:7">
      <c r="A816" s="1" t="s">
        <v>2889</v>
      </c>
      <c r="B816" s="1" t="s">
        <v>4</v>
      </c>
      <c r="C816" s="1" t="str">
        <f t="shared" si="36"/>
        <v>a</v>
      </c>
      <c r="D816">
        <f>VLOOKUP(C816,pivottrain!A:B,2,FALSE)</f>
        <v>0.73152478952291866</v>
      </c>
      <c r="E816">
        <f>VLOOKUP(C816,pivottrain!A:C,3,FALSE)</f>
        <v>0.26847521047708139</v>
      </c>
      <c r="F816" t="str">
        <f t="shared" si="37"/>
        <v>Female</v>
      </c>
      <c r="G816">
        <f t="shared" si="38"/>
        <v>0</v>
      </c>
    </row>
    <row r="817" spans="1:7">
      <c r="A817" s="1" t="s">
        <v>2890</v>
      </c>
      <c r="B817" s="1" t="s">
        <v>4</v>
      </c>
      <c r="C817" s="1" t="str">
        <f t="shared" si="36"/>
        <v>l</v>
      </c>
      <c r="D817">
        <f>VLOOKUP(C817,pivottrain!A:B,2,FALSE)</f>
        <v>0.28260869565217389</v>
      </c>
      <c r="E817">
        <f>VLOOKUP(C817,pivottrain!A:C,3,FALSE)</f>
        <v>0.71739130434782605</v>
      </c>
      <c r="F817" t="str">
        <f t="shared" si="37"/>
        <v>Male</v>
      </c>
      <c r="G817">
        <f t="shared" si="38"/>
        <v>1</v>
      </c>
    </row>
    <row r="818" spans="1:7">
      <c r="A818" s="1" t="s">
        <v>2891</v>
      </c>
      <c r="B818" s="1" t="s">
        <v>4</v>
      </c>
      <c r="C818" s="1" t="str">
        <f t="shared" si="36"/>
        <v>p</v>
      </c>
      <c r="D818">
        <f>VLOOKUP(C818,pivottrain!A:B,2,FALSE)</f>
        <v>4.7619047619047616E-2</v>
      </c>
      <c r="E818">
        <f>VLOOKUP(C818,pivottrain!A:C,3,FALSE)</f>
        <v>0.95238095238095233</v>
      </c>
      <c r="F818" t="str">
        <f t="shared" si="37"/>
        <v>Male</v>
      </c>
      <c r="G818">
        <f t="shared" si="38"/>
        <v>1</v>
      </c>
    </row>
    <row r="819" spans="1:7">
      <c r="A819" s="1" t="s">
        <v>2892</v>
      </c>
      <c r="B819" s="1" t="s">
        <v>6</v>
      </c>
      <c r="C819" s="1" t="str">
        <f t="shared" si="36"/>
        <v>a</v>
      </c>
      <c r="D819">
        <f>VLOOKUP(C819,pivottrain!A:B,2,FALSE)</f>
        <v>0.73152478952291866</v>
      </c>
      <c r="E819">
        <f>VLOOKUP(C819,pivottrain!A:C,3,FALSE)</f>
        <v>0.26847521047708139</v>
      </c>
      <c r="F819" t="str">
        <f t="shared" si="37"/>
        <v>Female</v>
      </c>
      <c r="G819">
        <f t="shared" si="38"/>
        <v>1</v>
      </c>
    </row>
    <row r="820" spans="1:7">
      <c r="A820" s="1" t="s">
        <v>2893</v>
      </c>
      <c r="B820" s="1" t="s">
        <v>6</v>
      </c>
      <c r="C820" s="1" t="str">
        <f t="shared" si="36"/>
        <v>a</v>
      </c>
      <c r="D820">
        <f>VLOOKUP(C820,pivottrain!A:B,2,FALSE)</f>
        <v>0.73152478952291866</v>
      </c>
      <c r="E820">
        <f>VLOOKUP(C820,pivottrain!A:C,3,FALSE)</f>
        <v>0.26847521047708139</v>
      </c>
      <c r="F820" t="str">
        <f t="shared" si="37"/>
        <v>Female</v>
      </c>
      <c r="G820">
        <f t="shared" si="38"/>
        <v>1</v>
      </c>
    </row>
    <row r="821" spans="1:7">
      <c r="A821" s="1" t="s">
        <v>1784</v>
      </c>
      <c r="B821" s="1" t="s">
        <v>4</v>
      </c>
      <c r="C821" s="1" t="str">
        <f t="shared" si="36"/>
        <v>a</v>
      </c>
      <c r="D821">
        <f>VLOOKUP(C821,pivottrain!A:B,2,FALSE)</f>
        <v>0.73152478952291866</v>
      </c>
      <c r="E821">
        <f>VLOOKUP(C821,pivottrain!A:C,3,FALSE)</f>
        <v>0.26847521047708139</v>
      </c>
      <c r="F821" t="str">
        <f t="shared" si="37"/>
        <v>Female</v>
      </c>
      <c r="G821">
        <f t="shared" si="38"/>
        <v>0</v>
      </c>
    </row>
    <row r="822" spans="1:7">
      <c r="A822" s="1" t="s">
        <v>2894</v>
      </c>
      <c r="B822" s="1" t="s">
        <v>6</v>
      </c>
      <c r="C822" s="1" t="str">
        <f t="shared" si="36"/>
        <v>i</v>
      </c>
      <c r="D822">
        <f>VLOOKUP(C822,pivottrain!A:B,2,FALSE)</f>
        <v>0.82037996545768566</v>
      </c>
      <c r="E822">
        <f>VLOOKUP(C822,pivottrain!A:C,3,FALSE)</f>
        <v>0.17962003454231434</v>
      </c>
      <c r="F822" t="str">
        <f t="shared" si="37"/>
        <v>Female</v>
      </c>
      <c r="G822">
        <f t="shared" si="38"/>
        <v>1</v>
      </c>
    </row>
    <row r="823" spans="1:7">
      <c r="A823" s="1" t="s">
        <v>2895</v>
      </c>
      <c r="B823" s="1" t="s">
        <v>6</v>
      </c>
      <c r="C823" s="1" t="str">
        <f t="shared" si="36"/>
        <v>a</v>
      </c>
      <c r="D823">
        <f>VLOOKUP(C823,pivottrain!A:B,2,FALSE)</f>
        <v>0.73152478952291866</v>
      </c>
      <c r="E823">
        <f>VLOOKUP(C823,pivottrain!A:C,3,FALSE)</f>
        <v>0.26847521047708139</v>
      </c>
      <c r="F823" t="str">
        <f t="shared" si="37"/>
        <v>Female</v>
      </c>
      <c r="G823">
        <f t="shared" si="38"/>
        <v>1</v>
      </c>
    </row>
    <row r="824" spans="1:7">
      <c r="A824" s="1" t="s">
        <v>2896</v>
      </c>
      <c r="B824" s="1" t="s">
        <v>6</v>
      </c>
      <c r="C824" s="1" t="str">
        <f t="shared" si="36"/>
        <v>i</v>
      </c>
      <c r="D824">
        <f>VLOOKUP(C824,pivottrain!A:B,2,FALSE)</f>
        <v>0.82037996545768566</v>
      </c>
      <c r="E824">
        <f>VLOOKUP(C824,pivottrain!A:C,3,FALSE)</f>
        <v>0.17962003454231434</v>
      </c>
      <c r="F824" t="str">
        <f t="shared" si="37"/>
        <v>Female</v>
      </c>
      <c r="G824">
        <f t="shared" si="38"/>
        <v>1</v>
      </c>
    </row>
    <row r="825" spans="1:7">
      <c r="A825" s="1" t="s">
        <v>2897</v>
      </c>
      <c r="B825" s="1" t="s">
        <v>6</v>
      </c>
      <c r="C825" s="1" t="str">
        <f t="shared" si="36"/>
        <v>i</v>
      </c>
      <c r="D825">
        <f>VLOOKUP(C825,pivottrain!A:B,2,FALSE)</f>
        <v>0.82037996545768566</v>
      </c>
      <c r="E825">
        <f>VLOOKUP(C825,pivottrain!A:C,3,FALSE)</f>
        <v>0.17962003454231434</v>
      </c>
      <c r="F825" t="str">
        <f t="shared" si="37"/>
        <v>Female</v>
      </c>
      <c r="G825">
        <f t="shared" si="38"/>
        <v>1</v>
      </c>
    </row>
    <row r="826" spans="1:7">
      <c r="A826" s="1" t="s">
        <v>2898</v>
      </c>
      <c r="B826" s="1" t="s">
        <v>6</v>
      </c>
      <c r="C826" s="1" t="str">
        <f t="shared" si="36"/>
        <v>a</v>
      </c>
      <c r="D826">
        <f>VLOOKUP(C826,pivottrain!A:B,2,FALSE)</f>
        <v>0.73152478952291866</v>
      </c>
      <c r="E826">
        <f>VLOOKUP(C826,pivottrain!A:C,3,FALSE)</f>
        <v>0.26847521047708139</v>
      </c>
      <c r="F826" t="str">
        <f t="shared" si="37"/>
        <v>Female</v>
      </c>
      <c r="G826">
        <f t="shared" si="38"/>
        <v>1</v>
      </c>
    </row>
    <row r="827" spans="1:7">
      <c r="A827" s="1" t="s">
        <v>2899</v>
      </c>
      <c r="B827" s="1" t="s">
        <v>4</v>
      </c>
      <c r="C827" s="1" t="str">
        <f t="shared" si="36"/>
        <v>e</v>
      </c>
      <c r="D827">
        <f>VLOOKUP(C827,pivottrain!A:B,2,FALSE)</f>
        <v>0.47619047619047616</v>
      </c>
      <c r="E827">
        <f>VLOOKUP(C827,pivottrain!A:C,3,FALSE)</f>
        <v>0.52380952380952384</v>
      </c>
      <c r="F827" t="str">
        <f t="shared" si="37"/>
        <v>Male</v>
      </c>
      <c r="G827">
        <f t="shared" si="38"/>
        <v>1</v>
      </c>
    </row>
    <row r="828" spans="1:7">
      <c r="A828" s="1" t="s">
        <v>2900</v>
      </c>
      <c r="B828" s="1" t="s">
        <v>6</v>
      </c>
      <c r="C828" s="1" t="str">
        <f t="shared" si="36"/>
        <v>i</v>
      </c>
      <c r="D828">
        <f>VLOOKUP(C828,pivottrain!A:B,2,FALSE)</f>
        <v>0.82037996545768566</v>
      </c>
      <c r="E828">
        <f>VLOOKUP(C828,pivottrain!A:C,3,FALSE)</f>
        <v>0.17962003454231434</v>
      </c>
      <c r="F828" t="str">
        <f t="shared" si="37"/>
        <v>Female</v>
      </c>
      <c r="G828">
        <f t="shared" si="38"/>
        <v>1</v>
      </c>
    </row>
    <row r="829" spans="1:7">
      <c r="A829" s="1" t="s">
        <v>2901</v>
      </c>
      <c r="B829" s="1" t="s">
        <v>4</v>
      </c>
      <c r="C829" s="1" t="str">
        <f t="shared" si="36"/>
        <v>k</v>
      </c>
      <c r="D829">
        <f>VLOOKUP(C829,pivottrain!A:B,2,FALSE)</f>
        <v>6.25E-2</v>
      </c>
      <c r="E829">
        <f>VLOOKUP(C829,pivottrain!A:C,3,FALSE)</f>
        <v>0.9375</v>
      </c>
      <c r="F829" t="str">
        <f t="shared" si="37"/>
        <v>Male</v>
      </c>
      <c r="G829">
        <f t="shared" si="38"/>
        <v>1</v>
      </c>
    </row>
    <row r="830" spans="1:7">
      <c r="A830" s="1" t="s">
        <v>2902</v>
      </c>
      <c r="B830" s="1" t="s">
        <v>6</v>
      </c>
      <c r="C830" s="1" t="str">
        <f t="shared" si="36"/>
        <v>i</v>
      </c>
      <c r="D830">
        <f>VLOOKUP(C830,pivottrain!A:B,2,FALSE)</f>
        <v>0.82037996545768566</v>
      </c>
      <c r="E830">
        <f>VLOOKUP(C830,pivottrain!A:C,3,FALSE)</f>
        <v>0.17962003454231434</v>
      </c>
      <c r="F830" t="str">
        <f t="shared" si="37"/>
        <v>Female</v>
      </c>
      <c r="G830">
        <f t="shared" si="38"/>
        <v>1</v>
      </c>
    </row>
    <row r="831" spans="1:7">
      <c r="A831" s="1" t="s">
        <v>2903</v>
      </c>
      <c r="B831" s="1" t="s">
        <v>4</v>
      </c>
      <c r="C831" s="1" t="str">
        <f t="shared" si="36"/>
        <v>l</v>
      </c>
      <c r="D831">
        <f>VLOOKUP(C831,pivottrain!A:B,2,FALSE)</f>
        <v>0.28260869565217389</v>
      </c>
      <c r="E831">
        <f>VLOOKUP(C831,pivottrain!A:C,3,FALSE)</f>
        <v>0.71739130434782605</v>
      </c>
      <c r="F831" t="str">
        <f t="shared" si="37"/>
        <v>Male</v>
      </c>
      <c r="G831">
        <f t="shared" si="38"/>
        <v>1</v>
      </c>
    </row>
    <row r="832" spans="1:7">
      <c r="A832" s="1" t="s">
        <v>2904</v>
      </c>
      <c r="B832" s="1" t="s">
        <v>4</v>
      </c>
      <c r="C832" s="1" t="str">
        <f t="shared" si="36"/>
        <v>r</v>
      </c>
      <c r="D832">
        <f>VLOOKUP(C832,pivottrain!A:B,2,FALSE)</f>
        <v>0.06</v>
      </c>
      <c r="E832">
        <f>VLOOKUP(C832,pivottrain!A:C,3,FALSE)</f>
        <v>0.94</v>
      </c>
      <c r="F832" t="str">
        <f t="shared" si="37"/>
        <v>Male</v>
      </c>
      <c r="G832">
        <f t="shared" si="38"/>
        <v>1</v>
      </c>
    </row>
    <row r="833" spans="1:7">
      <c r="A833" s="1" t="s">
        <v>2905</v>
      </c>
      <c r="B833" s="1" t="s">
        <v>6</v>
      </c>
      <c r="C833" s="1" t="str">
        <f t="shared" si="36"/>
        <v>i</v>
      </c>
      <c r="D833">
        <f>VLOOKUP(C833,pivottrain!A:B,2,FALSE)</f>
        <v>0.82037996545768566</v>
      </c>
      <c r="E833">
        <f>VLOOKUP(C833,pivottrain!A:C,3,FALSE)</f>
        <v>0.17962003454231434</v>
      </c>
      <c r="F833" t="str">
        <f t="shared" si="37"/>
        <v>Female</v>
      </c>
      <c r="G833">
        <f t="shared" si="38"/>
        <v>1</v>
      </c>
    </row>
    <row r="834" spans="1:7">
      <c r="A834" s="1" t="s">
        <v>2906</v>
      </c>
      <c r="B834" s="1" t="s">
        <v>4</v>
      </c>
      <c r="C834" s="1" t="str">
        <f t="shared" ref="C834:C902" si="39">RIGHT(A834)</f>
        <v>a</v>
      </c>
      <c r="D834">
        <f>VLOOKUP(C834,pivottrain!A:B,2,FALSE)</f>
        <v>0.73152478952291866</v>
      </c>
      <c r="E834">
        <f>VLOOKUP(C834,pivottrain!A:C,3,FALSE)</f>
        <v>0.26847521047708139</v>
      </c>
      <c r="F834" t="str">
        <f t="shared" si="37"/>
        <v>Female</v>
      </c>
      <c r="G834">
        <f t="shared" si="38"/>
        <v>0</v>
      </c>
    </row>
    <row r="835" spans="1:7">
      <c r="A835" s="1" t="s">
        <v>2907</v>
      </c>
      <c r="B835" s="1" t="s">
        <v>6</v>
      </c>
      <c r="C835" s="1" t="str">
        <f t="shared" si="39"/>
        <v>d</v>
      </c>
      <c r="D835">
        <f>VLOOKUP(C835,pivottrain!A:B,2,FALSE)</f>
        <v>5.0847457627118647E-2</v>
      </c>
      <c r="E835">
        <f>VLOOKUP(C835,pivottrain!A:C,3,FALSE)</f>
        <v>0.94915254237288138</v>
      </c>
      <c r="F835" t="str">
        <f t="shared" ref="F835:F898" si="40">IF(D835&gt;E835,"Female","Male")</f>
        <v>Male</v>
      </c>
      <c r="G835">
        <f t="shared" ref="G835:G898" si="41">IF(F835=B835,1,0)</f>
        <v>0</v>
      </c>
    </row>
    <row r="836" spans="1:7">
      <c r="A836" s="1" t="s">
        <v>2908</v>
      </c>
      <c r="B836" s="1" t="s">
        <v>4</v>
      </c>
      <c r="C836" s="1" t="str">
        <f t="shared" si="39"/>
        <v>r</v>
      </c>
      <c r="D836">
        <f>VLOOKUP(C836,pivottrain!A:B,2,FALSE)</f>
        <v>0.06</v>
      </c>
      <c r="E836">
        <f>VLOOKUP(C836,pivottrain!A:C,3,FALSE)</f>
        <v>0.94</v>
      </c>
      <c r="F836" t="str">
        <f t="shared" si="40"/>
        <v>Male</v>
      </c>
      <c r="G836">
        <f t="shared" si="41"/>
        <v>1</v>
      </c>
    </row>
    <row r="837" spans="1:7">
      <c r="A837" s="1" t="s">
        <v>2909</v>
      </c>
      <c r="B837" s="1" t="s">
        <v>4</v>
      </c>
      <c r="C837" s="1" t="str">
        <f t="shared" si="39"/>
        <v>u</v>
      </c>
      <c r="D837">
        <f>VLOOKUP(C837,pivottrain!A:B,2,FALSE)</f>
        <v>0.15492957746478872</v>
      </c>
      <c r="E837">
        <f>VLOOKUP(C837,pivottrain!A:C,3,FALSE)</f>
        <v>0.84507042253521125</v>
      </c>
      <c r="F837" t="str">
        <f t="shared" si="40"/>
        <v>Male</v>
      </c>
      <c r="G837">
        <f t="shared" si="41"/>
        <v>1</v>
      </c>
    </row>
    <row r="838" spans="1:7">
      <c r="A838" s="1" t="s">
        <v>2910</v>
      </c>
      <c r="B838" s="1" t="s">
        <v>6</v>
      </c>
      <c r="C838" s="1" t="str">
        <f t="shared" si="39"/>
        <v>l</v>
      </c>
      <c r="D838">
        <f>VLOOKUP(C838,pivottrain!A:B,2,FALSE)</f>
        <v>0.28260869565217389</v>
      </c>
      <c r="E838">
        <f>VLOOKUP(C838,pivottrain!A:C,3,FALSE)</f>
        <v>0.71739130434782605</v>
      </c>
      <c r="F838" t="str">
        <f t="shared" si="40"/>
        <v>Male</v>
      </c>
      <c r="G838">
        <f t="shared" si="41"/>
        <v>0</v>
      </c>
    </row>
    <row r="839" spans="1:7">
      <c r="A839" s="1" t="s">
        <v>2911</v>
      </c>
      <c r="B839" s="1" t="s">
        <v>4</v>
      </c>
      <c r="C839" s="1" t="str">
        <f t="shared" si="39"/>
        <v>t</v>
      </c>
      <c r="D839">
        <f>VLOOKUP(C839,pivottrain!A:B,2,FALSE)</f>
        <v>8.6538461538461536E-2</v>
      </c>
      <c r="E839">
        <f>VLOOKUP(C839,pivottrain!A:C,3,FALSE)</f>
        <v>0.91346153846153844</v>
      </c>
      <c r="F839" t="str">
        <f t="shared" si="40"/>
        <v>Male</v>
      </c>
      <c r="G839">
        <f t="shared" si="41"/>
        <v>1</v>
      </c>
    </row>
    <row r="840" spans="1:7">
      <c r="A840" s="1" t="s">
        <v>2912</v>
      </c>
      <c r="B840" s="1" t="s">
        <v>6</v>
      </c>
      <c r="C840" s="1" t="str">
        <f t="shared" si="39"/>
        <v>a</v>
      </c>
      <c r="D840">
        <f>VLOOKUP(C840,pivottrain!A:B,2,FALSE)</f>
        <v>0.73152478952291866</v>
      </c>
      <c r="E840">
        <f>VLOOKUP(C840,pivottrain!A:C,3,FALSE)</f>
        <v>0.26847521047708139</v>
      </c>
      <c r="F840" t="str">
        <f t="shared" si="40"/>
        <v>Female</v>
      </c>
      <c r="G840">
        <f t="shared" si="41"/>
        <v>1</v>
      </c>
    </row>
    <row r="841" spans="1:7">
      <c r="A841" s="1" t="s">
        <v>2913</v>
      </c>
      <c r="B841" s="1" t="s">
        <v>6</v>
      </c>
      <c r="C841" s="1" t="str">
        <f t="shared" si="39"/>
        <v>i</v>
      </c>
      <c r="D841">
        <f>VLOOKUP(C841,pivottrain!A:B,2,FALSE)</f>
        <v>0.82037996545768566</v>
      </c>
      <c r="E841">
        <f>VLOOKUP(C841,pivottrain!A:C,3,FALSE)</f>
        <v>0.17962003454231434</v>
      </c>
      <c r="F841" t="str">
        <f t="shared" si="40"/>
        <v>Female</v>
      </c>
      <c r="G841">
        <f t="shared" si="41"/>
        <v>1</v>
      </c>
    </row>
    <row r="842" spans="1:7">
      <c r="A842" s="1" t="s">
        <v>2914</v>
      </c>
      <c r="B842" s="1" t="s">
        <v>6</v>
      </c>
      <c r="C842" s="1" t="str">
        <f t="shared" si="39"/>
        <v>a</v>
      </c>
      <c r="D842">
        <f>VLOOKUP(C842,pivottrain!A:B,2,FALSE)</f>
        <v>0.73152478952291866</v>
      </c>
      <c r="E842">
        <f>VLOOKUP(C842,pivottrain!A:C,3,FALSE)</f>
        <v>0.26847521047708139</v>
      </c>
      <c r="F842" t="str">
        <f t="shared" si="40"/>
        <v>Female</v>
      </c>
      <c r="G842">
        <f t="shared" si="41"/>
        <v>1</v>
      </c>
    </row>
    <row r="843" spans="1:7">
      <c r="A843" s="1" t="s">
        <v>2915</v>
      </c>
      <c r="B843" s="1" t="s">
        <v>4</v>
      </c>
      <c r="C843" s="1" t="str">
        <f t="shared" si="39"/>
        <v>i</v>
      </c>
      <c r="D843">
        <f>VLOOKUP(C843,pivottrain!A:B,2,FALSE)</f>
        <v>0.82037996545768566</v>
      </c>
      <c r="E843">
        <f>VLOOKUP(C843,pivottrain!A:C,3,FALSE)</f>
        <v>0.17962003454231434</v>
      </c>
      <c r="F843" t="str">
        <f t="shared" si="40"/>
        <v>Female</v>
      </c>
      <c r="G843">
        <f t="shared" si="41"/>
        <v>0</v>
      </c>
    </row>
    <row r="844" spans="1:7">
      <c r="A844" s="1" t="s">
        <v>2916</v>
      </c>
      <c r="B844" s="1" t="s">
        <v>4</v>
      </c>
      <c r="C844" s="1" t="str">
        <f t="shared" si="39"/>
        <v>a</v>
      </c>
      <c r="D844">
        <f>VLOOKUP(C844,pivottrain!A:B,2,FALSE)</f>
        <v>0.73152478952291866</v>
      </c>
      <c r="E844">
        <f>VLOOKUP(C844,pivottrain!A:C,3,FALSE)</f>
        <v>0.26847521047708139</v>
      </c>
      <c r="F844" t="str">
        <f t="shared" si="40"/>
        <v>Female</v>
      </c>
      <c r="G844">
        <f t="shared" si="41"/>
        <v>0</v>
      </c>
    </row>
    <row r="845" spans="1:7">
      <c r="A845" s="1" t="s">
        <v>2917</v>
      </c>
      <c r="B845" s="1" t="s">
        <v>6</v>
      </c>
      <c r="C845" s="1" t="str">
        <f t="shared" si="39"/>
        <v>i</v>
      </c>
      <c r="D845">
        <f>VLOOKUP(C845,pivottrain!A:B,2,FALSE)</f>
        <v>0.82037996545768566</v>
      </c>
      <c r="E845">
        <f>VLOOKUP(C845,pivottrain!A:C,3,FALSE)</f>
        <v>0.17962003454231434</v>
      </c>
      <c r="F845" t="str">
        <f t="shared" si="40"/>
        <v>Female</v>
      </c>
      <c r="G845">
        <f t="shared" si="41"/>
        <v>1</v>
      </c>
    </row>
    <row r="846" spans="1:7">
      <c r="A846" s="1" t="s">
        <v>2918</v>
      </c>
      <c r="B846" s="1" t="s">
        <v>4</v>
      </c>
      <c r="C846" s="1" t="str">
        <f t="shared" si="39"/>
        <v>n</v>
      </c>
      <c r="D846">
        <f>VLOOKUP(C846,pivottrain!A:B,2,FALSE)</f>
        <v>6.5384615384615388E-2</v>
      </c>
      <c r="E846">
        <f>VLOOKUP(C846,pivottrain!A:C,3,FALSE)</f>
        <v>0.93461538461538463</v>
      </c>
      <c r="F846" t="str">
        <f t="shared" si="40"/>
        <v>Male</v>
      </c>
      <c r="G846">
        <f t="shared" si="41"/>
        <v>1</v>
      </c>
    </row>
    <row r="847" spans="1:7">
      <c r="A847" s="1" t="s">
        <v>2919</v>
      </c>
      <c r="B847" s="1" t="s">
        <v>6</v>
      </c>
      <c r="C847" s="1" t="str">
        <f t="shared" si="39"/>
        <v>a</v>
      </c>
      <c r="D847">
        <f>VLOOKUP(C847,pivottrain!A:B,2,FALSE)</f>
        <v>0.73152478952291866</v>
      </c>
      <c r="E847">
        <f>VLOOKUP(C847,pivottrain!A:C,3,FALSE)</f>
        <v>0.26847521047708139</v>
      </c>
      <c r="F847" t="str">
        <f t="shared" si="40"/>
        <v>Female</v>
      </c>
      <c r="G847">
        <f t="shared" si="41"/>
        <v>1</v>
      </c>
    </row>
    <row r="848" spans="1:7">
      <c r="A848" s="1" t="s">
        <v>2920</v>
      </c>
      <c r="B848" s="1" t="s">
        <v>4</v>
      </c>
      <c r="C848" s="1" t="str">
        <f t="shared" si="39"/>
        <v>g</v>
      </c>
      <c r="D848">
        <f>VLOOKUP(C848,pivottrain!A:B,2,FALSE)</f>
        <v>5.2631578947368418E-2</v>
      </c>
      <c r="E848">
        <f>VLOOKUP(C848,pivottrain!A:C,3,FALSE)</f>
        <v>0.94736842105263153</v>
      </c>
      <c r="F848" t="str">
        <f t="shared" si="40"/>
        <v>Male</v>
      </c>
      <c r="G848">
        <f t="shared" si="41"/>
        <v>1</v>
      </c>
    </row>
    <row r="849" spans="1:7">
      <c r="A849" s="1" t="s">
        <v>2921</v>
      </c>
      <c r="B849" s="1" t="s">
        <v>4</v>
      </c>
      <c r="C849" s="1" t="str">
        <f t="shared" si="39"/>
        <v>y</v>
      </c>
      <c r="D849">
        <f>VLOOKUP(C849,pivottrain!A:B,2,FALSE)</f>
        <v>5.5555555555555552E-2</v>
      </c>
      <c r="E849">
        <f>VLOOKUP(C849,pivottrain!A:C,3,FALSE)</f>
        <v>0.94444444444444442</v>
      </c>
      <c r="F849" t="str">
        <f t="shared" si="40"/>
        <v>Male</v>
      </c>
      <c r="G849">
        <f t="shared" si="41"/>
        <v>1</v>
      </c>
    </row>
    <row r="850" spans="1:7">
      <c r="A850" s="1" t="s">
        <v>2922</v>
      </c>
      <c r="B850" s="1" t="s">
        <v>6</v>
      </c>
      <c r="C850" s="1" t="str">
        <f t="shared" si="39"/>
        <v>i</v>
      </c>
      <c r="D850">
        <f>VLOOKUP(C850,pivottrain!A:B,2,FALSE)</f>
        <v>0.82037996545768566</v>
      </c>
      <c r="E850">
        <f>VLOOKUP(C850,pivottrain!A:C,3,FALSE)</f>
        <v>0.17962003454231434</v>
      </c>
      <c r="F850" t="str">
        <f t="shared" si="40"/>
        <v>Female</v>
      </c>
      <c r="G850">
        <f t="shared" si="41"/>
        <v>1</v>
      </c>
    </row>
    <row r="851" spans="1:7">
      <c r="A851" s="1" t="s">
        <v>2923</v>
      </c>
      <c r="B851" s="1" t="s">
        <v>4</v>
      </c>
      <c r="C851" s="1" t="str">
        <f t="shared" si="39"/>
        <v>u</v>
      </c>
      <c r="D851">
        <f>VLOOKUP(C851,pivottrain!A:B,2,FALSE)</f>
        <v>0.15492957746478872</v>
      </c>
      <c r="E851">
        <f>VLOOKUP(C851,pivottrain!A:C,3,FALSE)</f>
        <v>0.84507042253521125</v>
      </c>
      <c r="F851" t="str">
        <f t="shared" si="40"/>
        <v>Male</v>
      </c>
      <c r="G851">
        <f t="shared" si="41"/>
        <v>1</v>
      </c>
    </row>
    <row r="852" spans="1:7">
      <c r="A852" s="1" t="s">
        <v>2924</v>
      </c>
      <c r="B852" s="1" t="s">
        <v>6</v>
      </c>
      <c r="C852" s="1" t="str">
        <f t="shared" si="39"/>
        <v>a</v>
      </c>
      <c r="D852">
        <f>VLOOKUP(C852,pivottrain!A:B,2,FALSE)</f>
        <v>0.73152478952291866</v>
      </c>
      <c r="E852">
        <f>VLOOKUP(C852,pivottrain!A:C,3,FALSE)</f>
        <v>0.26847521047708139</v>
      </c>
      <c r="F852" t="str">
        <f t="shared" si="40"/>
        <v>Female</v>
      </c>
      <c r="G852">
        <f t="shared" si="41"/>
        <v>1</v>
      </c>
    </row>
    <row r="853" spans="1:7">
      <c r="A853" s="1" t="s">
        <v>2925</v>
      </c>
      <c r="B853" s="1" t="s">
        <v>4</v>
      </c>
      <c r="C853" s="1" t="str">
        <f t="shared" si="39"/>
        <v>l</v>
      </c>
      <c r="D853">
        <f>VLOOKUP(C853,pivottrain!A:B,2,FALSE)</f>
        <v>0.28260869565217389</v>
      </c>
      <c r="E853">
        <f>VLOOKUP(C853,pivottrain!A:C,3,FALSE)</f>
        <v>0.71739130434782605</v>
      </c>
      <c r="F853" t="str">
        <f t="shared" si="40"/>
        <v>Male</v>
      </c>
      <c r="G853">
        <f t="shared" si="41"/>
        <v>1</v>
      </c>
    </row>
    <row r="854" spans="1:7">
      <c r="A854" s="1" t="s">
        <v>2926</v>
      </c>
      <c r="B854" s="1" t="s">
        <v>4</v>
      </c>
      <c r="C854" s="1" t="str">
        <f t="shared" si="39"/>
        <v>r</v>
      </c>
      <c r="D854">
        <f>VLOOKUP(C854,pivottrain!A:B,2,FALSE)</f>
        <v>0.06</v>
      </c>
      <c r="E854">
        <f>VLOOKUP(C854,pivottrain!A:C,3,FALSE)</f>
        <v>0.94</v>
      </c>
      <c r="F854" t="str">
        <f t="shared" si="40"/>
        <v>Male</v>
      </c>
      <c r="G854">
        <f t="shared" si="41"/>
        <v>1</v>
      </c>
    </row>
    <row r="855" spans="1:7">
      <c r="A855" s="1" t="s">
        <v>2927</v>
      </c>
      <c r="B855" s="1" t="s">
        <v>6</v>
      </c>
      <c r="C855" s="1" t="str">
        <f t="shared" si="39"/>
        <v>l</v>
      </c>
      <c r="D855">
        <f>VLOOKUP(C855,pivottrain!A:B,2,FALSE)</f>
        <v>0.28260869565217389</v>
      </c>
      <c r="E855">
        <f>VLOOKUP(C855,pivottrain!A:C,3,FALSE)</f>
        <v>0.71739130434782605</v>
      </c>
      <c r="F855" t="str">
        <f t="shared" si="40"/>
        <v>Male</v>
      </c>
      <c r="G855">
        <f t="shared" si="41"/>
        <v>0</v>
      </c>
    </row>
    <row r="856" spans="1:7">
      <c r="A856" s="1" t="s">
        <v>2928</v>
      </c>
      <c r="B856" s="1" t="s">
        <v>4</v>
      </c>
      <c r="C856" s="1" t="str">
        <f t="shared" si="39"/>
        <v>v</v>
      </c>
      <c r="D856">
        <f>VLOOKUP(C856,pivottrain!A:B,2,FALSE)</f>
        <v>0</v>
      </c>
      <c r="E856">
        <f>VLOOKUP(C856,pivottrain!A:C,3,FALSE)</f>
        <v>1</v>
      </c>
      <c r="F856" t="str">
        <f t="shared" si="40"/>
        <v>Male</v>
      </c>
      <c r="G856">
        <f t="shared" si="41"/>
        <v>1</v>
      </c>
    </row>
    <row r="857" spans="1:7">
      <c r="A857" s="1" t="s">
        <v>2929</v>
      </c>
      <c r="B857" s="1" t="s">
        <v>4</v>
      </c>
      <c r="C857" s="1" t="str">
        <f t="shared" si="39"/>
        <v>v</v>
      </c>
      <c r="D857">
        <f>VLOOKUP(C857,pivottrain!A:B,2,FALSE)</f>
        <v>0</v>
      </c>
      <c r="E857">
        <f>VLOOKUP(C857,pivottrain!A:C,3,FALSE)</f>
        <v>1</v>
      </c>
      <c r="F857" t="str">
        <f t="shared" si="40"/>
        <v>Male</v>
      </c>
      <c r="G857">
        <f t="shared" si="41"/>
        <v>1</v>
      </c>
    </row>
    <row r="858" spans="1:7">
      <c r="A858" s="1" t="s">
        <v>2930</v>
      </c>
      <c r="B858" s="1" t="s">
        <v>6</v>
      </c>
      <c r="C858" s="1" t="str">
        <f t="shared" si="39"/>
        <v>a</v>
      </c>
      <c r="D858">
        <f>VLOOKUP(C858,pivottrain!A:B,2,FALSE)</f>
        <v>0.73152478952291866</v>
      </c>
      <c r="E858">
        <f>VLOOKUP(C858,pivottrain!A:C,3,FALSE)</f>
        <v>0.26847521047708139</v>
      </c>
      <c r="F858" t="str">
        <f t="shared" si="40"/>
        <v>Female</v>
      </c>
      <c r="G858">
        <f t="shared" si="41"/>
        <v>1</v>
      </c>
    </row>
    <row r="859" spans="1:7">
      <c r="A859" s="1" t="s">
        <v>2931</v>
      </c>
      <c r="B859" s="1" t="s">
        <v>4</v>
      </c>
      <c r="C859" s="1" t="str">
        <f t="shared" si="39"/>
        <v>n</v>
      </c>
      <c r="D859">
        <f>VLOOKUP(C859,pivottrain!A:B,2,FALSE)</f>
        <v>6.5384615384615388E-2</v>
      </c>
      <c r="E859">
        <f>VLOOKUP(C859,pivottrain!A:C,3,FALSE)</f>
        <v>0.93461538461538463</v>
      </c>
      <c r="F859" t="str">
        <f t="shared" si="40"/>
        <v>Male</v>
      </c>
      <c r="G859">
        <f t="shared" si="41"/>
        <v>1</v>
      </c>
    </row>
    <row r="860" spans="1:7">
      <c r="A860" s="1" t="s">
        <v>2932</v>
      </c>
      <c r="B860" s="1" t="s">
        <v>6</v>
      </c>
      <c r="C860" s="1" t="str">
        <f t="shared" si="39"/>
        <v>a</v>
      </c>
      <c r="D860">
        <f>VLOOKUP(C860,pivottrain!A:B,2,FALSE)</f>
        <v>0.73152478952291866</v>
      </c>
      <c r="E860">
        <f>VLOOKUP(C860,pivottrain!A:C,3,FALSE)</f>
        <v>0.26847521047708139</v>
      </c>
      <c r="F860" t="str">
        <f t="shared" si="40"/>
        <v>Female</v>
      </c>
      <c r="G860">
        <f t="shared" si="41"/>
        <v>1</v>
      </c>
    </row>
    <row r="861" spans="1:7">
      <c r="A861" s="1" t="s">
        <v>2933</v>
      </c>
      <c r="B861" s="1" t="s">
        <v>4</v>
      </c>
      <c r="C861" s="1" t="str">
        <f t="shared" si="39"/>
        <v>r</v>
      </c>
      <c r="D861">
        <f>VLOOKUP(C861,pivottrain!A:B,2,FALSE)</f>
        <v>0.06</v>
      </c>
      <c r="E861">
        <f>VLOOKUP(C861,pivottrain!A:C,3,FALSE)</f>
        <v>0.94</v>
      </c>
      <c r="F861" t="str">
        <f t="shared" si="40"/>
        <v>Male</v>
      </c>
      <c r="G861">
        <f t="shared" si="41"/>
        <v>1</v>
      </c>
    </row>
    <row r="862" spans="1:7">
      <c r="A862" s="1" t="s">
        <v>2934</v>
      </c>
      <c r="B862" s="1" t="s">
        <v>6</v>
      </c>
      <c r="C862" s="1" t="str">
        <f t="shared" si="39"/>
        <v>i</v>
      </c>
      <c r="D862">
        <f>VLOOKUP(C862,pivottrain!A:B,2,FALSE)</f>
        <v>0.82037996545768566</v>
      </c>
      <c r="E862">
        <f>VLOOKUP(C862,pivottrain!A:C,3,FALSE)</f>
        <v>0.17962003454231434</v>
      </c>
      <c r="F862" t="str">
        <f t="shared" si="40"/>
        <v>Female</v>
      </c>
      <c r="G862">
        <f t="shared" si="41"/>
        <v>1</v>
      </c>
    </row>
    <row r="863" spans="1:7">
      <c r="A863" s="1" t="s">
        <v>2935</v>
      </c>
      <c r="B863" s="1" t="s">
        <v>4</v>
      </c>
      <c r="C863" s="1" t="str">
        <f t="shared" si="39"/>
        <v>l</v>
      </c>
      <c r="D863">
        <f>VLOOKUP(C863,pivottrain!A:B,2,FALSE)</f>
        <v>0.28260869565217389</v>
      </c>
      <c r="E863">
        <f>VLOOKUP(C863,pivottrain!A:C,3,FALSE)</f>
        <v>0.71739130434782605</v>
      </c>
      <c r="F863" t="str">
        <f t="shared" si="40"/>
        <v>Male</v>
      </c>
      <c r="G863">
        <f t="shared" si="41"/>
        <v>1</v>
      </c>
    </row>
    <row r="864" spans="1:7">
      <c r="A864" s="1" t="s">
        <v>2936</v>
      </c>
      <c r="B864" s="1" t="s">
        <v>4</v>
      </c>
      <c r="C864" s="1" t="str">
        <f t="shared" si="39"/>
        <v>d</v>
      </c>
      <c r="D864">
        <f>VLOOKUP(C864,pivottrain!A:B,2,FALSE)</f>
        <v>5.0847457627118647E-2</v>
      </c>
      <c r="E864">
        <f>VLOOKUP(C864,pivottrain!A:C,3,FALSE)</f>
        <v>0.94915254237288138</v>
      </c>
      <c r="F864" t="str">
        <f t="shared" si="40"/>
        <v>Male</v>
      </c>
      <c r="G864">
        <f t="shared" si="41"/>
        <v>1</v>
      </c>
    </row>
    <row r="865" spans="1:7">
      <c r="A865" s="1" t="s">
        <v>2937</v>
      </c>
      <c r="B865" s="1" t="s">
        <v>6</v>
      </c>
      <c r="C865" s="1" t="str">
        <f t="shared" si="39"/>
        <v>i</v>
      </c>
      <c r="D865">
        <f>VLOOKUP(C865,pivottrain!A:B,2,FALSE)</f>
        <v>0.82037996545768566</v>
      </c>
      <c r="E865">
        <f>VLOOKUP(C865,pivottrain!A:C,3,FALSE)</f>
        <v>0.17962003454231434</v>
      </c>
      <c r="F865" t="str">
        <f t="shared" si="40"/>
        <v>Female</v>
      </c>
      <c r="G865">
        <f t="shared" si="41"/>
        <v>1</v>
      </c>
    </row>
    <row r="866" spans="1:7">
      <c r="A866" s="1" t="s">
        <v>2938</v>
      </c>
      <c r="B866" s="1" t="s">
        <v>6</v>
      </c>
      <c r="C866" s="1" t="str">
        <f t="shared" si="39"/>
        <v>i</v>
      </c>
      <c r="D866">
        <f>VLOOKUP(C866,pivottrain!A:B,2,FALSE)</f>
        <v>0.82037996545768566</v>
      </c>
      <c r="E866">
        <f>VLOOKUP(C866,pivottrain!A:C,3,FALSE)</f>
        <v>0.17962003454231434</v>
      </c>
      <c r="F866" t="str">
        <f t="shared" si="40"/>
        <v>Female</v>
      </c>
      <c r="G866">
        <f t="shared" si="41"/>
        <v>1</v>
      </c>
    </row>
    <row r="867" spans="1:7">
      <c r="A867" s="1" t="s">
        <v>2939</v>
      </c>
      <c r="B867" s="1" t="s">
        <v>6</v>
      </c>
      <c r="C867" s="1" t="str">
        <f t="shared" si="39"/>
        <v>a</v>
      </c>
      <c r="D867">
        <f>VLOOKUP(C867,pivottrain!A:B,2,FALSE)</f>
        <v>0.73152478952291866</v>
      </c>
      <c r="E867">
        <f>VLOOKUP(C867,pivottrain!A:C,3,FALSE)</f>
        <v>0.26847521047708139</v>
      </c>
      <c r="F867" t="str">
        <f t="shared" si="40"/>
        <v>Female</v>
      </c>
      <c r="G867">
        <f t="shared" si="41"/>
        <v>1</v>
      </c>
    </row>
    <row r="868" spans="1:7">
      <c r="A868" s="1" t="s">
        <v>2940</v>
      </c>
      <c r="B868" s="1" t="s">
        <v>4</v>
      </c>
      <c r="C868" s="1" t="str">
        <f t="shared" si="39"/>
        <v>h</v>
      </c>
      <c r="D868">
        <f>VLOOKUP(C868,pivottrain!A:B,2,FALSE)</f>
        <v>3.7234042553191488E-2</v>
      </c>
      <c r="E868">
        <f>VLOOKUP(C868,pivottrain!A:C,3,FALSE)</f>
        <v>0.96276595744680848</v>
      </c>
      <c r="F868" t="str">
        <f t="shared" si="40"/>
        <v>Male</v>
      </c>
      <c r="G868">
        <f t="shared" si="41"/>
        <v>1</v>
      </c>
    </row>
    <row r="869" spans="1:7">
      <c r="A869" s="1" t="s">
        <v>2941</v>
      </c>
      <c r="B869" s="1" t="s">
        <v>4</v>
      </c>
      <c r="C869" s="1" t="str">
        <f t="shared" si="39"/>
        <v>i</v>
      </c>
      <c r="D869">
        <f>VLOOKUP(C869,pivottrain!A:B,2,FALSE)</f>
        <v>0.82037996545768566</v>
      </c>
      <c r="E869">
        <f>VLOOKUP(C869,pivottrain!A:C,3,FALSE)</f>
        <v>0.17962003454231434</v>
      </c>
      <c r="F869" t="str">
        <f t="shared" si="40"/>
        <v>Female</v>
      </c>
      <c r="G869">
        <f t="shared" si="41"/>
        <v>0</v>
      </c>
    </row>
    <row r="870" spans="1:7">
      <c r="A870" s="1" t="s">
        <v>2942</v>
      </c>
      <c r="B870" s="1" t="s">
        <v>4</v>
      </c>
      <c r="C870" s="1" t="str">
        <f t="shared" si="39"/>
        <v>a</v>
      </c>
      <c r="D870">
        <f>VLOOKUP(C870,pivottrain!A:B,2,FALSE)</f>
        <v>0.73152478952291866</v>
      </c>
      <c r="E870">
        <f>VLOOKUP(C870,pivottrain!A:C,3,FALSE)</f>
        <v>0.26847521047708139</v>
      </c>
      <c r="F870" t="str">
        <f t="shared" si="40"/>
        <v>Female</v>
      </c>
      <c r="G870">
        <f t="shared" si="41"/>
        <v>0</v>
      </c>
    </row>
    <row r="871" spans="1:7">
      <c r="A871" s="1" t="s">
        <v>2943</v>
      </c>
      <c r="B871" s="1" t="s">
        <v>6</v>
      </c>
      <c r="C871" s="1" t="str">
        <f t="shared" si="39"/>
        <v>a</v>
      </c>
      <c r="D871">
        <f>VLOOKUP(C871,pivottrain!A:B,2,FALSE)</f>
        <v>0.73152478952291866</v>
      </c>
      <c r="E871">
        <f>VLOOKUP(C871,pivottrain!A:C,3,FALSE)</f>
        <v>0.26847521047708139</v>
      </c>
      <c r="F871" t="str">
        <f t="shared" si="40"/>
        <v>Female</v>
      </c>
      <c r="G871">
        <f t="shared" si="41"/>
        <v>1</v>
      </c>
    </row>
    <row r="872" spans="1:7">
      <c r="A872" s="1" t="s">
        <v>2944</v>
      </c>
      <c r="B872" s="1" t="s">
        <v>6</v>
      </c>
      <c r="C872" s="1" t="str">
        <f t="shared" si="39"/>
        <v>i</v>
      </c>
      <c r="D872">
        <f>VLOOKUP(C872,pivottrain!A:B,2,FALSE)</f>
        <v>0.82037996545768566</v>
      </c>
      <c r="E872">
        <f>VLOOKUP(C872,pivottrain!A:C,3,FALSE)</f>
        <v>0.17962003454231434</v>
      </c>
      <c r="F872" t="str">
        <f t="shared" si="40"/>
        <v>Female</v>
      </c>
      <c r="G872">
        <f t="shared" si="41"/>
        <v>1</v>
      </c>
    </row>
    <row r="873" spans="1:7">
      <c r="A873" s="1" t="s">
        <v>2945</v>
      </c>
      <c r="B873" s="1" t="s">
        <v>6</v>
      </c>
      <c r="C873" s="1" t="str">
        <f t="shared" si="39"/>
        <v>a</v>
      </c>
      <c r="D873">
        <f>VLOOKUP(C873,pivottrain!A:B,2,FALSE)</f>
        <v>0.73152478952291866</v>
      </c>
      <c r="E873">
        <f>VLOOKUP(C873,pivottrain!A:C,3,FALSE)</f>
        <v>0.26847521047708139</v>
      </c>
      <c r="F873" t="str">
        <f t="shared" si="40"/>
        <v>Female</v>
      </c>
      <c r="G873">
        <f t="shared" si="41"/>
        <v>1</v>
      </c>
    </row>
    <row r="874" spans="1:7">
      <c r="A874" s="1" t="s">
        <v>2946</v>
      </c>
      <c r="B874" s="1" t="s">
        <v>4</v>
      </c>
      <c r="C874" s="1" t="str">
        <f t="shared" si="39"/>
        <v>d</v>
      </c>
      <c r="D874">
        <f>VLOOKUP(C874,pivottrain!A:B,2,FALSE)</f>
        <v>5.0847457627118647E-2</v>
      </c>
      <c r="E874">
        <f>VLOOKUP(C874,pivottrain!A:C,3,FALSE)</f>
        <v>0.94915254237288138</v>
      </c>
      <c r="F874" t="str">
        <f t="shared" si="40"/>
        <v>Male</v>
      </c>
      <c r="G874">
        <f t="shared" si="41"/>
        <v>1</v>
      </c>
    </row>
    <row r="875" spans="1:7">
      <c r="A875" s="1" t="s">
        <v>2947</v>
      </c>
      <c r="B875" s="1" t="s">
        <v>6</v>
      </c>
      <c r="C875" s="1" t="str">
        <f t="shared" si="39"/>
        <v>i</v>
      </c>
      <c r="D875">
        <f>VLOOKUP(C875,pivottrain!A:B,2,FALSE)</f>
        <v>0.82037996545768566</v>
      </c>
      <c r="E875">
        <f>VLOOKUP(C875,pivottrain!A:C,3,FALSE)</f>
        <v>0.17962003454231434</v>
      </c>
      <c r="F875" t="str">
        <f t="shared" si="40"/>
        <v>Female</v>
      </c>
      <c r="G875">
        <f t="shared" si="41"/>
        <v>1</v>
      </c>
    </row>
    <row r="876" spans="1:7">
      <c r="A876" s="1" t="s">
        <v>2948</v>
      </c>
      <c r="B876" s="1" t="s">
        <v>6</v>
      </c>
      <c r="C876" s="1" t="str">
        <f t="shared" si="39"/>
        <v>i</v>
      </c>
      <c r="D876">
        <f>VLOOKUP(C876,pivottrain!A:B,2,FALSE)</f>
        <v>0.82037996545768566</v>
      </c>
      <c r="E876">
        <f>VLOOKUP(C876,pivottrain!A:C,3,FALSE)</f>
        <v>0.17962003454231434</v>
      </c>
      <c r="F876" t="str">
        <f t="shared" si="40"/>
        <v>Female</v>
      </c>
      <c r="G876">
        <f t="shared" si="41"/>
        <v>1</v>
      </c>
    </row>
    <row r="877" spans="1:7">
      <c r="A877" s="1" t="s">
        <v>2949</v>
      </c>
      <c r="B877" s="1" t="s">
        <v>4</v>
      </c>
      <c r="C877" s="1" t="str">
        <f t="shared" si="39"/>
        <v>r</v>
      </c>
      <c r="D877">
        <f>VLOOKUP(C877,pivottrain!A:B,2,FALSE)</f>
        <v>0.06</v>
      </c>
      <c r="E877">
        <f>VLOOKUP(C877,pivottrain!A:C,3,FALSE)</f>
        <v>0.94</v>
      </c>
      <c r="F877" t="str">
        <f t="shared" si="40"/>
        <v>Male</v>
      </c>
      <c r="G877">
        <f t="shared" si="41"/>
        <v>1</v>
      </c>
    </row>
    <row r="878" spans="1:7">
      <c r="A878" s="1" t="s">
        <v>2950</v>
      </c>
      <c r="B878" s="1" t="s">
        <v>6</v>
      </c>
      <c r="C878" s="1" t="str">
        <f t="shared" si="39"/>
        <v>a</v>
      </c>
      <c r="D878">
        <f>VLOOKUP(C878,pivottrain!A:B,2,FALSE)</f>
        <v>0.73152478952291866</v>
      </c>
      <c r="E878">
        <f>VLOOKUP(C878,pivottrain!A:C,3,FALSE)</f>
        <v>0.26847521047708139</v>
      </c>
      <c r="F878" t="str">
        <f t="shared" si="40"/>
        <v>Female</v>
      </c>
      <c r="G878">
        <f t="shared" si="41"/>
        <v>1</v>
      </c>
    </row>
    <row r="879" spans="1:7">
      <c r="A879" s="1" t="s">
        <v>2951</v>
      </c>
      <c r="B879" s="1" t="s">
        <v>6</v>
      </c>
      <c r="C879" s="1" t="str">
        <f t="shared" si="39"/>
        <v>a</v>
      </c>
      <c r="D879">
        <f>VLOOKUP(C879,pivottrain!A:B,2,FALSE)</f>
        <v>0.73152478952291866</v>
      </c>
      <c r="E879">
        <f>VLOOKUP(C879,pivottrain!A:C,3,FALSE)</f>
        <v>0.26847521047708139</v>
      </c>
      <c r="F879" t="str">
        <f t="shared" si="40"/>
        <v>Female</v>
      </c>
      <c r="G879">
        <f t="shared" si="41"/>
        <v>1</v>
      </c>
    </row>
    <row r="880" spans="1:7">
      <c r="A880" s="1" t="s">
        <v>2952</v>
      </c>
      <c r="B880" s="1" t="s">
        <v>4</v>
      </c>
      <c r="C880" s="1" t="str">
        <f t="shared" si="39"/>
        <v>n</v>
      </c>
      <c r="D880">
        <f>VLOOKUP(C880,pivottrain!A:B,2,FALSE)</f>
        <v>6.5384615384615388E-2</v>
      </c>
      <c r="E880">
        <f>VLOOKUP(C880,pivottrain!A:C,3,FALSE)</f>
        <v>0.93461538461538463</v>
      </c>
      <c r="F880" t="str">
        <f t="shared" si="40"/>
        <v>Male</v>
      </c>
      <c r="G880">
        <f t="shared" si="41"/>
        <v>1</v>
      </c>
    </row>
    <row r="881" spans="1:7">
      <c r="A881" s="1" t="s">
        <v>2953</v>
      </c>
      <c r="B881" s="1" t="s">
        <v>4</v>
      </c>
      <c r="C881" s="1" t="str">
        <f t="shared" si="39"/>
        <v>p</v>
      </c>
      <c r="D881">
        <f>VLOOKUP(C881,pivottrain!A:B,2,FALSE)</f>
        <v>4.7619047619047616E-2</v>
      </c>
      <c r="E881">
        <f>VLOOKUP(C881,pivottrain!A:C,3,FALSE)</f>
        <v>0.95238095238095233</v>
      </c>
      <c r="F881" t="str">
        <f t="shared" si="40"/>
        <v>Male</v>
      </c>
      <c r="G881">
        <f t="shared" si="41"/>
        <v>1</v>
      </c>
    </row>
    <row r="882" spans="1:7">
      <c r="A882" s="1" t="s">
        <v>2954</v>
      </c>
      <c r="B882" s="1" t="s">
        <v>4</v>
      </c>
      <c r="C882" s="1" t="str">
        <f t="shared" si="39"/>
        <v>h</v>
      </c>
      <c r="D882">
        <f>VLOOKUP(C882,pivottrain!A:B,2,FALSE)</f>
        <v>3.7234042553191488E-2</v>
      </c>
      <c r="E882">
        <f>VLOOKUP(C882,pivottrain!A:C,3,FALSE)</f>
        <v>0.96276595744680848</v>
      </c>
      <c r="F882" t="str">
        <f t="shared" si="40"/>
        <v>Male</v>
      </c>
      <c r="G882">
        <f t="shared" si="41"/>
        <v>1</v>
      </c>
    </row>
    <row r="883" spans="1:7">
      <c r="A883" s="1" t="s">
        <v>2955</v>
      </c>
      <c r="B883" s="1" t="s">
        <v>6</v>
      </c>
      <c r="C883" s="1" t="str">
        <f t="shared" si="39"/>
        <v>a</v>
      </c>
      <c r="D883">
        <f>VLOOKUP(C883,pivottrain!A:B,2,FALSE)</f>
        <v>0.73152478952291866</v>
      </c>
      <c r="E883">
        <f>VLOOKUP(C883,pivottrain!A:C,3,FALSE)</f>
        <v>0.26847521047708139</v>
      </c>
      <c r="F883" t="str">
        <f t="shared" si="40"/>
        <v>Female</v>
      </c>
      <c r="G883">
        <f t="shared" si="41"/>
        <v>1</v>
      </c>
    </row>
    <row r="884" spans="1:7">
      <c r="A884" s="1" t="s">
        <v>2956</v>
      </c>
      <c r="B884" s="1" t="s">
        <v>6</v>
      </c>
      <c r="C884" s="1" t="str">
        <f t="shared" si="39"/>
        <v>i</v>
      </c>
      <c r="D884">
        <f>VLOOKUP(C884,pivottrain!A:B,2,FALSE)</f>
        <v>0.82037996545768566</v>
      </c>
      <c r="E884">
        <f>VLOOKUP(C884,pivottrain!A:C,3,FALSE)</f>
        <v>0.17962003454231434</v>
      </c>
      <c r="F884" t="str">
        <f t="shared" si="40"/>
        <v>Female</v>
      </c>
      <c r="G884">
        <f t="shared" si="41"/>
        <v>1</v>
      </c>
    </row>
    <row r="885" spans="1:7">
      <c r="A885" s="1" t="s">
        <v>2957</v>
      </c>
      <c r="B885" s="1" t="s">
        <v>4</v>
      </c>
      <c r="C885" s="1" t="str">
        <f t="shared" si="39"/>
        <v>r</v>
      </c>
      <c r="D885">
        <f>VLOOKUP(C885,pivottrain!A:B,2,FALSE)</f>
        <v>0.06</v>
      </c>
      <c r="E885">
        <f>VLOOKUP(C885,pivottrain!A:C,3,FALSE)</f>
        <v>0.94</v>
      </c>
      <c r="F885" t="str">
        <f t="shared" si="40"/>
        <v>Male</v>
      </c>
      <c r="G885">
        <f t="shared" si="41"/>
        <v>1</v>
      </c>
    </row>
    <row r="886" spans="1:7">
      <c r="A886" s="1" t="s">
        <v>2958</v>
      </c>
      <c r="B886" s="1" t="s">
        <v>6</v>
      </c>
      <c r="C886" s="1" t="str">
        <f t="shared" si="39"/>
        <v>a</v>
      </c>
      <c r="D886">
        <f>VLOOKUP(C886,pivottrain!A:B,2,FALSE)</f>
        <v>0.73152478952291866</v>
      </c>
      <c r="E886">
        <f>VLOOKUP(C886,pivottrain!A:C,3,FALSE)</f>
        <v>0.26847521047708139</v>
      </c>
      <c r="F886" t="str">
        <f t="shared" si="40"/>
        <v>Female</v>
      </c>
      <c r="G886">
        <f t="shared" si="41"/>
        <v>1</v>
      </c>
    </row>
    <row r="887" spans="1:7">
      <c r="A887" s="1" t="s">
        <v>2959</v>
      </c>
      <c r="B887" s="1" t="s">
        <v>6</v>
      </c>
      <c r="C887" s="1" t="str">
        <f t="shared" si="39"/>
        <v>a</v>
      </c>
      <c r="D887">
        <f>VLOOKUP(C887,pivottrain!A:B,2,FALSE)</f>
        <v>0.73152478952291866</v>
      </c>
      <c r="E887">
        <f>VLOOKUP(C887,pivottrain!A:C,3,FALSE)</f>
        <v>0.26847521047708139</v>
      </c>
      <c r="F887" t="str">
        <f t="shared" si="40"/>
        <v>Female</v>
      </c>
      <c r="G887">
        <f t="shared" si="41"/>
        <v>1</v>
      </c>
    </row>
    <row r="888" spans="1:7">
      <c r="A888" s="1" t="s">
        <v>2960</v>
      </c>
      <c r="B888" s="1" t="s">
        <v>4</v>
      </c>
      <c r="C888" s="1" t="str">
        <f t="shared" si="39"/>
        <v>a</v>
      </c>
      <c r="D888">
        <f>VLOOKUP(C888,pivottrain!A:B,2,FALSE)</f>
        <v>0.73152478952291866</v>
      </c>
      <c r="E888">
        <f>VLOOKUP(C888,pivottrain!A:C,3,FALSE)</f>
        <v>0.26847521047708139</v>
      </c>
      <c r="F888" t="str">
        <f t="shared" si="40"/>
        <v>Female</v>
      </c>
      <c r="G888">
        <f t="shared" si="41"/>
        <v>0</v>
      </c>
    </row>
    <row r="889" spans="1:7">
      <c r="A889" s="1" t="s">
        <v>2961</v>
      </c>
      <c r="B889" s="1" t="s">
        <v>4</v>
      </c>
      <c r="C889" s="1" t="str">
        <f t="shared" si="39"/>
        <v>d</v>
      </c>
      <c r="D889">
        <f>VLOOKUP(C889,pivottrain!A:B,2,FALSE)</f>
        <v>5.0847457627118647E-2</v>
      </c>
      <c r="E889">
        <f>VLOOKUP(C889,pivottrain!A:C,3,FALSE)</f>
        <v>0.94915254237288138</v>
      </c>
      <c r="F889" t="str">
        <f t="shared" si="40"/>
        <v>Male</v>
      </c>
      <c r="G889">
        <f t="shared" si="41"/>
        <v>1</v>
      </c>
    </row>
    <row r="890" spans="1:7">
      <c r="A890" s="1" t="s">
        <v>2962</v>
      </c>
      <c r="B890" s="1" t="s">
        <v>4</v>
      </c>
      <c r="C890" s="1" t="str">
        <f t="shared" si="39"/>
        <v>a</v>
      </c>
      <c r="D890">
        <f>VLOOKUP(C890,pivottrain!A:B,2,FALSE)</f>
        <v>0.73152478952291866</v>
      </c>
      <c r="E890">
        <f>VLOOKUP(C890,pivottrain!A:C,3,FALSE)</f>
        <v>0.26847521047708139</v>
      </c>
      <c r="F890" t="str">
        <f t="shared" si="40"/>
        <v>Female</v>
      </c>
      <c r="G890">
        <f t="shared" si="41"/>
        <v>0</v>
      </c>
    </row>
    <row r="891" spans="1:7">
      <c r="A891" s="1" t="s">
        <v>2963</v>
      </c>
      <c r="B891" s="1" t="s">
        <v>6</v>
      </c>
      <c r="C891" s="1" t="str">
        <f t="shared" si="39"/>
        <v>a</v>
      </c>
      <c r="D891">
        <f>VLOOKUP(C891,pivottrain!A:B,2,FALSE)</f>
        <v>0.73152478952291866</v>
      </c>
      <c r="E891">
        <f>VLOOKUP(C891,pivottrain!A:C,3,FALSE)</f>
        <v>0.26847521047708139</v>
      </c>
      <c r="F891" t="str">
        <f t="shared" si="40"/>
        <v>Female</v>
      </c>
      <c r="G891">
        <f t="shared" si="41"/>
        <v>1</v>
      </c>
    </row>
    <row r="892" spans="1:7">
      <c r="A892" s="1" t="s">
        <v>2964</v>
      </c>
      <c r="B892" s="1" t="s">
        <v>4</v>
      </c>
      <c r="C892" s="1" t="str">
        <f t="shared" si="39"/>
        <v>h</v>
      </c>
      <c r="D892">
        <f>VLOOKUP(C892,pivottrain!A:B,2,FALSE)</f>
        <v>3.7234042553191488E-2</v>
      </c>
      <c r="E892">
        <f>VLOOKUP(C892,pivottrain!A:C,3,FALSE)</f>
        <v>0.96276595744680848</v>
      </c>
      <c r="F892" t="str">
        <f t="shared" si="40"/>
        <v>Male</v>
      </c>
      <c r="G892">
        <f t="shared" si="41"/>
        <v>1</v>
      </c>
    </row>
    <row r="893" spans="1:7">
      <c r="A893" s="1" t="s">
        <v>2965</v>
      </c>
      <c r="B893" s="1" t="s">
        <v>6</v>
      </c>
      <c r="C893" s="1" t="str">
        <f t="shared" si="39"/>
        <v>a</v>
      </c>
      <c r="D893">
        <f>VLOOKUP(C893,pivottrain!A:B,2,FALSE)</f>
        <v>0.73152478952291866</v>
      </c>
      <c r="E893">
        <f>VLOOKUP(C893,pivottrain!A:C,3,FALSE)</f>
        <v>0.26847521047708139</v>
      </c>
      <c r="F893" t="str">
        <f t="shared" si="40"/>
        <v>Female</v>
      </c>
      <c r="G893">
        <f t="shared" si="41"/>
        <v>1</v>
      </c>
    </row>
    <row r="894" spans="1:7">
      <c r="A894" s="1" t="s">
        <v>2966</v>
      </c>
      <c r="B894" s="1" t="s">
        <v>6</v>
      </c>
      <c r="C894" s="1" t="str">
        <f t="shared" si="39"/>
        <v>a</v>
      </c>
      <c r="D894">
        <f>VLOOKUP(C894,pivottrain!A:B,2,FALSE)</f>
        <v>0.73152478952291866</v>
      </c>
      <c r="E894">
        <f>VLOOKUP(C894,pivottrain!A:C,3,FALSE)</f>
        <v>0.26847521047708139</v>
      </c>
      <c r="F894" t="str">
        <f t="shared" si="40"/>
        <v>Female</v>
      </c>
      <c r="G894">
        <f t="shared" si="41"/>
        <v>1</v>
      </c>
    </row>
    <row r="895" spans="1:7">
      <c r="A895" s="1" t="s">
        <v>2967</v>
      </c>
      <c r="B895" s="1" t="s">
        <v>4</v>
      </c>
      <c r="C895" s="1" t="str">
        <f t="shared" si="39"/>
        <v>k</v>
      </c>
      <c r="D895">
        <f>VLOOKUP(C895,pivottrain!A:B,2,FALSE)</f>
        <v>6.25E-2</v>
      </c>
      <c r="E895">
        <f>VLOOKUP(C895,pivottrain!A:C,3,FALSE)</f>
        <v>0.9375</v>
      </c>
      <c r="F895" t="str">
        <f t="shared" si="40"/>
        <v>Male</v>
      </c>
      <c r="G895">
        <f t="shared" si="41"/>
        <v>1</v>
      </c>
    </row>
    <row r="896" spans="1:7">
      <c r="A896" s="1" t="s">
        <v>2968</v>
      </c>
      <c r="B896" s="1" t="s">
        <v>4</v>
      </c>
      <c r="C896" s="1" t="str">
        <f t="shared" si="39"/>
        <v>g</v>
      </c>
      <c r="D896">
        <f>VLOOKUP(C896,pivottrain!A:B,2,FALSE)</f>
        <v>5.2631578947368418E-2</v>
      </c>
      <c r="E896">
        <f>VLOOKUP(C896,pivottrain!A:C,3,FALSE)</f>
        <v>0.94736842105263153</v>
      </c>
      <c r="F896" t="str">
        <f t="shared" si="40"/>
        <v>Male</v>
      </c>
      <c r="G896">
        <f t="shared" si="41"/>
        <v>1</v>
      </c>
    </row>
    <row r="897" spans="1:7">
      <c r="A897" s="1" t="s">
        <v>2969</v>
      </c>
      <c r="B897" s="1" t="s">
        <v>4</v>
      </c>
      <c r="C897" s="1" t="str">
        <f t="shared" si="39"/>
        <v>i</v>
      </c>
      <c r="D897">
        <f>VLOOKUP(C897,pivottrain!A:B,2,FALSE)</f>
        <v>0.82037996545768566</v>
      </c>
      <c r="E897">
        <f>VLOOKUP(C897,pivottrain!A:C,3,FALSE)</f>
        <v>0.17962003454231434</v>
      </c>
      <c r="F897" t="str">
        <f t="shared" si="40"/>
        <v>Female</v>
      </c>
      <c r="G897">
        <f t="shared" si="41"/>
        <v>0</v>
      </c>
    </row>
    <row r="898" spans="1:7">
      <c r="A898" s="1" t="s">
        <v>2970</v>
      </c>
      <c r="B898" s="1" t="s">
        <v>6</v>
      </c>
      <c r="C898" s="1" t="str">
        <f t="shared" si="39"/>
        <v>i</v>
      </c>
      <c r="D898">
        <f>VLOOKUP(C898,pivottrain!A:B,2,FALSE)</f>
        <v>0.82037996545768566</v>
      </c>
      <c r="E898">
        <f>VLOOKUP(C898,pivottrain!A:C,3,FALSE)</f>
        <v>0.17962003454231434</v>
      </c>
      <c r="F898" t="str">
        <f t="shared" si="40"/>
        <v>Female</v>
      </c>
      <c r="G898">
        <f t="shared" si="41"/>
        <v>1</v>
      </c>
    </row>
    <row r="899" spans="1:7">
      <c r="A899" s="1" t="s">
        <v>2971</v>
      </c>
      <c r="B899" s="1" t="s">
        <v>6</v>
      </c>
      <c r="C899" s="1" t="str">
        <f t="shared" si="39"/>
        <v>a</v>
      </c>
      <c r="D899">
        <f>VLOOKUP(C899,pivottrain!A:B,2,FALSE)</f>
        <v>0.73152478952291866</v>
      </c>
      <c r="E899">
        <f>VLOOKUP(C899,pivottrain!A:C,3,FALSE)</f>
        <v>0.26847521047708139</v>
      </c>
      <c r="F899" t="str">
        <f t="shared" ref="F899:F902" si="42">IF(D899&gt;E899,"Female","Male")</f>
        <v>Female</v>
      </c>
      <c r="G899">
        <f t="shared" ref="G899:G902" si="43">IF(F899=B899,1,0)</f>
        <v>1</v>
      </c>
    </row>
    <row r="900" spans="1:7">
      <c r="A900" s="1" t="s">
        <v>2972</v>
      </c>
      <c r="B900" s="1" t="s">
        <v>6</v>
      </c>
      <c r="C900" s="1" t="str">
        <f t="shared" si="39"/>
        <v>i</v>
      </c>
      <c r="D900">
        <f>VLOOKUP(C900,pivottrain!A:B,2,FALSE)</f>
        <v>0.82037996545768566</v>
      </c>
      <c r="E900">
        <f>VLOOKUP(C900,pivottrain!A:C,3,FALSE)</f>
        <v>0.17962003454231434</v>
      </c>
      <c r="F900" t="str">
        <f t="shared" si="42"/>
        <v>Female</v>
      </c>
      <c r="G900">
        <f t="shared" si="43"/>
        <v>1</v>
      </c>
    </row>
    <row r="901" spans="1:7">
      <c r="A901" s="1" t="s">
        <v>2973</v>
      </c>
      <c r="B901" s="1" t="s">
        <v>4</v>
      </c>
      <c r="C901" s="1" t="str">
        <f t="shared" si="39"/>
        <v>b</v>
      </c>
      <c r="D901">
        <f>VLOOKUP(C901,pivottrain!A:B,2,FALSE)</f>
        <v>0.15789473684210525</v>
      </c>
      <c r="E901">
        <f>VLOOKUP(C901,pivottrain!A:C,3,FALSE)</f>
        <v>0.84210526315789469</v>
      </c>
      <c r="F901" t="str">
        <f t="shared" si="42"/>
        <v>Male</v>
      </c>
      <c r="G901">
        <f t="shared" si="43"/>
        <v>1</v>
      </c>
    </row>
    <row r="902" spans="1:7">
      <c r="A902" s="1" t="s">
        <v>2974</v>
      </c>
      <c r="B902" s="1" t="s">
        <v>6</v>
      </c>
      <c r="C902" s="1" t="str">
        <f t="shared" si="39"/>
        <v>d</v>
      </c>
      <c r="D902">
        <f>VLOOKUP(C902,pivottrain!A:B,2,FALSE)</f>
        <v>5.0847457627118647E-2</v>
      </c>
      <c r="E902">
        <f>VLOOKUP(C902,pivottrain!A:C,3,FALSE)</f>
        <v>0.94915254237288138</v>
      </c>
      <c r="F902" t="str">
        <f t="shared" si="42"/>
        <v>Male</v>
      </c>
      <c r="G902">
        <f t="shared" si="4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showGridLines="0" workbookViewId="0">
      <selection activeCell="D8" sqref="D8"/>
    </sheetView>
  </sheetViews>
  <sheetFormatPr defaultColWidth="14.44140625" defaultRowHeight="15" customHeight="1"/>
  <sheetData>
    <row r="1" spans="1:4">
      <c r="A1" s="10"/>
      <c r="B1" s="7" t="s">
        <v>1</v>
      </c>
      <c r="C1" s="8"/>
      <c r="D1" s="9"/>
    </row>
    <row r="2" spans="1:4">
      <c r="A2" s="7" t="s">
        <v>2</v>
      </c>
      <c r="B2" s="10" t="s">
        <v>6</v>
      </c>
      <c r="C2" s="11" t="s">
        <v>4</v>
      </c>
      <c r="D2" s="12" t="s">
        <v>2975</v>
      </c>
    </row>
    <row r="3" spans="1:4">
      <c r="A3" s="10" t="s">
        <v>2976</v>
      </c>
      <c r="B3" s="10"/>
      <c r="C3" s="8"/>
      <c r="D3" s="9"/>
    </row>
    <row r="4" spans="1:4">
      <c r="A4" s="13" t="s">
        <v>2977</v>
      </c>
      <c r="B4" s="29"/>
      <c r="C4" s="30"/>
      <c r="D4" s="31"/>
    </row>
    <row r="5" spans="1:4">
      <c r="A5" s="13" t="s">
        <v>2978</v>
      </c>
      <c r="B5" s="29"/>
      <c r="C5" s="30"/>
      <c r="D5" s="31"/>
    </row>
    <row r="6" spans="1:4">
      <c r="A6" s="13" t="s">
        <v>2979</v>
      </c>
      <c r="B6" s="29"/>
      <c r="C6" s="30"/>
      <c r="D6" s="31"/>
    </row>
    <row r="7" spans="1:4">
      <c r="A7" s="13" t="s">
        <v>2980</v>
      </c>
      <c r="B7" s="29"/>
      <c r="C7" s="30"/>
      <c r="D7" s="31"/>
    </row>
    <row r="8" spans="1:4">
      <c r="A8" s="13" t="s">
        <v>2981</v>
      </c>
      <c r="B8" s="29"/>
      <c r="C8" s="30"/>
      <c r="D8" s="31"/>
    </row>
    <row r="9" spans="1:4">
      <c r="A9" s="13" t="s">
        <v>2982</v>
      </c>
      <c r="B9" s="29"/>
      <c r="C9" s="30"/>
      <c r="D9" s="31"/>
    </row>
    <row r="10" spans="1:4">
      <c r="A10" s="13" t="s">
        <v>2983</v>
      </c>
      <c r="B10" s="29"/>
      <c r="C10" s="30"/>
      <c r="D10" s="31"/>
    </row>
    <row r="11" spans="1:4">
      <c r="A11" s="13" t="s">
        <v>2984</v>
      </c>
      <c r="B11" s="29"/>
      <c r="C11" s="30"/>
      <c r="D11" s="31"/>
    </row>
    <row r="12" spans="1:4">
      <c r="A12" s="13" t="s">
        <v>2985</v>
      </c>
      <c r="B12" s="29"/>
      <c r="C12" s="30"/>
      <c r="D12" s="31"/>
    </row>
    <row r="13" spans="1:4">
      <c r="A13" s="13" t="s">
        <v>2986</v>
      </c>
      <c r="B13" s="29"/>
      <c r="C13" s="30"/>
      <c r="D13" s="31"/>
    </row>
    <row r="14" spans="1:4">
      <c r="A14" s="13" t="s">
        <v>2987</v>
      </c>
      <c r="B14" s="29"/>
      <c r="C14" s="30"/>
      <c r="D14" s="31"/>
    </row>
    <row r="15" spans="1:4">
      <c r="A15" s="13" t="s">
        <v>2988</v>
      </c>
      <c r="B15" s="29"/>
      <c r="C15" s="30"/>
      <c r="D15" s="31"/>
    </row>
    <row r="16" spans="1:4">
      <c r="A16" s="13" t="s">
        <v>2989</v>
      </c>
      <c r="B16" s="29"/>
      <c r="C16" s="30"/>
      <c r="D16" s="31"/>
    </row>
    <row r="17" spans="1:4">
      <c r="A17" s="13" t="s">
        <v>2990</v>
      </c>
      <c r="B17" s="29"/>
      <c r="C17" s="30"/>
      <c r="D17" s="31"/>
    </row>
    <row r="18" spans="1:4">
      <c r="A18" s="13" t="s">
        <v>2991</v>
      </c>
      <c r="B18" s="29"/>
      <c r="C18" s="30"/>
      <c r="D18" s="31"/>
    </row>
    <row r="19" spans="1:4">
      <c r="A19" s="13" t="s">
        <v>2992</v>
      </c>
      <c r="B19" s="29"/>
      <c r="C19" s="30"/>
      <c r="D19" s="31"/>
    </row>
    <row r="20" spans="1:4">
      <c r="A20" s="13" t="s">
        <v>2993</v>
      </c>
      <c r="B20" s="29"/>
      <c r="C20" s="30"/>
      <c r="D20" s="31"/>
    </row>
    <row r="21" spans="1:4">
      <c r="A21" s="13" t="s">
        <v>2994</v>
      </c>
      <c r="B21" s="29"/>
      <c r="C21" s="30"/>
      <c r="D21" s="31"/>
    </row>
    <row r="22" spans="1:4">
      <c r="A22" s="13" t="s">
        <v>2995</v>
      </c>
      <c r="B22" s="29"/>
      <c r="C22" s="30"/>
      <c r="D22" s="31"/>
    </row>
    <row r="23" spans="1:4">
      <c r="A23" s="13" t="s">
        <v>2996</v>
      </c>
      <c r="B23" s="29"/>
      <c r="C23" s="30"/>
      <c r="D23" s="31"/>
    </row>
    <row r="24" spans="1:4">
      <c r="A24" s="13" t="s">
        <v>2997</v>
      </c>
      <c r="B24" s="29"/>
      <c r="C24" s="30"/>
      <c r="D24" s="31"/>
    </row>
    <row r="25" spans="1:4">
      <c r="A25" s="13" t="s">
        <v>2998</v>
      </c>
      <c r="B25" s="29"/>
      <c r="C25" s="30"/>
      <c r="D25" s="31"/>
    </row>
    <row r="26" spans="1:4">
      <c r="A26" s="14" t="s">
        <v>2975</v>
      </c>
      <c r="B26" s="32"/>
      <c r="C26" s="33"/>
      <c r="D26" s="34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6"/>
  <sheetViews>
    <sheetView showGridLines="0" workbookViewId="0">
      <selection activeCell="E24" sqref="E24"/>
    </sheetView>
  </sheetViews>
  <sheetFormatPr defaultColWidth="14.44140625" defaultRowHeight="15" customHeight="1"/>
  <sheetData>
    <row r="1" spans="1:4">
      <c r="A1" s="7" t="s">
        <v>2999</v>
      </c>
      <c r="B1" s="7" t="s">
        <v>1</v>
      </c>
      <c r="C1" s="8"/>
      <c r="D1" s="9"/>
    </row>
    <row r="2" spans="1:4">
      <c r="A2" s="7" t="s">
        <v>2</v>
      </c>
      <c r="B2" s="10" t="s">
        <v>6</v>
      </c>
      <c r="C2" s="11" t="s">
        <v>4</v>
      </c>
      <c r="D2" s="12" t="s">
        <v>2975</v>
      </c>
    </row>
    <row r="3" spans="1:4">
      <c r="A3" s="10" t="s">
        <v>2976</v>
      </c>
      <c r="B3" s="15">
        <v>0.73755047106325711</v>
      </c>
      <c r="C3" s="16">
        <v>0.26244952893674295</v>
      </c>
      <c r="D3" s="17">
        <v>1</v>
      </c>
    </row>
    <row r="4" spans="1:4">
      <c r="A4" s="13" t="s">
        <v>2977</v>
      </c>
      <c r="B4" s="18">
        <v>0.16666666666666666</v>
      </c>
      <c r="C4" s="6">
        <v>0.83333333333333337</v>
      </c>
      <c r="D4" s="19">
        <v>1</v>
      </c>
    </row>
    <row r="5" spans="1:4">
      <c r="A5" s="13" t="s">
        <v>2978</v>
      </c>
      <c r="B5" s="18">
        <v>2.8571428571428571E-2</v>
      </c>
      <c r="C5" s="6">
        <v>0.97142857142857142</v>
      </c>
      <c r="D5" s="19">
        <v>1</v>
      </c>
    </row>
    <row r="6" spans="1:4">
      <c r="A6" s="13" t="s">
        <v>2979</v>
      </c>
      <c r="B6" s="18">
        <v>0.53333333333333333</v>
      </c>
      <c r="C6" s="6">
        <v>0.46666666666666667</v>
      </c>
      <c r="D6" s="19">
        <v>1</v>
      </c>
    </row>
    <row r="7" spans="1:4">
      <c r="A7" s="13" t="s">
        <v>2980</v>
      </c>
      <c r="B7" s="18">
        <v>0.33333333333333331</v>
      </c>
      <c r="C7" s="6">
        <v>0.66666666666666663</v>
      </c>
      <c r="D7" s="19">
        <v>1</v>
      </c>
    </row>
    <row r="8" spans="1:4">
      <c r="A8" s="13" t="s">
        <v>2981</v>
      </c>
      <c r="B8" s="18">
        <v>0</v>
      </c>
      <c r="C8" s="6">
        <v>1</v>
      </c>
      <c r="D8" s="19">
        <v>1</v>
      </c>
    </row>
    <row r="9" spans="1:4">
      <c r="A9" s="13" t="s">
        <v>2982</v>
      </c>
      <c r="B9" s="18">
        <v>3.937007874015748E-2</v>
      </c>
      <c r="C9" s="6">
        <v>0.96062992125984248</v>
      </c>
      <c r="D9" s="19">
        <v>1</v>
      </c>
    </row>
    <row r="10" spans="1:4">
      <c r="A10" s="13" t="s">
        <v>2983</v>
      </c>
      <c r="B10" s="18">
        <v>0.82063882063882065</v>
      </c>
      <c r="C10" s="6">
        <v>0.17936117936117937</v>
      </c>
      <c r="D10" s="19">
        <v>1</v>
      </c>
    </row>
    <row r="11" spans="1:4">
      <c r="A11" s="13" t="s">
        <v>2984</v>
      </c>
      <c r="B11" s="18">
        <v>3.7037037037037035E-2</v>
      </c>
      <c r="C11" s="6">
        <v>0.96296296296296291</v>
      </c>
      <c r="D11" s="19">
        <v>1</v>
      </c>
    </row>
    <row r="12" spans="1:4">
      <c r="A12" s="13" t="s">
        <v>2985</v>
      </c>
      <c r="B12" s="18">
        <v>8.8888888888888892E-2</v>
      </c>
      <c r="C12" s="6">
        <v>0.91111111111111109</v>
      </c>
      <c r="D12" s="19">
        <v>1</v>
      </c>
    </row>
    <row r="13" spans="1:4">
      <c r="A13" s="13" t="s">
        <v>2986</v>
      </c>
      <c r="B13" s="18">
        <v>0.32258064516129031</v>
      </c>
      <c r="C13" s="6">
        <v>0.67741935483870963</v>
      </c>
      <c r="D13" s="19">
        <v>1</v>
      </c>
    </row>
    <row r="14" spans="1:4">
      <c r="A14" s="13" t="s">
        <v>2987</v>
      </c>
      <c r="B14" s="18">
        <v>0.14285714285714285</v>
      </c>
      <c r="C14" s="6">
        <v>0.8571428571428571</v>
      </c>
      <c r="D14" s="19">
        <v>1</v>
      </c>
    </row>
    <row r="15" spans="1:4">
      <c r="A15" s="13" t="s">
        <v>2988</v>
      </c>
      <c r="B15" s="18">
        <v>7.2164948453608241E-2</v>
      </c>
      <c r="C15" s="6">
        <v>0.92783505154639179</v>
      </c>
      <c r="D15" s="19">
        <v>1</v>
      </c>
    </row>
    <row r="16" spans="1:4">
      <c r="A16" s="13" t="s">
        <v>2989</v>
      </c>
      <c r="B16" s="18">
        <v>0.4</v>
      </c>
      <c r="C16" s="6">
        <v>0.6</v>
      </c>
      <c r="D16" s="19">
        <v>1</v>
      </c>
    </row>
    <row r="17" spans="1:4">
      <c r="A17" s="13" t="s">
        <v>2990</v>
      </c>
      <c r="B17" s="18">
        <v>6.6666666666666666E-2</v>
      </c>
      <c r="C17" s="6">
        <v>0.93333333333333335</v>
      </c>
      <c r="D17" s="19">
        <v>1</v>
      </c>
    </row>
    <row r="18" spans="1:4">
      <c r="A18" s="13" t="s">
        <v>2991</v>
      </c>
      <c r="B18" s="18">
        <v>0</v>
      </c>
      <c r="C18" s="6">
        <v>1</v>
      </c>
      <c r="D18" s="19">
        <v>1</v>
      </c>
    </row>
    <row r="19" spans="1:4">
      <c r="A19" s="13" t="s">
        <v>2992</v>
      </c>
      <c r="B19" s="18">
        <v>7.407407407407407E-2</v>
      </c>
      <c r="C19" s="6">
        <v>0.92592592592592593</v>
      </c>
      <c r="D19" s="19">
        <v>1</v>
      </c>
    </row>
    <row r="20" spans="1:4">
      <c r="A20" s="13" t="s">
        <v>2993</v>
      </c>
      <c r="B20" s="18">
        <v>0.10714285714285714</v>
      </c>
      <c r="C20" s="6">
        <v>0.8928571428571429</v>
      </c>
      <c r="D20" s="19">
        <v>1</v>
      </c>
    </row>
    <row r="21" spans="1:4">
      <c r="A21" s="13" t="s">
        <v>2994</v>
      </c>
      <c r="B21" s="18">
        <v>6.6666666666666666E-2</v>
      </c>
      <c r="C21" s="6">
        <v>0.93333333333333335</v>
      </c>
      <c r="D21" s="19">
        <v>1</v>
      </c>
    </row>
    <row r="22" spans="1:4">
      <c r="A22" s="13" t="s">
        <v>2995</v>
      </c>
      <c r="B22" s="18">
        <v>0.21739130434782608</v>
      </c>
      <c r="C22" s="6">
        <v>0.78260869565217395</v>
      </c>
      <c r="D22" s="19">
        <v>1</v>
      </c>
    </row>
    <row r="23" spans="1:4">
      <c r="A23" s="13" t="s">
        <v>2996</v>
      </c>
      <c r="B23" s="18">
        <v>0</v>
      </c>
      <c r="C23" s="6">
        <v>1</v>
      </c>
      <c r="D23" s="19">
        <v>1</v>
      </c>
    </row>
    <row r="24" spans="1:4">
      <c r="A24" s="13" t="s">
        <v>2997</v>
      </c>
      <c r="B24" s="18">
        <v>9.5238095238095233E-2</v>
      </c>
      <c r="C24" s="6">
        <v>0.90476190476190477</v>
      </c>
      <c r="D24" s="19">
        <v>1</v>
      </c>
    </row>
    <row r="25" spans="1:4">
      <c r="A25" s="13" t="s">
        <v>2998</v>
      </c>
      <c r="B25" s="18">
        <v>0.14285714285714285</v>
      </c>
      <c r="C25" s="6">
        <v>0.8571428571428571</v>
      </c>
      <c r="D25" s="19">
        <v>1</v>
      </c>
    </row>
    <row r="26" spans="1:4">
      <c r="A26" s="14" t="s">
        <v>2975</v>
      </c>
      <c r="B26" s="20">
        <v>0.47</v>
      </c>
      <c r="C26" s="21">
        <v>0.53</v>
      </c>
      <c r="D26" s="22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6"/>
  <sheetViews>
    <sheetView workbookViewId="0">
      <selection activeCell="E16" sqref="E16"/>
    </sheetView>
  </sheetViews>
  <sheetFormatPr defaultColWidth="14.44140625" defaultRowHeight="15" customHeight="1"/>
  <sheetData>
    <row r="1" spans="1:5">
      <c r="A1" s="1" t="s">
        <v>3000</v>
      </c>
      <c r="B1" s="1" t="s">
        <v>2</v>
      </c>
      <c r="C1" s="1" t="s">
        <v>3001</v>
      </c>
      <c r="D1" s="1" t="s">
        <v>3002</v>
      </c>
      <c r="E1" s="2" t="s">
        <v>1</v>
      </c>
    </row>
    <row r="2" spans="1:5">
      <c r="A2" s="3" t="s">
        <v>3003</v>
      </c>
      <c r="B2" s="1" t="s">
        <v>2976</v>
      </c>
      <c r="C2" s="4">
        <f>VLOOKUP(B2,Model!A:C,3,0)</f>
        <v>0.26244952893674295</v>
      </c>
      <c r="D2" s="5">
        <f>VLOOKUP(B2,Model!A:C,2,0)</f>
        <v>0.73755047106325711</v>
      </c>
      <c r="E2" s="2" t="str">
        <f t="shared" ref="E2:E5" si="0">IF(C2&gt;D2,"M","F")</f>
        <v>F</v>
      </c>
    </row>
    <row r="3" spans="1:5">
      <c r="A3" s="3" t="s">
        <v>3004</v>
      </c>
      <c r="B3" s="1" t="s">
        <v>2988</v>
      </c>
      <c r="C3" s="4">
        <f>VLOOKUP(B3,Model!A:C,3,0)</f>
        <v>0.92783505154639179</v>
      </c>
      <c r="D3" s="5">
        <f>VLOOKUP(B3,Model!A:C,2,0)</f>
        <v>7.2164948453608241E-2</v>
      </c>
      <c r="E3" s="2" t="str">
        <f t="shared" si="0"/>
        <v>M</v>
      </c>
    </row>
    <row r="4" spans="1:5">
      <c r="A4" s="3" t="s">
        <v>3005</v>
      </c>
      <c r="B4" s="1" t="s">
        <v>2976</v>
      </c>
      <c r="C4" s="4">
        <f>VLOOKUP(B4,Model!A:C,3,0)</f>
        <v>0.26244952893674295</v>
      </c>
      <c r="D4" s="5">
        <f>VLOOKUP(B4,Model!A:C,2,0)</f>
        <v>0.73755047106325711</v>
      </c>
      <c r="E4" s="2" t="str">
        <f t="shared" si="0"/>
        <v>F</v>
      </c>
    </row>
    <row r="5" spans="1:5">
      <c r="A5" s="3" t="s">
        <v>2823</v>
      </c>
      <c r="B5" s="1" t="s">
        <v>2983</v>
      </c>
      <c r="C5" s="4">
        <f>VLOOKUP(B5,Model!A:C,3,0)</f>
        <v>0.17936117936117937</v>
      </c>
      <c r="D5" s="5">
        <f>VLOOKUP(B5,Model!A:C,2,0)</f>
        <v>0.82063882063882065</v>
      </c>
      <c r="E5" s="2" t="str">
        <f t="shared" si="0"/>
        <v>F</v>
      </c>
    </row>
    <row r="6" spans="1:5">
      <c r="A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A34E-06E4-41DA-8A53-7B57ECB9E92A}">
  <dimension ref="A1:P3214"/>
  <sheetViews>
    <sheetView tabSelected="1" workbookViewId="0">
      <selection activeCell="L20" sqref="L20"/>
    </sheetView>
  </sheetViews>
  <sheetFormatPr defaultRowHeight="14.4"/>
  <cols>
    <col min="5" max="5" width="9.88671875" customWidth="1"/>
    <col min="11" max="11" width="21.88671875" customWidth="1"/>
    <col min="12" max="12" width="15.5546875" bestFit="1" customWidth="1"/>
    <col min="13" max="13" width="5.88671875" bestFit="1" customWidth="1"/>
    <col min="14" max="14" width="7" bestFit="1" customWidth="1"/>
    <col min="15" max="15" width="14.33203125" customWidth="1"/>
  </cols>
  <sheetData>
    <row r="1" spans="1:16">
      <c r="A1" s="25" t="s">
        <v>1</v>
      </c>
      <c r="B1" s="25" t="s">
        <v>2</v>
      </c>
      <c r="C1" s="25" t="s">
        <v>6</v>
      </c>
      <c r="D1" s="25" t="s">
        <v>4</v>
      </c>
      <c r="E1" s="25" t="s">
        <v>3009</v>
      </c>
    </row>
    <row r="2" spans="1:16">
      <c r="A2" t="s">
        <v>4</v>
      </c>
      <c r="B2" t="s">
        <v>2982</v>
      </c>
      <c r="C2">
        <f>VLOOKUP(B2,pivottrain!A:C,2,0)</f>
        <v>3.7234042553191488E-2</v>
      </c>
      <c r="D2">
        <f>VLOOKUP(B2,pivottrain!A:C,3,0)</f>
        <v>0.96276595744680848</v>
      </c>
      <c r="E2" t="str">
        <f>IF(D2&gt;C2,"MALE","FEMALE")</f>
        <v>MALE</v>
      </c>
      <c r="K2" s="23" t="s">
        <v>3008</v>
      </c>
      <c r="L2" s="23" t="s">
        <v>3006</v>
      </c>
    </row>
    <row r="3" spans="1:16">
      <c r="A3" t="s">
        <v>6</v>
      </c>
      <c r="B3" t="s">
        <v>2976</v>
      </c>
      <c r="C3">
        <f>VLOOKUP(B3,pivottrain!A:C,2,0)</f>
        <v>0.73152478952291866</v>
      </c>
      <c r="D3">
        <f>VLOOKUP(B3,pivottrain!A:C,3,0)</f>
        <v>0.26847521047708139</v>
      </c>
      <c r="E3" t="str">
        <f t="shared" ref="E3:E66" si="0">IF(D3&gt;C3,"MALE","FEMALE")</f>
        <v>FEMALE</v>
      </c>
      <c r="K3" s="23" t="s">
        <v>3007</v>
      </c>
      <c r="L3" t="s">
        <v>3028</v>
      </c>
      <c r="M3" t="s">
        <v>3029</v>
      </c>
      <c r="N3" t="s">
        <v>3037</v>
      </c>
      <c r="O3" t="s">
        <v>2975</v>
      </c>
    </row>
    <row r="4" spans="1:16">
      <c r="A4" t="s">
        <v>4</v>
      </c>
      <c r="B4" t="s">
        <v>2977</v>
      </c>
      <c r="C4">
        <f>VLOOKUP(B4,pivottrain!A:C,2,0)</f>
        <v>0.15789473684210525</v>
      </c>
      <c r="D4">
        <f>VLOOKUP(B4,pivottrain!A:C,3,0)</f>
        <v>0.84210526315789469</v>
      </c>
      <c r="E4" t="str">
        <f t="shared" si="0"/>
        <v>MALE</v>
      </c>
      <c r="K4" s="24" t="s">
        <v>6</v>
      </c>
      <c r="L4">
        <v>882</v>
      </c>
      <c r="M4">
        <v>105</v>
      </c>
      <c r="O4">
        <v>987</v>
      </c>
    </row>
    <row r="5" spans="1:16">
      <c r="A5" t="s">
        <v>6</v>
      </c>
      <c r="B5" t="s">
        <v>2976</v>
      </c>
      <c r="C5">
        <f>VLOOKUP(B5,pivottrain!A:C,2,0)</f>
        <v>0.73152478952291866</v>
      </c>
      <c r="D5">
        <f>VLOOKUP(B5,pivottrain!A:C,3,0)</f>
        <v>0.26847521047708139</v>
      </c>
      <c r="E5" t="str">
        <f t="shared" si="0"/>
        <v>FEMALE</v>
      </c>
      <c r="K5" s="24" t="s">
        <v>4</v>
      </c>
      <c r="L5">
        <v>536</v>
      </c>
      <c r="M5">
        <v>1690</v>
      </c>
      <c r="O5">
        <v>2226</v>
      </c>
    </row>
    <row r="6" spans="1:16">
      <c r="A6" t="s">
        <v>6</v>
      </c>
      <c r="B6" t="s">
        <v>2983</v>
      </c>
      <c r="C6">
        <f>VLOOKUP(B6,pivottrain!A:C,2,0)</f>
        <v>0.82037996545768566</v>
      </c>
      <c r="D6">
        <f>VLOOKUP(B6,pivottrain!A:C,3,0)</f>
        <v>0.17962003454231434</v>
      </c>
      <c r="E6" t="str">
        <f t="shared" si="0"/>
        <v>FEMALE</v>
      </c>
      <c r="K6" s="24" t="s">
        <v>3037</v>
      </c>
    </row>
    <row r="7" spans="1:16">
      <c r="A7" t="s">
        <v>6</v>
      </c>
      <c r="B7" t="s">
        <v>2976</v>
      </c>
      <c r="C7">
        <f>VLOOKUP(B7,pivottrain!A:C,2,0)</f>
        <v>0.73152478952291866</v>
      </c>
      <c r="D7">
        <f>VLOOKUP(B7,pivottrain!A:C,3,0)</f>
        <v>0.26847521047708139</v>
      </c>
      <c r="E7" t="str">
        <f t="shared" si="0"/>
        <v>FEMALE</v>
      </c>
      <c r="K7" s="24" t="s">
        <v>2975</v>
      </c>
      <c r="L7">
        <v>1418</v>
      </c>
      <c r="M7">
        <v>1795</v>
      </c>
      <c r="O7">
        <v>3213</v>
      </c>
    </row>
    <row r="8" spans="1:16">
      <c r="A8" t="s">
        <v>6</v>
      </c>
      <c r="B8" t="s">
        <v>2983</v>
      </c>
      <c r="C8">
        <f>VLOOKUP(B8,pivottrain!A:C,2,0)</f>
        <v>0.82037996545768566</v>
      </c>
      <c r="D8">
        <f>VLOOKUP(B8,pivottrain!A:C,3,0)</f>
        <v>0.17962003454231434</v>
      </c>
      <c r="E8" t="str">
        <f t="shared" si="0"/>
        <v>FEMALE</v>
      </c>
    </row>
    <row r="9" spans="1:16">
      <c r="A9" t="s">
        <v>4</v>
      </c>
      <c r="B9" t="s">
        <v>2976</v>
      </c>
      <c r="C9">
        <f>VLOOKUP(B9,pivottrain!A:C,2,0)</f>
        <v>0.73152478952291866</v>
      </c>
      <c r="D9">
        <f>VLOOKUP(B9,pivottrain!A:C,3,0)</f>
        <v>0.26847521047708139</v>
      </c>
      <c r="E9" t="str">
        <f t="shared" si="0"/>
        <v>FEMALE</v>
      </c>
    </row>
    <row r="10" spans="1:16">
      <c r="A10" t="s">
        <v>6</v>
      </c>
      <c r="B10" t="s">
        <v>2976</v>
      </c>
      <c r="C10">
        <f>VLOOKUP(B10,pivottrain!A:C,2,0)</f>
        <v>0.73152478952291866</v>
      </c>
      <c r="D10">
        <f>VLOOKUP(B10,pivottrain!A:C,3,0)</f>
        <v>0.26847521047708139</v>
      </c>
      <c r="E10" t="str">
        <f t="shared" si="0"/>
        <v>FEMALE</v>
      </c>
      <c r="K10" s="28" t="s">
        <v>3042</v>
      </c>
      <c r="L10" s="27">
        <f>GETPIVOTDATA("Gender",$K$2,"Gender","Female","Prediction","FEMALE")/GETPIVOTDATA("Gender",$K$2,"Prediction","FEMALE")</f>
        <v>0.62200282087447112</v>
      </c>
      <c r="O10" s="25" t="s">
        <v>3034</v>
      </c>
      <c r="P10">
        <f>GETPIVOTDATA("Gender",$K$2,"Gender","Female")/GETPIVOTDATA("Gender",$K$2)</f>
        <v>0.30718954248366015</v>
      </c>
    </row>
    <row r="11" spans="1:16">
      <c r="A11" t="s">
        <v>4</v>
      </c>
      <c r="B11" t="s">
        <v>2985</v>
      </c>
      <c r="C11">
        <f>VLOOKUP(B11,pivottrain!A:C,2,0)</f>
        <v>6.25E-2</v>
      </c>
      <c r="D11">
        <f>VLOOKUP(B11,pivottrain!A:C,3,0)</f>
        <v>0.9375</v>
      </c>
      <c r="E11" t="str">
        <f t="shared" si="0"/>
        <v>MALE</v>
      </c>
      <c r="K11" s="28" t="s">
        <v>3043</v>
      </c>
      <c r="L11" s="27">
        <f>GETPIVOTDATA("Gender",$K$2,"Gender","Female","Prediction","FEMALE")/GETPIVOTDATA("Gender",$K$2,"Gender","Female")</f>
        <v>0.8936170212765957</v>
      </c>
      <c r="O11" s="25" t="s">
        <v>3035</v>
      </c>
      <c r="P11">
        <f>GETPIVOTDATA("Gender",$K$2,"Gender","Male")/GETPIVOTDATA("Gender",$K$2)</f>
        <v>0.69281045751633985</v>
      </c>
    </row>
    <row r="12" spans="1:16">
      <c r="A12" t="s">
        <v>4</v>
      </c>
      <c r="B12" t="s">
        <v>2978</v>
      </c>
      <c r="C12">
        <f>VLOOKUP(B12,pivottrain!A:C,2,0)</f>
        <v>5.0847457627118647E-2</v>
      </c>
      <c r="D12">
        <f>VLOOKUP(B12,pivottrain!A:C,3,0)</f>
        <v>0.94915254237288138</v>
      </c>
      <c r="E12" t="str">
        <f t="shared" si="0"/>
        <v>MALE</v>
      </c>
    </row>
    <row r="13" spans="1:16">
      <c r="A13" t="s">
        <v>6</v>
      </c>
      <c r="B13" t="s">
        <v>2983</v>
      </c>
      <c r="C13">
        <f>VLOOKUP(B13,pivottrain!A:C,2,0)</f>
        <v>0.82037996545768566</v>
      </c>
      <c r="D13">
        <f>VLOOKUP(B13,pivottrain!A:C,3,0)</f>
        <v>0.17962003454231434</v>
      </c>
      <c r="E13" t="str">
        <f t="shared" si="0"/>
        <v>FEMALE</v>
      </c>
      <c r="K13" s="25" t="s">
        <v>3030</v>
      </c>
      <c r="L13" s="27">
        <f>GETPIVOTDATA("Gender",$K$2,"Gender","Male","Prediction","MALE")/GETPIVOTDATA("Gender",$K$2,"Prediction","MALE")</f>
        <v>0.9415041782729805</v>
      </c>
    </row>
    <row r="14" spans="1:16">
      <c r="A14" t="s">
        <v>6</v>
      </c>
      <c r="B14" t="s">
        <v>2976</v>
      </c>
      <c r="C14">
        <f>VLOOKUP(B14,pivottrain!A:C,2,0)</f>
        <v>0.73152478952291866</v>
      </c>
      <c r="D14">
        <f>VLOOKUP(B14,pivottrain!A:C,3,0)</f>
        <v>0.26847521047708139</v>
      </c>
      <c r="E14" t="str">
        <f t="shared" si="0"/>
        <v>FEMALE</v>
      </c>
      <c r="K14" s="25" t="s">
        <v>3031</v>
      </c>
      <c r="L14" s="27">
        <f>GETPIVOTDATA("Gender",$K$2,"Gender","Male","Prediction","MALE")/GETPIVOTDATA("Gender",$K$2,"Gender","Male")</f>
        <v>0.75920934411500451</v>
      </c>
    </row>
    <row r="15" spans="1:16">
      <c r="A15" t="s">
        <v>4</v>
      </c>
      <c r="B15" t="s">
        <v>2995</v>
      </c>
      <c r="C15">
        <f>VLOOKUP(B15,pivottrain!A:C,2,0)</f>
        <v>0.15492957746478872</v>
      </c>
      <c r="D15">
        <f>VLOOKUP(B15,pivottrain!A:C,3,0)</f>
        <v>0.84507042253521125</v>
      </c>
      <c r="E15" t="str">
        <f t="shared" si="0"/>
        <v>MALE</v>
      </c>
    </row>
    <row r="16" spans="1:16">
      <c r="A16" t="s">
        <v>6</v>
      </c>
      <c r="B16" t="s">
        <v>2983</v>
      </c>
      <c r="C16">
        <f>VLOOKUP(B16,pivottrain!A:C,2,0)</f>
        <v>0.82037996545768566</v>
      </c>
      <c r="D16">
        <f>VLOOKUP(B16,pivottrain!A:C,3,0)</f>
        <v>0.17962003454231434</v>
      </c>
      <c r="E16" t="str">
        <f t="shared" si="0"/>
        <v>FEMALE</v>
      </c>
      <c r="K16" s="25" t="s">
        <v>3044</v>
      </c>
      <c r="L16" s="27">
        <f>2*L10*L11/(L10+L11)</f>
        <v>0.73347193347193351</v>
      </c>
    </row>
    <row r="17" spans="1:12">
      <c r="A17" t="s">
        <v>6</v>
      </c>
      <c r="B17" t="s">
        <v>2988</v>
      </c>
      <c r="C17">
        <f>VLOOKUP(B17,pivottrain!A:C,2,0)</f>
        <v>6.5384615384615388E-2</v>
      </c>
      <c r="D17">
        <f>VLOOKUP(B17,pivottrain!A:C,3,0)</f>
        <v>0.93461538461538463</v>
      </c>
      <c r="E17" t="str">
        <f t="shared" si="0"/>
        <v>MALE</v>
      </c>
      <c r="K17" s="25" t="s">
        <v>3032</v>
      </c>
      <c r="L17" s="27">
        <f>2*L13*L14/(L13+L14)</f>
        <v>0.84058691867694602</v>
      </c>
    </row>
    <row r="18" spans="1:12">
      <c r="A18" t="s">
        <v>4</v>
      </c>
      <c r="B18" t="s">
        <v>2992</v>
      </c>
      <c r="C18">
        <f>VLOOKUP(B18,pivottrain!A:C,2,0)</f>
        <v>0.06</v>
      </c>
      <c r="D18">
        <f>VLOOKUP(B18,pivottrain!A:C,3,0)</f>
        <v>0.94</v>
      </c>
      <c r="E18" t="str">
        <f t="shared" si="0"/>
        <v>MALE</v>
      </c>
    </row>
    <row r="19" spans="1:12">
      <c r="A19" t="s">
        <v>4</v>
      </c>
      <c r="B19" t="s">
        <v>2993</v>
      </c>
      <c r="C19">
        <f>VLOOKUP(B19,pivottrain!A:C,2,0)</f>
        <v>0.10810810810810811</v>
      </c>
      <c r="D19">
        <f>VLOOKUP(B19,pivottrain!A:C,3,0)</f>
        <v>0.89189189189189189</v>
      </c>
      <c r="E19" t="str">
        <f t="shared" si="0"/>
        <v>MALE</v>
      </c>
      <c r="K19" s="25" t="s">
        <v>3045</v>
      </c>
      <c r="L19" s="27">
        <f>(L16+L17)/2</f>
        <v>0.78702942607443971</v>
      </c>
    </row>
    <row r="20" spans="1:12">
      <c r="A20" t="s">
        <v>6</v>
      </c>
      <c r="B20" t="s">
        <v>2983</v>
      </c>
      <c r="C20">
        <f>VLOOKUP(B20,pivottrain!A:C,2,0)</f>
        <v>0.82037996545768566</v>
      </c>
      <c r="D20">
        <f>VLOOKUP(B20,pivottrain!A:C,3,0)</f>
        <v>0.17962003454231434</v>
      </c>
      <c r="E20" t="str">
        <f t="shared" si="0"/>
        <v>FEMALE</v>
      </c>
      <c r="K20" s="25" t="s">
        <v>3036</v>
      </c>
      <c r="L20" s="27">
        <f>P10*L16+P11*L17</f>
        <v>0.80768231537867419</v>
      </c>
    </row>
    <row r="21" spans="1:12">
      <c r="A21" t="s">
        <v>6</v>
      </c>
      <c r="B21" t="s">
        <v>2976</v>
      </c>
      <c r="C21">
        <f>VLOOKUP(B21,pivottrain!A:C,2,0)</f>
        <v>0.73152478952291866</v>
      </c>
      <c r="D21">
        <f>VLOOKUP(B21,pivottrain!A:C,3,0)</f>
        <v>0.26847521047708139</v>
      </c>
      <c r="E21" t="str">
        <f t="shared" si="0"/>
        <v>FEMALE</v>
      </c>
    </row>
    <row r="22" spans="1:12">
      <c r="A22" t="s">
        <v>6</v>
      </c>
      <c r="B22" t="s">
        <v>2983</v>
      </c>
      <c r="C22">
        <f>VLOOKUP(B22,pivottrain!A:C,2,0)</f>
        <v>0.82037996545768566</v>
      </c>
      <c r="D22">
        <f>VLOOKUP(B22,pivottrain!A:C,3,0)</f>
        <v>0.17962003454231434</v>
      </c>
      <c r="E22" t="str">
        <f t="shared" si="0"/>
        <v>FEMALE</v>
      </c>
    </row>
    <row r="23" spans="1:12">
      <c r="A23" t="s">
        <v>4</v>
      </c>
      <c r="B23" t="s">
        <v>2986</v>
      </c>
      <c r="C23">
        <f>VLOOKUP(B23,pivottrain!A:C,2,0)</f>
        <v>0.28260869565217389</v>
      </c>
      <c r="D23">
        <f>VLOOKUP(B23,pivottrain!A:C,3,0)</f>
        <v>0.71739130434782605</v>
      </c>
      <c r="E23" t="str">
        <f t="shared" si="0"/>
        <v>MALE</v>
      </c>
    </row>
    <row r="24" spans="1:12">
      <c r="A24" t="s">
        <v>4</v>
      </c>
      <c r="B24" t="s">
        <v>2976</v>
      </c>
      <c r="C24">
        <f>VLOOKUP(B24,pivottrain!A:C,2,0)</f>
        <v>0.73152478952291866</v>
      </c>
      <c r="D24">
        <f>VLOOKUP(B24,pivottrain!A:C,3,0)</f>
        <v>0.26847521047708139</v>
      </c>
      <c r="E24" t="str">
        <f t="shared" si="0"/>
        <v>FEMALE</v>
      </c>
    </row>
    <row r="25" spans="1:12">
      <c r="A25" t="s">
        <v>6</v>
      </c>
      <c r="B25" t="s">
        <v>2976</v>
      </c>
      <c r="C25">
        <f>VLOOKUP(B25,pivottrain!A:C,2,0)</f>
        <v>0.73152478952291866</v>
      </c>
      <c r="D25">
        <f>VLOOKUP(B25,pivottrain!A:C,3,0)</f>
        <v>0.26847521047708139</v>
      </c>
      <c r="E25" t="str">
        <f t="shared" si="0"/>
        <v>FEMALE</v>
      </c>
    </row>
    <row r="26" spans="1:12">
      <c r="A26" t="s">
        <v>6</v>
      </c>
      <c r="B26" t="s">
        <v>2986</v>
      </c>
      <c r="C26">
        <f>VLOOKUP(B26,pivottrain!A:C,2,0)</f>
        <v>0.28260869565217389</v>
      </c>
      <c r="D26">
        <f>VLOOKUP(B26,pivottrain!A:C,3,0)</f>
        <v>0.71739130434782605</v>
      </c>
      <c r="E26" t="str">
        <f t="shared" si="0"/>
        <v>MALE</v>
      </c>
    </row>
    <row r="27" spans="1:12">
      <c r="A27" t="s">
        <v>6</v>
      </c>
      <c r="B27" t="s">
        <v>2976</v>
      </c>
      <c r="C27">
        <f>VLOOKUP(B27,pivottrain!A:C,2,0)</f>
        <v>0.73152478952291866</v>
      </c>
      <c r="D27">
        <f>VLOOKUP(B27,pivottrain!A:C,3,0)</f>
        <v>0.26847521047708139</v>
      </c>
      <c r="E27" t="str">
        <f t="shared" si="0"/>
        <v>FEMALE</v>
      </c>
    </row>
    <row r="28" spans="1:12">
      <c r="A28" t="s">
        <v>6</v>
      </c>
      <c r="B28" t="s">
        <v>2983</v>
      </c>
      <c r="C28">
        <f>VLOOKUP(B28,pivottrain!A:C,2,0)</f>
        <v>0.82037996545768566</v>
      </c>
      <c r="D28">
        <f>VLOOKUP(B28,pivottrain!A:C,3,0)</f>
        <v>0.17962003454231434</v>
      </c>
      <c r="E28" t="str">
        <f t="shared" si="0"/>
        <v>FEMALE</v>
      </c>
    </row>
    <row r="29" spans="1:12">
      <c r="A29" t="s">
        <v>4</v>
      </c>
      <c r="B29" t="s">
        <v>2987</v>
      </c>
      <c r="C29">
        <f>VLOOKUP(B29,pivottrain!A:C,2,0)</f>
        <v>0.171875</v>
      </c>
      <c r="D29">
        <f>VLOOKUP(B29,pivottrain!A:C,3,0)</f>
        <v>0.828125</v>
      </c>
      <c r="E29" t="str">
        <f t="shared" si="0"/>
        <v>MALE</v>
      </c>
    </row>
    <row r="30" spans="1:12">
      <c r="A30" t="s">
        <v>4</v>
      </c>
      <c r="B30" t="s">
        <v>2983</v>
      </c>
      <c r="C30">
        <f>VLOOKUP(B30,pivottrain!A:C,2,0)</f>
        <v>0.82037996545768566</v>
      </c>
      <c r="D30">
        <f>VLOOKUP(B30,pivottrain!A:C,3,0)</f>
        <v>0.17962003454231434</v>
      </c>
      <c r="E30" t="str">
        <f t="shared" si="0"/>
        <v>FEMALE</v>
      </c>
    </row>
    <row r="31" spans="1:12">
      <c r="A31" t="s">
        <v>4</v>
      </c>
      <c r="B31" t="s">
        <v>2988</v>
      </c>
      <c r="C31">
        <f>VLOOKUP(B31,pivottrain!A:C,2,0)</f>
        <v>6.5384615384615388E-2</v>
      </c>
      <c r="D31">
        <f>VLOOKUP(B31,pivottrain!A:C,3,0)</f>
        <v>0.93461538461538463</v>
      </c>
      <c r="E31" t="str">
        <f t="shared" si="0"/>
        <v>MALE</v>
      </c>
    </row>
    <row r="32" spans="1:12">
      <c r="A32" t="s">
        <v>4</v>
      </c>
      <c r="B32" t="s">
        <v>2995</v>
      </c>
      <c r="C32">
        <f>VLOOKUP(B32,pivottrain!A:C,2,0)</f>
        <v>0.15492957746478872</v>
      </c>
      <c r="D32">
        <f>VLOOKUP(B32,pivottrain!A:C,3,0)</f>
        <v>0.84507042253521125</v>
      </c>
      <c r="E32" t="str">
        <f t="shared" si="0"/>
        <v>MALE</v>
      </c>
    </row>
    <row r="33" spans="1:5">
      <c r="A33" t="s">
        <v>6</v>
      </c>
      <c r="B33" t="s">
        <v>2983</v>
      </c>
      <c r="C33">
        <f>VLOOKUP(B33,pivottrain!A:C,2,0)</f>
        <v>0.82037996545768566</v>
      </c>
      <c r="D33">
        <f>VLOOKUP(B33,pivottrain!A:C,3,0)</f>
        <v>0.17962003454231434</v>
      </c>
      <c r="E33" t="str">
        <f t="shared" si="0"/>
        <v>FEMALE</v>
      </c>
    </row>
    <row r="34" spans="1:5">
      <c r="A34" t="s">
        <v>4</v>
      </c>
      <c r="B34" t="s">
        <v>2982</v>
      </c>
      <c r="C34">
        <f>VLOOKUP(B34,pivottrain!A:C,2,0)</f>
        <v>3.7234042553191488E-2</v>
      </c>
      <c r="D34">
        <f>VLOOKUP(B34,pivottrain!A:C,3,0)</f>
        <v>0.96276595744680848</v>
      </c>
      <c r="E34" t="str">
        <f t="shared" si="0"/>
        <v>MALE</v>
      </c>
    </row>
    <row r="35" spans="1:5">
      <c r="A35" t="s">
        <v>4</v>
      </c>
      <c r="B35" t="s">
        <v>2992</v>
      </c>
      <c r="C35">
        <f>VLOOKUP(B35,pivottrain!A:C,2,0)</f>
        <v>0.06</v>
      </c>
      <c r="D35">
        <f>VLOOKUP(B35,pivottrain!A:C,3,0)</f>
        <v>0.94</v>
      </c>
      <c r="E35" t="str">
        <f t="shared" si="0"/>
        <v>MALE</v>
      </c>
    </row>
    <row r="36" spans="1:5">
      <c r="A36" t="s">
        <v>4</v>
      </c>
      <c r="B36" t="s">
        <v>2988</v>
      </c>
      <c r="C36">
        <f>VLOOKUP(B36,pivottrain!A:C,2,0)</f>
        <v>6.5384615384615388E-2</v>
      </c>
      <c r="D36">
        <f>VLOOKUP(B36,pivottrain!A:C,3,0)</f>
        <v>0.93461538461538463</v>
      </c>
      <c r="E36" t="str">
        <f t="shared" si="0"/>
        <v>MALE</v>
      </c>
    </row>
    <row r="37" spans="1:5">
      <c r="A37" t="s">
        <v>4</v>
      </c>
      <c r="B37" t="s">
        <v>2988</v>
      </c>
      <c r="C37">
        <f>VLOOKUP(B37,pivottrain!A:C,2,0)</f>
        <v>6.5384615384615388E-2</v>
      </c>
      <c r="D37">
        <f>VLOOKUP(B37,pivottrain!A:C,3,0)</f>
        <v>0.93461538461538463</v>
      </c>
      <c r="E37" t="str">
        <f t="shared" si="0"/>
        <v>MALE</v>
      </c>
    </row>
    <row r="38" spans="1:5">
      <c r="A38" t="s">
        <v>4</v>
      </c>
      <c r="B38" t="s">
        <v>2976</v>
      </c>
      <c r="C38">
        <f>VLOOKUP(B38,pivottrain!A:C,2,0)</f>
        <v>0.73152478952291866</v>
      </c>
      <c r="D38">
        <f>VLOOKUP(B38,pivottrain!A:C,3,0)</f>
        <v>0.26847521047708139</v>
      </c>
      <c r="E38" t="str">
        <f t="shared" si="0"/>
        <v>FEMALE</v>
      </c>
    </row>
    <row r="39" spans="1:5">
      <c r="A39" t="s">
        <v>6</v>
      </c>
      <c r="B39" t="s">
        <v>2976</v>
      </c>
      <c r="C39">
        <f>VLOOKUP(B39,pivottrain!A:C,2,0)</f>
        <v>0.73152478952291866</v>
      </c>
      <c r="D39">
        <f>VLOOKUP(B39,pivottrain!A:C,3,0)</f>
        <v>0.26847521047708139</v>
      </c>
      <c r="E39" t="str">
        <f t="shared" si="0"/>
        <v>FEMALE</v>
      </c>
    </row>
    <row r="40" spans="1:5">
      <c r="A40" t="s">
        <v>6</v>
      </c>
      <c r="B40" t="s">
        <v>2983</v>
      </c>
      <c r="C40">
        <f>VLOOKUP(B40,pivottrain!A:C,2,0)</f>
        <v>0.82037996545768566</v>
      </c>
      <c r="D40">
        <f>VLOOKUP(B40,pivottrain!A:C,3,0)</f>
        <v>0.17962003454231434</v>
      </c>
      <c r="E40" t="str">
        <f t="shared" si="0"/>
        <v>FEMALE</v>
      </c>
    </row>
    <row r="41" spans="1:5">
      <c r="A41" t="s">
        <v>4</v>
      </c>
      <c r="B41" t="s">
        <v>2995</v>
      </c>
      <c r="C41">
        <f>VLOOKUP(B41,pivottrain!A:C,2,0)</f>
        <v>0.15492957746478872</v>
      </c>
      <c r="D41">
        <f>VLOOKUP(B41,pivottrain!A:C,3,0)</f>
        <v>0.84507042253521125</v>
      </c>
      <c r="E41" t="str">
        <f t="shared" si="0"/>
        <v>MALE</v>
      </c>
    </row>
    <row r="42" spans="1:5">
      <c r="A42" t="s">
        <v>4</v>
      </c>
      <c r="B42" t="s">
        <v>2982</v>
      </c>
      <c r="C42">
        <f>VLOOKUP(B42,pivottrain!A:C,2,0)</f>
        <v>3.7234042553191488E-2</v>
      </c>
      <c r="D42">
        <f>VLOOKUP(B42,pivottrain!A:C,3,0)</f>
        <v>0.96276595744680848</v>
      </c>
      <c r="E42" t="str">
        <f t="shared" si="0"/>
        <v>MALE</v>
      </c>
    </row>
    <row r="43" spans="1:5">
      <c r="A43" t="s">
        <v>4</v>
      </c>
      <c r="B43" t="s">
        <v>2984</v>
      </c>
      <c r="C43">
        <f>VLOOKUP(B43,pivottrain!A:C,2,0)</f>
        <v>2.6315789473684209E-2</v>
      </c>
      <c r="D43">
        <f>VLOOKUP(B43,pivottrain!A:C,3,0)</f>
        <v>0.97368421052631582</v>
      </c>
      <c r="E43" t="str">
        <f t="shared" si="0"/>
        <v>MALE</v>
      </c>
    </row>
    <row r="44" spans="1:5">
      <c r="A44" t="s">
        <v>4</v>
      </c>
      <c r="B44" t="s">
        <v>2997</v>
      </c>
      <c r="C44">
        <f>VLOOKUP(B44,pivottrain!A:C,2,0)</f>
        <v>5.5555555555555552E-2</v>
      </c>
      <c r="D44">
        <f>VLOOKUP(B44,pivottrain!A:C,3,0)</f>
        <v>0.94444444444444442</v>
      </c>
      <c r="E44" t="str">
        <f t="shared" si="0"/>
        <v>MALE</v>
      </c>
    </row>
    <row r="45" spans="1:5">
      <c r="A45" t="s">
        <v>6</v>
      </c>
      <c r="B45" t="s">
        <v>2976</v>
      </c>
      <c r="C45">
        <f>VLOOKUP(B45,pivottrain!A:C,2,0)</f>
        <v>0.73152478952291866</v>
      </c>
      <c r="D45">
        <f>VLOOKUP(B45,pivottrain!A:C,3,0)</f>
        <v>0.26847521047708139</v>
      </c>
      <c r="E45" t="str">
        <f t="shared" si="0"/>
        <v>FEMALE</v>
      </c>
    </row>
    <row r="46" spans="1:5">
      <c r="A46" t="s">
        <v>6</v>
      </c>
      <c r="B46" t="s">
        <v>2976</v>
      </c>
      <c r="C46">
        <f>VLOOKUP(B46,pivottrain!A:C,2,0)</f>
        <v>0.73152478952291866</v>
      </c>
      <c r="D46">
        <f>VLOOKUP(B46,pivottrain!A:C,3,0)</f>
        <v>0.26847521047708139</v>
      </c>
      <c r="E46" t="str">
        <f t="shared" si="0"/>
        <v>FEMALE</v>
      </c>
    </row>
    <row r="47" spans="1:5">
      <c r="A47" t="s">
        <v>4</v>
      </c>
      <c r="B47" t="s">
        <v>2994</v>
      </c>
      <c r="C47">
        <f>VLOOKUP(B47,pivottrain!A:C,2,0)</f>
        <v>8.6538461538461536E-2</v>
      </c>
      <c r="D47">
        <f>VLOOKUP(B47,pivottrain!A:C,3,0)</f>
        <v>0.91346153846153844</v>
      </c>
      <c r="E47" t="str">
        <f t="shared" si="0"/>
        <v>MALE</v>
      </c>
    </row>
    <row r="48" spans="1:5">
      <c r="A48" t="s">
        <v>4</v>
      </c>
      <c r="B48" t="s">
        <v>2986</v>
      </c>
      <c r="C48">
        <f>VLOOKUP(B48,pivottrain!A:C,2,0)</f>
        <v>0.28260869565217389</v>
      </c>
      <c r="D48">
        <f>VLOOKUP(B48,pivottrain!A:C,3,0)</f>
        <v>0.71739130434782605</v>
      </c>
      <c r="E48" t="str">
        <f t="shared" si="0"/>
        <v>MALE</v>
      </c>
    </row>
    <row r="49" spans="1:5">
      <c r="A49" t="s">
        <v>6</v>
      </c>
      <c r="B49" t="s">
        <v>2983</v>
      </c>
      <c r="C49">
        <f>VLOOKUP(B49,pivottrain!A:C,2,0)</f>
        <v>0.82037996545768566</v>
      </c>
      <c r="D49">
        <f>VLOOKUP(B49,pivottrain!A:C,3,0)</f>
        <v>0.17962003454231434</v>
      </c>
      <c r="E49" t="str">
        <f t="shared" si="0"/>
        <v>FEMALE</v>
      </c>
    </row>
    <row r="50" spans="1:5">
      <c r="A50" t="s">
        <v>6</v>
      </c>
      <c r="B50" t="s">
        <v>2983</v>
      </c>
      <c r="C50">
        <f>VLOOKUP(B50,pivottrain!A:C,2,0)</f>
        <v>0.82037996545768566</v>
      </c>
      <c r="D50">
        <f>VLOOKUP(B50,pivottrain!A:C,3,0)</f>
        <v>0.17962003454231434</v>
      </c>
      <c r="E50" t="str">
        <f t="shared" si="0"/>
        <v>FEMALE</v>
      </c>
    </row>
    <row r="51" spans="1:5">
      <c r="A51" t="s">
        <v>6</v>
      </c>
      <c r="B51" t="s">
        <v>2983</v>
      </c>
      <c r="C51">
        <f>VLOOKUP(B51,pivottrain!A:C,2,0)</f>
        <v>0.82037996545768566</v>
      </c>
      <c r="D51">
        <f>VLOOKUP(B51,pivottrain!A:C,3,0)</f>
        <v>0.17962003454231434</v>
      </c>
      <c r="E51" t="str">
        <f t="shared" si="0"/>
        <v>FEMALE</v>
      </c>
    </row>
    <row r="52" spans="1:5">
      <c r="A52" t="s">
        <v>4</v>
      </c>
      <c r="B52" t="s">
        <v>2976</v>
      </c>
      <c r="C52">
        <f>VLOOKUP(B52,pivottrain!A:C,2,0)</f>
        <v>0.73152478952291866</v>
      </c>
      <c r="D52">
        <f>VLOOKUP(B52,pivottrain!A:C,3,0)</f>
        <v>0.26847521047708139</v>
      </c>
      <c r="E52" t="str">
        <f t="shared" si="0"/>
        <v>FEMALE</v>
      </c>
    </row>
    <row r="53" spans="1:5">
      <c r="A53" t="s">
        <v>4</v>
      </c>
      <c r="B53" t="s">
        <v>2992</v>
      </c>
      <c r="C53">
        <f>VLOOKUP(B53,pivottrain!A:C,2,0)</f>
        <v>0.06</v>
      </c>
      <c r="D53">
        <f>VLOOKUP(B53,pivottrain!A:C,3,0)</f>
        <v>0.94</v>
      </c>
      <c r="E53" t="str">
        <f t="shared" si="0"/>
        <v>MALE</v>
      </c>
    </row>
    <row r="54" spans="1:5">
      <c r="A54" t="s">
        <v>6</v>
      </c>
      <c r="B54" t="s">
        <v>2976</v>
      </c>
      <c r="C54">
        <f>VLOOKUP(B54,pivottrain!A:C,2,0)</f>
        <v>0.73152478952291866</v>
      </c>
      <c r="D54">
        <f>VLOOKUP(B54,pivottrain!A:C,3,0)</f>
        <v>0.26847521047708139</v>
      </c>
      <c r="E54" t="str">
        <f t="shared" si="0"/>
        <v>FEMALE</v>
      </c>
    </row>
    <row r="55" spans="1:5">
      <c r="A55" t="s">
        <v>4</v>
      </c>
      <c r="B55" t="s">
        <v>2992</v>
      </c>
      <c r="C55">
        <f>VLOOKUP(B55,pivottrain!A:C,2,0)</f>
        <v>0.06</v>
      </c>
      <c r="D55">
        <f>VLOOKUP(B55,pivottrain!A:C,3,0)</f>
        <v>0.94</v>
      </c>
      <c r="E55" t="str">
        <f t="shared" si="0"/>
        <v>MALE</v>
      </c>
    </row>
    <row r="56" spans="1:5">
      <c r="A56" t="s">
        <v>4</v>
      </c>
      <c r="B56" t="s">
        <v>2997</v>
      </c>
      <c r="C56">
        <f>VLOOKUP(B56,pivottrain!A:C,2,0)</f>
        <v>5.5555555555555552E-2</v>
      </c>
      <c r="D56">
        <f>VLOOKUP(B56,pivottrain!A:C,3,0)</f>
        <v>0.94444444444444442</v>
      </c>
      <c r="E56" t="str">
        <f t="shared" si="0"/>
        <v>MALE</v>
      </c>
    </row>
    <row r="57" spans="1:5">
      <c r="A57" t="s">
        <v>6</v>
      </c>
      <c r="B57" t="s">
        <v>2976</v>
      </c>
      <c r="C57">
        <f>VLOOKUP(B57,pivottrain!A:C,2,0)</f>
        <v>0.73152478952291866</v>
      </c>
      <c r="D57">
        <f>VLOOKUP(B57,pivottrain!A:C,3,0)</f>
        <v>0.26847521047708139</v>
      </c>
      <c r="E57" t="str">
        <f t="shared" si="0"/>
        <v>FEMALE</v>
      </c>
    </row>
    <row r="58" spans="1:5">
      <c r="A58" t="s">
        <v>6</v>
      </c>
      <c r="B58" t="s">
        <v>2995</v>
      </c>
      <c r="C58">
        <f>VLOOKUP(B58,pivottrain!A:C,2,0)</f>
        <v>0.15492957746478872</v>
      </c>
      <c r="D58">
        <f>VLOOKUP(B58,pivottrain!A:C,3,0)</f>
        <v>0.84507042253521125</v>
      </c>
      <c r="E58" t="str">
        <f t="shared" si="0"/>
        <v>MALE</v>
      </c>
    </row>
    <row r="59" spans="1:5">
      <c r="A59" t="s">
        <v>4</v>
      </c>
      <c r="B59" t="s">
        <v>2992</v>
      </c>
      <c r="C59">
        <f>VLOOKUP(B59,pivottrain!A:C,2,0)</f>
        <v>0.06</v>
      </c>
      <c r="D59">
        <f>VLOOKUP(B59,pivottrain!A:C,3,0)</f>
        <v>0.94</v>
      </c>
      <c r="E59" t="str">
        <f t="shared" si="0"/>
        <v>MALE</v>
      </c>
    </row>
    <row r="60" spans="1:5">
      <c r="A60" t="s">
        <v>6</v>
      </c>
      <c r="B60" t="s">
        <v>2983</v>
      </c>
      <c r="C60">
        <f>VLOOKUP(B60,pivottrain!A:C,2,0)</f>
        <v>0.82037996545768566</v>
      </c>
      <c r="D60">
        <f>VLOOKUP(B60,pivottrain!A:C,3,0)</f>
        <v>0.17962003454231434</v>
      </c>
      <c r="E60" t="str">
        <f t="shared" si="0"/>
        <v>FEMALE</v>
      </c>
    </row>
    <row r="61" spans="1:5">
      <c r="A61" t="s">
        <v>4</v>
      </c>
      <c r="B61" t="s">
        <v>2976</v>
      </c>
      <c r="C61">
        <f>VLOOKUP(B61,pivottrain!A:C,2,0)</f>
        <v>0.73152478952291866</v>
      </c>
      <c r="D61">
        <f>VLOOKUP(B61,pivottrain!A:C,3,0)</f>
        <v>0.26847521047708139</v>
      </c>
      <c r="E61" t="str">
        <f t="shared" si="0"/>
        <v>FEMALE</v>
      </c>
    </row>
    <row r="62" spans="1:5">
      <c r="A62" t="s">
        <v>4</v>
      </c>
      <c r="B62" t="s">
        <v>2986</v>
      </c>
      <c r="C62">
        <f>VLOOKUP(B62,pivottrain!A:C,2,0)</f>
        <v>0.28260869565217389</v>
      </c>
      <c r="D62">
        <f>VLOOKUP(B62,pivottrain!A:C,3,0)</f>
        <v>0.71739130434782605</v>
      </c>
      <c r="E62" t="str">
        <f t="shared" si="0"/>
        <v>MALE</v>
      </c>
    </row>
    <row r="63" spans="1:5">
      <c r="A63" t="s">
        <v>4</v>
      </c>
      <c r="B63" t="s">
        <v>2996</v>
      </c>
      <c r="C63">
        <f>VLOOKUP(B63,pivottrain!A:C,2,0)</f>
        <v>0</v>
      </c>
      <c r="D63">
        <f>VLOOKUP(B63,pivottrain!A:C,3,0)</f>
        <v>1</v>
      </c>
      <c r="E63" t="str">
        <f t="shared" si="0"/>
        <v>MALE</v>
      </c>
    </row>
    <row r="64" spans="1:5">
      <c r="A64" t="s">
        <v>4</v>
      </c>
      <c r="B64" t="s">
        <v>2988</v>
      </c>
      <c r="C64">
        <f>VLOOKUP(B64,pivottrain!A:C,2,0)</f>
        <v>6.5384615384615388E-2</v>
      </c>
      <c r="D64">
        <f>VLOOKUP(B64,pivottrain!A:C,3,0)</f>
        <v>0.93461538461538463</v>
      </c>
      <c r="E64" t="str">
        <f t="shared" si="0"/>
        <v>MALE</v>
      </c>
    </row>
    <row r="65" spans="1:5">
      <c r="A65" t="s">
        <v>6</v>
      </c>
      <c r="B65" t="s">
        <v>2976</v>
      </c>
      <c r="C65">
        <f>VLOOKUP(B65,pivottrain!A:C,2,0)</f>
        <v>0.73152478952291866</v>
      </c>
      <c r="D65">
        <f>VLOOKUP(B65,pivottrain!A:C,3,0)</f>
        <v>0.26847521047708139</v>
      </c>
      <c r="E65" t="str">
        <f t="shared" si="0"/>
        <v>FEMALE</v>
      </c>
    </row>
    <row r="66" spans="1:5">
      <c r="A66" t="s">
        <v>4</v>
      </c>
      <c r="B66" t="s">
        <v>2988</v>
      </c>
      <c r="C66">
        <f>VLOOKUP(B66,pivottrain!A:C,2,0)</f>
        <v>6.5384615384615388E-2</v>
      </c>
      <c r="D66">
        <f>VLOOKUP(B66,pivottrain!A:C,3,0)</f>
        <v>0.93461538461538463</v>
      </c>
      <c r="E66" t="str">
        <f t="shared" si="0"/>
        <v>MALE</v>
      </c>
    </row>
    <row r="67" spans="1:5">
      <c r="A67" t="s">
        <v>4</v>
      </c>
      <c r="B67" t="s">
        <v>2983</v>
      </c>
      <c r="C67">
        <f>VLOOKUP(B67,pivottrain!A:C,2,0)</f>
        <v>0.82037996545768566</v>
      </c>
      <c r="D67">
        <f>VLOOKUP(B67,pivottrain!A:C,3,0)</f>
        <v>0.17962003454231434</v>
      </c>
      <c r="E67" t="str">
        <f t="shared" ref="E67:E130" si="1">IF(D67&gt;C67,"MALE","FEMALE")</f>
        <v>FEMALE</v>
      </c>
    </row>
    <row r="68" spans="1:5">
      <c r="A68" t="s">
        <v>4</v>
      </c>
      <c r="B68" t="s">
        <v>2982</v>
      </c>
      <c r="C68">
        <f>VLOOKUP(B68,pivottrain!A:C,2,0)</f>
        <v>3.7234042553191488E-2</v>
      </c>
      <c r="D68">
        <f>VLOOKUP(B68,pivottrain!A:C,3,0)</f>
        <v>0.96276595744680848</v>
      </c>
      <c r="E68" t="str">
        <f t="shared" si="1"/>
        <v>MALE</v>
      </c>
    </row>
    <row r="69" spans="1:5">
      <c r="A69" t="s">
        <v>6</v>
      </c>
      <c r="B69" t="s">
        <v>2983</v>
      </c>
      <c r="C69">
        <f>VLOOKUP(B69,pivottrain!A:C,2,0)</f>
        <v>0.82037996545768566</v>
      </c>
      <c r="D69">
        <f>VLOOKUP(B69,pivottrain!A:C,3,0)</f>
        <v>0.17962003454231434</v>
      </c>
      <c r="E69" t="str">
        <f t="shared" si="1"/>
        <v>FEMALE</v>
      </c>
    </row>
    <row r="70" spans="1:5">
      <c r="A70" t="s">
        <v>6</v>
      </c>
      <c r="B70" t="s">
        <v>2976</v>
      </c>
      <c r="C70">
        <f>VLOOKUP(B70,pivottrain!A:C,2,0)</f>
        <v>0.73152478952291866</v>
      </c>
      <c r="D70">
        <f>VLOOKUP(B70,pivottrain!A:C,3,0)</f>
        <v>0.26847521047708139</v>
      </c>
      <c r="E70" t="str">
        <f t="shared" si="1"/>
        <v>FEMALE</v>
      </c>
    </row>
    <row r="71" spans="1:5">
      <c r="A71" t="s">
        <v>4</v>
      </c>
      <c r="B71" t="s">
        <v>2986</v>
      </c>
      <c r="C71">
        <f>VLOOKUP(B71,pivottrain!A:C,2,0)</f>
        <v>0.28260869565217389</v>
      </c>
      <c r="D71">
        <f>VLOOKUP(B71,pivottrain!A:C,3,0)</f>
        <v>0.71739130434782605</v>
      </c>
      <c r="E71" t="str">
        <f t="shared" si="1"/>
        <v>MALE</v>
      </c>
    </row>
    <row r="72" spans="1:5">
      <c r="A72" t="s">
        <v>4</v>
      </c>
      <c r="B72" t="s">
        <v>2992</v>
      </c>
      <c r="C72">
        <f>VLOOKUP(B72,pivottrain!A:C,2,0)</f>
        <v>0.06</v>
      </c>
      <c r="D72">
        <f>VLOOKUP(B72,pivottrain!A:C,3,0)</f>
        <v>0.94</v>
      </c>
      <c r="E72" t="str">
        <f t="shared" si="1"/>
        <v>MALE</v>
      </c>
    </row>
    <row r="73" spans="1:5">
      <c r="A73" t="s">
        <v>4</v>
      </c>
      <c r="B73" t="s">
        <v>2988</v>
      </c>
      <c r="C73">
        <f>VLOOKUP(B73,pivottrain!A:C,2,0)</f>
        <v>6.5384615384615388E-2</v>
      </c>
      <c r="D73">
        <f>VLOOKUP(B73,pivottrain!A:C,3,0)</f>
        <v>0.93461538461538463</v>
      </c>
      <c r="E73" t="str">
        <f t="shared" si="1"/>
        <v>MALE</v>
      </c>
    </row>
    <row r="74" spans="1:5">
      <c r="A74" t="s">
        <v>6</v>
      </c>
      <c r="B74" t="s">
        <v>2976</v>
      </c>
      <c r="C74">
        <f>VLOOKUP(B74,pivottrain!A:C,2,0)</f>
        <v>0.73152478952291866</v>
      </c>
      <c r="D74">
        <f>VLOOKUP(B74,pivottrain!A:C,3,0)</f>
        <v>0.26847521047708139</v>
      </c>
      <c r="E74" t="str">
        <f t="shared" si="1"/>
        <v>FEMALE</v>
      </c>
    </row>
    <row r="75" spans="1:5">
      <c r="A75" t="s">
        <v>4</v>
      </c>
      <c r="B75" t="s">
        <v>2976</v>
      </c>
      <c r="C75">
        <f>VLOOKUP(B75,pivottrain!A:C,2,0)</f>
        <v>0.73152478952291866</v>
      </c>
      <c r="D75">
        <f>VLOOKUP(B75,pivottrain!A:C,3,0)</f>
        <v>0.26847521047708139</v>
      </c>
      <c r="E75" t="str">
        <f t="shared" si="1"/>
        <v>FEMALE</v>
      </c>
    </row>
    <row r="76" spans="1:5">
      <c r="A76" t="s">
        <v>4</v>
      </c>
      <c r="B76" t="s">
        <v>2985</v>
      </c>
      <c r="C76">
        <f>VLOOKUP(B76,pivottrain!A:C,2,0)</f>
        <v>6.25E-2</v>
      </c>
      <c r="D76">
        <f>VLOOKUP(B76,pivottrain!A:C,3,0)</f>
        <v>0.9375</v>
      </c>
      <c r="E76" t="str">
        <f t="shared" si="1"/>
        <v>MALE</v>
      </c>
    </row>
    <row r="77" spans="1:5">
      <c r="A77" t="s">
        <v>4</v>
      </c>
      <c r="B77" t="s">
        <v>2994</v>
      </c>
      <c r="C77">
        <f>VLOOKUP(B77,pivottrain!A:C,2,0)</f>
        <v>8.6538461538461536E-2</v>
      </c>
      <c r="D77">
        <f>VLOOKUP(B77,pivottrain!A:C,3,0)</f>
        <v>0.91346153846153844</v>
      </c>
      <c r="E77" t="str">
        <f t="shared" si="1"/>
        <v>MALE</v>
      </c>
    </row>
    <row r="78" spans="1:5">
      <c r="A78" t="s">
        <v>6</v>
      </c>
      <c r="B78" t="s">
        <v>2976</v>
      </c>
      <c r="C78">
        <f>VLOOKUP(B78,pivottrain!A:C,2,0)</f>
        <v>0.73152478952291866</v>
      </c>
      <c r="D78">
        <f>VLOOKUP(B78,pivottrain!A:C,3,0)</f>
        <v>0.26847521047708139</v>
      </c>
      <c r="E78" t="str">
        <f t="shared" si="1"/>
        <v>FEMALE</v>
      </c>
    </row>
    <row r="79" spans="1:5">
      <c r="A79" t="s">
        <v>4</v>
      </c>
      <c r="B79" t="s">
        <v>2992</v>
      </c>
      <c r="C79">
        <f>VLOOKUP(B79,pivottrain!A:C,2,0)</f>
        <v>0.06</v>
      </c>
      <c r="D79">
        <f>VLOOKUP(B79,pivottrain!A:C,3,0)</f>
        <v>0.94</v>
      </c>
      <c r="E79" t="str">
        <f t="shared" si="1"/>
        <v>MALE</v>
      </c>
    </row>
    <row r="80" spans="1:5">
      <c r="A80" t="s">
        <v>4</v>
      </c>
      <c r="B80" t="s">
        <v>2995</v>
      </c>
      <c r="C80">
        <f>VLOOKUP(B80,pivottrain!A:C,2,0)</f>
        <v>0.15492957746478872</v>
      </c>
      <c r="D80">
        <f>VLOOKUP(B80,pivottrain!A:C,3,0)</f>
        <v>0.84507042253521125</v>
      </c>
      <c r="E80" t="str">
        <f t="shared" si="1"/>
        <v>MALE</v>
      </c>
    </row>
    <row r="81" spans="1:5">
      <c r="A81" t="s">
        <v>6</v>
      </c>
      <c r="B81" t="s">
        <v>2976</v>
      </c>
      <c r="C81">
        <f>VLOOKUP(B81,pivottrain!A:C,2,0)</f>
        <v>0.73152478952291866</v>
      </c>
      <c r="D81">
        <f>VLOOKUP(B81,pivottrain!A:C,3,0)</f>
        <v>0.26847521047708139</v>
      </c>
      <c r="E81" t="str">
        <f t="shared" si="1"/>
        <v>FEMALE</v>
      </c>
    </row>
    <row r="82" spans="1:5">
      <c r="A82" t="s">
        <v>6</v>
      </c>
      <c r="B82" t="s">
        <v>2976</v>
      </c>
      <c r="C82">
        <f>VLOOKUP(B82,pivottrain!A:C,2,0)</f>
        <v>0.73152478952291866</v>
      </c>
      <c r="D82">
        <f>VLOOKUP(B82,pivottrain!A:C,3,0)</f>
        <v>0.26847521047708139</v>
      </c>
      <c r="E82" t="str">
        <f t="shared" si="1"/>
        <v>FEMALE</v>
      </c>
    </row>
    <row r="83" spans="1:5">
      <c r="A83" t="s">
        <v>6</v>
      </c>
      <c r="B83" t="s">
        <v>2976</v>
      </c>
      <c r="C83">
        <f>VLOOKUP(B83,pivottrain!A:C,2,0)</f>
        <v>0.73152478952291866</v>
      </c>
      <c r="D83">
        <f>VLOOKUP(B83,pivottrain!A:C,3,0)</f>
        <v>0.26847521047708139</v>
      </c>
      <c r="E83" t="str">
        <f t="shared" si="1"/>
        <v>FEMALE</v>
      </c>
    </row>
    <row r="84" spans="1:5">
      <c r="A84" t="s">
        <v>6</v>
      </c>
      <c r="B84" t="s">
        <v>2989</v>
      </c>
      <c r="C84">
        <f>VLOOKUP(B84,pivottrain!A:C,2,0)</f>
        <v>0.33333333333333331</v>
      </c>
      <c r="D84">
        <f>VLOOKUP(B84,pivottrain!A:C,3,0)</f>
        <v>0.66666666666666663</v>
      </c>
      <c r="E84" t="str">
        <f t="shared" si="1"/>
        <v>MALE</v>
      </c>
    </row>
    <row r="85" spans="1:5">
      <c r="A85" t="s">
        <v>6</v>
      </c>
      <c r="B85" t="s">
        <v>2976</v>
      </c>
      <c r="C85">
        <f>VLOOKUP(B85,pivottrain!A:C,2,0)</f>
        <v>0.73152478952291866</v>
      </c>
      <c r="D85">
        <f>VLOOKUP(B85,pivottrain!A:C,3,0)</f>
        <v>0.26847521047708139</v>
      </c>
      <c r="E85" t="str">
        <f t="shared" si="1"/>
        <v>FEMALE</v>
      </c>
    </row>
    <row r="86" spans="1:5">
      <c r="A86" t="s">
        <v>6</v>
      </c>
      <c r="B86" t="s">
        <v>2976</v>
      </c>
      <c r="C86">
        <f>VLOOKUP(B86,pivottrain!A:C,2,0)</f>
        <v>0.73152478952291866</v>
      </c>
      <c r="D86">
        <f>VLOOKUP(B86,pivottrain!A:C,3,0)</f>
        <v>0.26847521047708139</v>
      </c>
      <c r="E86" t="str">
        <f t="shared" si="1"/>
        <v>FEMALE</v>
      </c>
    </row>
    <row r="87" spans="1:5">
      <c r="A87" t="s">
        <v>6</v>
      </c>
      <c r="B87" t="s">
        <v>2982</v>
      </c>
      <c r="C87">
        <f>VLOOKUP(B87,pivottrain!A:C,2,0)</f>
        <v>3.7234042553191488E-2</v>
      </c>
      <c r="D87">
        <f>VLOOKUP(B87,pivottrain!A:C,3,0)</f>
        <v>0.96276595744680848</v>
      </c>
      <c r="E87" t="str">
        <f t="shared" si="1"/>
        <v>MALE</v>
      </c>
    </row>
    <row r="88" spans="1:5">
      <c r="A88" t="s">
        <v>4</v>
      </c>
      <c r="B88" t="s">
        <v>2982</v>
      </c>
      <c r="C88">
        <f>VLOOKUP(B88,pivottrain!A:C,2,0)</f>
        <v>3.7234042553191488E-2</v>
      </c>
      <c r="D88">
        <f>VLOOKUP(B88,pivottrain!A:C,3,0)</f>
        <v>0.96276595744680848</v>
      </c>
      <c r="E88" t="str">
        <f t="shared" si="1"/>
        <v>MALE</v>
      </c>
    </row>
    <row r="89" spans="1:5">
      <c r="A89" t="s">
        <v>4</v>
      </c>
      <c r="B89" t="s">
        <v>2976</v>
      </c>
      <c r="C89">
        <f>VLOOKUP(B89,pivottrain!A:C,2,0)</f>
        <v>0.73152478952291866</v>
      </c>
      <c r="D89">
        <f>VLOOKUP(B89,pivottrain!A:C,3,0)</f>
        <v>0.26847521047708139</v>
      </c>
      <c r="E89" t="str">
        <f t="shared" si="1"/>
        <v>FEMALE</v>
      </c>
    </row>
    <row r="90" spans="1:5">
      <c r="A90" t="s">
        <v>4</v>
      </c>
      <c r="B90" t="s">
        <v>2978</v>
      </c>
      <c r="C90">
        <f>VLOOKUP(B90,pivottrain!A:C,2,0)</f>
        <v>5.0847457627118647E-2</v>
      </c>
      <c r="D90">
        <f>VLOOKUP(B90,pivottrain!A:C,3,0)</f>
        <v>0.94915254237288138</v>
      </c>
      <c r="E90" t="str">
        <f t="shared" si="1"/>
        <v>MALE</v>
      </c>
    </row>
    <row r="91" spans="1:5">
      <c r="A91" t="s">
        <v>6</v>
      </c>
      <c r="B91" t="s">
        <v>2995</v>
      </c>
      <c r="C91">
        <f>VLOOKUP(B91,pivottrain!A:C,2,0)</f>
        <v>0.15492957746478872</v>
      </c>
      <c r="D91">
        <f>VLOOKUP(B91,pivottrain!A:C,3,0)</f>
        <v>0.84507042253521125</v>
      </c>
      <c r="E91" t="str">
        <f t="shared" si="1"/>
        <v>MALE</v>
      </c>
    </row>
    <row r="92" spans="1:5">
      <c r="A92" t="s">
        <v>4</v>
      </c>
      <c r="B92" t="s">
        <v>2983</v>
      </c>
      <c r="C92">
        <f>VLOOKUP(B92,pivottrain!A:C,2,0)</f>
        <v>0.82037996545768566</v>
      </c>
      <c r="D92">
        <f>VLOOKUP(B92,pivottrain!A:C,3,0)</f>
        <v>0.17962003454231434</v>
      </c>
      <c r="E92" t="str">
        <f t="shared" si="1"/>
        <v>FEMALE</v>
      </c>
    </row>
    <row r="93" spans="1:5">
      <c r="A93" t="s">
        <v>6</v>
      </c>
      <c r="B93" t="s">
        <v>2983</v>
      </c>
      <c r="C93">
        <f>VLOOKUP(B93,pivottrain!A:C,2,0)</f>
        <v>0.82037996545768566</v>
      </c>
      <c r="D93">
        <f>VLOOKUP(B93,pivottrain!A:C,3,0)</f>
        <v>0.17962003454231434</v>
      </c>
      <c r="E93" t="str">
        <f t="shared" si="1"/>
        <v>FEMALE</v>
      </c>
    </row>
    <row r="94" spans="1:5">
      <c r="A94" t="s">
        <v>4</v>
      </c>
      <c r="B94" t="s">
        <v>2987</v>
      </c>
      <c r="C94">
        <f>VLOOKUP(B94,pivottrain!A:C,2,0)</f>
        <v>0.171875</v>
      </c>
      <c r="D94">
        <f>VLOOKUP(B94,pivottrain!A:C,3,0)</f>
        <v>0.828125</v>
      </c>
      <c r="E94" t="str">
        <f t="shared" si="1"/>
        <v>MALE</v>
      </c>
    </row>
    <row r="95" spans="1:5">
      <c r="A95" t="s">
        <v>6</v>
      </c>
      <c r="B95" t="s">
        <v>2987</v>
      </c>
      <c r="C95">
        <f>VLOOKUP(B95,pivottrain!A:C,2,0)</f>
        <v>0.171875</v>
      </c>
      <c r="D95">
        <f>VLOOKUP(B95,pivottrain!A:C,3,0)</f>
        <v>0.828125</v>
      </c>
      <c r="E95" t="str">
        <f t="shared" si="1"/>
        <v>MALE</v>
      </c>
    </row>
    <row r="96" spans="1:5">
      <c r="A96" t="s">
        <v>4</v>
      </c>
      <c r="B96" t="s">
        <v>2976</v>
      </c>
      <c r="C96">
        <f>VLOOKUP(B96,pivottrain!A:C,2,0)</f>
        <v>0.73152478952291866</v>
      </c>
      <c r="D96">
        <f>VLOOKUP(B96,pivottrain!A:C,3,0)</f>
        <v>0.26847521047708139</v>
      </c>
      <c r="E96" t="str">
        <f t="shared" si="1"/>
        <v>FEMALE</v>
      </c>
    </row>
    <row r="97" spans="1:5">
      <c r="A97" t="s">
        <v>4</v>
      </c>
      <c r="B97" t="s">
        <v>2995</v>
      </c>
      <c r="C97">
        <f>VLOOKUP(B97,pivottrain!A:C,2,0)</f>
        <v>0.15492957746478872</v>
      </c>
      <c r="D97">
        <f>VLOOKUP(B97,pivottrain!A:C,3,0)</f>
        <v>0.84507042253521125</v>
      </c>
      <c r="E97" t="str">
        <f t="shared" si="1"/>
        <v>MALE</v>
      </c>
    </row>
    <row r="98" spans="1:5">
      <c r="A98" t="s">
        <v>6</v>
      </c>
      <c r="B98" t="s">
        <v>2976</v>
      </c>
      <c r="C98">
        <f>VLOOKUP(B98,pivottrain!A:C,2,0)</f>
        <v>0.73152478952291866</v>
      </c>
      <c r="D98">
        <f>VLOOKUP(B98,pivottrain!A:C,3,0)</f>
        <v>0.26847521047708139</v>
      </c>
      <c r="E98" t="str">
        <f t="shared" si="1"/>
        <v>FEMALE</v>
      </c>
    </row>
    <row r="99" spans="1:5">
      <c r="A99" t="s">
        <v>4</v>
      </c>
      <c r="B99" t="s">
        <v>2976</v>
      </c>
      <c r="C99">
        <f>VLOOKUP(B99,pivottrain!A:C,2,0)</f>
        <v>0.73152478952291866</v>
      </c>
      <c r="D99">
        <f>VLOOKUP(B99,pivottrain!A:C,3,0)</f>
        <v>0.26847521047708139</v>
      </c>
      <c r="E99" t="str">
        <f t="shared" si="1"/>
        <v>FEMALE</v>
      </c>
    </row>
    <row r="100" spans="1:5">
      <c r="A100" t="s">
        <v>6</v>
      </c>
      <c r="B100" t="s">
        <v>2976</v>
      </c>
      <c r="C100">
        <f>VLOOKUP(B100,pivottrain!A:C,2,0)</f>
        <v>0.73152478952291866</v>
      </c>
      <c r="D100">
        <f>VLOOKUP(B100,pivottrain!A:C,3,0)</f>
        <v>0.26847521047708139</v>
      </c>
      <c r="E100" t="str">
        <f t="shared" si="1"/>
        <v>FEMALE</v>
      </c>
    </row>
    <row r="101" spans="1:5">
      <c r="A101" t="s">
        <v>6</v>
      </c>
      <c r="B101" t="s">
        <v>2983</v>
      </c>
      <c r="C101">
        <f>VLOOKUP(B101,pivottrain!A:C,2,0)</f>
        <v>0.82037996545768566</v>
      </c>
      <c r="D101">
        <f>VLOOKUP(B101,pivottrain!A:C,3,0)</f>
        <v>0.17962003454231434</v>
      </c>
      <c r="E101" t="str">
        <f t="shared" si="1"/>
        <v>FEMALE</v>
      </c>
    </row>
    <row r="102" spans="1:5">
      <c r="A102" t="s">
        <v>6</v>
      </c>
      <c r="B102" t="s">
        <v>2976</v>
      </c>
      <c r="C102">
        <f>VLOOKUP(B102,pivottrain!A:C,2,0)</f>
        <v>0.73152478952291866</v>
      </c>
      <c r="D102">
        <f>VLOOKUP(B102,pivottrain!A:C,3,0)</f>
        <v>0.26847521047708139</v>
      </c>
      <c r="E102" t="str">
        <f t="shared" si="1"/>
        <v>FEMALE</v>
      </c>
    </row>
    <row r="103" spans="1:5">
      <c r="A103" t="s">
        <v>6</v>
      </c>
      <c r="B103" t="s">
        <v>2983</v>
      </c>
      <c r="C103">
        <f>VLOOKUP(B103,pivottrain!A:C,2,0)</f>
        <v>0.82037996545768566</v>
      </c>
      <c r="D103">
        <f>VLOOKUP(B103,pivottrain!A:C,3,0)</f>
        <v>0.17962003454231434</v>
      </c>
      <c r="E103" t="str">
        <f t="shared" si="1"/>
        <v>FEMALE</v>
      </c>
    </row>
    <row r="104" spans="1:5">
      <c r="A104" t="s">
        <v>6</v>
      </c>
      <c r="B104" t="s">
        <v>2983</v>
      </c>
      <c r="C104">
        <f>VLOOKUP(B104,pivottrain!A:C,2,0)</f>
        <v>0.82037996545768566</v>
      </c>
      <c r="D104">
        <f>VLOOKUP(B104,pivottrain!A:C,3,0)</f>
        <v>0.17962003454231434</v>
      </c>
      <c r="E104" t="str">
        <f t="shared" si="1"/>
        <v>FEMALE</v>
      </c>
    </row>
    <row r="105" spans="1:5">
      <c r="A105" t="s">
        <v>4</v>
      </c>
      <c r="B105" t="s">
        <v>2985</v>
      </c>
      <c r="C105">
        <f>VLOOKUP(B105,pivottrain!A:C,2,0)</f>
        <v>6.25E-2</v>
      </c>
      <c r="D105">
        <f>VLOOKUP(B105,pivottrain!A:C,3,0)</f>
        <v>0.9375</v>
      </c>
      <c r="E105" t="str">
        <f t="shared" si="1"/>
        <v>MALE</v>
      </c>
    </row>
    <row r="106" spans="1:5">
      <c r="A106" t="s">
        <v>6</v>
      </c>
      <c r="B106" t="s">
        <v>2988</v>
      </c>
      <c r="C106">
        <f>VLOOKUP(B106,pivottrain!A:C,2,0)</f>
        <v>6.5384615384615388E-2</v>
      </c>
      <c r="D106">
        <f>VLOOKUP(B106,pivottrain!A:C,3,0)</f>
        <v>0.93461538461538463</v>
      </c>
      <c r="E106" t="str">
        <f t="shared" si="1"/>
        <v>MALE</v>
      </c>
    </row>
    <row r="107" spans="1:5">
      <c r="A107" t="s">
        <v>4</v>
      </c>
      <c r="B107" t="s">
        <v>2982</v>
      </c>
      <c r="C107">
        <f>VLOOKUP(B107,pivottrain!A:C,2,0)</f>
        <v>3.7234042553191488E-2</v>
      </c>
      <c r="D107">
        <f>VLOOKUP(B107,pivottrain!A:C,3,0)</f>
        <v>0.96276595744680848</v>
      </c>
      <c r="E107" t="str">
        <f t="shared" si="1"/>
        <v>MALE</v>
      </c>
    </row>
    <row r="108" spans="1:5">
      <c r="A108" t="s">
        <v>6</v>
      </c>
      <c r="B108" t="s">
        <v>2983</v>
      </c>
      <c r="C108">
        <f>VLOOKUP(B108,pivottrain!A:C,2,0)</f>
        <v>0.82037996545768566</v>
      </c>
      <c r="D108">
        <f>VLOOKUP(B108,pivottrain!A:C,3,0)</f>
        <v>0.17962003454231434</v>
      </c>
      <c r="E108" t="str">
        <f t="shared" si="1"/>
        <v>FEMALE</v>
      </c>
    </row>
    <row r="109" spans="1:5">
      <c r="A109" t="s">
        <v>6</v>
      </c>
      <c r="B109" t="s">
        <v>2976</v>
      </c>
      <c r="C109">
        <f>VLOOKUP(B109,pivottrain!A:C,2,0)</f>
        <v>0.73152478952291866</v>
      </c>
      <c r="D109">
        <f>VLOOKUP(B109,pivottrain!A:C,3,0)</f>
        <v>0.26847521047708139</v>
      </c>
      <c r="E109" t="str">
        <f t="shared" si="1"/>
        <v>FEMALE</v>
      </c>
    </row>
    <row r="110" spans="1:5">
      <c r="A110" t="s">
        <v>6</v>
      </c>
      <c r="B110" t="s">
        <v>2976</v>
      </c>
      <c r="C110">
        <f>VLOOKUP(B110,pivottrain!A:C,2,0)</f>
        <v>0.73152478952291866</v>
      </c>
      <c r="D110">
        <f>VLOOKUP(B110,pivottrain!A:C,3,0)</f>
        <v>0.26847521047708139</v>
      </c>
      <c r="E110" t="str">
        <f t="shared" si="1"/>
        <v>FEMALE</v>
      </c>
    </row>
    <row r="111" spans="1:5">
      <c r="A111" t="s">
        <v>6</v>
      </c>
      <c r="B111" t="s">
        <v>2976</v>
      </c>
      <c r="C111">
        <f>VLOOKUP(B111,pivottrain!A:C,2,0)</f>
        <v>0.73152478952291866</v>
      </c>
      <c r="D111">
        <f>VLOOKUP(B111,pivottrain!A:C,3,0)</f>
        <v>0.26847521047708139</v>
      </c>
      <c r="E111" t="str">
        <f t="shared" si="1"/>
        <v>FEMALE</v>
      </c>
    </row>
    <row r="112" spans="1:5">
      <c r="A112" t="s">
        <v>6</v>
      </c>
      <c r="B112" t="s">
        <v>2976</v>
      </c>
      <c r="C112">
        <f>VLOOKUP(B112,pivottrain!A:C,2,0)</f>
        <v>0.73152478952291866</v>
      </c>
      <c r="D112">
        <f>VLOOKUP(B112,pivottrain!A:C,3,0)</f>
        <v>0.26847521047708139</v>
      </c>
      <c r="E112" t="str">
        <f t="shared" si="1"/>
        <v>FEMALE</v>
      </c>
    </row>
    <row r="113" spans="1:5">
      <c r="A113" t="s">
        <v>4</v>
      </c>
      <c r="B113" t="s">
        <v>2982</v>
      </c>
      <c r="C113">
        <f>VLOOKUP(B113,pivottrain!A:C,2,0)</f>
        <v>3.7234042553191488E-2</v>
      </c>
      <c r="D113">
        <f>VLOOKUP(B113,pivottrain!A:C,3,0)</f>
        <v>0.96276595744680848</v>
      </c>
      <c r="E113" t="str">
        <f t="shared" si="1"/>
        <v>MALE</v>
      </c>
    </row>
    <row r="114" spans="1:5">
      <c r="A114" t="s">
        <v>6</v>
      </c>
      <c r="B114" t="s">
        <v>2983</v>
      </c>
      <c r="C114">
        <f>VLOOKUP(B114,pivottrain!A:C,2,0)</f>
        <v>0.82037996545768566</v>
      </c>
      <c r="D114">
        <f>VLOOKUP(B114,pivottrain!A:C,3,0)</f>
        <v>0.17962003454231434</v>
      </c>
      <c r="E114" t="str">
        <f t="shared" si="1"/>
        <v>FEMALE</v>
      </c>
    </row>
    <row r="115" spans="1:5">
      <c r="A115" t="s">
        <v>6</v>
      </c>
      <c r="B115" t="s">
        <v>2983</v>
      </c>
      <c r="C115">
        <f>VLOOKUP(B115,pivottrain!A:C,2,0)</f>
        <v>0.82037996545768566</v>
      </c>
      <c r="D115">
        <f>VLOOKUP(B115,pivottrain!A:C,3,0)</f>
        <v>0.17962003454231434</v>
      </c>
      <c r="E115" t="str">
        <f t="shared" si="1"/>
        <v>FEMALE</v>
      </c>
    </row>
    <row r="116" spans="1:5">
      <c r="A116" t="s">
        <v>4</v>
      </c>
      <c r="B116" t="s">
        <v>2976</v>
      </c>
      <c r="C116">
        <f>VLOOKUP(B116,pivottrain!A:C,2,0)</f>
        <v>0.73152478952291866</v>
      </c>
      <c r="D116">
        <f>VLOOKUP(B116,pivottrain!A:C,3,0)</f>
        <v>0.26847521047708139</v>
      </c>
      <c r="E116" t="str">
        <f t="shared" si="1"/>
        <v>FEMALE</v>
      </c>
    </row>
    <row r="117" spans="1:5">
      <c r="A117" t="s">
        <v>6</v>
      </c>
      <c r="B117" t="s">
        <v>2986</v>
      </c>
      <c r="C117">
        <f>VLOOKUP(B117,pivottrain!A:C,2,0)</f>
        <v>0.28260869565217389</v>
      </c>
      <c r="D117">
        <f>VLOOKUP(B117,pivottrain!A:C,3,0)</f>
        <v>0.71739130434782605</v>
      </c>
      <c r="E117" t="str">
        <f t="shared" si="1"/>
        <v>MALE</v>
      </c>
    </row>
    <row r="118" spans="1:5">
      <c r="A118" t="s">
        <v>4</v>
      </c>
      <c r="B118" t="s">
        <v>2988</v>
      </c>
      <c r="C118">
        <f>VLOOKUP(B118,pivottrain!A:C,2,0)</f>
        <v>6.5384615384615388E-2</v>
      </c>
      <c r="D118">
        <f>VLOOKUP(B118,pivottrain!A:C,3,0)</f>
        <v>0.93461538461538463</v>
      </c>
      <c r="E118" t="str">
        <f t="shared" si="1"/>
        <v>MALE</v>
      </c>
    </row>
    <row r="119" spans="1:5">
      <c r="A119" t="s">
        <v>4</v>
      </c>
      <c r="B119" t="s">
        <v>2985</v>
      </c>
      <c r="C119">
        <f>VLOOKUP(B119,pivottrain!A:C,2,0)</f>
        <v>6.25E-2</v>
      </c>
      <c r="D119">
        <f>VLOOKUP(B119,pivottrain!A:C,3,0)</f>
        <v>0.9375</v>
      </c>
      <c r="E119" t="str">
        <f t="shared" si="1"/>
        <v>MALE</v>
      </c>
    </row>
    <row r="120" spans="1:5">
      <c r="A120" t="s">
        <v>6</v>
      </c>
      <c r="B120" t="s">
        <v>2976</v>
      </c>
      <c r="C120">
        <f>VLOOKUP(B120,pivottrain!A:C,2,0)</f>
        <v>0.73152478952291866</v>
      </c>
      <c r="D120">
        <f>VLOOKUP(B120,pivottrain!A:C,3,0)</f>
        <v>0.26847521047708139</v>
      </c>
      <c r="E120" t="str">
        <f t="shared" si="1"/>
        <v>FEMALE</v>
      </c>
    </row>
    <row r="121" spans="1:5">
      <c r="A121" t="s">
        <v>6</v>
      </c>
      <c r="B121" t="s">
        <v>2976</v>
      </c>
      <c r="C121">
        <f>VLOOKUP(B121,pivottrain!A:C,2,0)</f>
        <v>0.73152478952291866</v>
      </c>
      <c r="D121">
        <f>VLOOKUP(B121,pivottrain!A:C,3,0)</f>
        <v>0.26847521047708139</v>
      </c>
      <c r="E121" t="str">
        <f t="shared" si="1"/>
        <v>FEMALE</v>
      </c>
    </row>
    <row r="122" spans="1:5">
      <c r="A122" t="s">
        <v>6</v>
      </c>
      <c r="B122" t="s">
        <v>2983</v>
      </c>
      <c r="C122">
        <f>VLOOKUP(B122,pivottrain!A:C,2,0)</f>
        <v>0.82037996545768566</v>
      </c>
      <c r="D122">
        <f>VLOOKUP(B122,pivottrain!A:C,3,0)</f>
        <v>0.17962003454231434</v>
      </c>
      <c r="E122" t="str">
        <f t="shared" si="1"/>
        <v>FEMALE</v>
      </c>
    </row>
    <row r="123" spans="1:5">
      <c r="A123" t="s">
        <v>4</v>
      </c>
      <c r="B123" t="s">
        <v>2996</v>
      </c>
      <c r="C123">
        <f>VLOOKUP(B123,pivottrain!A:C,2,0)</f>
        <v>0</v>
      </c>
      <c r="D123">
        <f>VLOOKUP(B123,pivottrain!A:C,3,0)</f>
        <v>1</v>
      </c>
      <c r="E123" t="str">
        <f t="shared" si="1"/>
        <v>MALE</v>
      </c>
    </row>
    <row r="124" spans="1:5">
      <c r="A124" t="s">
        <v>6</v>
      </c>
      <c r="B124" t="s">
        <v>2989</v>
      </c>
      <c r="C124">
        <f>VLOOKUP(B124,pivottrain!A:C,2,0)</f>
        <v>0.33333333333333331</v>
      </c>
      <c r="D124">
        <f>VLOOKUP(B124,pivottrain!A:C,3,0)</f>
        <v>0.66666666666666663</v>
      </c>
      <c r="E124" t="str">
        <f t="shared" si="1"/>
        <v>MALE</v>
      </c>
    </row>
    <row r="125" spans="1:5">
      <c r="A125" t="s">
        <v>6</v>
      </c>
      <c r="B125" t="s">
        <v>2983</v>
      </c>
      <c r="C125">
        <f>VLOOKUP(B125,pivottrain!A:C,2,0)</f>
        <v>0.82037996545768566</v>
      </c>
      <c r="D125">
        <f>VLOOKUP(B125,pivottrain!A:C,3,0)</f>
        <v>0.17962003454231434</v>
      </c>
      <c r="E125" t="str">
        <f t="shared" si="1"/>
        <v>FEMALE</v>
      </c>
    </row>
    <row r="126" spans="1:5">
      <c r="A126" t="s">
        <v>4</v>
      </c>
      <c r="B126" t="s">
        <v>2982</v>
      </c>
      <c r="C126">
        <f>VLOOKUP(B126,pivottrain!A:C,2,0)</f>
        <v>3.7234042553191488E-2</v>
      </c>
      <c r="D126">
        <f>VLOOKUP(B126,pivottrain!A:C,3,0)</f>
        <v>0.96276595744680848</v>
      </c>
      <c r="E126" t="str">
        <f t="shared" si="1"/>
        <v>MALE</v>
      </c>
    </row>
    <row r="127" spans="1:5">
      <c r="A127" t="s">
        <v>4</v>
      </c>
      <c r="B127" t="s">
        <v>2988</v>
      </c>
      <c r="C127">
        <f>VLOOKUP(B127,pivottrain!A:C,2,0)</f>
        <v>6.5384615384615388E-2</v>
      </c>
      <c r="D127">
        <f>VLOOKUP(B127,pivottrain!A:C,3,0)</f>
        <v>0.93461538461538463</v>
      </c>
      <c r="E127" t="str">
        <f t="shared" si="1"/>
        <v>MALE</v>
      </c>
    </row>
    <row r="128" spans="1:5">
      <c r="A128" t="s">
        <v>4</v>
      </c>
      <c r="B128" t="s">
        <v>2988</v>
      </c>
      <c r="C128">
        <f>VLOOKUP(B128,pivottrain!A:C,2,0)</f>
        <v>6.5384615384615388E-2</v>
      </c>
      <c r="D128">
        <f>VLOOKUP(B128,pivottrain!A:C,3,0)</f>
        <v>0.93461538461538463</v>
      </c>
      <c r="E128" t="str">
        <f t="shared" si="1"/>
        <v>MALE</v>
      </c>
    </row>
    <row r="129" spans="1:5">
      <c r="A129" t="s">
        <v>6</v>
      </c>
      <c r="B129" t="s">
        <v>2983</v>
      </c>
      <c r="C129">
        <f>VLOOKUP(B129,pivottrain!A:C,2,0)</f>
        <v>0.82037996545768566</v>
      </c>
      <c r="D129">
        <f>VLOOKUP(B129,pivottrain!A:C,3,0)</f>
        <v>0.17962003454231434</v>
      </c>
      <c r="E129" t="str">
        <f t="shared" si="1"/>
        <v>FEMALE</v>
      </c>
    </row>
    <row r="130" spans="1:5">
      <c r="A130" t="s">
        <v>4</v>
      </c>
      <c r="B130" t="s">
        <v>2976</v>
      </c>
      <c r="C130">
        <f>VLOOKUP(B130,pivottrain!A:C,2,0)</f>
        <v>0.73152478952291866</v>
      </c>
      <c r="D130">
        <f>VLOOKUP(B130,pivottrain!A:C,3,0)</f>
        <v>0.26847521047708139</v>
      </c>
      <c r="E130" t="str">
        <f t="shared" si="1"/>
        <v>FEMALE</v>
      </c>
    </row>
    <row r="131" spans="1:5">
      <c r="A131" t="s">
        <v>4</v>
      </c>
      <c r="B131" t="s">
        <v>2982</v>
      </c>
      <c r="C131">
        <f>VLOOKUP(B131,pivottrain!A:C,2,0)</f>
        <v>3.7234042553191488E-2</v>
      </c>
      <c r="D131">
        <f>VLOOKUP(B131,pivottrain!A:C,3,0)</f>
        <v>0.96276595744680848</v>
      </c>
      <c r="E131" t="str">
        <f t="shared" ref="E131:E194" si="2">IF(D131&gt;C131,"MALE","FEMALE")</f>
        <v>MALE</v>
      </c>
    </row>
    <row r="132" spans="1:5">
      <c r="A132" t="s">
        <v>6</v>
      </c>
      <c r="B132" t="s">
        <v>2976</v>
      </c>
      <c r="C132">
        <f>VLOOKUP(B132,pivottrain!A:C,2,0)</f>
        <v>0.73152478952291866</v>
      </c>
      <c r="D132">
        <f>VLOOKUP(B132,pivottrain!A:C,3,0)</f>
        <v>0.26847521047708139</v>
      </c>
      <c r="E132" t="str">
        <f t="shared" si="2"/>
        <v>FEMALE</v>
      </c>
    </row>
    <row r="133" spans="1:5">
      <c r="A133" t="s">
        <v>4</v>
      </c>
      <c r="B133" t="s">
        <v>2982</v>
      </c>
      <c r="C133">
        <f>VLOOKUP(B133,pivottrain!A:C,2,0)</f>
        <v>3.7234042553191488E-2</v>
      </c>
      <c r="D133">
        <f>VLOOKUP(B133,pivottrain!A:C,3,0)</f>
        <v>0.96276595744680848</v>
      </c>
      <c r="E133" t="str">
        <f t="shared" si="2"/>
        <v>MALE</v>
      </c>
    </row>
    <row r="134" spans="1:5">
      <c r="A134" t="s">
        <v>6</v>
      </c>
      <c r="B134" t="s">
        <v>2976</v>
      </c>
      <c r="C134">
        <f>VLOOKUP(B134,pivottrain!A:C,2,0)</f>
        <v>0.73152478952291866</v>
      </c>
      <c r="D134">
        <f>VLOOKUP(B134,pivottrain!A:C,3,0)</f>
        <v>0.26847521047708139</v>
      </c>
      <c r="E134" t="str">
        <f t="shared" si="2"/>
        <v>FEMALE</v>
      </c>
    </row>
    <row r="135" spans="1:5">
      <c r="A135" t="s">
        <v>4</v>
      </c>
      <c r="B135" t="s">
        <v>2988</v>
      </c>
      <c r="C135">
        <f>VLOOKUP(B135,pivottrain!A:C,2,0)</f>
        <v>6.5384615384615388E-2</v>
      </c>
      <c r="D135">
        <f>VLOOKUP(B135,pivottrain!A:C,3,0)</f>
        <v>0.93461538461538463</v>
      </c>
      <c r="E135" t="str">
        <f t="shared" si="2"/>
        <v>MALE</v>
      </c>
    </row>
    <row r="136" spans="1:5">
      <c r="A136" t="s">
        <v>6</v>
      </c>
      <c r="B136" t="s">
        <v>2983</v>
      </c>
      <c r="C136">
        <f>VLOOKUP(B136,pivottrain!A:C,2,0)</f>
        <v>0.82037996545768566</v>
      </c>
      <c r="D136">
        <f>VLOOKUP(B136,pivottrain!A:C,3,0)</f>
        <v>0.17962003454231434</v>
      </c>
      <c r="E136" t="str">
        <f t="shared" si="2"/>
        <v>FEMALE</v>
      </c>
    </row>
    <row r="137" spans="1:5">
      <c r="A137" t="s">
        <v>4</v>
      </c>
      <c r="B137" t="s">
        <v>2992</v>
      </c>
      <c r="C137">
        <f>VLOOKUP(B137,pivottrain!A:C,2,0)</f>
        <v>0.06</v>
      </c>
      <c r="D137">
        <f>VLOOKUP(B137,pivottrain!A:C,3,0)</f>
        <v>0.94</v>
      </c>
      <c r="E137" t="str">
        <f t="shared" si="2"/>
        <v>MALE</v>
      </c>
    </row>
    <row r="138" spans="1:5">
      <c r="A138" t="s">
        <v>6</v>
      </c>
      <c r="B138" t="s">
        <v>2976</v>
      </c>
      <c r="C138">
        <f>VLOOKUP(B138,pivottrain!A:C,2,0)</f>
        <v>0.73152478952291866</v>
      </c>
      <c r="D138">
        <f>VLOOKUP(B138,pivottrain!A:C,3,0)</f>
        <v>0.26847521047708139</v>
      </c>
      <c r="E138" t="str">
        <f t="shared" si="2"/>
        <v>FEMALE</v>
      </c>
    </row>
    <row r="139" spans="1:5">
      <c r="A139" t="s">
        <v>6</v>
      </c>
      <c r="B139" t="s">
        <v>2983</v>
      </c>
      <c r="C139">
        <f>VLOOKUP(B139,pivottrain!A:C,2,0)</f>
        <v>0.82037996545768566</v>
      </c>
      <c r="D139">
        <f>VLOOKUP(B139,pivottrain!A:C,3,0)</f>
        <v>0.17962003454231434</v>
      </c>
      <c r="E139" t="str">
        <f t="shared" si="2"/>
        <v>FEMALE</v>
      </c>
    </row>
    <row r="140" spans="1:5">
      <c r="A140" t="s">
        <v>6</v>
      </c>
      <c r="B140" t="s">
        <v>2977</v>
      </c>
      <c r="C140">
        <f>VLOOKUP(B140,pivottrain!A:C,2,0)</f>
        <v>0.15789473684210525</v>
      </c>
      <c r="D140">
        <f>VLOOKUP(B140,pivottrain!A:C,3,0)</f>
        <v>0.84210526315789469</v>
      </c>
      <c r="E140" t="str">
        <f t="shared" si="2"/>
        <v>MALE</v>
      </c>
    </row>
    <row r="141" spans="1:5">
      <c r="A141" t="s">
        <v>6</v>
      </c>
      <c r="B141" t="s">
        <v>2976</v>
      </c>
      <c r="C141">
        <f>VLOOKUP(B141,pivottrain!A:C,2,0)</f>
        <v>0.73152478952291866</v>
      </c>
      <c r="D141">
        <f>VLOOKUP(B141,pivottrain!A:C,3,0)</f>
        <v>0.26847521047708139</v>
      </c>
      <c r="E141" t="str">
        <f t="shared" si="2"/>
        <v>FEMALE</v>
      </c>
    </row>
    <row r="142" spans="1:5">
      <c r="A142" t="s">
        <v>6</v>
      </c>
      <c r="B142" t="s">
        <v>2983</v>
      </c>
      <c r="C142">
        <f>VLOOKUP(B142,pivottrain!A:C,2,0)</f>
        <v>0.82037996545768566</v>
      </c>
      <c r="D142">
        <f>VLOOKUP(B142,pivottrain!A:C,3,0)</f>
        <v>0.17962003454231434</v>
      </c>
      <c r="E142" t="str">
        <f t="shared" si="2"/>
        <v>FEMALE</v>
      </c>
    </row>
    <row r="143" spans="1:5">
      <c r="A143" t="s">
        <v>6</v>
      </c>
      <c r="B143" t="s">
        <v>2983</v>
      </c>
      <c r="C143">
        <f>VLOOKUP(B143,pivottrain!A:C,2,0)</f>
        <v>0.82037996545768566</v>
      </c>
      <c r="D143">
        <f>VLOOKUP(B143,pivottrain!A:C,3,0)</f>
        <v>0.17962003454231434</v>
      </c>
      <c r="E143" t="str">
        <f t="shared" si="2"/>
        <v>FEMALE</v>
      </c>
    </row>
    <row r="144" spans="1:5">
      <c r="A144" t="s">
        <v>4</v>
      </c>
      <c r="B144" t="s">
        <v>2984</v>
      </c>
      <c r="C144">
        <f>VLOOKUP(B144,pivottrain!A:C,2,0)</f>
        <v>2.6315789473684209E-2</v>
      </c>
      <c r="D144">
        <f>VLOOKUP(B144,pivottrain!A:C,3,0)</f>
        <v>0.97368421052631582</v>
      </c>
      <c r="E144" t="str">
        <f t="shared" si="2"/>
        <v>MALE</v>
      </c>
    </row>
    <row r="145" spans="1:5">
      <c r="A145" t="s">
        <v>6</v>
      </c>
      <c r="B145" t="s">
        <v>2983</v>
      </c>
      <c r="C145">
        <f>VLOOKUP(B145,pivottrain!A:C,2,0)</f>
        <v>0.82037996545768566</v>
      </c>
      <c r="D145">
        <f>VLOOKUP(B145,pivottrain!A:C,3,0)</f>
        <v>0.17962003454231434</v>
      </c>
      <c r="E145" t="str">
        <f t="shared" si="2"/>
        <v>FEMALE</v>
      </c>
    </row>
    <row r="146" spans="1:5">
      <c r="A146" t="s">
        <v>4</v>
      </c>
      <c r="B146" t="s">
        <v>2976</v>
      </c>
      <c r="C146">
        <f>VLOOKUP(B146,pivottrain!A:C,2,0)</f>
        <v>0.73152478952291866</v>
      </c>
      <c r="D146">
        <f>VLOOKUP(B146,pivottrain!A:C,3,0)</f>
        <v>0.26847521047708139</v>
      </c>
      <c r="E146" t="str">
        <f t="shared" si="2"/>
        <v>FEMALE</v>
      </c>
    </row>
    <row r="147" spans="1:5">
      <c r="A147" t="s">
        <v>6</v>
      </c>
      <c r="B147" t="s">
        <v>2976</v>
      </c>
      <c r="C147">
        <f>VLOOKUP(B147,pivottrain!A:C,2,0)</f>
        <v>0.73152478952291866</v>
      </c>
      <c r="D147">
        <f>VLOOKUP(B147,pivottrain!A:C,3,0)</f>
        <v>0.26847521047708139</v>
      </c>
      <c r="E147" t="str">
        <f t="shared" si="2"/>
        <v>FEMALE</v>
      </c>
    </row>
    <row r="148" spans="1:5">
      <c r="A148" t="s">
        <v>6</v>
      </c>
      <c r="B148" t="s">
        <v>2976</v>
      </c>
      <c r="C148">
        <f>VLOOKUP(B148,pivottrain!A:C,2,0)</f>
        <v>0.73152478952291866</v>
      </c>
      <c r="D148">
        <f>VLOOKUP(B148,pivottrain!A:C,3,0)</f>
        <v>0.26847521047708139</v>
      </c>
      <c r="E148" t="str">
        <f t="shared" si="2"/>
        <v>FEMALE</v>
      </c>
    </row>
    <row r="149" spans="1:5">
      <c r="A149" t="s">
        <v>4</v>
      </c>
      <c r="B149" t="s">
        <v>2976</v>
      </c>
      <c r="C149">
        <f>VLOOKUP(B149,pivottrain!A:C,2,0)</f>
        <v>0.73152478952291866</v>
      </c>
      <c r="D149">
        <f>VLOOKUP(B149,pivottrain!A:C,3,0)</f>
        <v>0.26847521047708139</v>
      </c>
      <c r="E149" t="str">
        <f t="shared" si="2"/>
        <v>FEMALE</v>
      </c>
    </row>
    <row r="150" spans="1:5">
      <c r="A150" t="s">
        <v>6</v>
      </c>
      <c r="B150" t="s">
        <v>2983</v>
      </c>
      <c r="C150">
        <f>VLOOKUP(B150,pivottrain!A:C,2,0)</f>
        <v>0.82037996545768566</v>
      </c>
      <c r="D150">
        <f>VLOOKUP(B150,pivottrain!A:C,3,0)</f>
        <v>0.17962003454231434</v>
      </c>
      <c r="E150" t="str">
        <f t="shared" si="2"/>
        <v>FEMALE</v>
      </c>
    </row>
    <row r="151" spans="1:5">
      <c r="A151" t="s">
        <v>4</v>
      </c>
      <c r="B151" t="s">
        <v>2976</v>
      </c>
      <c r="C151">
        <f>VLOOKUP(B151,pivottrain!A:C,2,0)</f>
        <v>0.73152478952291866</v>
      </c>
      <c r="D151">
        <f>VLOOKUP(B151,pivottrain!A:C,3,0)</f>
        <v>0.26847521047708139</v>
      </c>
      <c r="E151" t="str">
        <f t="shared" si="2"/>
        <v>FEMALE</v>
      </c>
    </row>
    <row r="152" spans="1:5">
      <c r="A152" t="s">
        <v>6</v>
      </c>
      <c r="B152" t="s">
        <v>2976</v>
      </c>
      <c r="C152">
        <f>VLOOKUP(B152,pivottrain!A:C,2,0)</f>
        <v>0.73152478952291866</v>
      </c>
      <c r="D152">
        <f>VLOOKUP(B152,pivottrain!A:C,3,0)</f>
        <v>0.26847521047708139</v>
      </c>
      <c r="E152" t="str">
        <f t="shared" si="2"/>
        <v>FEMALE</v>
      </c>
    </row>
    <row r="153" spans="1:5">
      <c r="A153" t="s">
        <v>4</v>
      </c>
      <c r="B153" t="s">
        <v>2992</v>
      </c>
      <c r="C153">
        <f>VLOOKUP(B153,pivottrain!A:C,2,0)</f>
        <v>0.06</v>
      </c>
      <c r="D153">
        <f>VLOOKUP(B153,pivottrain!A:C,3,0)</f>
        <v>0.94</v>
      </c>
      <c r="E153" t="str">
        <f t="shared" si="2"/>
        <v>MALE</v>
      </c>
    </row>
    <row r="154" spans="1:5">
      <c r="A154" t="s">
        <v>4</v>
      </c>
      <c r="B154" t="s">
        <v>2992</v>
      </c>
      <c r="C154">
        <f>VLOOKUP(B154,pivottrain!A:C,2,0)</f>
        <v>0.06</v>
      </c>
      <c r="D154">
        <f>VLOOKUP(B154,pivottrain!A:C,3,0)</f>
        <v>0.94</v>
      </c>
      <c r="E154" t="str">
        <f t="shared" si="2"/>
        <v>MALE</v>
      </c>
    </row>
    <row r="155" spans="1:5">
      <c r="A155" t="s">
        <v>4</v>
      </c>
      <c r="B155" t="s">
        <v>2990</v>
      </c>
      <c r="C155">
        <f>VLOOKUP(B155,pivottrain!A:C,2,0)</f>
        <v>4.7619047619047616E-2</v>
      </c>
      <c r="D155">
        <f>VLOOKUP(B155,pivottrain!A:C,3,0)</f>
        <v>0.95238095238095233</v>
      </c>
      <c r="E155" t="str">
        <f t="shared" si="2"/>
        <v>MALE</v>
      </c>
    </row>
    <row r="156" spans="1:5">
      <c r="A156" t="s">
        <v>4</v>
      </c>
      <c r="B156" t="s">
        <v>2997</v>
      </c>
      <c r="C156">
        <f>VLOOKUP(B156,pivottrain!A:C,2,0)</f>
        <v>5.5555555555555552E-2</v>
      </c>
      <c r="D156">
        <f>VLOOKUP(B156,pivottrain!A:C,3,0)</f>
        <v>0.94444444444444442</v>
      </c>
      <c r="E156" t="str">
        <f t="shared" si="2"/>
        <v>MALE</v>
      </c>
    </row>
    <row r="157" spans="1:5">
      <c r="A157" t="s">
        <v>4</v>
      </c>
      <c r="B157" t="s">
        <v>2982</v>
      </c>
      <c r="C157">
        <f>VLOOKUP(B157,pivottrain!A:C,2,0)</f>
        <v>3.7234042553191488E-2</v>
      </c>
      <c r="D157">
        <f>VLOOKUP(B157,pivottrain!A:C,3,0)</f>
        <v>0.96276595744680848</v>
      </c>
      <c r="E157" t="str">
        <f t="shared" si="2"/>
        <v>MALE</v>
      </c>
    </row>
    <row r="158" spans="1:5">
      <c r="A158" t="s">
        <v>6</v>
      </c>
      <c r="B158" t="s">
        <v>2976</v>
      </c>
      <c r="C158">
        <f>VLOOKUP(B158,pivottrain!A:C,2,0)</f>
        <v>0.73152478952291866</v>
      </c>
      <c r="D158">
        <f>VLOOKUP(B158,pivottrain!A:C,3,0)</f>
        <v>0.26847521047708139</v>
      </c>
      <c r="E158" t="str">
        <f t="shared" si="2"/>
        <v>FEMALE</v>
      </c>
    </row>
    <row r="159" spans="1:5">
      <c r="A159" t="s">
        <v>6</v>
      </c>
      <c r="B159" t="s">
        <v>2976</v>
      </c>
      <c r="C159">
        <f>VLOOKUP(B159,pivottrain!A:C,2,0)</f>
        <v>0.73152478952291866</v>
      </c>
      <c r="D159">
        <f>VLOOKUP(B159,pivottrain!A:C,3,0)</f>
        <v>0.26847521047708139</v>
      </c>
      <c r="E159" t="str">
        <f t="shared" si="2"/>
        <v>FEMALE</v>
      </c>
    </row>
    <row r="160" spans="1:5">
      <c r="A160" t="s">
        <v>6</v>
      </c>
      <c r="B160" t="s">
        <v>2976</v>
      </c>
      <c r="C160">
        <f>VLOOKUP(B160,pivottrain!A:C,2,0)</f>
        <v>0.73152478952291866</v>
      </c>
      <c r="D160">
        <f>VLOOKUP(B160,pivottrain!A:C,3,0)</f>
        <v>0.26847521047708139</v>
      </c>
      <c r="E160" t="str">
        <f t="shared" si="2"/>
        <v>FEMALE</v>
      </c>
    </row>
    <row r="161" spans="1:5">
      <c r="A161" t="s">
        <v>6</v>
      </c>
      <c r="B161" t="s">
        <v>2976</v>
      </c>
      <c r="C161">
        <f>VLOOKUP(B161,pivottrain!A:C,2,0)</f>
        <v>0.73152478952291866</v>
      </c>
      <c r="D161">
        <f>VLOOKUP(B161,pivottrain!A:C,3,0)</f>
        <v>0.26847521047708139</v>
      </c>
      <c r="E161" t="str">
        <f t="shared" si="2"/>
        <v>FEMALE</v>
      </c>
    </row>
    <row r="162" spans="1:5">
      <c r="A162" t="s">
        <v>6</v>
      </c>
      <c r="B162" t="s">
        <v>2976</v>
      </c>
      <c r="C162">
        <f>VLOOKUP(B162,pivottrain!A:C,2,0)</f>
        <v>0.73152478952291866</v>
      </c>
      <c r="D162">
        <f>VLOOKUP(B162,pivottrain!A:C,3,0)</f>
        <v>0.26847521047708139</v>
      </c>
      <c r="E162" t="str">
        <f t="shared" si="2"/>
        <v>FEMALE</v>
      </c>
    </row>
    <row r="163" spans="1:5">
      <c r="A163" t="s">
        <v>4</v>
      </c>
      <c r="B163" t="s">
        <v>2992</v>
      </c>
      <c r="C163">
        <f>VLOOKUP(B163,pivottrain!A:C,2,0)</f>
        <v>0.06</v>
      </c>
      <c r="D163">
        <f>VLOOKUP(B163,pivottrain!A:C,3,0)</f>
        <v>0.94</v>
      </c>
      <c r="E163" t="str">
        <f t="shared" si="2"/>
        <v>MALE</v>
      </c>
    </row>
    <row r="164" spans="1:5">
      <c r="A164" t="s">
        <v>6</v>
      </c>
      <c r="B164" t="s">
        <v>2983</v>
      </c>
      <c r="C164">
        <f>VLOOKUP(B164,pivottrain!A:C,2,0)</f>
        <v>0.82037996545768566</v>
      </c>
      <c r="D164">
        <f>VLOOKUP(B164,pivottrain!A:C,3,0)</f>
        <v>0.17962003454231434</v>
      </c>
      <c r="E164" t="str">
        <f t="shared" si="2"/>
        <v>FEMALE</v>
      </c>
    </row>
    <row r="165" spans="1:5">
      <c r="A165" t="s">
        <v>6</v>
      </c>
      <c r="B165" t="s">
        <v>2986</v>
      </c>
      <c r="C165">
        <f>VLOOKUP(B165,pivottrain!A:C,2,0)</f>
        <v>0.28260869565217389</v>
      </c>
      <c r="D165">
        <f>VLOOKUP(B165,pivottrain!A:C,3,0)</f>
        <v>0.71739130434782605</v>
      </c>
      <c r="E165" t="str">
        <f t="shared" si="2"/>
        <v>MALE</v>
      </c>
    </row>
    <row r="166" spans="1:5">
      <c r="A166" t="s">
        <v>6</v>
      </c>
      <c r="B166" t="s">
        <v>2976</v>
      </c>
      <c r="C166">
        <f>VLOOKUP(B166,pivottrain!A:C,2,0)</f>
        <v>0.73152478952291866</v>
      </c>
      <c r="D166">
        <f>VLOOKUP(B166,pivottrain!A:C,3,0)</f>
        <v>0.26847521047708139</v>
      </c>
      <c r="E166" t="str">
        <f t="shared" si="2"/>
        <v>FEMALE</v>
      </c>
    </row>
    <row r="167" spans="1:5">
      <c r="A167" t="s">
        <v>6</v>
      </c>
      <c r="B167" t="s">
        <v>2976</v>
      </c>
      <c r="C167">
        <f>VLOOKUP(B167,pivottrain!A:C,2,0)</f>
        <v>0.73152478952291866</v>
      </c>
      <c r="D167">
        <f>VLOOKUP(B167,pivottrain!A:C,3,0)</f>
        <v>0.26847521047708139</v>
      </c>
      <c r="E167" t="str">
        <f t="shared" si="2"/>
        <v>FEMALE</v>
      </c>
    </row>
    <row r="168" spans="1:5">
      <c r="A168" t="s">
        <v>6</v>
      </c>
      <c r="B168" t="s">
        <v>2983</v>
      </c>
      <c r="C168">
        <f>VLOOKUP(B168,pivottrain!A:C,2,0)</f>
        <v>0.82037996545768566</v>
      </c>
      <c r="D168">
        <f>VLOOKUP(B168,pivottrain!A:C,3,0)</f>
        <v>0.17962003454231434</v>
      </c>
      <c r="E168" t="str">
        <f t="shared" si="2"/>
        <v>FEMALE</v>
      </c>
    </row>
    <row r="169" spans="1:5">
      <c r="A169" t="s">
        <v>6</v>
      </c>
      <c r="B169" t="s">
        <v>2988</v>
      </c>
      <c r="C169">
        <f>VLOOKUP(B169,pivottrain!A:C,2,0)</f>
        <v>6.5384615384615388E-2</v>
      </c>
      <c r="D169">
        <f>VLOOKUP(B169,pivottrain!A:C,3,0)</f>
        <v>0.93461538461538463</v>
      </c>
      <c r="E169" t="str">
        <f t="shared" si="2"/>
        <v>MALE</v>
      </c>
    </row>
    <row r="170" spans="1:5">
      <c r="A170" t="s">
        <v>6</v>
      </c>
      <c r="B170" t="s">
        <v>2983</v>
      </c>
      <c r="C170">
        <f>VLOOKUP(B170,pivottrain!A:C,2,0)</f>
        <v>0.82037996545768566</v>
      </c>
      <c r="D170">
        <f>VLOOKUP(B170,pivottrain!A:C,3,0)</f>
        <v>0.17962003454231434</v>
      </c>
      <c r="E170" t="str">
        <f t="shared" si="2"/>
        <v>FEMALE</v>
      </c>
    </row>
    <row r="171" spans="1:5">
      <c r="A171" t="s">
        <v>6</v>
      </c>
      <c r="B171" t="s">
        <v>2983</v>
      </c>
      <c r="C171">
        <f>VLOOKUP(B171,pivottrain!A:C,2,0)</f>
        <v>0.82037996545768566</v>
      </c>
      <c r="D171">
        <f>VLOOKUP(B171,pivottrain!A:C,3,0)</f>
        <v>0.17962003454231434</v>
      </c>
      <c r="E171" t="str">
        <f t="shared" si="2"/>
        <v>FEMALE</v>
      </c>
    </row>
    <row r="172" spans="1:5">
      <c r="A172" t="s">
        <v>6</v>
      </c>
      <c r="B172" t="s">
        <v>2976</v>
      </c>
      <c r="C172">
        <f>VLOOKUP(B172,pivottrain!A:C,2,0)</f>
        <v>0.73152478952291866</v>
      </c>
      <c r="D172">
        <f>VLOOKUP(B172,pivottrain!A:C,3,0)</f>
        <v>0.26847521047708139</v>
      </c>
      <c r="E172" t="str">
        <f t="shared" si="2"/>
        <v>FEMALE</v>
      </c>
    </row>
    <row r="173" spans="1:5">
      <c r="A173" t="s">
        <v>4</v>
      </c>
      <c r="B173" t="s">
        <v>2983</v>
      </c>
      <c r="C173">
        <f>VLOOKUP(B173,pivottrain!A:C,2,0)</f>
        <v>0.82037996545768566</v>
      </c>
      <c r="D173">
        <f>VLOOKUP(B173,pivottrain!A:C,3,0)</f>
        <v>0.17962003454231434</v>
      </c>
      <c r="E173" t="str">
        <f t="shared" si="2"/>
        <v>FEMALE</v>
      </c>
    </row>
    <row r="174" spans="1:5">
      <c r="A174" t="s">
        <v>6</v>
      </c>
      <c r="B174" t="s">
        <v>2976</v>
      </c>
      <c r="C174">
        <f>VLOOKUP(B174,pivottrain!A:C,2,0)</f>
        <v>0.73152478952291866</v>
      </c>
      <c r="D174">
        <f>VLOOKUP(B174,pivottrain!A:C,3,0)</f>
        <v>0.26847521047708139</v>
      </c>
      <c r="E174" t="str">
        <f t="shared" si="2"/>
        <v>FEMALE</v>
      </c>
    </row>
    <row r="175" spans="1:5">
      <c r="A175" t="s">
        <v>6</v>
      </c>
      <c r="B175" t="s">
        <v>2976</v>
      </c>
      <c r="C175">
        <f>VLOOKUP(B175,pivottrain!A:C,2,0)</f>
        <v>0.73152478952291866</v>
      </c>
      <c r="D175">
        <f>VLOOKUP(B175,pivottrain!A:C,3,0)</f>
        <v>0.26847521047708139</v>
      </c>
      <c r="E175" t="str">
        <f t="shared" si="2"/>
        <v>FEMALE</v>
      </c>
    </row>
    <row r="176" spans="1:5">
      <c r="A176" t="s">
        <v>6</v>
      </c>
      <c r="B176" t="s">
        <v>2976</v>
      </c>
      <c r="C176">
        <f>VLOOKUP(B176,pivottrain!A:C,2,0)</f>
        <v>0.73152478952291866</v>
      </c>
      <c r="D176">
        <f>VLOOKUP(B176,pivottrain!A:C,3,0)</f>
        <v>0.26847521047708139</v>
      </c>
      <c r="E176" t="str">
        <f t="shared" si="2"/>
        <v>FEMALE</v>
      </c>
    </row>
    <row r="177" spans="1:5">
      <c r="A177" t="s">
        <v>4</v>
      </c>
      <c r="B177" t="s">
        <v>2992</v>
      </c>
      <c r="C177">
        <f>VLOOKUP(B177,pivottrain!A:C,2,0)</f>
        <v>0.06</v>
      </c>
      <c r="D177">
        <f>VLOOKUP(B177,pivottrain!A:C,3,0)</f>
        <v>0.94</v>
      </c>
      <c r="E177" t="str">
        <f t="shared" si="2"/>
        <v>MALE</v>
      </c>
    </row>
    <row r="178" spans="1:5">
      <c r="A178" t="s">
        <v>6</v>
      </c>
      <c r="B178" t="s">
        <v>2976</v>
      </c>
      <c r="C178">
        <f>VLOOKUP(B178,pivottrain!A:C,2,0)</f>
        <v>0.73152478952291866</v>
      </c>
      <c r="D178">
        <f>VLOOKUP(B178,pivottrain!A:C,3,0)</f>
        <v>0.26847521047708139</v>
      </c>
      <c r="E178" t="str">
        <f t="shared" si="2"/>
        <v>FEMALE</v>
      </c>
    </row>
    <row r="179" spans="1:5">
      <c r="A179" t="s">
        <v>4</v>
      </c>
      <c r="B179" t="s">
        <v>2976</v>
      </c>
      <c r="C179">
        <f>VLOOKUP(B179,pivottrain!A:C,2,0)</f>
        <v>0.73152478952291866</v>
      </c>
      <c r="D179">
        <f>VLOOKUP(B179,pivottrain!A:C,3,0)</f>
        <v>0.26847521047708139</v>
      </c>
      <c r="E179" t="str">
        <f t="shared" si="2"/>
        <v>FEMALE</v>
      </c>
    </row>
    <row r="180" spans="1:5">
      <c r="A180" t="s">
        <v>6</v>
      </c>
      <c r="B180" t="s">
        <v>2976</v>
      </c>
      <c r="C180">
        <f>VLOOKUP(B180,pivottrain!A:C,2,0)</f>
        <v>0.73152478952291866</v>
      </c>
      <c r="D180">
        <f>VLOOKUP(B180,pivottrain!A:C,3,0)</f>
        <v>0.26847521047708139</v>
      </c>
      <c r="E180" t="str">
        <f t="shared" si="2"/>
        <v>FEMALE</v>
      </c>
    </row>
    <row r="181" spans="1:5">
      <c r="A181" t="s">
        <v>6</v>
      </c>
      <c r="B181" t="s">
        <v>2976</v>
      </c>
      <c r="C181">
        <f>VLOOKUP(B181,pivottrain!A:C,2,0)</f>
        <v>0.73152478952291866</v>
      </c>
      <c r="D181">
        <f>VLOOKUP(B181,pivottrain!A:C,3,0)</f>
        <v>0.26847521047708139</v>
      </c>
      <c r="E181" t="str">
        <f t="shared" si="2"/>
        <v>FEMALE</v>
      </c>
    </row>
    <row r="182" spans="1:5">
      <c r="A182" t="s">
        <v>6</v>
      </c>
      <c r="B182" t="s">
        <v>2983</v>
      </c>
      <c r="C182">
        <f>VLOOKUP(B182,pivottrain!A:C,2,0)</f>
        <v>0.82037996545768566</v>
      </c>
      <c r="D182">
        <f>VLOOKUP(B182,pivottrain!A:C,3,0)</f>
        <v>0.17962003454231434</v>
      </c>
      <c r="E182" t="str">
        <f t="shared" si="2"/>
        <v>FEMALE</v>
      </c>
    </row>
    <row r="183" spans="1:5">
      <c r="A183" t="s">
        <v>4</v>
      </c>
      <c r="B183" t="s">
        <v>2988</v>
      </c>
      <c r="C183">
        <f>VLOOKUP(B183,pivottrain!A:C,2,0)</f>
        <v>6.5384615384615388E-2</v>
      </c>
      <c r="D183">
        <f>VLOOKUP(B183,pivottrain!A:C,3,0)</f>
        <v>0.93461538461538463</v>
      </c>
      <c r="E183" t="str">
        <f t="shared" si="2"/>
        <v>MALE</v>
      </c>
    </row>
    <row r="184" spans="1:5">
      <c r="A184" t="s">
        <v>4</v>
      </c>
      <c r="B184" t="s">
        <v>2994</v>
      </c>
      <c r="C184">
        <f>VLOOKUP(B184,pivottrain!A:C,2,0)</f>
        <v>8.6538461538461536E-2</v>
      </c>
      <c r="D184">
        <f>VLOOKUP(B184,pivottrain!A:C,3,0)</f>
        <v>0.91346153846153844</v>
      </c>
      <c r="E184" t="str">
        <f t="shared" si="2"/>
        <v>MALE</v>
      </c>
    </row>
    <row r="185" spans="1:5">
      <c r="A185" t="s">
        <v>4</v>
      </c>
      <c r="B185" t="s">
        <v>2976</v>
      </c>
      <c r="C185">
        <f>VLOOKUP(B185,pivottrain!A:C,2,0)</f>
        <v>0.73152478952291866</v>
      </c>
      <c r="D185">
        <f>VLOOKUP(B185,pivottrain!A:C,3,0)</f>
        <v>0.26847521047708139</v>
      </c>
      <c r="E185" t="str">
        <f t="shared" si="2"/>
        <v>FEMALE</v>
      </c>
    </row>
    <row r="186" spans="1:5">
      <c r="A186" t="s">
        <v>4</v>
      </c>
      <c r="B186" t="s">
        <v>2976</v>
      </c>
      <c r="C186">
        <f>VLOOKUP(B186,pivottrain!A:C,2,0)</f>
        <v>0.73152478952291866</v>
      </c>
      <c r="D186">
        <f>VLOOKUP(B186,pivottrain!A:C,3,0)</f>
        <v>0.26847521047708139</v>
      </c>
      <c r="E186" t="str">
        <f t="shared" si="2"/>
        <v>FEMALE</v>
      </c>
    </row>
    <row r="187" spans="1:5">
      <c r="A187" t="s">
        <v>4</v>
      </c>
      <c r="B187" t="s">
        <v>2983</v>
      </c>
      <c r="C187">
        <f>VLOOKUP(B187,pivottrain!A:C,2,0)</f>
        <v>0.82037996545768566</v>
      </c>
      <c r="D187">
        <f>VLOOKUP(B187,pivottrain!A:C,3,0)</f>
        <v>0.17962003454231434</v>
      </c>
      <c r="E187" t="str">
        <f t="shared" si="2"/>
        <v>FEMALE</v>
      </c>
    </row>
    <row r="188" spans="1:5">
      <c r="A188" t="s">
        <v>4</v>
      </c>
      <c r="B188" t="s">
        <v>2981</v>
      </c>
      <c r="C188">
        <f>VLOOKUP(B188,pivottrain!A:C,2,0)</f>
        <v>5.2631578947368418E-2</v>
      </c>
      <c r="D188">
        <f>VLOOKUP(B188,pivottrain!A:C,3,0)</f>
        <v>0.94736842105263153</v>
      </c>
      <c r="E188" t="str">
        <f t="shared" si="2"/>
        <v>MALE</v>
      </c>
    </row>
    <row r="189" spans="1:5">
      <c r="A189" t="s">
        <v>4</v>
      </c>
      <c r="B189" t="s">
        <v>2985</v>
      </c>
      <c r="C189">
        <f>VLOOKUP(B189,pivottrain!A:C,2,0)</f>
        <v>6.25E-2</v>
      </c>
      <c r="D189">
        <f>VLOOKUP(B189,pivottrain!A:C,3,0)</f>
        <v>0.9375</v>
      </c>
      <c r="E189" t="str">
        <f t="shared" si="2"/>
        <v>MALE</v>
      </c>
    </row>
    <row r="190" spans="1:5">
      <c r="A190" t="s">
        <v>6</v>
      </c>
      <c r="B190" t="s">
        <v>2976</v>
      </c>
      <c r="C190">
        <f>VLOOKUP(B190,pivottrain!A:C,2,0)</f>
        <v>0.73152478952291866</v>
      </c>
      <c r="D190">
        <f>VLOOKUP(B190,pivottrain!A:C,3,0)</f>
        <v>0.26847521047708139</v>
      </c>
      <c r="E190" t="str">
        <f t="shared" si="2"/>
        <v>FEMALE</v>
      </c>
    </row>
    <row r="191" spans="1:5">
      <c r="A191" t="s">
        <v>4</v>
      </c>
      <c r="B191" t="s">
        <v>2976</v>
      </c>
      <c r="C191">
        <f>VLOOKUP(B191,pivottrain!A:C,2,0)</f>
        <v>0.73152478952291866</v>
      </c>
      <c r="D191">
        <f>VLOOKUP(B191,pivottrain!A:C,3,0)</f>
        <v>0.26847521047708139</v>
      </c>
      <c r="E191" t="str">
        <f t="shared" si="2"/>
        <v>FEMALE</v>
      </c>
    </row>
    <row r="192" spans="1:5">
      <c r="A192" t="s">
        <v>4</v>
      </c>
      <c r="B192" t="s">
        <v>2982</v>
      </c>
      <c r="C192">
        <f>VLOOKUP(B192,pivottrain!A:C,2,0)</f>
        <v>3.7234042553191488E-2</v>
      </c>
      <c r="D192">
        <f>VLOOKUP(B192,pivottrain!A:C,3,0)</f>
        <v>0.96276595744680848</v>
      </c>
      <c r="E192" t="str">
        <f t="shared" si="2"/>
        <v>MALE</v>
      </c>
    </row>
    <row r="193" spans="1:5">
      <c r="A193" t="s">
        <v>4</v>
      </c>
      <c r="B193" t="s">
        <v>2976</v>
      </c>
      <c r="C193">
        <f>VLOOKUP(B193,pivottrain!A:C,2,0)</f>
        <v>0.73152478952291866</v>
      </c>
      <c r="D193">
        <f>VLOOKUP(B193,pivottrain!A:C,3,0)</f>
        <v>0.26847521047708139</v>
      </c>
      <c r="E193" t="str">
        <f t="shared" si="2"/>
        <v>FEMALE</v>
      </c>
    </row>
    <row r="194" spans="1:5">
      <c r="A194" t="s">
        <v>6</v>
      </c>
      <c r="B194" t="s">
        <v>2998</v>
      </c>
      <c r="C194">
        <f>VLOOKUP(B194,pivottrain!A:C,2,0)</f>
        <v>0.18181818181818182</v>
      </c>
      <c r="D194">
        <f>VLOOKUP(B194,pivottrain!A:C,3,0)</f>
        <v>0.81818181818181823</v>
      </c>
      <c r="E194" t="str">
        <f t="shared" si="2"/>
        <v>MALE</v>
      </c>
    </row>
    <row r="195" spans="1:5">
      <c r="A195" t="s">
        <v>6</v>
      </c>
      <c r="B195" t="s">
        <v>2983</v>
      </c>
      <c r="C195">
        <f>VLOOKUP(B195,pivottrain!A:C,2,0)</f>
        <v>0.82037996545768566</v>
      </c>
      <c r="D195">
        <f>VLOOKUP(B195,pivottrain!A:C,3,0)</f>
        <v>0.17962003454231434</v>
      </c>
      <c r="E195" t="str">
        <f t="shared" ref="E195:E258" si="3">IF(D195&gt;C195,"MALE","FEMALE")</f>
        <v>FEMALE</v>
      </c>
    </row>
    <row r="196" spans="1:5">
      <c r="A196" t="s">
        <v>6</v>
      </c>
      <c r="B196" t="s">
        <v>2976</v>
      </c>
      <c r="C196">
        <f>VLOOKUP(B196,pivottrain!A:C,2,0)</f>
        <v>0.73152478952291866</v>
      </c>
      <c r="D196">
        <f>VLOOKUP(B196,pivottrain!A:C,3,0)</f>
        <v>0.26847521047708139</v>
      </c>
      <c r="E196" t="str">
        <f t="shared" si="3"/>
        <v>FEMALE</v>
      </c>
    </row>
    <row r="197" spans="1:5">
      <c r="A197" t="s">
        <v>4</v>
      </c>
      <c r="B197" t="s">
        <v>2994</v>
      </c>
      <c r="C197">
        <f>VLOOKUP(B197,pivottrain!A:C,2,0)</f>
        <v>8.6538461538461536E-2</v>
      </c>
      <c r="D197">
        <f>VLOOKUP(B197,pivottrain!A:C,3,0)</f>
        <v>0.91346153846153844</v>
      </c>
      <c r="E197" t="str">
        <f t="shared" si="3"/>
        <v>MALE</v>
      </c>
    </row>
    <row r="198" spans="1:5">
      <c r="A198" t="s">
        <v>6</v>
      </c>
      <c r="B198" t="s">
        <v>2983</v>
      </c>
      <c r="C198">
        <f>VLOOKUP(B198,pivottrain!A:C,2,0)</f>
        <v>0.82037996545768566</v>
      </c>
      <c r="D198">
        <f>VLOOKUP(B198,pivottrain!A:C,3,0)</f>
        <v>0.17962003454231434</v>
      </c>
      <c r="E198" t="str">
        <f t="shared" si="3"/>
        <v>FEMALE</v>
      </c>
    </row>
    <row r="199" spans="1:5">
      <c r="A199" t="s">
        <v>4</v>
      </c>
      <c r="B199" t="s">
        <v>2988</v>
      </c>
      <c r="C199">
        <f>VLOOKUP(B199,pivottrain!A:C,2,0)</f>
        <v>6.5384615384615388E-2</v>
      </c>
      <c r="D199">
        <f>VLOOKUP(B199,pivottrain!A:C,3,0)</f>
        <v>0.93461538461538463</v>
      </c>
      <c r="E199" t="str">
        <f t="shared" si="3"/>
        <v>MALE</v>
      </c>
    </row>
    <row r="200" spans="1:5">
      <c r="A200" t="s">
        <v>4</v>
      </c>
      <c r="B200" t="s">
        <v>2981</v>
      </c>
      <c r="C200">
        <f>VLOOKUP(B200,pivottrain!A:C,2,0)</f>
        <v>5.2631578947368418E-2</v>
      </c>
      <c r="D200">
        <f>VLOOKUP(B200,pivottrain!A:C,3,0)</f>
        <v>0.94736842105263153</v>
      </c>
      <c r="E200" t="str">
        <f t="shared" si="3"/>
        <v>MALE</v>
      </c>
    </row>
    <row r="201" spans="1:5">
      <c r="A201" t="s">
        <v>4</v>
      </c>
      <c r="B201" t="s">
        <v>2976</v>
      </c>
      <c r="C201">
        <f>VLOOKUP(B201,pivottrain!A:C,2,0)</f>
        <v>0.73152478952291866</v>
      </c>
      <c r="D201">
        <f>VLOOKUP(B201,pivottrain!A:C,3,0)</f>
        <v>0.26847521047708139</v>
      </c>
      <c r="E201" t="str">
        <f t="shared" si="3"/>
        <v>FEMALE</v>
      </c>
    </row>
    <row r="202" spans="1:5">
      <c r="A202" t="s">
        <v>6</v>
      </c>
      <c r="B202" t="s">
        <v>2976</v>
      </c>
      <c r="C202">
        <f>VLOOKUP(B202,pivottrain!A:C,2,0)</f>
        <v>0.73152478952291866</v>
      </c>
      <c r="D202">
        <f>VLOOKUP(B202,pivottrain!A:C,3,0)</f>
        <v>0.26847521047708139</v>
      </c>
      <c r="E202" t="str">
        <f t="shared" si="3"/>
        <v>FEMALE</v>
      </c>
    </row>
    <row r="203" spans="1:5">
      <c r="A203" t="s">
        <v>4</v>
      </c>
      <c r="B203" t="s">
        <v>2978</v>
      </c>
      <c r="C203">
        <f>VLOOKUP(B203,pivottrain!A:C,2,0)</f>
        <v>5.0847457627118647E-2</v>
      </c>
      <c r="D203">
        <f>VLOOKUP(B203,pivottrain!A:C,3,0)</f>
        <v>0.94915254237288138</v>
      </c>
      <c r="E203" t="str">
        <f t="shared" si="3"/>
        <v>MALE</v>
      </c>
    </row>
    <row r="204" spans="1:5">
      <c r="A204" t="s">
        <v>4</v>
      </c>
      <c r="B204" t="s">
        <v>2984</v>
      </c>
      <c r="C204">
        <f>VLOOKUP(B204,pivottrain!A:C,2,0)</f>
        <v>2.6315789473684209E-2</v>
      </c>
      <c r="D204">
        <f>VLOOKUP(B204,pivottrain!A:C,3,0)</f>
        <v>0.97368421052631582</v>
      </c>
      <c r="E204" t="str">
        <f t="shared" si="3"/>
        <v>MALE</v>
      </c>
    </row>
    <row r="205" spans="1:5">
      <c r="A205" t="s">
        <v>4</v>
      </c>
      <c r="B205" t="s">
        <v>2994</v>
      </c>
      <c r="C205">
        <f>VLOOKUP(B205,pivottrain!A:C,2,0)</f>
        <v>8.6538461538461536E-2</v>
      </c>
      <c r="D205">
        <f>VLOOKUP(B205,pivottrain!A:C,3,0)</f>
        <v>0.91346153846153844</v>
      </c>
      <c r="E205" t="str">
        <f t="shared" si="3"/>
        <v>MALE</v>
      </c>
    </row>
    <row r="206" spans="1:5">
      <c r="A206" t="s">
        <v>4</v>
      </c>
      <c r="B206" t="s">
        <v>2994</v>
      </c>
      <c r="C206">
        <f>VLOOKUP(B206,pivottrain!A:C,2,0)</f>
        <v>8.6538461538461536E-2</v>
      </c>
      <c r="D206">
        <f>VLOOKUP(B206,pivottrain!A:C,3,0)</f>
        <v>0.91346153846153844</v>
      </c>
      <c r="E206" t="str">
        <f t="shared" si="3"/>
        <v>MALE</v>
      </c>
    </row>
    <row r="207" spans="1:5">
      <c r="A207" t="s">
        <v>6</v>
      </c>
      <c r="B207" t="s">
        <v>2976</v>
      </c>
      <c r="C207">
        <f>VLOOKUP(B207,pivottrain!A:C,2,0)</f>
        <v>0.73152478952291866</v>
      </c>
      <c r="D207">
        <f>VLOOKUP(B207,pivottrain!A:C,3,0)</f>
        <v>0.26847521047708139</v>
      </c>
      <c r="E207" t="str">
        <f t="shared" si="3"/>
        <v>FEMALE</v>
      </c>
    </row>
    <row r="208" spans="1:5">
      <c r="A208" t="s">
        <v>4</v>
      </c>
      <c r="B208" t="s">
        <v>2988</v>
      </c>
      <c r="C208">
        <f>VLOOKUP(B208,pivottrain!A:C,2,0)</f>
        <v>6.5384615384615388E-2</v>
      </c>
      <c r="D208">
        <f>VLOOKUP(B208,pivottrain!A:C,3,0)</f>
        <v>0.93461538461538463</v>
      </c>
      <c r="E208" t="str">
        <f t="shared" si="3"/>
        <v>MALE</v>
      </c>
    </row>
    <row r="209" spans="1:5">
      <c r="A209" t="s">
        <v>6</v>
      </c>
      <c r="B209" t="s">
        <v>2983</v>
      </c>
      <c r="C209">
        <f>VLOOKUP(B209,pivottrain!A:C,2,0)</f>
        <v>0.82037996545768566</v>
      </c>
      <c r="D209">
        <f>VLOOKUP(B209,pivottrain!A:C,3,0)</f>
        <v>0.17962003454231434</v>
      </c>
      <c r="E209" t="str">
        <f t="shared" si="3"/>
        <v>FEMALE</v>
      </c>
    </row>
    <row r="210" spans="1:5">
      <c r="A210" t="s">
        <v>4</v>
      </c>
      <c r="B210" t="s">
        <v>2988</v>
      </c>
      <c r="C210">
        <f>VLOOKUP(B210,pivottrain!A:C,2,0)</f>
        <v>6.5384615384615388E-2</v>
      </c>
      <c r="D210">
        <f>VLOOKUP(B210,pivottrain!A:C,3,0)</f>
        <v>0.93461538461538463</v>
      </c>
      <c r="E210" t="str">
        <f t="shared" si="3"/>
        <v>MALE</v>
      </c>
    </row>
    <row r="211" spans="1:5">
      <c r="A211" t="s">
        <v>4</v>
      </c>
      <c r="B211" t="s">
        <v>2992</v>
      </c>
      <c r="C211">
        <f>VLOOKUP(B211,pivottrain!A:C,2,0)</f>
        <v>0.06</v>
      </c>
      <c r="D211">
        <f>VLOOKUP(B211,pivottrain!A:C,3,0)</f>
        <v>0.94</v>
      </c>
      <c r="E211" t="str">
        <f t="shared" si="3"/>
        <v>MALE</v>
      </c>
    </row>
    <row r="212" spans="1:5">
      <c r="A212" t="s">
        <v>4</v>
      </c>
      <c r="B212" t="s">
        <v>2976</v>
      </c>
      <c r="C212">
        <f>VLOOKUP(B212,pivottrain!A:C,2,0)</f>
        <v>0.73152478952291866</v>
      </c>
      <c r="D212">
        <f>VLOOKUP(B212,pivottrain!A:C,3,0)</f>
        <v>0.26847521047708139</v>
      </c>
      <c r="E212" t="str">
        <f t="shared" si="3"/>
        <v>FEMALE</v>
      </c>
    </row>
    <row r="213" spans="1:5">
      <c r="A213" t="s">
        <v>6</v>
      </c>
      <c r="B213" t="s">
        <v>2976</v>
      </c>
      <c r="C213">
        <f>VLOOKUP(B213,pivottrain!A:C,2,0)</f>
        <v>0.73152478952291866</v>
      </c>
      <c r="D213">
        <f>VLOOKUP(B213,pivottrain!A:C,3,0)</f>
        <v>0.26847521047708139</v>
      </c>
      <c r="E213" t="str">
        <f t="shared" si="3"/>
        <v>FEMALE</v>
      </c>
    </row>
    <row r="214" spans="1:5">
      <c r="A214" t="s">
        <v>6</v>
      </c>
      <c r="B214" t="s">
        <v>2976</v>
      </c>
      <c r="C214">
        <f>VLOOKUP(B214,pivottrain!A:C,2,0)</f>
        <v>0.73152478952291866</v>
      </c>
      <c r="D214">
        <f>VLOOKUP(B214,pivottrain!A:C,3,0)</f>
        <v>0.26847521047708139</v>
      </c>
      <c r="E214" t="str">
        <f t="shared" si="3"/>
        <v>FEMALE</v>
      </c>
    </row>
    <row r="215" spans="1:5">
      <c r="A215" t="s">
        <v>4</v>
      </c>
      <c r="B215" t="s">
        <v>2995</v>
      </c>
      <c r="C215">
        <f>VLOOKUP(B215,pivottrain!A:C,2,0)</f>
        <v>0.15492957746478872</v>
      </c>
      <c r="D215">
        <f>VLOOKUP(B215,pivottrain!A:C,3,0)</f>
        <v>0.84507042253521125</v>
      </c>
      <c r="E215" t="str">
        <f t="shared" si="3"/>
        <v>MALE</v>
      </c>
    </row>
    <row r="216" spans="1:5">
      <c r="A216" t="s">
        <v>6</v>
      </c>
      <c r="B216" t="s">
        <v>2976</v>
      </c>
      <c r="C216">
        <f>VLOOKUP(B216,pivottrain!A:C,2,0)</f>
        <v>0.73152478952291866</v>
      </c>
      <c r="D216">
        <f>VLOOKUP(B216,pivottrain!A:C,3,0)</f>
        <v>0.26847521047708139</v>
      </c>
      <c r="E216" t="str">
        <f t="shared" si="3"/>
        <v>FEMALE</v>
      </c>
    </row>
    <row r="217" spans="1:5">
      <c r="A217" t="s">
        <v>6</v>
      </c>
      <c r="B217" t="s">
        <v>2976</v>
      </c>
      <c r="C217">
        <f>VLOOKUP(B217,pivottrain!A:C,2,0)</f>
        <v>0.73152478952291866</v>
      </c>
      <c r="D217">
        <f>VLOOKUP(B217,pivottrain!A:C,3,0)</f>
        <v>0.26847521047708139</v>
      </c>
      <c r="E217" t="str">
        <f t="shared" si="3"/>
        <v>FEMALE</v>
      </c>
    </row>
    <row r="218" spans="1:5">
      <c r="A218" t="s">
        <v>4</v>
      </c>
      <c r="B218" t="s">
        <v>2988</v>
      </c>
      <c r="C218">
        <f>VLOOKUP(B218,pivottrain!A:C,2,0)</f>
        <v>6.5384615384615388E-2</v>
      </c>
      <c r="D218">
        <f>VLOOKUP(B218,pivottrain!A:C,3,0)</f>
        <v>0.93461538461538463</v>
      </c>
      <c r="E218" t="str">
        <f t="shared" si="3"/>
        <v>MALE</v>
      </c>
    </row>
    <row r="219" spans="1:5">
      <c r="A219" t="s">
        <v>4</v>
      </c>
      <c r="B219" t="s">
        <v>2986</v>
      </c>
      <c r="C219">
        <f>VLOOKUP(B219,pivottrain!A:C,2,0)</f>
        <v>0.28260869565217389</v>
      </c>
      <c r="D219">
        <f>VLOOKUP(B219,pivottrain!A:C,3,0)</f>
        <v>0.71739130434782605</v>
      </c>
      <c r="E219" t="str">
        <f t="shared" si="3"/>
        <v>MALE</v>
      </c>
    </row>
    <row r="220" spans="1:5">
      <c r="A220" t="s">
        <v>4</v>
      </c>
      <c r="B220" t="s">
        <v>2982</v>
      </c>
      <c r="C220">
        <f>VLOOKUP(B220,pivottrain!A:C,2,0)</f>
        <v>3.7234042553191488E-2</v>
      </c>
      <c r="D220">
        <f>VLOOKUP(B220,pivottrain!A:C,3,0)</f>
        <v>0.96276595744680848</v>
      </c>
      <c r="E220" t="str">
        <f t="shared" si="3"/>
        <v>MALE</v>
      </c>
    </row>
    <row r="221" spans="1:5">
      <c r="A221" t="s">
        <v>4</v>
      </c>
      <c r="B221" t="s">
        <v>2987</v>
      </c>
      <c r="C221">
        <f>VLOOKUP(B221,pivottrain!A:C,2,0)</f>
        <v>0.171875</v>
      </c>
      <c r="D221">
        <f>VLOOKUP(B221,pivottrain!A:C,3,0)</f>
        <v>0.828125</v>
      </c>
      <c r="E221" t="str">
        <f t="shared" si="3"/>
        <v>MALE</v>
      </c>
    </row>
    <row r="222" spans="1:5">
      <c r="A222" t="s">
        <v>4</v>
      </c>
      <c r="B222" t="s">
        <v>2982</v>
      </c>
      <c r="C222">
        <f>VLOOKUP(B222,pivottrain!A:C,2,0)</f>
        <v>3.7234042553191488E-2</v>
      </c>
      <c r="D222">
        <f>VLOOKUP(B222,pivottrain!A:C,3,0)</f>
        <v>0.96276595744680848</v>
      </c>
      <c r="E222" t="str">
        <f t="shared" si="3"/>
        <v>MALE</v>
      </c>
    </row>
    <row r="223" spans="1:5">
      <c r="A223" t="s">
        <v>4</v>
      </c>
      <c r="B223" t="s">
        <v>2988</v>
      </c>
      <c r="C223">
        <f>VLOOKUP(B223,pivottrain!A:C,2,0)</f>
        <v>6.5384615384615388E-2</v>
      </c>
      <c r="D223">
        <f>VLOOKUP(B223,pivottrain!A:C,3,0)</f>
        <v>0.93461538461538463</v>
      </c>
      <c r="E223" t="str">
        <f t="shared" si="3"/>
        <v>MALE</v>
      </c>
    </row>
    <row r="224" spans="1:5">
      <c r="A224" t="s">
        <v>4</v>
      </c>
      <c r="B224" t="s">
        <v>2982</v>
      </c>
      <c r="C224">
        <f>VLOOKUP(B224,pivottrain!A:C,2,0)</f>
        <v>3.7234042553191488E-2</v>
      </c>
      <c r="D224">
        <f>VLOOKUP(B224,pivottrain!A:C,3,0)</f>
        <v>0.96276595744680848</v>
      </c>
      <c r="E224" t="str">
        <f t="shared" si="3"/>
        <v>MALE</v>
      </c>
    </row>
    <row r="225" spans="1:5">
      <c r="A225" t="s">
        <v>4</v>
      </c>
      <c r="B225" t="s">
        <v>2983</v>
      </c>
      <c r="C225">
        <f>VLOOKUP(B225,pivottrain!A:C,2,0)</f>
        <v>0.82037996545768566</v>
      </c>
      <c r="D225">
        <f>VLOOKUP(B225,pivottrain!A:C,3,0)</f>
        <v>0.17962003454231434</v>
      </c>
      <c r="E225" t="str">
        <f t="shared" si="3"/>
        <v>FEMALE</v>
      </c>
    </row>
    <row r="226" spans="1:5">
      <c r="A226" t="s">
        <v>6</v>
      </c>
      <c r="B226" t="s">
        <v>2976</v>
      </c>
      <c r="C226">
        <f>VLOOKUP(B226,pivottrain!A:C,2,0)</f>
        <v>0.73152478952291866</v>
      </c>
      <c r="D226">
        <f>VLOOKUP(B226,pivottrain!A:C,3,0)</f>
        <v>0.26847521047708139</v>
      </c>
      <c r="E226" t="str">
        <f t="shared" si="3"/>
        <v>FEMALE</v>
      </c>
    </row>
    <row r="227" spans="1:5">
      <c r="A227" t="s">
        <v>4</v>
      </c>
      <c r="B227" t="s">
        <v>2995</v>
      </c>
      <c r="C227">
        <f>VLOOKUP(B227,pivottrain!A:C,2,0)</f>
        <v>0.15492957746478872</v>
      </c>
      <c r="D227">
        <f>VLOOKUP(B227,pivottrain!A:C,3,0)</f>
        <v>0.84507042253521125</v>
      </c>
      <c r="E227" t="str">
        <f t="shared" si="3"/>
        <v>MALE</v>
      </c>
    </row>
    <row r="228" spans="1:5">
      <c r="A228" t="s">
        <v>4</v>
      </c>
      <c r="B228" t="s">
        <v>2982</v>
      </c>
      <c r="C228">
        <f>VLOOKUP(B228,pivottrain!A:C,2,0)</f>
        <v>3.7234042553191488E-2</v>
      </c>
      <c r="D228">
        <f>VLOOKUP(B228,pivottrain!A:C,3,0)</f>
        <v>0.96276595744680848</v>
      </c>
      <c r="E228" t="str">
        <f t="shared" si="3"/>
        <v>MALE</v>
      </c>
    </row>
    <row r="229" spans="1:5">
      <c r="A229" t="s">
        <v>4</v>
      </c>
      <c r="B229" t="s">
        <v>2979</v>
      </c>
      <c r="C229">
        <f>VLOOKUP(B229,pivottrain!A:C,2,0)</f>
        <v>0.47619047619047616</v>
      </c>
      <c r="D229">
        <f>VLOOKUP(B229,pivottrain!A:C,3,0)</f>
        <v>0.52380952380952384</v>
      </c>
      <c r="E229" t="str">
        <f t="shared" si="3"/>
        <v>MALE</v>
      </c>
    </row>
    <row r="230" spans="1:5">
      <c r="A230" t="s">
        <v>6</v>
      </c>
      <c r="B230" t="s">
        <v>2976</v>
      </c>
      <c r="C230">
        <f>VLOOKUP(B230,pivottrain!A:C,2,0)</f>
        <v>0.73152478952291866</v>
      </c>
      <c r="D230">
        <f>VLOOKUP(B230,pivottrain!A:C,3,0)</f>
        <v>0.26847521047708139</v>
      </c>
      <c r="E230" t="str">
        <f t="shared" si="3"/>
        <v>FEMALE</v>
      </c>
    </row>
    <row r="231" spans="1:5">
      <c r="A231" t="s">
        <v>6</v>
      </c>
      <c r="B231" t="s">
        <v>2983</v>
      </c>
      <c r="C231">
        <f>VLOOKUP(B231,pivottrain!A:C,2,0)</f>
        <v>0.82037996545768566</v>
      </c>
      <c r="D231">
        <f>VLOOKUP(B231,pivottrain!A:C,3,0)</f>
        <v>0.17962003454231434</v>
      </c>
      <c r="E231" t="str">
        <f t="shared" si="3"/>
        <v>FEMALE</v>
      </c>
    </row>
    <row r="232" spans="1:5">
      <c r="A232" t="s">
        <v>6</v>
      </c>
      <c r="B232" t="s">
        <v>2976</v>
      </c>
      <c r="C232">
        <f>VLOOKUP(B232,pivottrain!A:C,2,0)</f>
        <v>0.73152478952291866</v>
      </c>
      <c r="D232">
        <f>VLOOKUP(B232,pivottrain!A:C,3,0)</f>
        <v>0.26847521047708139</v>
      </c>
      <c r="E232" t="str">
        <f t="shared" si="3"/>
        <v>FEMALE</v>
      </c>
    </row>
    <row r="233" spans="1:5">
      <c r="A233" t="s">
        <v>6</v>
      </c>
      <c r="B233" t="s">
        <v>2983</v>
      </c>
      <c r="C233">
        <f>VLOOKUP(B233,pivottrain!A:C,2,0)</f>
        <v>0.82037996545768566</v>
      </c>
      <c r="D233">
        <f>VLOOKUP(B233,pivottrain!A:C,3,0)</f>
        <v>0.17962003454231434</v>
      </c>
      <c r="E233" t="str">
        <f t="shared" si="3"/>
        <v>FEMALE</v>
      </c>
    </row>
    <row r="234" spans="1:5">
      <c r="A234" t="s">
        <v>4</v>
      </c>
      <c r="B234" t="s">
        <v>2997</v>
      </c>
      <c r="C234">
        <f>VLOOKUP(B234,pivottrain!A:C,2,0)</f>
        <v>5.5555555555555552E-2</v>
      </c>
      <c r="D234">
        <f>VLOOKUP(B234,pivottrain!A:C,3,0)</f>
        <v>0.94444444444444442</v>
      </c>
      <c r="E234" t="str">
        <f t="shared" si="3"/>
        <v>MALE</v>
      </c>
    </row>
    <row r="235" spans="1:5">
      <c r="A235" t="s">
        <v>4</v>
      </c>
      <c r="B235" t="s">
        <v>2982</v>
      </c>
      <c r="C235">
        <f>VLOOKUP(B235,pivottrain!A:C,2,0)</f>
        <v>3.7234042553191488E-2</v>
      </c>
      <c r="D235">
        <f>VLOOKUP(B235,pivottrain!A:C,3,0)</f>
        <v>0.96276595744680848</v>
      </c>
      <c r="E235" t="str">
        <f t="shared" si="3"/>
        <v>MALE</v>
      </c>
    </row>
    <row r="236" spans="1:5">
      <c r="A236" t="s">
        <v>6</v>
      </c>
      <c r="B236" t="s">
        <v>2976</v>
      </c>
      <c r="C236">
        <f>VLOOKUP(B236,pivottrain!A:C,2,0)</f>
        <v>0.73152478952291866</v>
      </c>
      <c r="D236">
        <f>VLOOKUP(B236,pivottrain!A:C,3,0)</f>
        <v>0.26847521047708139</v>
      </c>
      <c r="E236" t="str">
        <f t="shared" si="3"/>
        <v>FEMALE</v>
      </c>
    </row>
    <row r="237" spans="1:5">
      <c r="A237" t="s">
        <v>6</v>
      </c>
      <c r="B237" t="s">
        <v>2976</v>
      </c>
      <c r="C237">
        <f>VLOOKUP(B237,pivottrain!A:C,2,0)</f>
        <v>0.73152478952291866</v>
      </c>
      <c r="D237">
        <f>VLOOKUP(B237,pivottrain!A:C,3,0)</f>
        <v>0.26847521047708139</v>
      </c>
      <c r="E237" t="str">
        <f t="shared" si="3"/>
        <v>FEMALE</v>
      </c>
    </row>
    <row r="238" spans="1:5">
      <c r="A238" t="s">
        <v>4</v>
      </c>
      <c r="B238" t="s">
        <v>2986</v>
      </c>
      <c r="C238">
        <f>VLOOKUP(B238,pivottrain!A:C,2,0)</f>
        <v>0.28260869565217389</v>
      </c>
      <c r="D238">
        <f>VLOOKUP(B238,pivottrain!A:C,3,0)</f>
        <v>0.71739130434782605</v>
      </c>
      <c r="E238" t="str">
        <f t="shared" si="3"/>
        <v>MALE</v>
      </c>
    </row>
    <row r="239" spans="1:5">
      <c r="A239" t="s">
        <v>4</v>
      </c>
      <c r="B239" t="s">
        <v>2994</v>
      </c>
      <c r="C239">
        <f>VLOOKUP(B239,pivottrain!A:C,2,0)</f>
        <v>8.6538461538461536E-2</v>
      </c>
      <c r="D239">
        <f>VLOOKUP(B239,pivottrain!A:C,3,0)</f>
        <v>0.91346153846153844</v>
      </c>
      <c r="E239" t="str">
        <f t="shared" si="3"/>
        <v>MALE</v>
      </c>
    </row>
    <row r="240" spans="1:5">
      <c r="A240" t="s">
        <v>4</v>
      </c>
      <c r="B240" t="s">
        <v>2988</v>
      </c>
      <c r="C240">
        <f>VLOOKUP(B240,pivottrain!A:C,2,0)</f>
        <v>6.5384615384615388E-2</v>
      </c>
      <c r="D240">
        <f>VLOOKUP(B240,pivottrain!A:C,3,0)</f>
        <v>0.93461538461538463</v>
      </c>
      <c r="E240" t="str">
        <f t="shared" si="3"/>
        <v>MALE</v>
      </c>
    </row>
    <row r="241" spans="1:5">
      <c r="A241" t="s">
        <v>4</v>
      </c>
      <c r="B241" t="s">
        <v>2981</v>
      </c>
      <c r="C241">
        <f>VLOOKUP(B241,pivottrain!A:C,2,0)</f>
        <v>5.2631578947368418E-2</v>
      </c>
      <c r="D241">
        <f>VLOOKUP(B241,pivottrain!A:C,3,0)</f>
        <v>0.94736842105263153</v>
      </c>
      <c r="E241" t="str">
        <f t="shared" si="3"/>
        <v>MALE</v>
      </c>
    </row>
    <row r="242" spans="1:5">
      <c r="A242" t="s">
        <v>6</v>
      </c>
      <c r="B242" t="s">
        <v>2976</v>
      </c>
      <c r="C242">
        <f>VLOOKUP(B242,pivottrain!A:C,2,0)</f>
        <v>0.73152478952291866</v>
      </c>
      <c r="D242">
        <f>VLOOKUP(B242,pivottrain!A:C,3,0)</f>
        <v>0.26847521047708139</v>
      </c>
      <c r="E242" t="str">
        <f t="shared" si="3"/>
        <v>FEMALE</v>
      </c>
    </row>
    <row r="243" spans="1:5">
      <c r="A243" t="s">
        <v>4</v>
      </c>
      <c r="B243" t="s">
        <v>2994</v>
      </c>
      <c r="C243">
        <f>VLOOKUP(B243,pivottrain!A:C,2,0)</f>
        <v>8.6538461538461536E-2</v>
      </c>
      <c r="D243">
        <f>VLOOKUP(B243,pivottrain!A:C,3,0)</f>
        <v>0.91346153846153844</v>
      </c>
      <c r="E243" t="str">
        <f t="shared" si="3"/>
        <v>MALE</v>
      </c>
    </row>
    <row r="244" spans="1:5">
      <c r="A244" t="s">
        <v>4</v>
      </c>
      <c r="B244" t="s">
        <v>2982</v>
      </c>
      <c r="C244">
        <f>VLOOKUP(B244,pivottrain!A:C,2,0)</f>
        <v>3.7234042553191488E-2</v>
      </c>
      <c r="D244">
        <f>VLOOKUP(B244,pivottrain!A:C,3,0)</f>
        <v>0.96276595744680848</v>
      </c>
      <c r="E244" t="str">
        <f t="shared" si="3"/>
        <v>MALE</v>
      </c>
    </row>
    <row r="245" spans="1:5">
      <c r="A245" t="s">
        <v>6</v>
      </c>
      <c r="B245" t="s">
        <v>2976</v>
      </c>
      <c r="C245">
        <f>VLOOKUP(B245,pivottrain!A:C,2,0)</f>
        <v>0.73152478952291866</v>
      </c>
      <c r="D245">
        <f>VLOOKUP(B245,pivottrain!A:C,3,0)</f>
        <v>0.26847521047708139</v>
      </c>
      <c r="E245" t="str">
        <f t="shared" si="3"/>
        <v>FEMALE</v>
      </c>
    </row>
    <row r="246" spans="1:5">
      <c r="A246" t="s">
        <v>6</v>
      </c>
      <c r="B246" t="s">
        <v>2983</v>
      </c>
      <c r="C246">
        <f>VLOOKUP(B246,pivottrain!A:C,2,0)</f>
        <v>0.82037996545768566</v>
      </c>
      <c r="D246">
        <f>VLOOKUP(B246,pivottrain!A:C,3,0)</f>
        <v>0.17962003454231434</v>
      </c>
      <c r="E246" t="str">
        <f t="shared" si="3"/>
        <v>FEMALE</v>
      </c>
    </row>
    <row r="247" spans="1:5">
      <c r="A247" t="s">
        <v>4</v>
      </c>
      <c r="B247" t="s">
        <v>2986</v>
      </c>
      <c r="C247">
        <f>VLOOKUP(B247,pivottrain!A:C,2,0)</f>
        <v>0.28260869565217389</v>
      </c>
      <c r="D247">
        <f>VLOOKUP(B247,pivottrain!A:C,3,0)</f>
        <v>0.71739130434782605</v>
      </c>
      <c r="E247" t="str">
        <f t="shared" si="3"/>
        <v>MALE</v>
      </c>
    </row>
    <row r="248" spans="1:5">
      <c r="A248" t="s">
        <v>4</v>
      </c>
      <c r="B248" t="s">
        <v>2994</v>
      </c>
      <c r="C248">
        <f>VLOOKUP(B248,pivottrain!A:C,2,0)</f>
        <v>8.6538461538461536E-2</v>
      </c>
      <c r="D248">
        <f>VLOOKUP(B248,pivottrain!A:C,3,0)</f>
        <v>0.91346153846153844</v>
      </c>
      <c r="E248" t="str">
        <f t="shared" si="3"/>
        <v>MALE</v>
      </c>
    </row>
    <row r="249" spans="1:5">
      <c r="A249" t="s">
        <v>6</v>
      </c>
      <c r="B249" t="s">
        <v>2983</v>
      </c>
      <c r="C249">
        <f>VLOOKUP(B249,pivottrain!A:C,2,0)</f>
        <v>0.82037996545768566</v>
      </c>
      <c r="D249">
        <f>VLOOKUP(B249,pivottrain!A:C,3,0)</f>
        <v>0.17962003454231434</v>
      </c>
      <c r="E249" t="str">
        <f t="shared" si="3"/>
        <v>FEMALE</v>
      </c>
    </row>
    <row r="250" spans="1:5">
      <c r="A250" t="s">
        <v>6</v>
      </c>
      <c r="B250" t="s">
        <v>2976</v>
      </c>
      <c r="C250">
        <f>VLOOKUP(B250,pivottrain!A:C,2,0)</f>
        <v>0.73152478952291866</v>
      </c>
      <c r="D250">
        <f>VLOOKUP(B250,pivottrain!A:C,3,0)</f>
        <v>0.26847521047708139</v>
      </c>
      <c r="E250" t="str">
        <f t="shared" si="3"/>
        <v>FEMALE</v>
      </c>
    </row>
    <row r="251" spans="1:5">
      <c r="A251" t="s">
        <v>6</v>
      </c>
      <c r="B251" t="s">
        <v>2983</v>
      </c>
      <c r="C251">
        <f>VLOOKUP(B251,pivottrain!A:C,2,0)</f>
        <v>0.82037996545768566</v>
      </c>
      <c r="D251">
        <f>VLOOKUP(B251,pivottrain!A:C,3,0)</f>
        <v>0.17962003454231434</v>
      </c>
      <c r="E251" t="str">
        <f t="shared" si="3"/>
        <v>FEMALE</v>
      </c>
    </row>
    <row r="252" spans="1:5">
      <c r="A252" t="s">
        <v>4</v>
      </c>
      <c r="B252" t="s">
        <v>2987</v>
      </c>
      <c r="C252">
        <f>VLOOKUP(B252,pivottrain!A:C,2,0)</f>
        <v>0.171875</v>
      </c>
      <c r="D252">
        <f>VLOOKUP(B252,pivottrain!A:C,3,0)</f>
        <v>0.828125</v>
      </c>
      <c r="E252" t="str">
        <f t="shared" si="3"/>
        <v>MALE</v>
      </c>
    </row>
    <row r="253" spans="1:5">
      <c r="A253" t="s">
        <v>4</v>
      </c>
      <c r="B253" t="s">
        <v>2978</v>
      </c>
      <c r="C253">
        <f>VLOOKUP(B253,pivottrain!A:C,2,0)</f>
        <v>5.0847457627118647E-2</v>
      </c>
      <c r="D253">
        <f>VLOOKUP(B253,pivottrain!A:C,3,0)</f>
        <v>0.94915254237288138</v>
      </c>
      <c r="E253" t="str">
        <f t="shared" si="3"/>
        <v>MALE</v>
      </c>
    </row>
    <row r="254" spans="1:5">
      <c r="A254" t="s">
        <v>6</v>
      </c>
      <c r="B254" t="s">
        <v>2983</v>
      </c>
      <c r="C254">
        <f>VLOOKUP(B254,pivottrain!A:C,2,0)</f>
        <v>0.82037996545768566</v>
      </c>
      <c r="D254">
        <f>VLOOKUP(B254,pivottrain!A:C,3,0)</f>
        <v>0.17962003454231434</v>
      </c>
      <c r="E254" t="str">
        <f t="shared" si="3"/>
        <v>FEMALE</v>
      </c>
    </row>
    <row r="255" spans="1:5">
      <c r="A255" t="s">
        <v>4</v>
      </c>
      <c r="B255" t="s">
        <v>2988</v>
      </c>
      <c r="C255">
        <f>VLOOKUP(B255,pivottrain!A:C,2,0)</f>
        <v>6.5384615384615388E-2</v>
      </c>
      <c r="D255">
        <f>VLOOKUP(B255,pivottrain!A:C,3,0)</f>
        <v>0.93461538461538463</v>
      </c>
      <c r="E255" t="str">
        <f t="shared" si="3"/>
        <v>MALE</v>
      </c>
    </row>
    <row r="256" spans="1:5">
      <c r="A256" t="s">
        <v>4</v>
      </c>
      <c r="B256" t="s">
        <v>2976</v>
      </c>
      <c r="C256">
        <f>VLOOKUP(B256,pivottrain!A:C,2,0)</f>
        <v>0.73152478952291866</v>
      </c>
      <c r="D256">
        <f>VLOOKUP(B256,pivottrain!A:C,3,0)</f>
        <v>0.26847521047708139</v>
      </c>
      <c r="E256" t="str">
        <f t="shared" si="3"/>
        <v>FEMALE</v>
      </c>
    </row>
    <row r="257" spans="1:5">
      <c r="A257" t="s">
        <v>4</v>
      </c>
      <c r="B257" t="s">
        <v>2983</v>
      </c>
      <c r="C257">
        <f>VLOOKUP(B257,pivottrain!A:C,2,0)</f>
        <v>0.82037996545768566</v>
      </c>
      <c r="D257">
        <f>VLOOKUP(B257,pivottrain!A:C,3,0)</f>
        <v>0.17962003454231434</v>
      </c>
      <c r="E257" t="str">
        <f t="shared" si="3"/>
        <v>FEMALE</v>
      </c>
    </row>
    <row r="258" spans="1:5">
      <c r="A258" t="s">
        <v>4</v>
      </c>
      <c r="B258" t="s">
        <v>2988</v>
      </c>
      <c r="C258">
        <f>VLOOKUP(B258,pivottrain!A:C,2,0)</f>
        <v>6.5384615384615388E-2</v>
      </c>
      <c r="D258">
        <f>VLOOKUP(B258,pivottrain!A:C,3,0)</f>
        <v>0.93461538461538463</v>
      </c>
      <c r="E258" t="str">
        <f t="shared" si="3"/>
        <v>MALE</v>
      </c>
    </row>
    <row r="259" spans="1:5">
      <c r="A259" t="s">
        <v>6</v>
      </c>
      <c r="B259" t="s">
        <v>2983</v>
      </c>
      <c r="C259">
        <f>VLOOKUP(B259,pivottrain!A:C,2,0)</f>
        <v>0.82037996545768566</v>
      </c>
      <c r="D259">
        <f>VLOOKUP(B259,pivottrain!A:C,3,0)</f>
        <v>0.17962003454231434</v>
      </c>
      <c r="E259" t="str">
        <f t="shared" ref="E259:E322" si="4">IF(D259&gt;C259,"MALE","FEMALE")</f>
        <v>FEMALE</v>
      </c>
    </row>
    <row r="260" spans="1:5">
      <c r="A260" t="s">
        <v>4</v>
      </c>
      <c r="B260" t="s">
        <v>2988</v>
      </c>
      <c r="C260">
        <f>VLOOKUP(B260,pivottrain!A:C,2,0)</f>
        <v>6.5384615384615388E-2</v>
      </c>
      <c r="D260">
        <f>VLOOKUP(B260,pivottrain!A:C,3,0)</f>
        <v>0.93461538461538463</v>
      </c>
      <c r="E260" t="str">
        <f t="shared" si="4"/>
        <v>MALE</v>
      </c>
    </row>
    <row r="261" spans="1:5">
      <c r="A261" t="s">
        <v>6</v>
      </c>
      <c r="B261" t="s">
        <v>2983</v>
      </c>
      <c r="C261">
        <f>VLOOKUP(B261,pivottrain!A:C,2,0)</f>
        <v>0.82037996545768566</v>
      </c>
      <c r="D261">
        <f>VLOOKUP(B261,pivottrain!A:C,3,0)</f>
        <v>0.17962003454231434</v>
      </c>
      <c r="E261" t="str">
        <f t="shared" si="4"/>
        <v>FEMALE</v>
      </c>
    </row>
    <row r="262" spans="1:5">
      <c r="A262" t="s">
        <v>4</v>
      </c>
      <c r="B262" t="s">
        <v>2978</v>
      </c>
      <c r="C262">
        <f>VLOOKUP(B262,pivottrain!A:C,2,0)</f>
        <v>5.0847457627118647E-2</v>
      </c>
      <c r="D262">
        <f>VLOOKUP(B262,pivottrain!A:C,3,0)</f>
        <v>0.94915254237288138</v>
      </c>
      <c r="E262" t="str">
        <f t="shared" si="4"/>
        <v>MALE</v>
      </c>
    </row>
    <row r="263" spans="1:5">
      <c r="A263" t="s">
        <v>6</v>
      </c>
      <c r="B263" t="s">
        <v>2976</v>
      </c>
      <c r="C263">
        <f>VLOOKUP(B263,pivottrain!A:C,2,0)</f>
        <v>0.73152478952291866</v>
      </c>
      <c r="D263">
        <f>VLOOKUP(B263,pivottrain!A:C,3,0)</f>
        <v>0.26847521047708139</v>
      </c>
      <c r="E263" t="str">
        <f t="shared" si="4"/>
        <v>FEMALE</v>
      </c>
    </row>
    <row r="264" spans="1:5">
      <c r="A264" t="s">
        <v>4</v>
      </c>
      <c r="B264" t="s">
        <v>2994</v>
      </c>
      <c r="C264">
        <f>VLOOKUP(B264,pivottrain!A:C,2,0)</f>
        <v>8.6538461538461536E-2</v>
      </c>
      <c r="D264">
        <f>VLOOKUP(B264,pivottrain!A:C,3,0)</f>
        <v>0.91346153846153844</v>
      </c>
      <c r="E264" t="str">
        <f t="shared" si="4"/>
        <v>MALE</v>
      </c>
    </row>
    <row r="265" spans="1:5">
      <c r="A265" t="s">
        <v>6</v>
      </c>
      <c r="B265" t="s">
        <v>2976</v>
      </c>
      <c r="C265">
        <f>VLOOKUP(B265,pivottrain!A:C,2,0)</f>
        <v>0.73152478952291866</v>
      </c>
      <c r="D265">
        <f>VLOOKUP(B265,pivottrain!A:C,3,0)</f>
        <v>0.26847521047708139</v>
      </c>
      <c r="E265" t="str">
        <f t="shared" si="4"/>
        <v>FEMALE</v>
      </c>
    </row>
    <row r="266" spans="1:5">
      <c r="A266" t="s">
        <v>6</v>
      </c>
      <c r="B266" t="s">
        <v>2976</v>
      </c>
      <c r="C266">
        <f>VLOOKUP(B266,pivottrain!A:C,2,0)</f>
        <v>0.73152478952291866</v>
      </c>
      <c r="D266">
        <f>VLOOKUP(B266,pivottrain!A:C,3,0)</f>
        <v>0.26847521047708139</v>
      </c>
      <c r="E266" t="str">
        <f t="shared" si="4"/>
        <v>FEMALE</v>
      </c>
    </row>
    <row r="267" spans="1:5">
      <c r="A267" t="s">
        <v>4</v>
      </c>
      <c r="B267" t="s">
        <v>2985</v>
      </c>
      <c r="C267">
        <f>VLOOKUP(B267,pivottrain!A:C,2,0)</f>
        <v>6.25E-2</v>
      </c>
      <c r="D267">
        <f>VLOOKUP(B267,pivottrain!A:C,3,0)</f>
        <v>0.9375</v>
      </c>
      <c r="E267" t="str">
        <f t="shared" si="4"/>
        <v>MALE</v>
      </c>
    </row>
    <row r="268" spans="1:5">
      <c r="A268" t="s">
        <v>4</v>
      </c>
      <c r="B268" t="s">
        <v>2997</v>
      </c>
      <c r="C268">
        <f>VLOOKUP(B268,pivottrain!A:C,2,0)</f>
        <v>5.5555555555555552E-2</v>
      </c>
      <c r="D268">
        <f>VLOOKUP(B268,pivottrain!A:C,3,0)</f>
        <v>0.94444444444444442</v>
      </c>
      <c r="E268" t="str">
        <f t="shared" si="4"/>
        <v>MALE</v>
      </c>
    </row>
    <row r="269" spans="1:5">
      <c r="A269" t="s">
        <v>6</v>
      </c>
      <c r="B269" t="s">
        <v>2979</v>
      </c>
      <c r="C269">
        <f>VLOOKUP(B269,pivottrain!A:C,2,0)</f>
        <v>0.47619047619047616</v>
      </c>
      <c r="D269">
        <f>VLOOKUP(B269,pivottrain!A:C,3,0)</f>
        <v>0.52380952380952384</v>
      </c>
      <c r="E269" t="str">
        <f t="shared" si="4"/>
        <v>MALE</v>
      </c>
    </row>
    <row r="270" spans="1:5">
      <c r="A270" t="s">
        <v>6</v>
      </c>
      <c r="B270" t="s">
        <v>2976</v>
      </c>
      <c r="C270">
        <f>VLOOKUP(B270,pivottrain!A:C,2,0)</f>
        <v>0.73152478952291866</v>
      </c>
      <c r="D270">
        <f>VLOOKUP(B270,pivottrain!A:C,3,0)</f>
        <v>0.26847521047708139</v>
      </c>
      <c r="E270" t="str">
        <f t="shared" si="4"/>
        <v>FEMALE</v>
      </c>
    </row>
    <row r="271" spans="1:5">
      <c r="A271" t="s">
        <v>6</v>
      </c>
      <c r="B271" t="s">
        <v>2977</v>
      </c>
      <c r="C271">
        <f>VLOOKUP(B271,pivottrain!A:C,2,0)</f>
        <v>0.15789473684210525</v>
      </c>
      <c r="D271">
        <f>VLOOKUP(B271,pivottrain!A:C,3,0)</f>
        <v>0.84210526315789469</v>
      </c>
      <c r="E271" t="str">
        <f t="shared" si="4"/>
        <v>MALE</v>
      </c>
    </row>
    <row r="272" spans="1:5">
      <c r="A272" t="s">
        <v>4</v>
      </c>
      <c r="B272" t="s">
        <v>2984</v>
      </c>
      <c r="C272">
        <f>VLOOKUP(B272,pivottrain!A:C,2,0)</f>
        <v>2.6315789473684209E-2</v>
      </c>
      <c r="D272">
        <f>VLOOKUP(B272,pivottrain!A:C,3,0)</f>
        <v>0.97368421052631582</v>
      </c>
      <c r="E272" t="str">
        <f t="shared" si="4"/>
        <v>MALE</v>
      </c>
    </row>
    <row r="273" spans="1:5">
      <c r="A273" t="s">
        <v>6</v>
      </c>
      <c r="B273" t="s">
        <v>2983</v>
      </c>
      <c r="C273">
        <f>VLOOKUP(B273,pivottrain!A:C,2,0)</f>
        <v>0.82037996545768566</v>
      </c>
      <c r="D273">
        <f>VLOOKUP(B273,pivottrain!A:C,3,0)</f>
        <v>0.17962003454231434</v>
      </c>
      <c r="E273" t="str">
        <f t="shared" si="4"/>
        <v>FEMALE</v>
      </c>
    </row>
    <row r="274" spans="1:5">
      <c r="A274" t="s">
        <v>6</v>
      </c>
      <c r="B274" t="s">
        <v>2976</v>
      </c>
      <c r="C274">
        <f>VLOOKUP(B274,pivottrain!A:C,2,0)</f>
        <v>0.73152478952291866</v>
      </c>
      <c r="D274">
        <f>VLOOKUP(B274,pivottrain!A:C,3,0)</f>
        <v>0.26847521047708139</v>
      </c>
      <c r="E274" t="str">
        <f t="shared" si="4"/>
        <v>FEMALE</v>
      </c>
    </row>
    <row r="275" spans="1:5">
      <c r="A275" t="s">
        <v>6</v>
      </c>
      <c r="B275" t="s">
        <v>2976</v>
      </c>
      <c r="C275">
        <f>VLOOKUP(B275,pivottrain!A:C,2,0)</f>
        <v>0.73152478952291866</v>
      </c>
      <c r="D275">
        <f>VLOOKUP(B275,pivottrain!A:C,3,0)</f>
        <v>0.26847521047708139</v>
      </c>
      <c r="E275" t="str">
        <f t="shared" si="4"/>
        <v>FEMALE</v>
      </c>
    </row>
    <row r="276" spans="1:5">
      <c r="A276" t="s">
        <v>6</v>
      </c>
      <c r="B276" t="s">
        <v>2983</v>
      </c>
      <c r="C276">
        <f>VLOOKUP(B276,pivottrain!A:C,2,0)</f>
        <v>0.82037996545768566</v>
      </c>
      <c r="D276">
        <f>VLOOKUP(B276,pivottrain!A:C,3,0)</f>
        <v>0.17962003454231434</v>
      </c>
      <c r="E276" t="str">
        <f t="shared" si="4"/>
        <v>FEMALE</v>
      </c>
    </row>
    <row r="277" spans="1:5">
      <c r="A277" t="s">
        <v>4</v>
      </c>
      <c r="B277" t="s">
        <v>2977</v>
      </c>
      <c r="C277">
        <f>VLOOKUP(B277,pivottrain!A:C,2,0)</f>
        <v>0.15789473684210525</v>
      </c>
      <c r="D277">
        <f>VLOOKUP(B277,pivottrain!A:C,3,0)</f>
        <v>0.84210526315789469</v>
      </c>
      <c r="E277" t="str">
        <f t="shared" si="4"/>
        <v>MALE</v>
      </c>
    </row>
    <row r="278" spans="1:5">
      <c r="A278" t="s">
        <v>4</v>
      </c>
      <c r="B278" t="s">
        <v>2976</v>
      </c>
      <c r="C278">
        <f>VLOOKUP(B278,pivottrain!A:C,2,0)</f>
        <v>0.73152478952291866</v>
      </c>
      <c r="D278">
        <f>VLOOKUP(B278,pivottrain!A:C,3,0)</f>
        <v>0.26847521047708139</v>
      </c>
      <c r="E278" t="str">
        <f t="shared" si="4"/>
        <v>FEMALE</v>
      </c>
    </row>
    <row r="279" spans="1:5">
      <c r="A279" t="s">
        <v>4</v>
      </c>
      <c r="B279" t="s">
        <v>2989</v>
      </c>
      <c r="C279">
        <f>VLOOKUP(B279,pivottrain!A:C,2,0)</f>
        <v>0.33333333333333331</v>
      </c>
      <c r="D279">
        <f>VLOOKUP(B279,pivottrain!A:C,3,0)</f>
        <v>0.66666666666666663</v>
      </c>
      <c r="E279" t="str">
        <f t="shared" si="4"/>
        <v>MALE</v>
      </c>
    </row>
    <row r="280" spans="1:5">
      <c r="A280" t="s">
        <v>6</v>
      </c>
      <c r="B280" t="s">
        <v>2983</v>
      </c>
      <c r="C280">
        <f>VLOOKUP(B280,pivottrain!A:C,2,0)</f>
        <v>0.82037996545768566</v>
      </c>
      <c r="D280">
        <f>VLOOKUP(B280,pivottrain!A:C,3,0)</f>
        <v>0.17962003454231434</v>
      </c>
      <c r="E280" t="str">
        <f t="shared" si="4"/>
        <v>FEMALE</v>
      </c>
    </row>
    <row r="281" spans="1:5">
      <c r="A281" t="s">
        <v>6</v>
      </c>
      <c r="B281" t="s">
        <v>2976</v>
      </c>
      <c r="C281">
        <f>VLOOKUP(B281,pivottrain!A:C,2,0)</f>
        <v>0.73152478952291866</v>
      </c>
      <c r="D281">
        <f>VLOOKUP(B281,pivottrain!A:C,3,0)</f>
        <v>0.26847521047708139</v>
      </c>
      <c r="E281" t="str">
        <f t="shared" si="4"/>
        <v>FEMALE</v>
      </c>
    </row>
    <row r="282" spans="1:5">
      <c r="A282" t="s">
        <v>6</v>
      </c>
      <c r="B282" t="s">
        <v>2976</v>
      </c>
      <c r="C282">
        <f>VLOOKUP(B282,pivottrain!A:C,2,0)</f>
        <v>0.73152478952291866</v>
      </c>
      <c r="D282">
        <f>VLOOKUP(B282,pivottrain!A:C,3,0)</f>
        <v>0.26847521047708139</v>
      </c>
      <c r="E282" t="str">
        <f t="shared" si="4"/>
        <v>FEMALE</v>
      </c>
    </row>
    <row r="283" spans="1:5">
      <c r="A283" t="s">
        <v>4</v>
      </c>
      <c r="B283" t="s">
        <v>2988</v>
      </c>
      <c r="C283">
        <f>VLOOKUP(B283,pivottrain!A:C,2,0)</f>
        <v>6.5384615384615388E-2</v>
      </c>
      <c r="D283">
        <f>VLOOKUP(B283,pivottrain!A:C,3,0)</f>
        <v>0.93461538461538463</v>
      </c>
      <c r="E283" t="str">
        <f t="shared" si="4"/>
        <v>MALE</v>
      </c>
    </row>
    <row r="284" spans="1:5">
      <c r="A284" t="s">
        <v>6</v>
      </c>
      <c r="B284" t="s">
        <v>2976</v>
      </c>
      <c r="C284">
        <f>VLOOKUP(B284,pivottrain!A:C,2,0)</f>
        <v>0.73152478952291866</v>
      </c>
      <c r="D284">
        <f>VLOOKUP(B284,pivottrain!A:C,3,0)</f>
        <v>0.26847521047708139</v>
      </c>
      <c r="E284" t="str">
        <f t="shared" si="4"/>
        <v>FEMALE</v>
      </c>
    </row>
    <row r="285" spans="1:5">
      <c r="A285" t="s">
        <v>4</v>
      </c>
      <c r="B285" t="s">
        <v>2985</v>
      </c>
      <c r="C285">
        <f>VLOOKUP(B285,pivottrain!A:C,2,0)</f>
        <v>6.25E-2</v>
      </c>
      <c r="D285">
        <f>VLOOKUP(B285,pivottrain!A:C,3,0)</f>
        <v>0.9375</v>
      </c>
      <c r="E285" t="str">
        <f t="shared" si="4"/>
        <v>MALE</v>
      </c>
    </row>
    <row r="286" spans="1:5">
      <c r="A286" t="s">
        <v>4</v>
      </c>
      <c r="B286" t="s">
        <v>2996</v>
      </c>
      <c r="C286">
        <f>VLOOKUP(B286,pivottrain!A:C,2,0)</f>
        <v>0</v>
      </c>
      <c r="D286">
        <f>VLOOKUP(B286,pivottrain!A:C,3,0)</f>
        <v>1</v>
      </c>
      <c r="E286" t="str">
        <f t="shared" si="4"/>
        <v>MALE</v>
      </c>
    </row>
    <row r="287" spans="1:5">
      <c r="A287" t="s">
        <v>6</v>
      </c>
      <c r="B287" t="s">
        <v>2995</v>
      </c>
      <c r="C287">
        <f>VLOOKUP(B287,pivottrain!A:C,2,0)</f>
        <v>0.15492957746478872</v>
      </c>
      <c r="D287">
        <f>VLOOKUP(B287,pivottrain!A:C,3,0)</f>
        <v>0.84507042253521125</v>
      </c>
      <c r="E287" t="str">
        <f t="shared" si="4"/>
        <v>MALE</v>
      </c>
    </row>
    <row r="288" spans="1:5">
      <c r="A288" t="s">
        <v>4</v>
      </c>
      <c r="B288" t="s">
        <v>2982</v>
      </c>
      <c r="C288">
        <f>VLOOKUP(B288,pivottrain!A:C,2,0)</f>
        <v>3.7234042553191488E-2</v>
      </c>
      <c r="D288">
        <f>VLOOKUP(B288,pivottrain!A:C,3,0)</f>
        <v>0.96276595744680848</v>
      </c>
      <c r="E288" t="str">
        <f t="shared" si="4"/>
        <v>MALE</v>
      </c>
    </row>
    <row r="289" spans="1:5">
      <c r="A289" t="s">
        <v>4</v>
      </c>
      <c r="B289" t="s">
        <v>2976</v>
      </c>
      <c r="C289">
        <f>VLOOKUP(B289,pivottrain!A:C,2,0)</f>
        <v>0.73152478952291866</v>
      </c>
      <c r="D289">
        <f>VLOOKUP(B289,pivottrain!A:C,3,0)</f>
        <v>0.26847521047708139</v>
      </c>
      <c r="E289" t="str">
        <f t="shared" si="4"/>
        <v>FEMALE</v>
      </c>
    </row>
    <row r="290" spans="1:5">
      <c r="A290" t="s">
        <v>4</v>
      </c>
      <c r="B290" t="s">
        <v>2985</v>
      </c>
      <c r="C290">
        <f>VLOOKUP(B290,pivottrain!A:C,2,0)</f>
        <v>6.25E-2</v>
      </c>
      <c r="D290">
        <f>VLOOKUP(B290,pivottrain!A:C,3,0)</f>
        <v>0.9375</v>
      </c>
      <c r="E290" t="str">
        <f t="shared" si="4"/>
        <v>MALE</v>
      </c>
    </row>
    <row r="291" spans="1:5">
      <c r="A291" t="s">
        <v>4</v>
      </c>
      <c r="B291" t="s">
        <v>2992</v>
      </c>
      <c r="C291">
        <f>VLOOKUP(B291,pivottrain!A:C,2,0)</f>
        <v>0.06</v>
      </c>
      <c r="D291">
        <f>VLOOKUP(B291,pivottrain!A:C,3,0)</f>
        <v>0.94</v>
      </c>
      <c r="E291" t="str">
        <f t="shared" si="4"/>
        <v>MALE</v>
      </c>
    </row>
    <row r="292" spans="1:5">
      <c r="A292" t="s">
        <v>6</v>
      </c>
      <c r="B292" t="s">
        <v>2976</v>
      </c>
      <c r="C292">
        <f>VLOOKUP(B292,pivottrain!A:C,2,0)</f>
        <v>0.73152478952291866</v>
      </c>
      <c r="D292">
        <f>VLOOKUP(B292,pivottrain!A:C,3,0)</f>
        <v>0.26847521047708139</v>
      </c>
      <c r="E292" t="str">
        <f t="shared" si="4"/>
        <v>FEMALE</v>
      </c>
    </row>
    <row r="293" spans="1:5">
      <c r="A293" t="s">
        <v>6</v>
      </c>
      <c r="B293" t="s">
        <v>2983</v>
      </c>
      <c r="C293">
        <f>VLOOKUP(B293,pivottrain!A:C,2,0)</f>
        <v>0.82037996545768566</v>
      </c>
      <c r="D293">
        <f>VLOOKUP(B293,pivottrain!A:C,3,0)</f>
        <v>0.17962003454231434</v>
      </c>
      <c r="E293" t="str">
        <f t="shared" si="4"/>
        <v>FEMALE</v>
      </c>
    </row>
    <row r="294" spans="1:5">
      <c r="A294" t="s">
        <v>6</v>
      </c>
      <c r="B294" t="s">
        <v>2983</v>
      </c>
      <c r="C294">
        <f>VLOOKUP(B294,pivottrain!A:C,2,0)</f>
        <v>0.82037996545768566</v>
      </c>
      <c r="D294">
        <f>VLOOKUP(B294,pivottrain!A:C,3,0)</f>
        <v>0.17962003454231434</v>
      </c>
      <c r="E294" t="str">
        <f t="shared" si="4"/>
        <v>FEMALE</v>
      </c>
    </row>
    <row r="295" spans="1:5">
      <c r="A295" t="s">
        <v>4</v>
      </c>
      <c r="B295" t="s">
        <v>2976</v>
      </c>
      <c r="C295">
        <f>VLOOKUP(B295,pivottrain!A:C,2,0)</f>
        <v>0.73152478952291866</v>
      </c>
      <c r="D295">
        <f>VLOOKUP(B295,pivottrain!A:C,3,0)</f>
        <v>0.26847521047708139</v>
      </c>
      <c r="E295" t="str">
        <f t="shared" si="4"/>
        <v>FEMALE</v>
      </c>
    </row>
    <row r="296" spans="1:5">
      <c r="A296" t="s">
        <v>6</v>
      </c>
      <c r="B296" t="s">
        <v>2983</v>
      </c>
      <c r="C296">
        <f>VLOOKUP(B296,pivottrain!A:C,2,0)</f>
        <v>0.82037996545768566</v>
      </c>
      <c r="D296">
        <f>VLOOKUP(B296,pivottrain!A:C,3,0)</f>
        <v>0.17962003454231434</v>
      </c>
      <c r="E296" t="str">
        <f t="shared" si="4"/>
        <v>FEMALE</v>
      </c>
    </row>
    <row r="297" spans="1:5">
      <c r="A297" t="s">
        <v>6</v>
      </c>
      <c r="B297" t="s">
        <v>2988</v>
      </c>
      <c r="C297">
        <f>VLOOKUP(B297,pivottrain!A:C,2,0)</f>
        <v>6.5384615384615388E-2</v>
      </c>
      <c r="D297">
        <f>VLOOKUP(B297,pivottrain!A:C,3,0)</f>
        <v>0.93461538461538463</v>
      </c>
      <c r="E297" t="str">
        <f t="shared" si="4"/>
        <v>MALE</v>
      </c>
    </row>
    <row r="298" spans="1:5">
      <c r="A298" t="s">
        <v>6</v>
      </c>
      <c r="B298" t="s">
        <v>2976</v>
      </c>
      <c r="C298">
        <f>VLOOKUP(B298,pivottrain!A:C,2,0)</f>
        <v>0.73152478952291866</v>
      </c>
      <c r="D298">
        <f>VLOOKUP(B298,pivottrain!A:C,3,0)</f>
        <v>0.26847521047708139</v>
      </c>
      <c r="E298" t="str">
        <f t="shared" si="4"/>
        <v>FEMALE</v>
      </c>
    </row>
    <row r="299" spans="1:5">
      <c r="A299" t="s">
        <v>6</v>
      </c>
      <c r="B299" t="s">
        <v>2976</v>
      </c>
      <c r="C299">
        <f>VLOOKUP(B299,pivottrain!A:C,2,0)</f>
        <v>0.73152478952291866</v>
      </c>
      <c r="D299">
        <f>VLOOKUP(B299,pivottrain!A:C,3,0)</f>
        <v>0.26847521047708139</v>
      </c>
      <c r="E299" t="str">
        <f t="shared" si="4"/>
        <v>FEMALE</v>
      </c>
    </row>
    <row r="300" spans="1:5">
      <c r="A300" t="s">
        <v>4</v>
      </c>
      <c r="B300" t="s">
        <v>2988</v>
      </c>
      <c r="C300">
        <f>VLOOKUP(B300,pivottrain!A:C,2,0)</f>
        <v>6.5384615384615388E-2</v>
      </c>
      <c r="D300">
        <f>VLOOKUP(B300,pivottrain!A:C,3,0)</f>
        <v>0.93461538461538463</v>
      </c>
      <c r="E300" t="str">
        <f t="shared" si="4"/>
        <v>MALE</v>
      </c>
    </row>
    <row r="301" spans="1:5">
      <c r="A301" t="s">
        <v>6</v>
      </c>
      <c r="B301" t="s">
        <v>2983</v>
      </c>
      <c r="C301">
        <f>VLOOKUP(B301,pivottrain!A:C,2,0)</f>
        <v>0.82037996545768566</v>
      </c>
      <c r="D301">
        <f>VLOOKUP(B301,pivottrain!A:C,3,0)</f>
        <v>0.17962003454231434</v>
      </c>
      <c r="E301" t="str">
        <f t="shared" si="4"/>
        <v>FEMALE</v>
      </c>
    </row>
    <row r="302" spans="1:5">
      <c r="A302" t="s">
        <v>6</v>
      </c>
      <c r="B302" t="s">
        <v>2983</v>
      </c>
      <c r="C302">
        <f>VLOOKUP(B302,pivottrain!A:C,2,0)</f>
        <v>0.82037996545768566</v>
      </c>
      <c r="D302">
        <f>VLOOKUP(B302,pivottrain!A:C,3,0)</f>
        <v>0.17962003454231434</v>
      </c>
      <c r="E302" t="str">
        <f t="shared" si="4"/>
        <v>FEMALE</v>
      </c>
    </row>
    <row r="303" spans="1:5">
      <c r="A303" t="s">
        <v>4</v>
      </c>
      <c r="B303" t="s">
        <v>2986</v>
      </c>
      <c r="C303">
        <f>VLOOKUP(B303,pivottrain!A:C,2,0)</f>
        <v>0.28260869565217389</v>
      </c>
      <c r="D303">
        <f>VLOOKUP(B303,pivottrain!A:C,3,0)</f>
        <v>0.71739130434782605</v>
      </c>
      <c r="E303" t="str">
        <f t="shared" si="4"/>
        <v>MALE</v>
      </c>
    </row>
    <row r="304" spans="1:5">
      <c r="A304" t="s">
        <v>6</v>
      </c>
      <c r="B304" t="s">
        <v>2983</v>
      </c>
      <c r="C304">
        <f>VLOOKUP(B304,pivottrain!A:C,2,0)</f>
        <v>0.82037996545768566</v>
      </c>
      <c r="D304">
        <f>VLOOKUP(B304,pivottrain!A:C,3,0)</f>
        <v>0.17962003454231434</v>
      </c>
      <c r="E304" t="str">
        <f t="shared" si="4"/>
        <v>FEMALE</v>
      </c>
    </row>
    <row r="305" spans="1:5">
      <c r="A305" t="s">
        <v>6</v>
      </c>
      <c r="B305" t="s">
        <v>2976</v>
      </c>
      <c r="C305">
        <f>VLOOKUP(B305,pivottrain!A:C,2,0)</f>
        <v>0.73152478952291866</v>
      </c>
      <c r="D305">
        <f>VLOOKUP(B305,pivottrain!A:C,3,0)</f>
        <v>0.26847521047708139</v>
      </c>
      <c r="E305" t="str">
        <f t="shared" si="4"/>
        <v>FEMALE</v>
      </c>
    </row>
    <row r="306" spans="1:5">
      <c r="A306" t="s">
        <v>4</v>
      </c>
      <c r="B306" t="s">
        <v>2990</v>
      </c>
      <c r="C306">
        <f>VLOOKUP(B306,pivottrain!A:C,2,0)</f>
        <v>4.7619047619047616E-2</v>
      </c>
      <c r="D306">
        <f>VLOOKUP(B306,pivottrain!A:C,3,0)</f>
        <v>0.95238095238095233</v>
      </c>
      <c r="E306" t="str">
        <f t="shared" si="4"/>
        <v>MALE</v>
      </c>
    </row>
    <row r="307" spans="1:5">
      <c r="A307" t="s">
        <v>6</v>
      </c>
      <c r="B307" t="s">
        <v>2976</v>
      </c>
      <c r="C307">
        <f>VLOOKUP(B307,pivottrain!A:C,2,0)</f>
        <v>0.73152478952291866</v>
      </c>
      <c r="D307">
        <f>VLOOKUP(B307,pivottrain!A:C,3,0)</f>
        <v>0.26847521047708139</v>
      </c>
      <c r="E307" t="str">
        <f t="shared" si="4"/>
        <v>FEMALE</v>
      </c>
    </row>
    <row r="308" spans="1:5">
      <c r="A308" t="s">
        <v>4</v>
      </c>
      <c r="B308" t="s">
        <v>2976</v>
      </c>
      <c r="C308">
        <f>VLOOKUP(B308,pivottrain!A:C,2,0)</f>
        <v>0.73152478952291866</v>
      </c>
      <c r="D308">
        <f>VLOOKUP(B308,pivottrain!A:C,3,0)</f>
        <v>0.26847521047708139</v>
      </c>
      <c r="E308" t="str">
        <f t="shared" si="4"/>
        <v>FEMALE</v>
      </c>
    </row>
    <row r="309" spans="1:5">
      <c r="A309" t="s">
        <v>4</v>
      </c>
      <c r="B309" t="s">
        <v>2987</v>
      </c>
      <c r="C309">
        <f>VLOOKUP(B309,pivottrain!A:C,2,0)</f>
        <v>0.171875</v>
      </c>
      <c r="D309">
        <f>VLOOKUP(B309,pivottrain!A:C,3,0)</f>
        <v>0.828125</v>
      </c>
      <c r="E309" t="str">
        <f t="shared" si="4"/>
        <v>MALE</v>
      </c>
    </row>
    <row r="310" spans="1:5">
      <c r="A310" t="s">
        <v>4</v>
      </c>
      <c r="B310" t="s">
        <v>2976</v>
      </c>
      <c r="C310">
        <f>VLOOKUP(B310,pivottrain!A:C,2,0)</f>
        <v>0.73152478952291866</v>
      </c>
      <c r="D310">
        <f>VLOOKUP(B310,pivottrain!A:C,3,0)</f>
        <v>0.26847521047708139</v>
      </c>
      <c r="E310" t="str">
        <f t="shared" si="4"/>
        <v>FEMALE</v>
      </c>
    </row>
    <row r="311" spans="1:5">
      <c r="A311" t="s">
        <v>4</v>
      </c>
      <c r="B311" t="s">
        <v>2986</v>
      </c>
      <c r="C311">
        <f>VLOOKUP(B311,pivottrain!A:C,2,0)</f>
        <v>0.28260869565217389</v>
      </c>
      <c r="D311">
        <f>VLOOKUP(B311,pivottrain!A:C,3,0)</f>
        <v>0.71739130434782605</v>
      </c>
      <c r="E311" t="str">
        <f t="shared" si="4"/>
        <v>MALE</v>
      </c>
    </row>
    <row r="312" spans="1:5">
      <c r="A312" t="s">
        <v>4</v>
      </c>
      <c r="B312" t="s">
        <v>2988</v>
      </c>
      <c r="C312">
        <f>VLOOKUP(B312,pivottrain!A:C,2,0)</f>
        <v>6.5384615384615388E-2</v>
      </c>
      <c r="D312">
        <f>VLOOKUP(B312,pivottrain!A:C,3,0)</f>
        <v>0.93461538461538463</v>
      </c>
      <c r="E312" t="str">
        <f t="shared" si="4"/>
        <v>MALE</v>
      </c>
    </row>
    <row r="313" spans="1:5">
      <c r="A313" t="s">
        <v>6</v>
      </c>
      <c r="B313" t="s">
        <v>2986</v>
      </c>
      <c r="C313">
        <f>VLOOKUP(B313,pivottrain!A:C,2,0)</f>
        <v>0.28260869565217389</v>
      </c>
      <c r="D313">
        <f>VLOOKUP(B313,pivottrain!A:C,3,0)</f>
        <v>0.71739130434782605</v>
      </c>
      <c r="E313" t="str">
        <f t="shared" si="4"/>
        <v>MALE</v>
      </c>
    </row>
    <row r="314" spans="1:5">
      <c r="A314" t="s">
        <v>4</v>
      </c>
      <c r="B314" t="s">
        <v>2976</v>
      </c>
      <c r="C314">
        <f>VLOOKUP(B314,pivottrain!A:C,2,0)</f>
        <v>0.73152478952291866</v>
      </c>
      <c r="D314">
        <f>VLOOKUP(B314,pivottrain!A:C,3,0)</f>
        <v>0.26847521047708139</v>
      </c>
      <c r="E314" t="str">
        <f t="shared" si="4"/>
        <v>FEMALE</v>
      </c>
    </row>
    <row r="315" spans="1:5">
      <c r="A315" t="s">
        <v>4</v>
      </c>
      <c r="B315" t="s">
        <v>2986</v>
      </c>
      <c r="C315">
        <f>VLOOKUP(B315,pivottrain!A:C,2,0)</f>
        <v>0.28260869565217389</v>
      </c>
      <c r="D315">
        <f>VLOOKUP(B315,pivottrain!A:C,3,0)</f>
        <v>0.71739130434782605</v>
      </c>
      <c r="E315" t="str">
        <f t="shared" si="4"/>
        <v>MALE</v>
      </c>
    </row>
    <row r="316" spans="1:5">
      <c r="A316" t="s">
        <v>4</v>
      </c>
      <c r="B316" t="s">
        <v>2976</v>
      </c>
      <c r="C316">
        <f>VLOOKUP(B316,pivottrain!A:C,2,0)</f>
        <v>0.73152478952291866</v>
      </c>
      <c r="D316">
        <f>VLOOKUP(B316,pivottrain!A:C,3,0)</f>
        <v>0.26847521047708139</v>
      </c>
      <c r="E316" t="str">
        <f t="shared" si="4"/>
        <v>FEMALE</v>
      </c>
    </row>
    <row r="317" spans="1:5">
      <c r="A317" t="s">
        <v>6</v>
      </c>
      <c r="B317" t="s">
        <v>2976</v>
      </c>
      <c r="C317">
        <f>VLOOKUP(B317,pivottrain!A:C,2,0)</f>
        <v>0.73152478952291866</v>
      </c>
      <c r="D317">
        <f>VLOOKUP(B317,pivottrain!A:C,3,0)</f>
        <v>0.26847521047708139</v>
      </c>
      <c r="E317" t="str">
        <f t="shared" si="4"/>
        <v>FEMALE</v>
      </c>
    </row>
    <row r="318" spans="1:5">
      <c r="A318" t="s">
        <v>4</v>
      </c>
      <c r="B318" t="s">
        <v>2982</v>
      </c>
      <c r="C318">
        <f>VLOOKUP(B318,pivottrain!A:C,2,0)</f>
        <v>3.7234042553191488E-2</v>
      </c>
      <c r="D318">
        <f>VLOOKUP(B318,pivottrain!A:C,3,0)</f>
        <v>0.96276595744680848</v>
      </c>
      <c r="E318" t="str">
        <f t="shared" si="4"/>
        <v>MALE</v>
      </c>
    </row>
    <row r="319" spans="1:5">
      <c r="A319" t="s">
        <v>4</v>
      </c>
      <c r="B319" t="s">
        <v>2976</v>
      </c>
      <c r="C319">
        <f>VLOOKUP(B319,pivottrain!A:C,2,0)</f>
        <v>0.73152478952291866</v>
      </c>
      <c r="D319">
        <f>VLOOKUP(B319,pivottrain!A:C,3,0)</f>
        <v>0.26847521047708139</v>
      </c>
      <c r="E319" t="str">
        <f t="shared" si="4"/>
        <v>FEMALE</v>
      </c>
    </row>
    <row r="320" spans="1:5">
      <c r="A320" t="s">
        <v>4</v>
      </c>
      <c r="B320" t="s">
        <v>2988</v>
      </c>
      <c r="C320">
        <f>VLOOKUP(B320,pivottrain!A:C,2,0)</f>
        <v>6.5384615384615388E-2</v>
      </c>
      <c r="D320">
        <f>VLOOKUP(B320,pivottrain!A:C,3,0)</f>
        <v>0.93461538461538463</v>
      </c>
      <c r="E320" t="str">
        <f t="shared" si="4"/>
        <v>MALE</v>
      </c>
    </row>
    <row r="321" spans="1:5">
      <c r="A321" t="s">
        <v>4</v>
      </c>
      <c r="B321" t="s">
        <v>2988</v>
      </c>
      <c r="C321">
        <f>VLOOKUP(B321,pivottrain!A:C,2,0)</f>
        <v>6.5384615384615388E-2</v>
      </c>
      <c r="D321">
        <f>VLOOKUP(B321,pivottrain!A:C,3,0)</f>
        <v>0.93461538461538463</v>
      </c>
      <c r="E321" t="str">
        <f t="shared" si="4"/>
        <v>MALE</v>
      </c>
    </row>
    <row r="322" spans="1:5">
      <c r="A322" t="s">
        <v>4</v>
      </c>
      <c r="B322" t="s">
        <v>2987</v>
      </c>
      <c r="C322">
        <f>VLOOKUP(B322,pivottrain!A:C,2,0)</f>
        <v>0.171875</v>
      </c>
      <c r="D322">
        <f>VLOOKUP(B322,pivottrain!A:C,3,0)</f>
        <v>0.828125</v>
      </c>
      <c r="E322" t="str">
        <f t="shared" si="4"/>
        <v>MALE</v>
      </c>
    </row>
    <row r="323" spans="1:5">
      <c r="A323" t="s">
        <v>4</v>
      </c>
      <c r="B323" t="s">
        <v>2983</v>
      </c>
      <c r="C323">
        <f>VLOOKUP(B323,pivottrain!A:C,2,0)</f>
        <v>0.82037996545768566</v>
      </c>
      <c r="D323">
        <f>VLOOKUP(B323,pivottrain!A:C,3,0)</f>
        <v>0.17962003454231434</v>
      </c>
      <c r="E323" t="str">
        <f t="shared" ref="E323:E386" si="5">IF(D323&gt;C323,"MALE","FEMALE")</f>
        <v>FEMALE</v>
      </c>
    </row>
    <row r="324" spans="1:5">
      <c r="A324" t="s">
        <v>6</v>
      </c>
      <c r="B324" t="s">
        <v>2976</v>
      </c>
      <c r="C324">
        <f>VLOOKUP(B324,pivottrain!A:C,2,0)</f>
        <v>0.73152478952291866</v>
      </c>
      <c r="D324">
        <f>VLOOKUP(B324,pivottrain!A:C,3,0)</f>
        <v>0.26847521047708139</v>
      </c>
      <c r="E324" t="str">
        <f t="shared" si="5"/>
        <v>FEMALE</v>
      </c>
    </row>
    <row r="325" spans="1:5">
      <c r="A325" t="s">
        <v>4</v>
      </c>
      <c r="B325" t="s">
        <v>2978</v>
      </c>
      <c r="C325">
        <f>VLOOKUP(B325,pivottrain!A:C,2,0)</f>
        <v>5.0847457627118647E-2</v>
      </c>
      <c r="D325">
        <f>VLOOKUP(B325,pivottrain!A:C,3,0)</f>
        <v>0.94915254237288138</v>
      </c>
      <c r="E325" t="str">
        <f t="shared" si="5"/>
        <v>MALE</v>
      </c>
    </row>
    <row r="326" spans="1:5">
      <c r="A326" t="s">
        <v>6</v>
      </c>
      <c r="B326" t="s">
        <v>2983</v>
      </c>
      <c r="C326">
        <f>VLOOKUP(B326,pivottrain!A:C,2,0)</f>
        <v>0.82037996545768566</v>
      </c>
      <c r="D326">
        <f>VLOOKUP(B326,pivottrain!A:C,3,0)</f>
        <v>0.17962003454231434</v>
      </c>
      <c r="E326" t="str">
        <f t="shared" si="5"/>
        <v>FEMALE</v>
      </c>
    </row>
    <row r="327" spans="1:5">
      <c r="A327" t="s">
        <v>4</v>
      </c>
      <c r="B327" t="s">
        <v>2983</v>
      </c>
      <c r="C327">
        <f>VLOOKUP(B327,pivottrain!A:C,2,0)</f>
        <v>0.82037996545768566</v>
      </c>
      <c r="D327">
        <f>VLOOKUP(B327,pivottrain!A:C,3,0)</f>
        <v>0.17962003454231434</v>
      </c>
      <c r="E327" t="str">
        <f t="shared" si="5"/>
        <v>FEMALE</v>
      </c>
    </row>
    <row r="328" spans="1:5">
      <c r="A328" t="s">
        <v>4</v>
      </c>
      <c r="B328" t="s">
        <v>2986</v>
      </c>
      <c r="C328">
        <f>VLOOKUP(B328,pivottrain!A:C,2,0)</f>
        <v>0.28260869565217389</v>
      </c>
      <c r="D328">
        <f>VLOOKUP(B328,pivottrain!A:C,3,0)</f>
        <v>0.71739130434782605</v>
      </c>
      <c r="E328" t="str">
        <f t="shared" si="5"/>
        <v>MALE</v>
      </c>
    </row>
    <row r="329" spans="1:5">
      <c r="A329" t="s">
        <v>6</v>
      </c>
      <c r="B329" t="s">
        <v>2976</v>
      </c>
      <c r="C329">
        <f>VLOOKUP(B329,pivottrain!A:C,2,0)</f>
        <v>0.73152478952291866</v>
      </c>
      <c r="D329">
        <f>VLOOKUP(B329,pivottrain!A:C,3,0)</f>
        <v>0.26847521047708139</v>
      </c>
      <c r="E329" t="str">
        <f t="shared" si="5"/>
        <v>FEMALE</v>
      </c>
    </row>
    <row r="330" spans="1:5">
      <c r="A330" t="s">
        <v>4</v>
      </c>
      <c r="B330" t="s">
        <v>2988</v>
      </c>
      <c r="C330">
        <f>VLOOKUP(B330,pivottrain!A:C,2,0)</f>
        <v>6.5384615384615388E-2</v>
      </c>
      <c r="D330">
        <f>VLOOKUP(B330,pivottrain!A:C,3,0)</f>
        <v>0.93461538461538463</v>
      </c>
      <c r="E330" t="str">
        <f t="shared" si="5"/>
        <v>MALE</v>
      </c>
    </row>
    <row r="331" spans="1:5">
      <c r="A331" t="s">
        <v>4</v>
      </c>
      <c r="B331" t="s">
        <v>2983</v>
      </c>
      <c r="C331">
        <f>VLOOKUP(B331,pivottrain!A:C,2,0)</f>
        <v>0.82037996545768566</v>
      </c>
      <c r="D331">
        <f>VLOOKUP(B331,pivottrain!A:C,3,0)</f>
        <v>0.17962003454231434</v>
      </c>
      <c r="E331" t="str">
        <f t="shared" si="5"/>
        <v>FEMALE</v>
      </c>
    </row>
    <row r="332" spans="1:5">
      <c r="A332" t="s">
        <v>6</v>
      </c>
      <c r="B332" t="s">
        <v>2976</v>
      </c>
      <c r="C332">
        <f>VLOOKUP(B332,pivottrain!A:C,2,0)</f>
        <v>0.73152478952291866</v>
      </c>
      <c r="D332">
        <f>VLOOKUP(B332,pivottrain!A:C,3,0)</f>
        <v>0.26847521047708139</v>
      </c>
      <c r="E332" t="str">
        <f t="shared" si="5"/>
        <v>FEMALE</v>
      </c>
    </row>
    <row r="333" spans="1:5">
      <c r="A333" t="s">
        <v>4</v>
      </c>
      <c r="B333" t="s">
        <v>2986</v>
      </c>
      <c r="C333">
        <f>VLOOKUP(B333,pivottrain!A:C,2,0)</f>
        <v>0.28260869565217389</v>
      </c>
      <c r="D333">
        <f>VLOOKUP(B333,pivottrain!A:C,3,0)</f>
        <v>0.71739130434782605</v>
      </c>
      <c r="E333" t="str">
        <f t="shared" si="5"/>
        <v>MALE</v>
      </c>
    </row>
    <row r="334" spans="1:5">
      <c r="A334" t="s">
        <v>6</v>
      </c>
      <c r="B334" t="s">
        <v>2976</v>
      </c>
      <c r="C334">
        <f>VLOOKUP(B334,pivottrain!A:C,2,0)</f>
        <v>0.73152478952291866</v>
      </c>
      <c r="D334">
        <f>VLOOKUP(B334,pivottrain!A:C,3,0)</f>
        <v>0.26847521047708139</v>
      </c>
      <c r="E334" t="str">
        <f t="shared" si="5"/>
        <v>FEMALE</v>
      </c>
    </row>
    <row r="335" spans="1:5">
      <c r="A335" t="s">
        <v>4</v>
      </c>
      <c r="B335" t="s">
        <v>2987</v>
      </c>
      <c r="C335">
        <f>VLOOKUP(B335,pivottrain!A:C,2,0)</f>
        <v>0.171875</v>
      </c>
      <c r="D335">
        <f>VLOOKUP(B335,pivottrain!A:C,3,0)</f>
        <v>0.828125</v>
      </c>
      <c r="E335" t="str">
        <f t="shared" si="5"/>
        <v>MALE</v>
      </c>
    </row>
    <row r="336" spans="1:5">
      <c r="A336" t="s">
        <v>4</v>
      </c>
      <c r="B336" t="s">
        <v>2981</v>
      </c>
      <c r="C336">
        <f>VLOOKUP(B336,pivottrain!A:C,2,0)</f>
        <v>5.2631578947368418E-2</v>
      </c>
      <c r="D336">
        <f>VLOOKUP(B336,pivottrain!A:C,3,0)</f>
        <v>0.94736842105263153</v>
      </c>
      <c r="E336" t="str">
        <f t="shared" si="5"/>
        <v>MALE</v>
      </c>
    </row>
    <row r="337" spans="1:5">
      <c r="A337" t="s">
        <v>4</v>
      </c>
      <c r="B337" t="s">
        <v>2982</v>
      </c>
      <c r="C337">
        <f>VLOOKUP(B337,pivottrain!A:C,2,0)</f>
        <v>3.7234042553191488E-2</v>
      </c>
      <c r="D337">
        <f>VLOOKUP(B337,pivottrain!A:C,3,0)</f>
        <v>0.96276595744680848</v>
      </c>
      <c r="E337" t="str">
        <f t="shared" si="5"/>
        <v>MALE</v>
      </c>
    </row>
    <row r="338" spans="1:5">
      <c r="A338" t="s">
        <v>6</v>
      </c>
      <c r="B338" t="s">
        <v>2979</v>
      </c>
      <c r="C338">
        <f>VLOOKUP(B338,pivottrain!A:C,2,0)</f>
        <v>0.47619047619047616</v>
      </c>
      <c r="D338">
        <f>VLOOKUP(B338,pivottrain!A:C,3,0)</f>
        <v>0.52380952380952384</v>
      </c>
      <c r="E338" t="str">
        <f t="shared" si="5"/>
        <v>MALE</v>
      </c>
    </row>
    <row r="339" spans="1:5">
      <c r="A339" t="s">
        <v>6</v>
      </c>
      <c r="B339" t="s">
        <v>2976</v>
      </c>
      <c r="C339">
        <f>VLOOKUP(B339,pivottrain!A:C,2,0)</f>
        <v>0.73152478952291866</v>
      </c>
      <c r="D339">
        <f>VLOOKUP(B339,pivottrain!A:C,3,0)</f>
        <v>0.26847521047708139</v>
      </c>
      <c r="E339" t="str">
        <f t="shared" si="5"/>
        <v>FEMALE</v>
      </c>
    </row>
    <row r="340" spans="1:5">
      <c r="A340" t="s">
        <v>6</v>
      </c>
      <c r="B340" t="s">
        <v>2986</v>
      </c>
      <c r="C340">
        <f>VLOOKUP(B340,pivottrain!A:C,2,0)</f>
        <v>0.28260869565217389</v>
      </c>
      <c r="D340">
        <f>VLOOKUP(B340,pivottrain!A:C,3,0)</f>
        <v>0.71739130434782605</v>
      </c>
      <c r="E340" t="str">
        <f t="shared" si="5"/>
        <v>MALE</v>
      </c>
    </row>
    <row r="341" spans="1:5">
      <c r="A341" t="s">
        <v>4</v>
      </c>
      <c r="B341" t="s">
        <v>2991</v>
      </c>
      <c r="C341">
        <f>VLOOKUP(B341,pivottrain!A:C,2,0)</f>
        <v>0</v>
      </c>
      <c r="D341">
        <f>VLOOKUP(B341,pivottrain!A:C,3,0)</f>
        <v>1</v>
      </c>
      <c r="E341" t="str">
        <f t="shared" si="5"/>
        <v>MALE</v>
      </c>
    </row>
    <row r="342" spans="1:5">
      <c r="A342" t="s">
        <v>4</v>
      </c>
      <c r="B342" t="s">
        <v>2978</v>
      </c>
      <c r="C342">
        <f>VLOOKUP(B342,pivottrain!A:C,2,0)</f>
        <v>5.0847457627118647E-2</v>
      </c>
      <c r="D342">
        <f>VLOOKUP(B342,pivottrain!A:C,3,0)</f>
        <v>0.94915254237288138</v>
      </c>
      <c r="E342" t="str">
        <f t="shared" si="5"/>
        <v>MALE</v>
      </c>
    </row>
    <row r="343" spans="1:5">
      <c r="A343" t="s">
        <v>4</v>
      </c>
      <c r="B343" t="s">
        <v>2995</v>
      </c>
      <c r="C343">
        <f>VLOOKUP(B343,pivottrain!A:C,2,0)</f>
        <v>0.15492957746478872</v>
      </c>
      <c r="D343">
        <f>VLOOKUP(B343,pivottrain!A:C,3,0)</f>
        <v>0.84507042253521125</v>
      </c>
      <c r="E343" t="str">
        <f t="shared" si="5"/>
        <v>MALE</v>
      </c>
    </row>
    <row r="344" spans="1:5">
      <c r="A344" t="s">
        <v>4</v>
      </c>
      <c r="B344" t="s">
        <v>2985</v>
      </c>
      <c r="C344">
        <f>VLOOKUP(B344,pivottrain!A:C,2,0)</f>
        <v>6.25E-2</v>
      </c>
      <c r="D344">
        <f>VLOOKUP(B344,pivottrain!A:C,3,0)</f>
        <v>0.9375</v>
      </c>
      <c r="E344" t="str">
        <f t="shared" si="5"/>
        <v>MALE</v>
      </c>
    </row>
    <row r="345" spans="1:5">
      <c r="A345" t="s">
        <v>6</v>
      </c>
      <c r="B345" t="s">
        <v>2976</v>
      </c>
      <c r="C345">
        <f>VLOOKUP(B345,pivottrain!A:C,2,0)</f>
        <v>0.73152478952291866</v>
      </c>
      <c r="D345">
        <f>VLOOKUP(B345,pivottrain!A:C,3,0)</f>
        <v>0.26847521047708139</v>
      </c>
      <c r="E345" t="str">
        <f t="shared" si="5"/>
        <v>FEMALE</v>
      </c>
    </row>
    <row r="346" spans="1:5">
      <c r="A346" t="s">
        <v>4</v>
      </c>
      <c r="B346" t="s">
        <v>2978</v>
      </c>
      <c r="C346">
        <f>VLOOKUP(B346,pivottrain!A:C,2,0)</f>
        <v>5.0847457627118647E-2</v>
      </c>
      <c r="D346">
        <f>VLOOKUP(B346,pivottrain!A:C,3,0)</f>
        <v>0.94915254237288138</v>
      </c>
      <c r="E346" t="str">
        <f t="shared" si="5"/>
        <v>MALE</v>
      </c>
    </row>
    <row r="347" spans="1:5">
      <c r="A347" t="s">
        <v>4</v>
      </c>
      <c r="B347" t="s">
        <v>2988</v>
      </c>
      <c r="C347">
        <f>VLOOKUP(B347,pivottrain!A:C,2,0)</f>
        <v>6.5384615384615388E-2</v>
      </c>
      <c r="D347">
        <f>VLOOKUP(B347,pivottrain!A:C,3,0)</f>
        <v>0.93461538461538463</v>
      </c>
      <c r="E347" t="str">
        <f t="shared" si="5"/>
        <v>MALE</v>
      </c>
    </row>
    <row r="348" spans="1:5">
      <c r="A348" t="s">
        <v>6</v>
      </c>
      <c r="B348" t="s">
        <v>2976</v>
      </c>
      <c r="C348">
        <f>VLOOKUP(B348,pivottrain!A:C,2,0)</f>
        <v>0.73152478952291866</v>
      </c>
      <c r="D348">
        <f>VLOOKUP(B348,pivottrain!A:C,3,0)</f>
        <v>0.26847521047708139</v>
      </c>
      <c r="E348" t="str">
        <f t="shared" si="5"/>
        <v>FEMALE</v>
      </c>
    </row>
    <row r="349" spans="1:5">
      <c r="A349" t="s">
        <v>4</v>
      </c>
      <c r="B349" t="s">
        <v>2986</v>
      </c>
      <c r="C349">
        <f>VLOOKUP(B349,pivottrain!A:C,2,0)</f>
        <v>0.28260869565217389</v>
      </c>
      <c r="D349">
        <f>VLOOKUP(B349,pivottrain!A:C,3,0)</f>
        <v>0.71739130434782605</v>
      </c>
      <c r="E349" t="str">
        <f t="shared" si="5"/>
        <v>MALE</v>
      </c>
    </row>
    <row r="350" spans="1:5">
      <c r="A350" t="s">
        <v>4</v>
      </c>
      <c r="B350" t="s">
        <v>2976</v>
      </c>
      <c r="C350">
        <f>VLOOKUP(B350,pivottrain!A:C,2,0)</f>
        <v>0.73152478952291866</v>
      </c>
      <c r="D350">
        <f>VLOOKUP(B350,pivottrain!A:C,3,0)</f>
        <v>0.26847521047708139</v>
      </c>
      <c r="E350" t="str">
        <f t="shared" si="5"/>
        <v>FEMALE</v>
      </c>
    </row>
    <row r="351" spans="1:5">
      <c r="A351" t="s">
        <v>6</v>
      </c>
      <c r="B351" t="s">
        <v>2976</v>
      </c>
      <c r="C351">
        <f>VLOOKUP(B351,pivottrain!A:C,2,0)</f>
        <v>0.73152478952291866</v>
      </c>
      <c r="D351">
        <f>VLOOKUP(B351,pivottrain!A:C,3,0)</f>
        <v>0.26847521047708139</v>
      </c>
      <c r="E351" t="str">
        <f t="shared" si="5"/>
        <v>FEMALE</v>
      </c>
    </row>
    <row r="352" spans="1:5">
      <c r="A352" t="s">
        <v>4</v>
      </c>
      <c r="B352" t="s">
        <v>2984</v>
      </c>
      <c r="C352">
        <f>VLOOKUP(B352,pivottrain!A:C,2,0)</f>
        <v>2.6315789473684209E-2</v>
      </c>
      <c r="D352">
        <f>VLOOKUP(B352,pivottrain!A:C,3,0)</f>
        <v>0.97368421052631582</v>
      </c>
      <c r="E352" t="str">
        <f t="shared" si="5"/>
        <v>MALE</v>
      </c>
    </row>
    <row r="353" spans="1:5">
      <c r="A353" t="s">
        <v>4</v>
      </c>
      <c r="B353" t="s">
        <v>2988</v>
      </c>
      <c r="C353">
        <f>VLOOKUP(B353,pivottrain!A:C,2,0)</f>
        <v>6.5384615384615388E-2</v>
      </c>
      <c r="D353">
        <f>VLOOKUP(B353,pivottrain!A:C,3,0)</f>
        <v>0.93461538461538463</v>
      </c>
      <c r="E353" t="str">
        <f t="shared" si="5"/>
        <v>MALE</v>
      </c>
    </row>
    <row r="354" spans="1:5">
      <c r="A354" t="s">
        <v>6</v>
      </c>
      <c r="B354" t="s">
        <v>2983</v>
      </c>
      <c r="C354">
        <f>VLOOKUP(B354,pivottrain!A:C,2,0)</f>
        <v>0.82037996545768566</v>
      </c>
      <c r="D354">
        <f>VLOOKUP(B354,pivottrain!A:C,3,0)</f>
        <v>0.17962003454231434</v>
      </c>
      <c r="E354" t="str">
        <f t="shared" si="5"/>
        <v>FEMALE</v>
      </c>
    </row>
    <row r="355" spans="1:5">
      <c r="A355" t="s">
        <v>6</v>
      </c>
      <c r="B355" t="s">
        <v>2976</v>
      </c>
      <c r="C355">
        <f>VLOOKUP(B355,pivottrain!A:C,2,0)</f>
        <v>0.73152478952291866</v>
      </c>
      <c r="D355">
        <f>VLOOKUP(B355,pivottrain!A:C,3,0)</f>
        <v>0.26847521047708139</v>
      </c>
      <c r="E355" t="str">
        <f t="shared" si="5"/>
        <v>FEMALE</v>
      </c>
    </row>
    <row r="356" spans="1:5">
      <c r="A356" t="s">
        <v>4</v>
      </c>
      <c r="B356" t="s">
        <v>2978</v>
      </c>
      <c r="C356">
        <f>VLOOKUP(B356,pivottrain!A:C,2,0)</f>
        <v>5.0847457627118647E-2</v>
      </c>
      <c r="D356">
        <f>VLOOKUP(B356,pivottrain!A:C,3,0)</f>
        <v>0.94915254237288138</v>
      </c>
      <c r="E356" t="str">
        <f t="shared" si="5"/>
        <v>MALE</v>
      </c>
    </row>
    <row r="357" spans="1:5">
      <c r="A357" t="s">
        <v>6</v>
      </c>
      <c r="B357" t="s">
        <v>2976</v>
      </c>
      <c r="C357">
        <f>VLOOKUP(B357,pivottrain!A:C,2,0)</f>
        <v>0.73152478952291866</v>
      </c>
      <c r="D357">
        <f>VLOOKUP(B357,pivottrain!A:C,3,0)</f>
        <v>0.26847521047708139</v>
      </c>
      <c r="E357" t="str">
        <f t="shared" si="5"/>
        <v>FEMALE</v>
      </c>
    </row>
    <row r="358" spans="1:5">
      <c r="A358" t="s">
        <v>6</v>
      </c>
      <c r="B358" t="s">
        <v>2983</v>
      </c>
      <c r="C358">
        <f>VLOOKUP(B358,pivottrain!A:C,2,0)</f>
        <v>0.82037996545768566</v>
      </c>
      <c r="D358">
        <f>VLOOKUP(B358,pivottrain!A:C,3,0)</f>
        <v>0.17962003454231434</v>
      </c>
      <c r="E358" t="str">
        <f t="shared" si="5"/>
        <v>FEMALE</v>
      </c>
    </row>
    <row r="359" spans="1:5">
      <c r="A359" t="s">
        <v>6</v>
      </c>
      <c r="B359" t="s">
        <v>2983</v>
      </c>
      <c r="C359">
        <f>VLOOKUP(B359,pivottrain!A:C,2,0)</f>
        <v>0.82037996545768566</v>
      </c>
      <c r="D359">
        <f>VLOOKUP(B359,pivottrain!A:C,3,0)</f>
        <v>0.17962003454231434</v>
      </c>
      <c r="E359" t="str">
        <f t="shared" si="5"/>
        <v>FEMALE</v>
      </c>
    </row>
    <row r="360" spans="1:5">
      <c r="A360" t="s">
        <v>4</v>
      </c>
      <c r="B360" t="s">
        <v>2982</v>
      </c>
      <c r="C360">
        <f>VLOOKUP(B360,pivottrain!A:C,2,0)</f>
        <v>3.7234042553191488E-2</v>
      </c>
      <c r="D360">
        <f>VLOOKUP(B360,pivottrain!A:C,3,0)</f>
        <v>0.96276595744680848</v>
      </c>
      <c r="E360" t="str">
        <f t="shared" si="5"/>
        <v>MALE</v>
      </c>
    </row>
    <row r="361" spans="1:5">
      <c r="A361" t="s">
        <v>6</v>
      </c>
      <c r="B361" t="s">
        <v>2983</v>
      </c>
      <c r="C361">
        <f>VLOOKUP(B361,pivottrain!A:C,2,0)</f>
        <v>0.82037996545768566</v>
      </c>
      <c r="D361">
        <f>VLOOKUP(B361,pivottrain!A:C,3,0)</f>
        <v>0.17962003454231434</v>
      </c>
      <c r="E361" t="str">
        <f t="shared" si="5"/>
        <v>FEMALE</v>
      </c>
    </row>
    <row r="362" spans="1:5">
      <c r="A362" t="s">
        <v>6</v>
      </c>
      <c r="B362" t="s">
        <v>2976</v>
      </c>
      <c r="C362">
        <f>VLOOKUP(B362,pivottrain!A:C,2,0)</f>
        <v>0.73152478952291866</v>
      </c>
      <c r="D362">
        <f>VLOOKUP(B362,pivottrain!A:C,3,0)</f>
        <v>0.26847521047708139</v>
      </c>
      <c r="E362" t="str">
        <f t="shared" si="5"/>
        <v>FEMALE</v>
      </c>
    </row>
    <row r="363" spans="1:5">
      <c r="A363" t="s">
        <v>6</v>
      </c>
      <c r="B363" t="s">
        <v>2976</v>
      </c>
      <c r="C363">
        <f>VLOOKUP(B363,pivottrain!A:C,2,0)</f>
        <v>0.73152478952291866</v>
      </c>
      <c r="D363">
        <f>VLOOKUP(B363,pivottrain!A:C,3,0)</f>
        <v>0.26847521047708139</v>
      </c>
      <c r="E363" t="str">
        <f t="shared" si="5"/>
        <v>FEMALE</v>
      </c>
    </row>
    <row r="364" spans="1:5">
      <c r="A364" t="s">
        <v>4</v>
      </c>
      <c r="B364" t="s">
        <v>2982</v>
      </c>
      <c r="C364">
        <f>VLOOKUP(B364,pivottrain!A:C,2,0)</f>
        <v>3.7234042553191488E-2</v>
      </c>
      <c r="D364">
        <f>VLOOKUP(B364,pivottrain!A:C,3,0)</f>
        <v>0.96276595744680848</v>
      </c>
      <c r="E364" t="str">
        <f t="shared" si="5"/>
        <v>MALE</v>
      </c>
    </row>
    <row r="365" spans="1:5">
      <c r="A365" t="s">
        <v>6</v>
      </c>
      <c r="B365" t="s">
        <v>2995</v>
      </c>
      <c r="C365">
        <f>VLOOKUP(B365,pivottrain!A:C,2,0)</f>
        <v>0.15492957746478872</v>
      </c>
      <c r="D365">
        <f>VLOOKUP(B365,pivottrain!A:C,3,0)</f>
        <v>0.84507042253521125</v>
      </c>
      <c r="E365" t="str">
        <f t="shared" si="5"/>
        <v>MALE</v>
      </c>
    </row>
    <row r="366" spans="1:5">
      <c r="A366" t="s">
        <v>4</v>
      </c>
      <c r="B366" t="s">
        <v>2976</v>
      </c>
      <c r="C366">
        <f>VLOOKUP(B366,pivottrain!A:C,2,0)</f>
        <v>0.73152478952291866</v>
      </c>
      <c r="D366">
        <f>VLOOKUP(B366,pivottrain!A:C,3,0)</f>
        <v>0.26847521047708139</v>
      </c>
      <c r="E366" t="str">
        <f t="shared" si="5"/>
        <v>FEMALE</v>
      </c>
    </row>
    <row r="367" spans="1:5">
      <c r="A367" t="s">
        <v>4</v>
      </c>
      <c r="B367" t="s">
        <v>2976</v>
      </c>
      <c r="C367">
        <f>VLOOKUP(B367,pivottrain!A:C,2,0)</f>
        <v>0.73152478952291866</v>
      </c>
      <c r="D367">
        <f>VLOOKUP(B367,pivottrain!A:C,3,0)</f>
        <v>0.26847521047708139</v>
      </c>
      <c r="E367" t="str">
        <f t="shared" si="5"/>
        <v>FEMALE</v>
      </c>
    </row>
    <row r="368" spans="1:5">
      <c r="A368" t="s">
        <v>4</v>
      </c>
      <c r="B368" t="s">
        <v>2988</v>
      </c>
      <c r="C368">
        <f>VLOOKUP(B368,pivottrain!A:C,2,0)</f>
        <v>6.5384615384615388E-2</v>
      </c>
      <c r="D368">
        <f>VLOOKUP(B368,pivottrain!A:C,3,0)</f>
        <v>0.93461538461538463</v>
      </c>
      <c r="E368" t="str">
        <f t="shared" si="5"/>
        <v>MALE</v>
      </c>
    </row>
    <row r="369" spans="1:5">
      <c r="A369" t="s">
        <v>4</v>
      </c>
      <c r="B369" t="s">
        <v>2976</v>
      </c>
      <c r="C369">
        <f>VLOOKUP(B369,pivottrain!A:C,2,0)</f>
        <v>0.73152478952291866</v>
      </c>
      <c r="D369">
        <f>VLOOKUP(B369,pivottrain!A:C,3,0)</f>
        <v>0.26847521047708139</v>
      </c>
      <c r="E369" t="str">
        <f t="shared" si="5"/>
        <v>FEMALE</v>
      </c>
    </row>
    <row r="370" spans="1:5">
      <c r="A370" t="s">
        <v>4</v>
      </c>
      <c r="B370" t="s">
        <v>2988</v>
      </c>
      <c r="C370">
        <f>VLOOKUP(B370,pivottrain!A:C,2,0)</f>
        <v>6.5384615384615388E-2</v>
      </c>
      <c r="D370">
        <f>VLOOKUP(B370,pivottrain!A:C,3,0)</f>
        <v>0.93461538461538463</v>
      </c>
      <c r="E370" t="str">
        <f t="shared" si="5"/>
        <v>MALE</v>
      </c>
    </row>
    <row r="371" spans="1:5">
      <c r="A371" t="s">
        <v>4</v>
      </c>
      <c r="B371" t="s">
        <v>2988</v>
      </c>
      <c r="C371">
        <f>VLOOKUP(B371,pivottrain!A:C,2,0)</f>
        <v>6.5384615384615388E-2</v>
      </c>
      <c r="D371">
        <f>VLOOKUP(B371,pivottrain!A:C,3,0)</f>
        <v>0.93461538461538463</v>
      </c>
      <c r="E371" t="str">
        <f t="shared" si="5"/>
        <v>MALE</v>
      </c>
    </row>
    <row r="372" spans="1:5">
      <c r="A372" t="s">
        <v>4</v>
      </c>
      <c r="B372" t="s">
        <v>2982</v>
      </c>
      <c r="C372">
        <f>VLOOKUP(B372,pivottrain!A:C,2,0)</f>
        <v>3.7234042553191488E-2</v>
      </c>
      <c r="D372">
        <f>VLOOKUP(B372,pivottrain!A:C,3,0)</f>
        <v>0.96276595744680848</v>
      </c>
      <c r="E372" t="str">
        <f t="shared" si="5"/>
        <v>MALE</v>
      </c>
    </row>
    <row r="373" spans="1:5">
      <c r="A373" t="s">
        <v>6</v>
      </c>
      <c r="B373" t="s">
        <v>2983</v>
      </c>
      <c r="C373">
        <f>VLOOKUP(B373,pivottrain!A:C,2,0)</f>
        <v>0.82037996545768566</v>
      </c>
      <c r="D373">
        <f>VLOOKUP(B373,pivottrain!A:C,3,0)</f>
        <v>0.17962003454231434</v>
      </c>
      <c r="E373" t="str">
        <f t="shared" si="5"/>
        <v>FEMALE</v>
      </c>
    </row>
    <row r="374" spans="1:5">
      <c r="A374" t="s">
        <v>6</v>
      </c>
      <c r="B374" t="s">
        <v>2984</v>
      </c>
      <c r="C374">
        <f>VLOOKUP(B374,pivottrain!A:C,2,0)</f>
        <v>2.6315789473684209E-2</v>
      </c>
      <c r="D374">
        <f>VLOOKUP(B374,pivottrain!A:C,3,0)</f>
        <v>0.97368421052631582</v>
      </c>
      <c r="E374" t="str">
        <f t="shared" si="5"/>
        <v>MALE</v>
      </c>
    </row>
    <row r="375" spans="1:5">
      <c r="A375" t="s">
        <v>6</v>
      </c>
      <c r="B375" t="s">
        <v>2976</v>
      </c>
      <c r="C375">
        <f>VLOOKUP(B375,pivottrain!A:C,2,0)</f>
        <v>0.73152478952291866</v>
      </c>
      <c r="D375">
        <f>VLOOKUP(B375,pivottrain!A:C,3,0)</f>
        <v>0.26847521047708139</v>
      </c>
      <c r="E375" t="str">
        <f t="shared" si="5"/>
        <v>FEMALE</v>
      </c>
    </row>
    <row r="376" spans="1:5">
      <c r="A376" t="s">
        <v>4</v>
      </c>
      <c r="B376" t="s">
        <v>2976</v>
      </c>
      <c r="C376">
        <f>VLOOKUP(B376,pivottrain!A:C,2,0)</f>
        <v>0.73152478952291866</v>
      </c>
      <c r="D376">
        <f>VLOOKUP(B376,pivottrain!A:C,3,0)</f>
        <v>0.26847521047708139</v>
      </c>
      <c r="E376" t="str">
        <f t="shared" si="5"/>
        <v>FEMALE</v>
      </c>
    </row>
    <row r="377" spans="1:5">
      <c r="A377" t="s">
        <v>6</v>
      </c>
      <c r="B377" t="s">
        <v>2992</v>
      </c>
      <c r="C377">
        <f>VLOOKUP(B377,pivottrain!A:C,2,0)</f>
        <v>0.06</v>
      </c>
      <c r="D377">
        <f>VLOOKUP(B377,pivottrain!A:C,3,0)</f>
        <v>0.94</v>
      </c>
      <c r="E377" t="str">
        <f t="shared" si="5"/>
        <v>MALE</v>
      </c>
    </row>
    <row r="378" spans="1:5">
      <c r="A378" t="s">
        <v>4</v>
      </c>
      <c r="B378" t="s">
        <v>2995</v>
      </c>
      <c r="C378">
        <f>VLOOKUP(B378,pivottrain!A:C,2,0)</f>
        <v>0.15492957746478872</v>
      </c>
      <c r="D378">
        <f>VLOOKUP(B378,pivottrain!A:C,3,0)</f>
        <v>0.84507042253521125</v>
      </c>
      <c r="E378" t="str">
        <f t="shared" si="5"/>
        <v>MALE</v>
      </c>
    </row>
    <row r="379" spans="1:5">
      <c r="A379" t="s">
        <v>4</v>
      </c>
      <c r="B379" t="s">
        <v>2988</v>
      </c>
      <c r="C379">
        <f>VLOOKUP(B379,pivottrain!A:C,2,0)</f>
        <v>6.5384615384615388E-2</v>
      </c>
      <c r="D379">
        <f>VLOOKUP(B379,pivottrain!A:C,3,0)</f>
        <v>0.93461538461538463</v>
      </c>
      <c r="E379" t="str">
        <f t="shared" si="5"/>
        <v>MALE</v>
      </c>
    </row>
    <row r="380" spans="1:5">
      <c r="A380" t="s">
        <v>4</v>
      </c>
      <c r="B380" t="s">
        <v>2992</v>
      </c>
      <c r="C380">
        <f>VLOOKUP(B380,pivottrain!A:C,2,0)</f>
        <v>0.06</v>
      </c>
      <c r="D380">
        <f>VLOOKUP(B380,pivottrain!A:C,3,0)</f>
        <v>0.94</v>
      </c>
      <c r="E380" t="str">
        <f t="shared" si="5"/>
        <v>MALE</v>
      </c>
    </row>
    <row r="381" spans="1:5">
      <c r="A381" t="s">
        <v>6</v>
      </c>
      <c r="B381" t="s">
        <v>2983</v>
      </c>
      <c r="C381">
        <f>VLOOKUP(B381,pivottrain!A:C,2,0)</f>
        <v>0.82037996545768566</v>
      </c>
      <c r="D381">
        <f>VLOOKUP(B381,pivottrain!A:C,3,0)</f>
        <v>0.17962003454231434</v>
      </c>
      <c r="E381" t="str">
        <f t="shared" si="5"/>
        <v>FEMALE</v>
      </c>
    </row>
    <row r="382" spans="1:5">
      <c r="A382" t="s">
        <v>6</v>
      </c>
      <c r="B382" t="s">
        <v>2994</v>
      </c>
      <c r="C382">
        <f>VLOOKUP(B382,pivottrain!A:C,2,0)</f>
        <v>8.6538461538461536E-2</v>
      </c>
      <c r="D382">
        <f>VLOOKUP(B382,pivottrain!A:C,3,0)</f>
        <v>0.91346153846153844</v>
      </c>
      <c r="E382" t="str">
        <f t="shared" si="5"/>
        <v>MALE</v>
      </c>
    </row>
    <row r="383" spans="1:5">
      <c r="A383" t="s">
        <v>4</v>
      </c>
      <c r="B383" t="s">
        <v>2994</v>
      </c>
      <c r="C383">
        <f>VLOOKUP(B383,pivottrain!A:C,2,0)</f>
        <v>8.6538461538461536E-2</v>
      </c>
      <c r="D383">
        <f>VLOOKUP(B383,pivottrain!A:C,3,0)</f>
        <v>0.91346153846153844</v>
      </c>
      <c r="E383" t="str">
        <f t="shared" si="5"/>
        <v>MALE</v>
      </c>
    </row>
    <row r="384" spans="1:5">
      <c r="A384" t="s">
        <v>4</v>
      </c>
      <c r="B384" t="s">
        <v>2986</v>
      </c>
      <c r="C384">
        <f>VLOOKUP(B384,pivottrain!A:C,2,0)</f>
        <v>0.28260869565217389</v>
      </c>
      <c r="D384">
        <f>VLOOKUP(B384,pivottrain!A:C,3,0)</f>
        <v>0.71739130434782605</v>
      </c>
      <c r="E384" t="str">
        <f t="shared" si="5"/>
        <v>MALE</v>
      </c>
    </row>
    <row r="385" spans="1:5">
      <c r="A385" t="s">
        <v>6</v>
      </c>
      <c r="B385" t="s">
        <v>2992</v>
      </c>
      <c r="C385">
        <f>VLOOKUP(B385,pivottrain!A:C,2,0)</f>
        <v>0.06</v>
      </c>
      <c r="D385">
        <f>VLOOKUP(B385,pivottrain!A:C,3,0)</f>
        <v>0.94</v>
      </c>
      <c r="E385" t="str">
        <f t="shared" si="5"/>
        <v>MALE</v>
      </c>
    </row>
    <row r="386" spans="1:5">
      <c r="A386" t="s">
        <v>6</v>
      </c>
      <c r="B386" t="s">
        <v>2976</v>
      </c>
      <c r="C386">
        <f>VLOOKUP(B386,pivottrain!A:C,2,0)</f>
        <v>0.73152478952291866</v>
      </c>
      <c r="D386">
        <f>VLOOKUP(B386,pivottrain!A:C,3,0)</f>
        <v>0.26847521047708139</v>
      </c>
      <c r="E386" t="str">
        <f t="shared" si="5"/>
        <v>FEMALE</v>
      </c>
    </row>
    <row r="387" spans="1:5">
      <c r="A387" t="s">
        <v>4</v>
      </c>
      <c r="B387" t="s">
        <v>2997</v>
      </c>
      <c r="C387">
        <f>VLOOKUP(B387,pivottrain!A:C,2,0)</f>
        <v>5.5555555555555552E-2</v>
      </c>
      <c r="D387">
        <f>VLOOKUP(B387,pivottrain!A:C,3,0)</f>
        <v>0.94444444444444442</v>
      </c>
      <c r="E387" t="str">
        <f t="shared" ref="E387:E450" si="6">IF(D387&gt;C387,"MALE","FEMALE")</f>
        <v>MALE</v>
      </c>
    </row>
    <row r="388" spans="1:5">
      <c r="A388" t="s">
        <v>4</v>
      </c>
      <c r="B388" t="s">
        <v>2976</v>
      </c>
      <c r="C388">
        <f>VLOOKUP(B388,pivottrain!A:C,2,0)</f>
        <v>0.73152478952291866</v>
      </c>
      <c r="D388">
        <f>VLOOKUP(B388,pivottrain!A:C,3,0)</f>
        <v>0.26847521047708139</v>
      </c>
      <c r="E388" t="str">
        <f t="shared" si="6"/>
        <v>FEMALE</v>
      </c>
    </row>
    <row r="389" spans="1:5">
      <c r="A389" t="s">
        <v>6</v>
      </c>
      <c r="B389" t="s">
        <v>2983</v>
      </c>
      <c r="C389">
        <f>VLOOKUP(B389,pivottrain!A:C,2,0)</f>
        <v>0.82037996545768566</v>
      </c>
      <c r="D389">
        <f>VLOOKUP(B389,pivottrain!A:C,3,0)</f>
        <v>0.17962003454231434</v>
      </c>
      <c r="E389" t="str">
        <f t="shared" si="6"/>
        <v>FEMALE</v>
      </c>
    </row>
    <row r="390" spans="1:5">
      <c r="A390" t="s">
        <v>4</v>
      </c>
      <c r="B390" t="s">
        <v>2986</v>
      </c>
      <c r="C390">
        <f>VLOOKUP(B390,pivottrain!A:C,2,0)</f>
        <v>0.28260869565217389</v>
      </c>
      <c r="D390">
        <f>VLOOKUP(B390,pivottrain!A:C,3,0)</f>
        <v>0.71739130434782605</v>
      </c>
      <c r="E390" t="str">
        <f t="shared" si="6"/>
        <v>MALE</v>
      </c>
    </row>
    <row r="391" spans="1:5">
      <c r="A391" t="s">
        <v>6</v>
      </c>
      <c r="B391" t="s">
        <v>2976</v>
      </c>
      <c r="C391">
        <f>VLOOKUP(B391,pivottrain!A:C,2,0)</f>
        <v>0.73152478952291866</v>
      </c>
      <c r="D391">
        <f>VLOOKUP(B391,pivottrain!A:C,3,0)</f>
        <v>0.26847521047708139</v>
      </c>
      <c r="E391" t="str">
        <f t="shared" si="6"/>
        <v>FEMALE</v>
      </c>
    </row>
    <row r="392" spans="1:5">
      <c r="A392" t="s">
        <v>6</v>
      </c>
      <c r="B392" t="s">
        <v>2988</v>
      </c>
      <c r="C392">
        <f>VLOOKUP(B392,pivottrain!A:C,2,0)</f>
        <v>6.5384615384615388E-2</v>
      </c>
      <c r="D392">
        <f>VLOOKUP(B392,pivottrain!A:C,3,0)</f>
        <v>0.93461538461538463</v>
      </c>
      <c r="E392" t="str">
        <f t="shared" si="6"/>
        <v>MALE</v>
      </c>
    </row>
    <row r="393" spans="1:5">
      <c r="A393" t="s">
        <v>6</v>
      </c>
      <c r="B393" t="s">
        <v>2986</v>
      </c>
      <c r="C393">
        <f>VLOOKUP(B393,pivottrain!A:C,2,0)</f>
        <v>0.28260869565217389</v>
      </c>
      <c r="D393">
        <f>VLOOKUP(B393,pivottrain!A:C,3,0)</f>
        <v>0.71739130434782605</v>
      </c>
      <c r="E393" t="str">
        <f t="shared" si="6"/>
        <v>MALE</v>
      </c>
    </row>
    <row r="394" spans="1:5">
      <c r="A394" t="s">
        <v>6</v>
      </c>
      <c r="B394" t="s">
        <v>2983</v>
      </c>
      <c r="C394">
        <f>VLOOKUP(B394,pivottrain!A:C,2,0)</f>
        <v>0.82037996545768566</v>
      </c>
      <c r="D394">
        <f>VLOOKUP(B394,pivottrain!A:C,3,0)</f>
        <v>0.17962003454231434</v>
      </c>
      <c r="E394" t="str">
        <f t="shared" si="6"/>
        <v>FEMALE</v>
      </c>
    </row>
    <row r="395" spans="1:5">
      <c r="A395" t="s">
        <v>6</v>
      </c>
      <c r="B395" t="s">
        <v>2976</v>
      </c>
      <c r="C395">
        <f>VLOOKUP(B395,pivottrain!A:C,2,0)</f>
        <v>0.73152478952291866</v>
      </c>
      <c r="D395">
        <f>VLOOKUP(B395,pivottrain!A:C,3,0)</f>
        <v>0.26847521047708139</v>
      </c>
      <c r="E395" t="str">
        <f t="shared" si="6"/>
        <v>FEMALE</v>
      </c>
    </row>
    <row r="396" spans="1:5">
      <c r="A396" t="s">
        <v>6</v>
      </c>
      <c r="B396" t="s">
        <v>2995</v>
      </c>
      <c r="C396">
        <f>VLOOKUP(B396,pivottrain!A:C,2,0)</f>
        <v>0.15492957746478872</v>
      </c>
      <c r="D396">
        <f>VLOOKUP(B396,pivottrain!A:C,3,0)</f>
        <v>0.84507042253521125</v>
      </c>
      <c r="E396" t="str">
        <f t="shared" si="6"/>
        <v>MALE</v>
      </c>
    </row>
    <row r="397" spans="1:5">
      <c r="A397" t="s">
        <v>4</v>
      </c>
      <c r="B397" t="s">
        <v>2982</v>
      </c>
      <c r="C397">
        <f>VLOOKUP(B397,pivottrain!A:C,2,0)</f>
        <v>3.7234042553191488E-2</v>
      </c>
      <c r="D397">
        <f>VLOOKUP(B397,pivottrain!A:C,3,0)</f>
        <v>0.96276595744680848</v>
      </c>
      <c r="E397" t="str">
        <f t="shared" si="6"/>
        <v>MALE</v>
      </c>
    </row>
    <row r="398" spans="1:5">
      <c r="A398" t="s">
        <v>6</v>
      </c>
      <c r="B398" t="s">
        <v>2983</v>
      </c>
      <c r="C398">
        <f>VLOOKUP(B398,pivottrain!A:C,2,0)</f>
        <v>0.82037996545768566</v>
      </c>
      <c r="D398">
        <f>VLOOKUP(B398,pivottrain!A:C,3,0)</f>
        <v>0.17962003454231434</v>
      </c>
      <c r="E398" t="str">
        <f t="shared" si="6"/>
        <v>FEMALE</v>
      </c>
    </row>
    <row r="399" spans="1:5">
      <c r="A399" t="s">
        <v>6</v>
      </c>
      <c r="B399" t="s">
        <v>2976</v>
      </c>
      <c r="C399">
        <f>VLOOKUP(B399,pivottrain!A:C,2,0)</f>
        <v>0.73152478952291866</v>
      </c>
      <c r="D399">
        <f>VLOOKUP(B399,pivottrain!A:C,3,0)</f>
        <v>0.26847521047708139</v>
      </c>
      <c r="E399" t="str">
        <f t="shared" si="6"/>
        <v>FEMALE</v>
      </c>
    </row>
    <row r="400" spans="1:5">
      <c r="A400" t="s">
        <v>6</v>
      </c>
      <c r="B400" t="s">
        <v>2983</v>
      </c>
      <c r="C400">
        <f>VLOOKUP(B400,pivottrain!A:C,2,0)</f>
        <v>0.82037996545768566</v>
      </c>
      <c r="D400">
        <f>VLOOKUP(B400,pivottrain!A:C,3,0)</f>
        <v>0.17962003454231434</v>
      </c>
      <c r="E400" t="str">
        <f t="shared" si="6"/>
        <v>FEMALE</v>
      </c>
    </row>
    <row r="401" spans="1:5">
      <c r="A401" t="s">
        <v>6</v>
      </c>
      <c r="B401" t="s">
        <v>2985</v>
      </c>
      <c r="C401">
        <f>VLOOKUP(B401,pivottrain!A:C,2,0)</f>
        <v>6.25E-2</v>
      </c>
      <c r="D401">
        <f>VLOOKUP(B401,pivottrain!A:C,3,0)</f>
        <v>0.9375</v>
      </c>
      <c r="E401" t="str">
        <f t="shared" si="6"/>
        <v>MALE</v>
      </c>
    </row>
    <row r="402" spans="1:5">
      <c r="A402" t="s">
        <v>4</v>
      </c>
      <c r="B402" t="s">
        <v>2982</v>
      </c>
      <c r="C402">
        <f>VLOOKUP(B402,pivottrain!A:C,2,0)</f>
        <v>3.7234042553191488E-2</v>
      </c>
      <c r="D402">
        <f>VLOOKUP(B402,pivottrain!A:C,3,0)</f>
        <v>0.96276595744680848</v>
      </c>
      <c r="E402" t="str">
        <f t="shared" si="6"/>
        <v>MALE</v>
      </c>
    </row>
    <row r="403" spans="1:5">
      <c r="A403" t="s">
        <v>4</v>
      </c>
      <c r="B403" t="s">
        <v>2982</v>
      </c>
      <c r="C403">
        <f>VLOOKUP(B403,pivottrain!A:C,2,0)</f>
        <v>3.7234042553191488E-2</v>
      </c>
      <c r="D403">
        <f>VLOOKUP(B403,pivottrain!A:C,3,0)</f>
        <v>0.96276595744680848</v>
      </c>
      <c r="E403" t="str">
        <f t="shared" si="6"/>
        <v>MALE</v>
      </c>
    </row>
    <row r="404" spans="1:5">
      <c r="A404" t="s">
        <v>6</v>
      </c>
      <c r="B404" t="s">
        <v>2976</v>
      </c>
      <c r="C404">
        <f>VLOOKUP(B404,pivottrain!A:C,2,0)</f>
        <v>0.73152478952291866</v>
      </c>
      <c r="D404">
        <f>VLOOKUP(B404,pivottrain!A:C,3,0)</f>
        <v>0.26847521047708139</v>
      </c>
      <c r="E404" t="str">
        <f t="shared" si="6"/>
        <v>FEMALE</v>
      </c>
    </row>
    <row r="405" spans="1:5">
      <c r="A405" t="s">
        <v>4</v>
      </c>
      <c r="B405" t="s">
        <v>2978</v>
      </c>
      <c r="C405">
        <f>VLOOKUP(B405,pivottrain!A:C,2,0)</f>
        <v>5.0847457627118647E-2</v>
      </c>
      <c r="D405">
        <f>VLOOKUP(B405,pivottrain!A:C,3,0)</f>
        <v>0.94915254237288138</v>
      </c>
      <c r="E405" t="str">
        <f t="shared" si="6"/>
        <v>MALE</v>
      </c>
    </row>
    <row r="406" spans="1:5">
      <c r="A406" t="s">
        <v>4</v>
      </c>
      <c r="B406" t="s">
        <v>2988</v>
      </c>
      <c r="C406">
        <f>VLOOKUP(B406,pivottrain!A:C,2,0)</f>
        <v>6.5384615384615388E-2</v>
      </c>
      <c r="D406">
        <f>VLOOKUP(B406,pivottrain!A:C,3,0)</f>
        <v>0.93461538461538463</v>
      </c>
      <c r="E406" t="str">
        <f t="shared" si="6"/>
        <v>MALE</v>
      </c>
    </row>
    <row r="407" spans="1:5">
      <c r="A407" t="s">
        <v>6</v>
      </c>
      <c r="B407" t="s">
        <v>2976</v>
      </c>
      <c r="C407">
        <f>VLOOKUP(B407,pivottrain!A:C,2,0)</f>
        <v>0.73152478952291866</v>
      </c>
      <c r="D407">
        <f>VLOOKUP(B407,pivottrain!A:C,3,0)</f>
        <v>0.26847521047708139</v>
      </c>
      <c r="E407" t="str">
        <f t="shared" si="6"/>
        <v>FEMALE</v>
      </c>
    </row>
    <row r="408" spans="1:5">
      <c r="A408" t="s">
        <v>4</v>
      </c>
      <c r="B408" t="s">
        <v>2988</v>
      </c>
      <c r="C408">
        <f>VLOOKUP(B408,pivottrain!A:C,2,0)</f>
        <v>6.5384615384615388E-2</v>
      </c>
      <c r="D408">
        <f>VLOOKUP(B408,pivottrain!A:C,3,0)</f>
        <v>0.93461538461538463</v>
      </c>
      <c r="E408" t="str">
        <f t="shared" si="6"/>
        <v>MALE</v>
      </c>
    </row>
    <row r="409" spans="1:5">
      <c r="A409" t="s">
        <v>4</v>
      </c>
      <c r="B409" t="s">
        <v>2987</v>
      </c>
      <c r="C409">
        <f>VLOOKUP(B409,pivottrain!A:C,2,0)</f>
        <v>0.171875</v>
      </c>
      <c r="D409">
        <f>VLOOKUP(B409,pivottrain!A:C,3,0)</f>
        <v>0.828125</v>
      </c>
      <c r="E409" t="str">
        <f t="shared" si="6"/>
        <v>MALE</v>
      </c>
    </row>
    <row r="410" spans="1:5">
      <c r="A410" t="s">
        <v>4</v>
      </c>
      <c r="B410" t="s">
        <v>2994</v>
      </c>
      <c r="C410">
        <f>VLOOKUP(B410,pivottrain!A:C,2,0)</f>
        <v>8.6538461538461536E-2</v>
      </c>
      <c r="D410">
        <f>VLOOKUP(B410,pivottrain!A:C,3,0)</f>
        <v>0.91346153846153844</v>
      </c>
      <c r="E410" t="str">
        <f t="shared" si="6"/>
        <v>MALE</v>
      </c>
    </row>
    <row r="411" spans="1:5">
      <c r="A411" t="s">
        <v>6</v>
      </c>
      <c r="B411" t="s">
        <v>2976</v>
      </c>
      <c r="C411">
        <f>VLOOKUP(B411,pivottrain!A:C,2,0)</f>
        <v>0.73152478952291866</v>
      </c>
      <c r="D411">
        <f>VLOOKUP(B411,pivottrain!A:C,3,0)</f>
        <v>0.26847521047708139</v>
      </c>
      <c r="E411" t="str">
        <f t="shared" si="6"/>
        <v>FEMALE</v>
      </c>
    </row>
    <row r="412" spans="1:5">
      <c r="A412" t="s">
        <v>6</v>
      </c>
      <c r="B412" t="s">
        <v>2983</v>
      </c>
      <c r="C412">
        <f>VLOOKUP(B412,pivottrain!A:C,2,0)</f>
        <v>0.82037996545768566</v>
      </c>
      <c r="D412">
        <f>VLOOKUP(B412,pivottrain!A:C,3,0)</f>
        <v>0.17962003454231434</v>
      </c>
      <c r="E412" t="str">
        <f t="shared" si="6"/>
        <v>FEMALE</v>
      </c>
    </row>
    <row r="413" spans="1:5">
      <c r="A413" t="s">
        <v>6</v>
      </c>
      <c r="B413" t="s">
        <v>2976</v>
      </c>
      <c r="C413">
        <f>VLOOKUP(B413,pivottrain!A:C,2,0)</f>
        <v>0.73152478952291866</v>
      </c>
      <c r="D413">
        <f>VLOOKUP(B413,pivottrain!A:C,3,0)</f>
        <v>0.26847521047708139</v>
      </c>
      <c r="E413" t="str">
        <f t="shared" si="6"/>
        <v>FEMALE</v>
      </c>
    </row>
    <row r="414" spans="1:5">
      <c r="A414" t="s">
        <v>4</v>
      </c>
      <c r="B414" t="s">
        <v>2981</v>
      </c>
      <c r="C414">
        <f>VLOOKUP(B414,pivottrain!A:C,2,0)</f>
        <v>5.2631578947368418E-2</v>
      </c>
      <c r="D414">
        <f>VLOOKUP(B414,pivottrain!A:C,3,0)</f>
        <v>0.94736842105263153</v>
      </c>
      <c r="E414" t="str">
        <f t="shared" si="6"/>
        <v>MALE</v>
      </c>
    </row>
    <row r="415" spans="1:5">
      <c r="A415" t="s">
        <v>4</v>
      </c>
      <c r="B415" t="s">
        <v>2992</v>
      </c>
      <c r="C415">
        <f>VLOOKUP(B415,pivottrain!A:C,2,0)</f>
        <v>0.06</v>
      </c>
      <c r="D415">
        <f>VLOOKUP(B415,pivottrain!A:C,3,0)</f>
        <v>0.94</v>
      </c>
      <c r="E415" t="str">
        <f t="shared" si="6"/>
        <v>MALE</v>
      </c>
    </row>
    <row r="416" spans="1:5">
      <c r="A416" t="s">
        <v>4</v>
      </c>
      <c r="B416" t="s">
        <v>2983</v>
      </c>
      <c r="C416">
        <f>VLOOKUP(B416,pivottrain!A:C,2,0)</f>
        <v>0.82037996545768566</v>
      </c>
      <c r="D416">
        <f>VLOOKUP(B416,pivottrain!A:C,3,0)</f>
        <v>0.17962003454231434</v>
      </c>
      <c r="E416" t="str">
        <f t="shared" si="6"/>
        <v>FEMALE</v>
      </c>
    </row>
    <row r="417" spans="1:5">
      <c r="A417" t="s">
        <v>4</v>
      </c>
      <c r="B417" t="s">
        <v>2985</v>
      </c>
      <c r="C417">
        <f>VLOOKUP(B417,pivottrain!A:C,2,0)</f>
        <v>6.25E-2</v>
      </c>
      <c r="D417">
        <f>VLOOKUP(B417,pivottrain!A:C,3,0)</f>
        <v>0.9375</v>
      </c>
      <c r="E417" t="str">
        <f t="shared" si="6"/>
        <v>MALE</v>
      </c>
    </row>
    <row r="418" spans="1:5">
      <c r="A418" t="s">
        <v>6</v>
      </c>
      <c r="B418" t="s">
        <v>2983</v>
      </c>
      <c r="C418">
        <f>VLOOKUP(B418,pivottrain!A:C,2,0)</f>
        <v>0.82037996545768566</v>
      </c>
      <c r="D418">
        <f>VLOOKUP(B418,pivottrain!A:C,3,0)</f>
        <v>0.17962003454231434</v>
      </c>
      <c r="E418" t="str">
        <f t="shared" si="6"/>
        <v>FEMALE</v>
      </c>
    </row>
    <row r="419" spans="1:5">
      <c r="A419" t="s">
        <v>6</v>
      </c>
      <c r="B419" t="s">
        <v>2976</v>
      </c>
      <c r="C419">
        <f>VLOOKUP(B419,pivottrain!A:C,2,0)</f>
        <v>0.73152478952291866</v>
      </c>
      <c r="D419">
        <f>VLOOKUP(B419,pivottrain!A:C,3,0)</f>
        <v>0.26847521047708139</v>
      </c>
      <c r="E419" t="str">
        <f t="shared" si="6"/>
        <v>FEMALE</v>
      </c>
    </row>
    <row r="420" spans="1:5">
      <c r="A420" t="s">
        <v>6</v>
      </c>
      <c r="B420" t="s">
        <v>2976</v>
      </c>
      <c r="C420">
        <f>VLOOKUP(B420,pivottrain!A:C,2,0)</f>
        <v>0.73152478952291866</v>
      </c>
      <c r="D420">
        <f>VLOOKUP(B420,pivottrain!A:C,3,0)</f>
        <v>0.26847521047708139</v>
      </c>
      <c r="E420" t="str">
        <f t="shared" si="6"/>
        <v>FEMALE</v>
      </c>
    </row>
    <row r="421" spans="1:5">
      <c r="A421" t="s">
        <v>4</v>
      </c>
      <c r="B421" t="s">
        <v>2988</v>
      </c>
      <c r="C421">
        <f>VLOOKUP(B421,pivottrain!A:C,2,0)</f>
        <v>6.5384615384615388E-2</v>
      </c>
      <c r="D421">
        <f>VLOOKUP(B421,pivottrain!A:C,3,0)</f>
        <v>0.93461538461538463</v>
      </c>
      <c r="E421" t="str">
        <f t="shared" si="6"/>
        <v>MALE</v>
      </c>
    </row>
    <row r="422" spans="1:5">
      <c r="A422" t="s">
        <v>6</v>
      </c>
      <c r="B422" t="s">
        <v>2983</v>
      </c>
      <c r="C422">
        <f>VLOOKUP(B422,pivottrain!A:C,2,0)</f>
        <v>0.82037996545768566</v>
      </c>
      <c r="D422">
        <f>VLOOKUP(B422,pivottrain!A:C,3,0)</f>
        <v>0.17962003454231434</v>
      </c>
      <c r="E422" t="str">
        <f t="shared" si="6"/>
        <v>FEMALE</v>
      </c>
    </row>
    <row r="423" spans="1:5">
      <c r="A423" t="s">
        <v>4</v>
      </c>
      <c r="B423" t="s">
        <v>2984</v>
      </c>
      <c r="C423">
        <f>VLOOKUP(B423,pivottrain!A:C,2,0)</f>
        <v>2.6315789473684209E-2</v>
      </c>
      <c r="D423">
        <f>VLOOKUP(B423,pivottrain!A:C,3,0)</f>
        <v>0.97368421052631582</v>
      </c>
      <c r="E423" t="str">
        <f t="shared" si="6"/>
        <v>MALE</v>
      </c>
    </row>
    <row r="424" spans="1:5">
      <c r="A424" t="s">
        <v>4</v>
      </c>
      <c r="B424" t="s">
        <v>2976</v>
      </c>
      <c r="C424">
        <f>VLOOKUP(B424,pivottrain!A:C,2,0)</f>
        <v>0.73152478952291866</v>
      </c>
      <c r="D424">
        <f>VLOOKUP(B424,pivottrain!A:C,3,0)</f>
        <v>0.26847521047708139</v>
      </c>
      <c r="E424" t="str">
        <f t="shared" si="6"/>
        <v>FEMALE</v>
      </c>
    </row>
    <row r="425" spans="1:5">
      <c r="A425" t="s">
        <v>4</v>
      </c>
      <c r="B425" t="s">
        <v>2983</v>
      </c>
      <c r="C425">
        <f>VLOOKUP(B425,pivottrain!A:C,2,0)</f>
        <v>0.82037996545768566</v>
      </c>
      <c r="D425">
        <f>VLOOKUP(B425,pivottrain!A:C,3,0)</f>
        <v>0.17962003454231434</v>
      </c>
      <c r="E425" t="str">
        <f t="shared" si="6"/>
        <v>FEMALE</v>
      </c>
    </row>
    <row r="426" spans="1:5">
      <c r="A426" t="s">
        <v>6</v>
      </c>
      <c r="B426" t="s">
        <v>2976</v>
      </c>
      <c r="C426">
        <f>VLOOKUP(B426,pivottrain!A:C,2,0)</f>
        <v>0.73152478952291866</v>
      </c>
      <c r="D426">
        <f>VLOOKUP(B426,pivottrain!A:C,3,0)</f>
        <v>0.26847521047708139</v>
      </c>
      <c r="E426" t="str">
        <f t="shared" si="6"/>
        <v>FEMALE</v>
      </c>
    </row>
    <row r="427" spans="1:5">
      <c r="A427" t="s">
        <v>4</v>
      </c>
      <c r="B427" t="s">
        <v>2976</v>
      </c>
      <c r="C427">
        <f>VLOOKUP(B427,pivottrain!A:C,2,0)</f>
        <v>0.73152478952291866</v>
      </c>
      <c r="D427">
        <f>VLOOKUP(B427,pivottrain!A:C,3,0)</f>
        <v>0.26847521047708139</v>
      </c>
      <c r="E427" t="str">
        <f t="shared" si="6"/>
        <v>FEMALE</v>
      </c>
    </row>
    <row r="428" spans="1:5">
      <c r="A428" t="s">
        <v>4</v>
      </c>
      <c r="B428" t="s">
        <v>2994</v>
      </c>
      <c r="C428">
        <f>VLOOKUP(B428,pivottrain!A:C,2,0)</f>
        <v>8.6538461538461536E-2</v>
      </c>
      <c r="D428">
        <f>VLOOKUP(B428,pivottrain!A:C,3,0)</f>
        <v>0.91346153846153844</v>
      </c>
      <c r="E428" t="str">
        <f t="shared" si="6"/>
        <v>MALE</v>
      </c>
    </row>
    <row r="429" spans="1:5">
      <c r="A429" t="s">
        <v>6</v>
      </c>
      <c r="B429" t="s">
        <v>2983</v>
      </c>
      <c r="C429">
        <f>VLOOKUP(B429,pivottrain!A:C,2,0)</f>
        <v>0.82037996545768566</v>
      </c>
      <c r="D429">
        <f>VLOOKUP(B429,pivottrain!A:C,3,0)</f>
        <v>0.17962003454231434</v>
      </c>
      <c r="E429" t="str">
        <f t="shared" si="6"/>
        <v>FEMALE</v>
      </c>
    </row>
    <row r="430" spans="1:5">
      <c r="A430" t="s">
        <v>6</v>
      </c>
      <c r="B430" t="s">
        <v>2976</v>
      </c>
      <c r="C430">
        <f>VLOOKUP(B430,pivottrain!A:C,2,0)</f>
        <v>0.73152478952291866</v>
      </c>
      <c r="D430">
        <f>VLOOKUP(B430,pivottrain!A:C,3,0)</f>
        <v>0.26847521047708139</v>
      </c>
      <c r="E430" t="str">
        <f t="shared" si="6"/>
        <v>FEMALE</v>
      </c>
    </row>
    <row r="431" spans="1:5">
      <c r="A431" t="s">
        <v>6</v>
      </c>
      <c r="B431" t="s">
        <v>2983</v>
      </c>
      <c r="C431">
        <f>VLOOKUP(B431,pivottrain!A:C,2,0)</f>
        <v>0.82037996545768566</v>
      </c>
      <c r="D431">
        <f>VLOOKUP(B431,pivottrain!A:C,3,0)</f>
        <v>0.17962003454231434</v>
      </c>
      <c r="E431" t="str">
        <f t="shared" si="6"/>
        <v>FEMALE</v>
      </c>
    </row>
    <row r="432" spans="1:5">
      <c r="A432" t="s">
        <v>4</v>
      </c>
      <c r="B432" t="s">
        <v>2976</v>
      </c>
      <c r="C432">
        <f>VLOOKUP(B432,pivottrain!A:C,2,0)</f>
        <v>0.73152478952291866</v>
      </c>
      <c r="D432">
        <f>VLOOKUP(B432,pivottrain!A:C,3,0)</f>
        <v>0.26847521047708139</v>
      </c>
      <c r="E432" t="str">
        <f t="shared" si="6"/>
        <v>FEMALE</v>
      </c>
    </row>
    <row r="433" spans="1:5">
      <c r="A433" t="s">
        <v>4</v>
      </c>
      <c r="B433" t="s">
        <v>2993</v>
      </c>
      <c r="C433">
        <f>VLOOKUP(B433,pivottrain!A:C,2,0)</f>
        <v>0.10810810810810811</v>
      </c>
      <c r="D433">
        <f>VLOOKUP(B433,pivottrain!A:C,3,0)</f>
        <v>0.89189189189189189</v>
      </c>
      <c r="E433" t="str">
        <f t="shared" si="6"/>
        <v>MALE</v>
      </c>
    </row>
    <row r="434" spans="1:5">
      <c r="A434" t="s">
        <v>4</v>
      </c>
      <c r="B434" t="s">
        <v>2982</v>
      </c>
      <c r="C434">
        <f>VLOOKUP(B434,pivottrain!A:C,2,0)</f>
        <v>3.7234042553191488E-2</v>
      </c>
      <c r="D434">
        <f>VLOOKUP(B434,pivottrain!A:C,3,0)</f>
        <v>0.96276595744680848</v>
      </c>
      <c r="E434" t="str">
        <f t="shared" si="6"/>
        <v>MALE</v>
      </c>
    </row>
    <row r="435" spans="1:5">
      <c r="A435" t="s">
        <v>4</v>
      </c>
      <c r="B435" t="s">
        <v>2977</v>
      </c>
      <c r="C435">
        <f>VLOOKUP(B435,pivottrain!A:C,2,0)</f>
        <v>0.15789473684210525</v>
      </c>
      <c r="D435">
        <f>VLOOKUP(B435,pivottrain!A:C,3,0)</f>
        <v>0.84210526315789469</v>
      </c>
      <c r="E435" t="str">
        <f t="shared" si="6"/>
        <v>MALE</v>
      </c>
    </row>
    <row r="436" spans="1:5">
      <c r="A436" t="s">
        <v>4</v>
      </c>
      <c r="B436" t="s">
        <v>2976</v>
      </c>
      <c r="C436">
        <f>VLOOKUP(B436,pivottrain!A:C,2,0)</f>
        <v>0.73152478952291866</v>
      </c>
      <c r="D436">
        <f>VLOOKUP(B436,pivottrain!A:C,3,0)</f>
        <v>0.26847521047708139</v>
      </c>
      <c r="E436" t="str">
        <f t="shared" si="6"/>
        <v>FEMALE</v>
      </c>
    </row>
    <row r="437" spans="1:5">
      <c r="A437" t="s">
        <v>6</v>
      </c>
      <c r="B437" t="s">
        <v>2976</v>
      </c>
      <c r="C437">
        <f>VLOOKUP(B437,pivottrain!A:C,2,0)</f>
        <v>0.73152478952291866</v>
      </c>
      <c r="D437">
        <f>VLOOKUP(B437,pivottrain!A:C,3,0)</f>
        <v>0.26847521047708139</v>
      </c>
      <c r="E437" t="str">
        <f t="shared" si="6"/>
        <v>FEMALE</v>
      </c>
    </row>
    <row r="438" spans="1:5">
      <c r="A438" t="s">
        <v>6</v>
      </c>
      <c r="B438" t="s">
        <v>2976</v>
      </c>
      <c r="C438">
        <f>VLOOKUP(B438,pivottrain!A:C,2,0)</f>
        <v>0.73152478952291866</v>
      </c>
      <c r="D438">
        <f>VLOOKUP(B438,pivottrain!A:C,3,0)</f>
        <v>0.26847521047708139</v>
      </c>
      <c r="E438" t="str">
        <f t="shared" si="6"/>
        <v>FEMALE</v>
      </c>
    </row>
    <row r="439" spans="1:5">
      <c r="A439" t="s">
        <v>6</v>
      </c>
      <c r="B439" t="s">
        <v>2983</v>
      </c>
      <c r="C439">
        <f>VLOOKUP(B439,pivottrain!A:C,2,0)</f>
        <v>0.82037996545768566</v>
      </c>
      <c r="D439">
        <f>VLOOKUP(B439,pivottrain!A:C,3,0)</f>
        <v>0.17962003454231434</v>
      </c>
      <c r="E439" t="str">
        <f t="shared" si="6"/>
        <v>FEMALE</v>
      </c>
    </row>
    <row r="440" spans="1:5">
      <c r="A440" t="s">
        <v>6</v>
      </c>
      <c r="B440" t="s">
        <v>2976</v>
      </c>
      <c r="C440">
        <f>VLOOKUP(B440,pivottrain!A:C,2,0)</f>
        <v>0.73152478952291866</v>
      </c>
      <c r="D440">
        <f>VLOOKUP(B440,pivottrain!A:C,3,0)</f>
        <v>0.26847521047708139</v>
      </c>
      <c r="E440" t="str">
        <f t="shared" si="6"/>
        <v>FEMALE</v>
      </c>
    </row>
    <row r="441" spans="1:5">
      <c r="A441" t="s">
        <v>6</v>
      </c>
      <c r="B441" t="s">
        <v>2976</v>
      </c>
      <c r="C441">
        <f>VLOOKUP(B441,pivottrain!A:C,2,0)</f>
        <v>0.73152478952291866</v>
      </c>
      <c r="D441">
        <f>VLOOKUP(B441,pivottrain!A:C,3,0)</f>
        <v>0.26847521047708139</v>
      </c>
      <c r="E441" t="str">
        <f t="shared" si="6"/>
        <v>FEMALE</v>
      </c>
    </row>
    <row r="442" spans="1:5">
      <c r="A442" t="s">
        <v>6</v>
      </c>
      <c r="B442" t="s">
        <v>2983</v>
      </c>
      <c r="C442">
        <f>VLOOKUP(B442,pivottrain!A:C,2,0)</f>
        <v>0.82037996545768566</v>
      </c>
      <c r="D442">
        <f>VLOOKUP(B442,pivottrain!A:C,3,0)</f>
        <v>0.17962003454231434</v>
      </c>
      <c r="E442" t="str">
        <f t="shared" si="6"/>
        <v>FEMALE</v>
      </c>
    </row>
    <row r="443" spans="1:5">
      <c r="A443" t="s">
        <v>4</v>
      </c>
      <c r="B443" t="s">
        <v>2988</v>
      </c>
      <c r="C443">
        <f>VLOOKUP(B443,pivottrain!A:C,2,0)</f>
        <v>6.5384615384615388E-2</v>
      </c>
      <c r="D443">
        <f>VLOOKUP(B443,pivottrain!A:C,3,0)</f>
        <v>0.93461538461538463</v>
      </c>
      <c r="E443" t="str">
        <f t="shared" si="6"/>
        <v>MALE</v>
      </c>
    </row>
    <row r="444" spans="1:5">
      <c r="A444" t="s">
        <v>4</v>
      </c>
      <c r="B444" t="s">
        <v>2984</v>
      </c>
      <c r="C444">
        <f>VLOOKUP(B444,pivottrain!A:C,2,0)</f>
        <v>2.6315789473684209E-2</v>
      </c>
      <c r="D444">
        <f>VLOOKUP(B444,pivottrain!A:C,3,0)</f>
        <v>0.97368421052631582</v>
      </c>
      <c r="E444" t="str">
        <f t="shared" si="6"/>
        <v>MALE</v>
      </c>
    </row>
    <row r="445" spans="1:5">
      <c r="A445" t="s">
        <v>4</v>
      </c>
      <c r="B445" t="s">
        <v>2994</v>
      </c>
      <c r="C445">
        <f>VLOOKUP(B445,pivottrain!A:C,2,0)</f>
        <v>8.6538461538461536E-2</v>
      </c>
      <c r="D445">
        <f>VLOOKUP(B445,pivottrain!A:C,3,0)</f>
        <v>0.91346153846153844</v>
      </c>
      <c r="E445" t="str">
        <f t="shared" si="6"/>
        <v>MALE</v>
      </c>
    </row>
    <row r="446" spans="1:5">
      <c r="A446" t="s">
        <v>4</v>
      </c>
      <c r="B446" t="s">
        <v>2988</v>
      </c>
      <c r="C446">
        <f>VLOOKUP(B446,pivottrain!A:C,2,0)</f>
        <v>6.5384615384615388E-2</v>
      </c>
      <c r="D446">
        <f>VLOOKUP(B446,pivottrain!A:C,3,0)</f>
        <v>0.93461538461538463</v>
      </c>
      <c r="E446" t="str">
        <f t="shared" si="6"/>
        <v>MALE</v>
      </c>
    </row>
    <row r="447" spans="1:5">
      <c r="A447" t="s">
        <v>4</v>
      </c>
      <c r="B447" t="s">
        <v>2983</v>
      </c>
      <c r="C447">
        <f>VLOOKUP(B447,pivottrain!A:C,2,0)</f>
        <v>0.82037996545768566</v>
      </c>
      <c r="D447">
        <f>VLOOKUP(B447,pivottrain!A:C,3,0)</f>
        <v>0.17962003454231434</v>
      </c>
      <c r="E447" t="str">
        <f t="shared" si="6"/>
        <v>FEMALE</v>
      </c>
    </row>
    <row r="448" spans="1:5">
      <c r="A448" t="s">
        <v>6</v>
      </c>
      <c r="B448" t="s">
        <v>2976</v>
      </c>
      <c r="C448">
        <f>VLOOKUP(B448,pivottrain!A:C,2,0)</f>
        <v>0.73152478952291866</v>
      </c>
      <c r="D448">
        <f>VLOOKUP(B448,pivottrain!A:C,3,0)</f>
        <v>0.26847521047708139</v>
      </c>
      <c r="E448" t="str">
        <f t="shared" si="6"/>
        <v>FEMALE</v>
      </c>
    </row>
    <row r="449" spans="1:5">
      <c r="A449" t="s">
        <v>4</v>
      </c>
      <c r="B449" t="s">
        <v>2992</v>
      </c>
      <c r="C449">
        <f>VLOOKUP(B449,pivottrain!A:C,2,0)</f>
        <v>0.06</v>
      </c>
      <c r="D449">
        <f>VLOOKUP(B449,pivottrain!A:C,3,0)</f>
        <v>0.94</v>
      </c>
      <c r="E449" t="str">
        <f t="shared" si="6"/>
        <v>MALE</v>
      </c>
    </row>
    <row r="450" spans="1:5">
      <c r="A450" t="s">
        <v>6</v>
      </c>
      <c r="B450" t="s">
        <v>2976</v>
      </c>
      <c r="C450">
        <f>VLOOKUP(B450,pivottrain!A:C,2,0)</f>
        <v>0.73152478952291866</v>
      </c>
      <c r="D450">
        <f>VLOOKUP(B450,pivottrain!A:C,3,0)</f>
        <v>0.26847521047708139</v>
      </c>
      <c r="E450" t="str">
        <f t="shared" si="6"/>
        <v>FEMALE</v>
      </c>
    </row>
    <row r="451" spans="1:5">
      <c r="A451" t="s">
        <v>6</v>
      </c>
      <c r="B451" t="s">
        <v>2976</v>
      </c>
      <c r="C451">
        <f>VLOOKUP(B451,pivottrain!A:C,2,0)</f>
        <v>0.73152478952291866</v>
      </c>
      <c r="D451">
        <f>VLOOKUP(B451,pivottrain!A:C,3,0)</f>
        <v>0.26847521047708139</v>
      </c>
      <c r="E451" t="str">
        <f t="shared" ref="E451:E514" si="7">IF(D451&gt;C451,"MALE","FEMALE")</f>
        <v>FEMALE</v>
      </c>
    </row>
    <row r="452" spans="1:5">
      <c r="A452" t="s">
        <v>4</v>
      </c>
      <c r="B452" t="s">
        <v>2994</v>
      </c>
      <c r="C452">
        <f>VLOOKUP(B452,pivottrain!A:C,2,0)</f>
        <v>8.6538461538461536E-2</v>
      </c>
      <c r="D452">
        <f>VLOOKUP(B452,pivottrain!A:C,3,0)</f>
        <v>0.91346153846153844</v>
      </c>
      <c r="E452" t="str">
        <f t="shared" si="7"/>
        <v>MALE</v>
      </c>
    </row>
    <row r="453" spans="1:5">
      <c r="A453" t="s">
        <v>6</v>
      </c>
      <c r="B453" t="s">
        <v>2983</v>
      </c>
      <c r="C453">
        <f>VLOOKUP(B453,pivottrain!A:C,2,0)</f>
        <v>0.82037996545768566</v>
      </c>
      <c r="D453">
        <f>VLOOKUP(B453,pivottrain!A:C,3,0)</f>
        <v>0.17962003454231434</v>
      </c>
      <c r="E453" t="str">
        <f t="shared" si="7"/>
        <v>FEMALE</v>
      </c>
    </row>
    <row r="454" spans="1:5">
      <c r="A454" t="s">
        <v>4</v>
      </c>
      <c r="B454" t="s">
        <v>2987</v>
      </c>
      <c r="C454">
        <f>VLOOKUP(B454,pivottrain!A:C,2,0)</f>
        <v>0.171875</v>
      </c>
      <c r="D454">
        <f>VLOOKUP(B454,pivottrain!A:C,3,0)</f>
        <v>0.828125</v>
      </c>
      <c r="E454" t="str">
        <f t="shared" si="7"/>
        <v>MALE</v>
      </c>
    </row>
    <row r="455" spans="1:5">
      <c r="A455" t="s">
        <v>4</v>
      </c>
      <c r="B455" t="s">
        <v>2978</v>
      </c>
      <c r="C455">
        <f>VLOOKUP(B455,pivottrain!A:C,2,0)</f>
        <v>5.0847457627118647E-2</v>
      </c>
      <c r="D455">
        <f>VLOOKUP(B455,pivottrain!A:C,3,0)</f>
        <v>0.94915254237288138</v>
      </c>
      <c r="E455" t="str">
        <f t="shared" si="7"/>
        <v>MALE</v>
      </c>
    </row>
    <row r="456" spans="1:5">
      <c r="A456" t="s">
        <v>6</v>
      </c>
      <c r="B456" t="s">
        <v>2976</v>
      </c>
      <c r="C456">
        <f>VLOOKUP(B456,pivottrain!A:C,2,0)</f>
        <v>0.73152478952291866</v>
      </c>
      <c r="D456">
        <f>VLOOKUP(B456,pivottrain!A:C,3,0)</f>
        <v>0.26847521047708139</v>
      </c>
      <c r="E456" t="str">
        <f t="shared" si="7"/>
        <v>FEMALE</v>
      </c>
    </row>
    <row r="457" spans="1:5">
      <c r="A457" t="s">
        <v>6</v>
      </c>
      <c r="B457" t="s">
        <v>2976</v>
      </c>
      <c r="C457">
        <f>VLOOKUP(B457,pivottrain!A:C,2,0)</f>
        <v>0.73152478952291866</v>
      </c>
      <c r="D457">
        <f>VLOOKUP(B457,pivottrain!A:C,3,0)</f>
        <v>0.26847521047708139</v>
      </c>
      <c r="E457" t="str">
        <f t="shared" si="7"/>
        <v>FEMALE</v>
      </c>
    </row>
    <row r="458" spans="1:5">
      <c r="A458" t="s">
        <v>4</v>
      </c>
      <c r="B458" t="s">
        <v>2996</v>
      </c>
      <c r="C458">
        <f>VLOOKUP(B458,pivottrain!A:C,2,0)</f>
        <v>0</v>
      </c>
      <c r="D458">
        <f>VLOOKUP(B458,pivottrain!A:C,3,0)</f>
        <v>1</v>
      </c>
      <c r="E458" t="str">
        <f t="shared" si="7"/>
        <v>MALE</v>
      </c>
    </row>
    <row r="459" spans="1:5">
      <c r="A459" t="s">
        <v>6</v>
      </c>
      <c r="B459" t="s">
        <v>2983</v>
      </c>
      <c r="C459">
        <f>VLOOKUP(B459,pivottrain!A:C,2,0)</f>
        <v>0.82037996545768566</v>
      </c>
      <c r="D459">
        <f>VLOOKUP(B459,pivottrain!A:C,3,0)</f>
        <v>0.17962003454231434</v>
      </c>
      <c r="E459" t="str">
        <f t="shared" si="7"/>
        <v>FEMALE</v>
      </c>
    </row>
    <row r="460" spans="1:5">
      <c r="A460" t="s">
        <v>6</v>
      </c>
      <c r="B460" t="s">
        <v>2976</v>
      </c>
      <c r="C460">
        <f>VLOOKUP(B460,pivottrain!A:C,2,0)</f>
        <v>0.73152478952291866</v>
      </c>
      <c r="D460">
        <f>VLOOKUP(B460,pivottrain!A:C,3,0)</f>
        <v>0.26847521047708139</v>
      </c>
      <c r="E460" t="str">
        <f t="shared" si="7"/>
        <v>FEMALE</v>
      </c>
    </row>
    <row r="461" spans="1:5">
      <c r="A461" t="s">
        <v>4</v>
      </c>
      <c r="B461" t="s">
        <v>2976</v>
      </c>
      <c r="C461">
        <f>VLOOKUP(B461,pivottrain!A:C,2,0)</f>
        <v>0.73152478952291866</v>
      </c>
      <c r="D461">
        <f>VLOOKUP(B461,pivottrain!A:C,3,0)</f>
        <v>0.26847521047708139</v>
      </c>
      <c r="E461" t="str">
        <f t="shared" si="7"/>
        <v>FEMALE</v>
      </c>
    </row>
    <row r="462" spans="1:5">
      <c r="A462" t="s">
        <v>6</v>
      </c>
      <c r="B462" t="s">
        <v>2976</v>
      </c>
      <c r="C462">
        <f>VLOOKUP(B462,pivottrain!A:C,2,0)</f>
        <v>0.73152478952291866</v>
      </c>
      <c r="D462">
        <f>VLOOKUP(B462,pivottrain!A:C,3,0)</f>
        <v>0.26847521047708139</v>
      </c>
      <c r="E462" t="str">
        <f t="shared" si="7"/>
        <v>FEMALE</v>
      </c>
    </row>
    <row r="463" spans="1:5">
      <c r="A463" t="s">
        <v>4</v>
      </c>
      <c r="B463" t="s">
        <v>2986</v>
      </c>
      <c r="C463">
        <f>VLOOKUP(B463,pivottrain!A:C,2,0)</f>
        <v>0.28260869565217389</v>
      </c>
      <c r="D463">
        <f>VLOOKUP(B463,pivottrain!A:C,3,0)</f>
        <v>0.71739130434782605</v>
      </c>
      <c r="E463" t="str">
        <f t="shared" si="7"/>
        <v>MALE</v>
      </c>
    </row>
    <row r="464" spans="1:5">
      <c r="A464" t="s">
        <v>6</v>
      </c>
      <c r="B464" t="s">
        <v>2976</v>
      </c>
      <c r="C464">
        <f>VLOOKUP(B464,pivottrain!A:C,2,0)</f>
        <v>0.73152478952291866</v>
      </c>
      <c r="D464">
        <f>VLOOKUP(B464,pivottrain!A:C,3,0)</f>
        <v>0.26847521047708139</v>
      </c>
      <c r="E464" t="str">
        <f t="shared" si="7"/>
        <v>FEMALE</v>
      </c>
    </row>
    <row r="465" spans="1:5">
      <c r="A465" t="s">
        <v>6</v>
      </c>
      <c r="B465" t="s">
        <v>2976</v>
      </c>
      <c r="C465">
        <f>VLOOKUP(B465,pivottrain!A:C,2,0)</f>
        <v>0.73152478952291866</v>
      </c>
      <c r="D465">
        <f>VLOOKUP(B465,pivottrain!A:C,3,0)</f>
        <v>0.26847521047708139</v>
      </c>
      <c r="E465" t="str">
        <f t="shared" si="7"/>
        <v>FEMALE</v>
      </c>
    </row>
    <row r="466" spans="1:5">
      <c r="A466" t="s">
        <v>6</v>
      </c>
      <c r="B466" t="s">
        <v>2983</v>
      </c>
      <c r="C466">
        <f>VLOOKUP(B466,pivottrain!A:C,2,0)</f>
        <v>0.82037996545768566</v>
      </c>
      <c r="D466">
        <f>VLOOKUP(B466,pivottrain!A:C,3,0)</f>
        <v>0.17962003454231434</v>
      </c>
      <c r="E466" t="str">
        <f t="shared" si="7"/>
        <v>FEMALE</v>
      </c>
    </row>
    <row r="467" spans="1:5">
      <c r="A467" t="s">
        <v>6</v>
      </c>
      <c r="B467" t="s">
        <v>2983</v>
      </c>
      <c r="C467">
        <f>VLOOKUP(B467,pivottrain!A:C,2,0)</f>
        <v>0.82037996545768566</v>
      </c>
      <c r="D467">
        <f>VLOOKUP(B467,pivottrain!A:C,3,0)</f>
        <v>0.17962003454231434</v>
      </c>
      <c r="E467" t="str">
        <f t="shared" si="7"/>
        <v>FEMALE</v>
      </c>
    </row>
    <row r="468" spans="1:5">
      <c r="A468" t="s">
        <v>6</v>
      </c>
      <c r="B468" t="s">
        <v>2983</v>
      </c>
      <c r="C468">
        <f>VLOOKUP(B468,pivottrain!A:C,2,0)</f>
        <v>0.82037996545768566</v>
      </c>
      <c r="D468">
        <f>VLOOKUP(B468,pivottrain!A:C,3,0)</f>
        <v>0.17962003454231434</v>
      </c>
      <c r="E468" t="str">
        <f t="shared" si="7"/>
        <v>FEMALE</v>
      </c>
    </row>
    <row r="469" spans="1:5">
      <c r="A469" t="s">
        <v>6</v>
      </c>
      <c r="B469" t="s">
        <v>2976</v>
      </c>
      <c r="C469">
        <f>VLOOKUP(B469,pivottrain!A:C,2,0)</f>
        <v>0.73152478952291866</v>
      </c>
      <c r="D469">
        <f>VLOOKUP(B469,pivottrain!A:C,3,0)</f>
        <v>0.26847521047708139</v>
      </c>
      <c r="E469" t="str">
        <f t="shared" si="7"/>
        <v>FEMALE</v>
      </c>
    </row>
    <row r="470" spans="1:5">
      <c r="A470" t="s">
        <v>4</v>
      </c>
      <c r="B470" t="s">
        <v>2996</v>
      </c>
      <c r="C470">
        <f>VLOOKUP(B470,pivottrain!A:C,2,0)</f>
        <v>0</v>
      </c>
      <c r="D470">
        <f>VLOOKUP(B470,pivottrain!A:C,3,0)</f>
        <v>1</v>
      </c>
      <c r="E470" t="str">
        <f t="shared" si="7"/>
        <v>MALE</v>
      </c>
    </row>
    <row r="471" spans="1:5">
      <c r="A471" t="s">
        <v>6</v>
      </c>
      <c r="B471" t="s">
        <v>2983</v>
      </c>
      <c r="C471">
        <f>VLOOKUP(B471,pivottrain!A:C,2,0)</f>
        <v>0.82037996545768566</v>
      </c>
      <c r="D471">
        <f>VLOOKUP(B471,pivottrain!A:C,3,0)</f>
        <v>0.17962003454231434</v>
      </c>
      <c r="E471" t="str">
        <f t="shared" si="7"/>
        <v>FEMALE</v>
      </c>
    </row>
    <row r="472" spans="1:5">
      <c r="A472" t="s">
        <v>6</v>
      </c>
      <c r="B472" t="s">
        <v>2983</v>
      </c>
      <c r="C472">
        <f>VLOOKUP(B472,pivottrain!A:C,2,0)</f>
        <v>0.82037996545768566</v>
      </c>
      <c r="D472">
        <f>VLOOKUP(B472,pivottrain!A:C,3,0)</f>
        <v>0.17962003454231434</v>
      </c>
      <c r="E472" t="str">
        <f t="shared" si="7"/>
        <v>FEMALE</v>
      </c>
    </row>
    <row r="473" spans="1:5">
      <c r="A473" t="s">
        <v>4</v>
      </c>
      <c r="B473" t="s">
        <v>2994</v>
      </c>
      <c r="C473">
        <f>VLOOKUP(B473,pivottrain!A:C,2,0)</f>
        <v>8.6538461538461536E-2</v>
      </c>
      <c r="D473">
        <f>VLOOKUP(B473,pivottrain!A:C,3,0)</f>
        <v>0.91346153846153844</v>
      </c>
      <c r="E473" t="str">
        <f t="shared" si="7"/>
        <v>MALE</v>
      </c>
    </row>
    <row r="474" spans="1:5">
      <c r="A474" t="s">
        <v>6</v>
      </c>
      <c r="B474" t="s">
        <v>2976</v>
      </c>
      <c r="C474">
        <f>VLOOKUP(B474,pivottrain!A:C,2,0)</f>
        <v>0.73152478952291866</v>
      </c>
      <c r="D474">
        <f>VLOOKUP(B474,pivottrain!A:C,3,0)</f>
        <v>0.26847521047708139</v>
      </c>
      <c r="E474" t="str">
        <f t="shared" si="7"/>
        <v>FEMALE</v>
      </c>
    </row>
    <row r="475" spans="1:5">
      <c r="A475" t="s">
        <v>6</v>
      </c>
      <c r="B475" t="s">
        <v>2976</v>
      </c>
      <c r="C475">
        <f>VLOOKUP(B475,pivottrain!A:C,2,0)</f>
        <v>0.73152478952291866</v>
      </c>
      <c r="D475">
        <f>VLOOKUP(B475,pivottrain!A:C,3,0)</f>
        <v>0.26847521047708139</v>
      </c>
      <c r="E475" t="str">
        <f t="shared" si="7"/>
        <v>FEMALE</v>
      </c>
    </row>
    <row r="476" spans="1:5">
      <c r="A476" t="s">
        <v>4</v>
      </c>
      <c r="B476" t="s">
        <v>2985</v>
      </c>
      <c r="C476">
        <f>VLOOKUP(B476,pivottrain!A:C,2,0)</f>
        <v>6.25E-2</v>
      </c>
      <c r="D476">
        <f>VLOOKUP(B476,pivottrain!A:C,3,0)</f>
        <v>0.9375</v>
      </c>
      <c r="E476" t="str">
        <f t="shared" si="7"/>
        <v>MALE</v>
      </c>
    </row>
    <row r="477" spans="1:5">
      <c r="A477" t="s">
        <v>4</v>
      </c>
      <c r="B477" t="s">
        <v>2976</v>
      </c>
      <c r="C477">
        <f>VLOOKUP(B477,pivottrain!A:C,2,0)</f>
        <v>0.73152478952291866</v>
      </c>
      <c r="D477">
        <f>VLOOKUP(B477,pivottrain!A:C,3,0)</f>
        <v>0.26847521047708139</v>
      </c>
      <c r="E477" t="str">
        <f t="shared" si="7"/>
        <v>FEMALE</v>
      </c>
    </row>
    <row r="478" spans="1:5">
      <c r="A478" t="s">
        <v>4</v>
      </c>
      <c r="B478" t="s">
        <v>2996</v>
      </c>
      <c r="C478">
        <f>VLOOKUP(B478,pivottrain!A:C,2,0)</f>
        <v>0</v>
      </c>
      <c r="D478">
        <f>VLOOKUP(B478,pivottrain!A:C,3,0)</f>
        <v>1</v>
      </c>
      <c r="E478" t="str">
        <f t="shared" si="7"/>
        <v>MALE</v>
      </c>
    </row>
    <row r="479" spans="1:5">
      <c r="A479" t="s">
        <v>6</v>
      </c>
      <c r="B479" t="s">
        <v>2983</v>
      </c>
      <c r="C479">
        <f>VLOOKUP(B479,pivottrain!A:C,2,0)</f>
        <v>0.82037996545768566</v>
      </c>
      <c r="D479">
        <f>VLOOKUP(B479,pivottrain!A:C,3,0)</f>
        <v>0.17962003454231434</v>
      </c>
      <c r="E479" t="str">
        <f t="shared" si="7"/>
        <v>FEMALE</v>
      </c>
    </row>
    <row r="480" spans="1:5">
      <c r="A480" t="s">
        <v>6</v>
      </c>
      <c r="B480" t="s">
        <v>2983</v>
      </c>
      <c r="C480">
        <f>VLOOKUP(B480,pivottrain!A:C,2,0)</f>
        <v>0.82037996545768566</v>
      </c>
      <c r="D480">
        <f>VLOOKUP(B480,pivottrain!A:C,3,0)</f>
        <v>0.17962003454231434</v>
      </c>
      <c r="E480" t="str">
        <f t="shared" si="7"/>
        <v>FEMALE</v>
      </c>
    </row>
    <row r="481" spans="1:5">
      <c r="A481" t="s">
        <v>4</v>
      </c>
      <c r="B481" t="s">
        <v>2983</v>
      </c>
      <c r="C481">
        <f>VLOOKUP(B481,pivottrain!A:C,2,0)</f>
        <v>0.82037996545768566</v>
      </c>
      <c r="D481">
        <f>VLOOKUP(B481,pivottrain!A:C,3,0)</f>
        <v>0.17962003454231434</v>
      </c>
      <c r="E481" t="str">
        <f t="shared" si="7"/>
        <v>FEMALE</v>
      </c>
    </row>
    <row r="482" spans="1:5">
      <c r="A482" t="s">
        <v>4</v>
      </c>
      <c r="B482" t="s">
        <v>2976</v>
      </c>
      <c r="C482">
        <f>VLOOKUP(B482,pivottrain!A:C,2,0)</f>
        <v>0.73152478952291866</v>
      </c>
      <c r="D482">
        <f>VLOOKUP(B482,pivottrain!A:C,3,0)</f>
        <v>0.26847521047708139</v>
      </c>
      <c r="E482" t="str">
        <f t="shared" si="7"/>
        <v>FEMALE</v>
      </c>
    </row>
    <row r="483" spans="1:5">
      <c r="A483" t="s">
        <v>4</v>
      </c>
      <c r="B483" t="s">
        <v>2995</v>
      </c>
      <c r="C483">
        <f>VLOOKUP(B483,pivottrain!A:C,2,0)</f>
        <v>0.15492957746478872</v>
      </c>
      <c r="D483">
        <f>VLOOKUP(B483,pivottrain!A:C,3,0)</f>
        <v>0.84507042253521125</v>
      </c>
      <c r="E483" t="str">
        <f t="shared" si="7"/>
        <v>MALE</v>
      </c>
    </row>
    <row r="484" spans="1:5">
      <c r="A484" t="s">
        <v>6</v>
      </c>
      <c r="B484" t="s">
        <v>2983</v>
      </c>
      <c r="C484">
        <f>VLOOKUP(B484,pivottrain!A:C,2,0)</f>
        <v>0.82037996545768566</v>
      </c>
      <c r="D484">
        <f>VLOOKUP(B484,pivottrain!A:C,3,0)</f>
        <v>0.17962003454231434</v>
      </c>
      <c r="E484" t="str">
        <f t="shared" si="7"/>
        <v>FEMALE</v>
      </c>
    </row>
    <row r="485" spans="1:5">
      <c r="A485" t="s">
        <v>4</v>
      </c>
      <c r="B485" t="s">
        <v>2976</v>
      </c>
      <c r="C485">
        <f>VLOOKUP(B485,pivottrain!A:C,2,0)</f>
        <v>0.73152478952291866</v>
      </c>
      <c r="D485">
        <f>VLOOKUP(B485,pivottrain!A:C,3,0)</f>
        <v>0.26847521047708139</v>
      </c>
      <c r="E485" t="str">
        <f t="shared" si="7"/>
        <v>FEMALE</v>
      </c>
    </row>
    <row r="486" spans="1:5">
      <c r="A486" t="s">
        <v>6</v>
      </c>
      <c r="B486" t="s">
        <v>2976</v>
      </c>
      <c r="C486">
        <f>VLOOKUP(B486,pivottrain!A:C,2,0)</f>
        <v>0.73152478952291866</v>
      </c>
      <c r="D486">
        <f>VLOOKUP(B486,pivottrain!A:C,3,0)</f>
        <v>0.26847521047708139</v>
      </c>
      <c r="E486" t="str">
        <f t="shared" si="7"/>
        <v>FEMALE</v>
      </c>
    </row>
    <row r="487" spans="1:5">
      <c r="A487" t="s">
        <v>6</v>
      </c>
      <c r="B487" t="s">
        <v>2985</v>
      </c>
      <c r="C487">
        <f>VLOOKUP(B487,pivottrain!A:C,2,0)</f>
        <v>6.25E-2</v>
      </c>
      <c r="D487">
        <f>VLOOKUP(B487,pivottrain!A:C,3,0)</f>
        <v>0.9375</v>
      </c>
      <c r="E487" t="str">
        <f t="shared" si="7"/>
        <v>MALE</v>
      </c>
    </row>
    <row r="488" spans="1:5">
      <c r="A488" t="s">
        <v>6</v>
      </c>
      <c r="B488" t="s">
        <v>2983</v>
      </c>
      <c r="C488">
        <f>VLOOKUP(B488,pivottrain!A:C,2,0)</f>
        <v>0.82037996545768566</v>
      </c>
      <c r="D488">
        <f>VLOOKUP(B488,pivottrain!A:C,3,0)</f>
        <v>0.17962003454231434</v>
      </c>
      <c r="E488" t="str">
        <f t="shared" si="7"/>
        <v>FEMALE</v>
      </c>
    </row>
    <row r="489" spans="1:5">
      <c r="A489" t="s">
        <v>4</v>
      </c>
      <c r="B489" t="s">
        <v>2988</v>
      </c>
      <c r="C489">
        <f>VLOOKUP(B489,pivottrain!A:C,2,0)</f>
        <v>6.5384615384615388E-2</v>
      </c>
      <c r="D489">
        <f>VLOOKUP(B489,pivottrain!A:C,3,0)</f>
        <v>0.93461538461538463</v>
      </c>
      <c r="E489" t="str">
        <f t="shared" si="7"/>
        <v>MALE</v>
      </c>
    </row>
    <row r="490" spans="1:5">
      <c r="A490" t="s">
        <v>6</v>
      </c>
      <c r="B490" t="s">
        <v>2976</v>
      </c>
      <c r="C490">
        <f>VLOOKUP(B490,pivottrain!A:C,2,0)</f>
        <v>0.73152478952291866</v>
      </c>
      <c r="D490">
        <f>VLOOKUP(B490,pivottrain!A:C,3,0)</f>
        <v>0.26847521047708139</v>
      </c>
      <c r="E490" t="str">
        <f t="shared" si="7"/>
        <v>FEMALE</v>
      </c>
    </row>
    <row r="491" spans="1:5">
      <c r="A491" t="s">
        <v>6</v>
      </c>
      <c r="B491" t="s">
        <v>2976</v>
      </c>
      <c r="C491">
        <f>VLOOKUP(B491,pivottrain!A:C,2,0)</f>
        <v>0.73152478952291866</v>
      </c>
      <c r="D491">
        <f>VLOOKUP(B491,pivottrain!A:C,3,0)</f>
        <v>0.26847521047708139</v>
      </c>
      <c r="E491" t="str">
        <f t="shared" si="7"/>
        <v>FEMALE</v>
      </c>
    </row>
    <row r="492" spans="1:5">
      <c r="A492" t="s">
        <v>4</v>
      </c>
      <c r="B492" t="s">
        <v>2997</v>
      </c>
      <c r="C492">
        <f>VLOOKUP(B492,pivottrain!A:C,2,0)</f>
        <v>5.5555555555555552E-2</v>
      </c>
      <c r="D492">
        <f>VLOOKUP(B492,pivottrain!A:C,3,0)</f>
        <v>0.94444444444444442</v>
      </c>
      <c r="E492" t="str">
        <f t="shared" si="7"/>
        <v>MALE</v>
      </c>
    </row>
    <row r="493" spans="1:5">
      <c r="A493" t="s">
        <v>4</v>
      </c>
      <c r="B493" t="s">
        <v>2995</v>
      </c>
      <c r="C493">
        <f>VLOOKUP(B493,pivottrain!A:C,2,0)</f>
        <v>0.15492957746478872</v>
      </c>
      <c r="D493">
        <f>VLOOKUP(B493,pivottrain!A:C,3,0)</f>
        <v>0.84507042253521125</v>
      </c>
      <c r="E493" t="str">
        <f t="shared" si="7"/>
        <v>MALE</v>
      </c>
    </row>
    <row r="494" spans="1:5">
      <c r="A494" t="s">
        <v>4</v>
      </c>
      <c r="B494" t="s">
        <v>2979</v>
      </c>
      <c r="C494">
        <f>VLOOKUP(B494,pivottrain!A:C,2,0)</f>
        <v>0.47619047619047616</v>
      </c>
      <c r="D494">
        <f>VLOOKUP(B494,pivottrain!A:C,3,0)</f>
        <v>0.52380952380952384</v>
      </c>
      <c r="E494" t="str">
        <f t="shared" si="7"/>
        <v>MALE</v>
      </c>
    </row>
    <row r="495" spans="1:5">
      <c r="A495" t="s">
        <v>6</v>
      </c>
      <c r="B495" t="s">
        <v>2976</v>
      </c>
      <c r="C495">
        <f>VLOOKUP(B495,pivottrain!A:C,2,0)</f>
        <v>0.73152478952291866</v>
      </c>
      <c r="D495">
        <f>VLOOKUP(B495,pivottrain!A:C,3,0)</f>
        <v>0.26847521047708139</v>
      </c>
      <c r="E495" t="str">
        <f t="shared" si="7"/>
        <v>FEMALE</v>
      </c>
    </row>
    <row r="496" spans="1:5">
      <c r="A496" t="s">
        <v>4</v>
      </c>
      <c r="B496" t="s">
        <v>2983</v>
      </c>
      <c r="C496">
        <f>VLOOKUP(B496,pivottrain!A:C,2,0)</f>
        <v>0.82037996545768566</v>
      </c>
      <c r="D496">
        <f>VLOOKUP(B496,pivottrain!A:C,3,0)</f>
        <v>0.17962003454231434</v>
      </c>
      <c r="E496" t="str">
        <f t="shared" si="7"/>
        <v>FEMALE</v>
      </c>
    </row>
    <row r="497" spans="1:5">
      <c r="A497" t="s">
        <v>6</v>
      </c>
      <c r="B497" t="s">
        <v>2986</v>
      </c>
      <c r="C497">
        <f>VLOOKUP(B497,pivottrain!A:C,2,0)</f>
        <v>0.28260869565217389</v>
      </c>
      <c r="D497">
        <f>VLOOKUP(B497,pivottrain!A:C,3,0)</f>
        <v>0.71739130434782605</v>
      </c>
      <c r="E497" t="str">
        <f t="shared" si="7"/>
        <v>MALE</v>
      </c>
    </row>
    <row r="498" spans="1:5">
      <c r="A498" t="s">
        <v>4</v>
      </c>
      <c r="B498" t="s">
        <v>2987</v>
      </c>
      <c r="C498">
        <f>VLOOKUP(B498,pivottrain!A:C,2,0)</f>
        <v>0.171875</v>
      </c>
      <c r="D498">
        <f>VLOOKUP(B498,pivottrain!A:C,3,0)</f>
        <v>0.828125</v>
      </c>
      <c r="E498" t="str">
        <f t="shared" si="7"/>
        <v>MALE</v>
      </c>
    </row>
    <row r="499" spans="1:5">
      <c r="A499" t="s">
        <v>6</v>
      </c>
      <c r="B499" t="s">
        <v>2976</v>
      </c>
      <c r="C499">
        <f>VLOOKUP(B499,pivottrain!A:C,2,0)</f>
        <v>0.73152478952291866</v>
      </c>
      <c r="D499">
        <f>VLOOKUP(B499,pivottrain!A:C,3,0)</f>
        <v>0.26847521047708139</v>
      </c>
      <c r="E499" t="str">
        <f t="shared" si="7"/>
        <v>FEMALE</v>
      </c>
    </row>
    <row r="500" spans="1:5">
      <c r="A500" t="s">
        <v>6</v>
      </c>
      <c r="B500" t="s">
        <v>2976</v>
      </c>
      <c r="C500">
        <f>VLOOKUP(B500,pivottrain!A:C,2,0)</f>
        <v>0.73152478952291866</v>
      </c>
      <c r="D500">
        <f>VLOOKUP(B500,pivottrain!A:C,3,0)</f>
        <v>0.26847521047708139</v>
      </c>
      <c r="E500" t="str">
        <f t="shared" si="7"/>
        <v>FEMALE</v>
      </c>
    </row>
    <row r="501" spans="1:5">
      <c r="A501" t="s">
        <v>6</v>
      </c>
      <c r="B501" t="s">
        <v>2982</v>
      </c>
      <c r="C501">
        <f>VLOOKUP(B501,pivottrain!A:C,2,0)</f>
        <v>3.7234042553191488E-2</v>
      </c>
      <c r="D501">
        <f>VLOOKUP(B501,pivottrain!A:C,3,0)</f>
        <v>0.96276595744680848</v>
      </c>
      <c r="E501" t="str">
        <f t="shared" si="7"/>
        <v>MALE</v>
      </c>
    </row>
    <row r="502" spans="1:5">
      <c r="A502" t="s">
        <v>4</v>
      </c>
      <c r="B502" t="s">
        <v>2996</v>
      </c>
      <c r="C502">
        <f>VLOOKUP(B502,pivottrain!A:C,2,0)</f>
        <v>0</v>
      </c>
      <c r="D502">
        <f>VLOOKUP(B502,pivottrain!A:C,3,0)</f>
        <v>1</v>
      </c>
      <c r="E502" t="str">
        <f t="shared" si="7"/>
        <v>MALE</v>
      </c>
    </row>
    <row r="503" spans="1:5">
      <c r="A503" t="s">
        <v>6</v>
      </c>
      <c r="B503" t="s">
        <v>2976</v>
      </c>
      <c r="C503">
        <f>VLOOKUP(B503,pivottrain!A:C,2,0)</f>
        <v>0.73152478952291866</v>
      </c>
      <c r="D503">
        <f>VLOOKUP(B503,pivottrain!A:C,3,0)</f>
        <v>0.26847521047708139</v>
      </c>
      <c r="E503" t="str">
        <f t="shared" si="7"/>
        <v>FEMALE</v>
      </c>
    </row>
    <row r="504" spans="1:5">
      <c r="A504" t="s">
        <v>4</v>
      </c>
      <c r="B504" t="s">
        <v>2992</v>
      </c>
      <c r="C504">
        <f>VLOOKUP(B504,pivottrain!A:C,2,0)</f>
        <v>0.06</v>
      </c>
      <c r="D504">
        <f>VLOOKUP(B504,pivottrain!A:C,3,0)</f>
        <v>0.94</v>
      </c>
      <c r="E504" t="str">
        <f t="shared" si="7"/>
        <v>MALE</v>
      </c>
    </row>
    <row r="505" spans="1:5">
      <c r="A505" t="s">
        <v>4</v>
      </c>
      <c r="B505" t="s">
        <v>2994</v>
      </c>
      <c r="C505">
        <f>VLOOKUP(B505,pivottrain!A:C,2,0)</f>
        <v>8.6538461538461536E-2</v>
      </c>
      <c r="D505">
        <f>VLOOKUP(B505,pivottrain!A:C,3,0)</f>
        <v>0.91346153846153844</v>
      </c>
      <c r="E505" t="str">
        <f t="shared" si="7"/>
        <v>MALE</v>
      </c>
    </row>
    <row r="506" spans="1:5">
      <c r="A506" t="s">
        <v>4</v>
      </c>
      <c r="B506" t="s">
        <v>2994</v>
      </c>
      <c r="C506">
        <f>VLOOKUP(B506,pivottrain!A:C,2,0)</f>
        <v>8.6538461538461536E-2</v>
      </c>
      <c r="D506">
        <f>VLOOKUP(B506,pivottrain!A:C,3,0)</f>
        <v>0.91346153846153844</v>
      </c>
      <c r="E506" t="str">
        <f t="shared" si="7"/>
        <v>MALE</v>
      </c>
    </row>
    <row r="507" spans="1:5">
      <c r="A507" t="s">
        <v>6</v>
      </c>
      <c r="B507" t="s">
        <v>2976</v>
      </c>
      <c r="C507">
        <f>VLOOKUP(B507,pivottrain!A:C,2,0)</f>
        <v>0.73152478952291866</v>
      </c>
      <c r="D507">
        <f>VLOOKUP(B507,pivottrain!A:C,3,0)</f>
        <v>0.26847521047708139</v>
      </c>
      <c r="E507" t="str">
        <f t="shared" si="7"/>
        <v>FEMALE</v>
      </c>
    </row>
    <row r="508" spans="1:5">
      <c r="A508" t="s">
        <v>4</v>
      </c>
      <c r="B508" t="s">
        <v>2976</v>
      </c>
      <c r="C508">
        <f>VLOOKUP(B508,pivottrain!A:C,2,0)</f>
        <v>0.73152478952291866</v>
      </c>
      <c r="D508">
        <f>VLOOKUP(B508,pivottrain!A:C,3,0)</f>
        <v>0.26847521047708139</v>
      </c>
      <c r="E508" t="str">
        <f t="shared" si="7"/>
        <v>FEMALE</v>
      </c>
    </row>
    <row r="509" spans="1:5">
      <c r="A509" t="s">
        <v>4</v>
      </c>
      <c r="B509" t="s">
        <v>2992</v>
      </c>
      <c r="C509">
        <f>VLOOKUP(B509,pivottrain!A:C,2,0)</f>
        <v>0.06</v>
      </c>
      <c r="D509">
        <f>VLOOKUP(B509,pivottrain!A:C,3,0)</f>
        <v>0.94</v>
      </c>
      <c r="E509" t="str">
        <f t="shared" si="7"/>
        <v>MALE</v>
      </c>
    </row>
    <row r="510" spans="1:5">
      <c r="A510" t="s">
        <v>6</v>
      </c>
      <c r="B510" t="s">
        <v>2986</v>
      </c>
      <c r="C510">
        <f>VLOOKUP(B510,pivottrain!A:C,2,0)</f>
        <v>0.28260869565217389</v>
      </c>
      <c r="D510">
        <f>VLOOKUP(B510,pivottrain!A:C,3,0)</f>
        <v>0.71739130434782605</v>
      </c>
      <c r="E510" t="str">
        <f t="shared" si="7"/>
        <v>MALE</v>
      </c>
    </row>
    <row r="511" spans="1:5">
      <c r="A511" t="s">
        <v>4</v>
      </c>
      <c r="B511" t="s">
        <v>2976</v>
      </c>
      <c r="C511">
        <f>VLOOKUP(B511,pivottrain!A:C,2,0)</f>
        <v>0.73152478952291866</v>
      </c>
      <c r="D511">
        <f>VLOOKUP(B511,pivottrain!A:C,3,0)</f>
        <v>0.26847521047708139</v>
      </c>
      <c r="E511" t="str">
        <f t="shared" si="7"/>
        <v>FEMALE</v>
      </c>
    </row>
    <row r="512" spans="1:5">
      <c r="A512" t="s">
        <v>6</v>
      </c>
      <c r="B512" t="s">
        <v>2976</v>
      </c>
      <c r="C512">
        <f>VLOOKUP(B512,pivottrain!A:C,2,0)</f>
        <v>0.73152478952291866</v>
      </c>
      <c r="D512">
        <f>VLOOKUP(B512,pivottrain!A:C,3,0)</f>
        <v>0.26847521047708139</v>
      </c>
      <c r="E512" t="str">
        <f t="shared" si="7"/>
        <v>FEMALE</v>
      </c>
    </row>
    <row r="513" spans="1:5">
      <c r="A513" t="s">
        <v>6</v>
      </c>
      <c r="B513" t="s">
        <v>2976</v>
      </c>
      <c r="C513">
        <f>VLOOKUP(B513,pivottrain!A:C,2,0)</f>
        <v>0.73152478952291866</v>
      </c>
      <c r="D513">
        <f>VLOOKUP(B513,pivottrain!A:C,3,0)</f>
        <v>0.26847521047708139</v>
      </c>
      <c r="E513" t="str">
        <f t="shared" si="7"/>
        <v>FEMALE</v>
      </c>
    </row>
    <row r="514" spans="1:5">
      <c r="A514" t="s">
        <v>4</v>
      </c>
      <c r="B514" t="s">
        <v>2982</v>
      </c>
      <c r="C514">
        <f>VLOOKUP(B514,pivottrain!A:C,2,0)</f>
        <v>3.7234042553191488E-2</v>
      </c>
      <c r="D514">
        <f>VLOOKUP(B514,pivottrain!A:C,3,0)</f>
        <v>0.96276595744680848</v>
      </c>
      <c r="E514" t="str">
        <f t="shared" si="7"/>
        <v>MALE</v>
      </c>
    </row>
    <row r="515" spans="1:5">
      <c r="A515" t="s">
        <v>6</v>
      </c>
      <c r="B515" t="s">
        <v>2976</v>
      </c>
      <c r="C515">
        <f>VLOOKUP(B515,pivottrain!A:C,2,0)</f>
        <v>0.73152478952291866</v>
      </c>
      <c r="D515">
        <f>VLOOKUP(B515,pivottrain!A:C,3,0)</f>
        <v>0.26847521047708139</v>
      </c>
      <c r="E515" t="str">
        <f t="shared" ref="E515:E578" si="8">IF(D515&gt;C515,"MALE","FEMALE")</f>
        <v>FEMALE</v>
      </c>
    </row>
    <row r="516" spans="1:5">
      <c r="A516" t="s">
        <v>6</v>
      </c>
      <c r="B516" t="s">
        <v>2976</v>
      </c>
      <c r="C516">
        <f>VLOOKUP(B516,pivottrain!A:C,2,0)</f>
        <v>0.73152478952291866</v>
      </c>
      <c r="D516">
        <f>VLOOKUP(B516,pivottrain!A:C,3,0)</f>
        <v>0.26847521047708139</v>
      </c>
      <c r="E516" t="str">
        <f t="shared" si="8"/>
        <v>FEMALE</v>
      </c>
    </row>
    <row r="517" spans="1:5">
      <c r="A517" t="s">
        <v>4</v>
      </c>
      <c r="B517" t="s">
        <v>2994</v>
      </c>
      <c r="C517">
        <f>VLOOKUP(B517,pivottrain!A:C,2,0)</f>
        <v>8.6538461538461536E-2</v>
      </c>
      <c r="D517">
        <f>VLOOKUP(B517,pivottrain!A:C,3,0)</f>
        <v>0.91346153846153844</v>
      </c>
      <c r="E517" t="str">
        <f t="shared" si="8"/>
        <v>MALE</v>
      </c>
    </row>
    <row r="518" spans="1:5">
      <c r="A518" t="s">
        <v>6</v>
      </c>
      <c r="B518" t="s">
        <v>2983</v>
      </c>
      <c r="C518">
        <f>VLOOKUP(B518,pivottrain!A:C,2,0)</f>
        <v>0.82037996545768566</v>
      </c>
      <c r="D518">
        <f>VLOOKUP(B518,pivottrain!A:C,3,0)</f>
        <v>0.17962003454231434</v>
      </c>
      <c r="E518" t="str">
        <f t="shared" si="8"/>
        <v>FEMALE</v>
      </c>
    </row>
    <row r="519" spans="1:5">
      <c r="A519" t="s">
        <v>6</v>
      </c>
      <c r="B519" t="s">
        <v>2976</v>
      </c>
      <c r="C519">
        <f>VLOOKUP(B519,pivottrain!A:C,2,0)</f>
        <v>0.73152478952291866</v>
      </c>
      <c r="D519">
        <f>VLOOKUP(B519,pivottrain!A:C,3,0)</f>
        <v>0.26847521047708139</v>
      </c>
      <c r="E519" t="str">
        <f t="shared" si="8"/>
        <v>FEMALE</v>
      </c>
    </row>
    <row r="520" spans="1:5">
      <c r="A520" t="s">
        <v>4</v>
      </c>
      <c r="B520" t="s">
        <v>2976</v>
      </c>
      <c r="C520">
        <f>VLOOKUP(B520,pivottrain!A:C,2,0)</f>
        <v>0.73152478952291866</v>
      </c>
      <c r="D520">
        <f>VLOOKUP(B520,pivottrain!A:C,3,0)</f>
        <v>0.26847521047708139</v>
      </c>
      <c r="E520" t="str">
        <f t="shared" si="8"/>
        <v>FEMALE</v>
      </c>
    </row>
    <row r="521" spans="1:5">
      <c r="A521" t="s">
        <v>4</v>
      </c>
      <c r="B521" t="s">
        <v>2990</v>
      </c>
      <c r="C521">
        <f>VLOOKUP(B521,pivottrain!A:C,2,0)</f>
        <v>4.7619047619047616E-2</v>
      </c>
      <c r="D521">
        <f>VLOOKUP(B521,pivottrain!A:C,3,0)</f>
        <v>0.95238095238095233</v>
      </c>
      <c r="E521" t="str">
        <f t="shared" si="8"/>
        <v>MALE</v>
      </c>
    </row>
    <row r="522" spans="1:5">
      <c r="A522" t="s">
        <v>6</v>
      </c>
      <c r="B522" t="s">
        <v>2976</v>
      </c>
      <c r="C522">
        <f>VLOOKUP(B522,pivottrain!A:C,2,0)</f>
        <v>0.73152478952291866</v>
      </c>
      <c r="D522">
        <f>VLOOKUP(B522,pivottrain!A:C,3,0)</f>
        <v>0.26847521047708139</v>
      </c>
      <c r="E522" t="str">
        <f t="shared" si="8"/>
        <v>FEMALE</v>
      </c>
    </row>
    <row r="523" spans="1:5">
      <c r="A523" t="s">
        <v>4</v>
      </c>
      <c r="B523" t="s">
        <v>2985</v>
      </c>
      <c r="C523">
        <f>VLOOKUP(B523,pivottrain!A:C,2,0)</f>
        <v>6.25E-2</v>
      </c>
      <c r="D523">
        <f>VLOOKUP(B523,pivottrain!A:C,3,0)</f>
        <v>0.9375</v>
      </c>
      <c r="E523" t="str">
        <f t="shared" si="8"/>
        <v>MALE</v>
      </c>
    </row>
    <row r="524" spans="1:5">
      <c r="A524" t="s">
        <v>6</v>
      </c>
      <c r="B524" t="s">
        <v>2987</v>
      </c>
      <c r="C524">
        <f>VLOOKUP(B524,pivottrain!A:C,2,0)</f>
        <v>0.171875</v>
      </c>
      <c r="D524">
        <f>VLOOKUP(B524,pivottrain!A:C,3,0)</f>
        <v>0.828125</v>
      </c>
      <c r="E524" t="str">
        <f t="shared" si="8"/>
        <v>MALE</v>
      </c>
    </row>
    <row r="525" spans="1:5">
      <c r="A525" t="s">
        <v>6</v>
      </c>
      <c r="B525" t="s">
        <v>2983</v>
      </c>
      <c r="C525">
        <f>VLOOKUP(B525,pivottrain!A:C,2,0)</f>
        <v>0.82037996545768566</v>
      </c>
      <c r="D525">
        <f>VLOOKUP(B525,pivottrain!A:C,3,0)</f>
        <v>0.17962003454231434</v>
      </c>
      <c r="E525" t="str">
        <f t="shared" si="8"/>
        <v>FEMALE</v>
      </c>
    </row>
    <row r="526" spans="1:5">
      <c r="A526" t="s">
        <v>4</v>
      </c>
      <c r="B526" t="s">
        <v>2992</v>
      </c>
      <c r="C526">
        <f>VLOOKUP(B526,pivottrain!A:C,2,0)</f>
        <v>0.06</v>
      </c>
      <c r="D526">
        <f>VLOOKUP(B526,pivottrain!A:C,3,0)</f>
        <v>0.94</v>
      </c>
      <c r="E526" t="str">
        <f t="shared" si="8"/>
        <v>MALE</v>
      </c>
    </row>
    <row r="527" spans="1:5">
      <c r="A527" t="s">
        <v>6</v>
      </c>
      <c r="B527" t="s">
        <v>2976</v>
      </c>
      <c r="C527">
        <f>VLOOKUP(B527,pivottrain!A:C,2,0)</f>
        <v>0.73152478952291866</v>
      </c>
      <c r="D527">
        <f>VLOOKUP(B527,pivottrain!A:C,3,0)</f>
        <v>0.26847521047708139</v>
      </c>
      <c r="E527" t="str">
        <f t="shared" si="8"/>
        <v>FEMALE</v>
      </c>
    </row>
    <row r="528" spans="1:5">
      <c r="A528" t="s">
        <v>4</v>
      </c>
      <c r="B528" t="s">
        <v>2988</v>
      </c>
      <c r="C528">
        <f>VLOOKUP(B528,pivottrain!A:C,2,0)</f>
        <v>6.5384615384615388E-2</v>
      </c>
      <c r="D528">
        <f>VLOOKUP(B528,pivottrain!A:C,3,0)</f>
        <v>0.93461538461538463</v>
      </c>
      <c r="E528" t="str">
        <f t="shared" si="8"/>
        <v>MALE</v>
      </c>
    </row>
    <row r="529" spans="1:5">
      <c r="A529" t="s">
        <v>4</v>
      </c>
      <c r="B529" t="s">
        <v>2976</v>
      </c>
      <c r="C529">
        <f>VLOOKUP(B529,pivottrain!A:C,2,0)</f>
        <v>0.73152478952291866</v>
      </c>
      <c r="D529">
        <f>VLOOKUP(B529,pivottrain!A:C,3,0)</f>
        <v>0.26847521047708139</v>
      </c>
      <c r="E529" t="str">
        <f t="shared" si="8"/>
        <v>FEMALE</v>
      </c>
    </row>
    <row r="530" spans="1:5">
      <c r="A530" t="s">
        <v>4</v>
      </c>
      <c r="B530" t="s">
        <v>2994</v>
      </c>
      <c r="C530">
        <f>VLOOKUP(B530,pivottrain!A:C,2,0)</f>
        <v>8.6538461538461536E-2</v>
      </c>
      <c r="D530">
        <f>VLOOKUP(B530,pivottrain!A:C,3,0)</f>
        <v>0.91346153846153844</v>
      </c>
      <c r="E530" t="str">
        <f t="shared" si="8"/>
        <v>MALE</v>
      </c>
    </row>
    <row r="531" spans="1:5">
      <c r="A531" t="s">
        <v>4</v>
      </c>
      <c r="B531" t="s">
        <v>2982</v>
      </c>
      <c r="C531">
        <f>VLOOKUP(B531,pivottrain!A:C,2,0)</f>
        <v>3.7234042553191488E-2</v>
      </c>
      <c r="D531">
        <f>VLOOKUP(B531,pivottrain!A:C,3,0)</f>
        <v>0.96276595744680848</v>
      </c>
      <c r="E531" t="str">
        <f t="shared" si="8"/>
        <v>MALE</v>
      </c>
    </row>
    <row r="532" spans="1:5">
      <c r="A532" t="s">
        <v>6</v>
      </c>
      <c r="B532" t="s">
        <v>2976</v>
      </c>
      <c r="C532">
        <f>VLOOKUP(B532,pivottrain!A:C,2,0)</f>
        <v>0.73152478952291866</v>
      </c>
      <c r="D532">
        <f>VLOOKUP(B532,pivottrain!A:C,3,0)</f>
        <v>0.26847521047708139</v>
      </c>
      <c r="E532" t="str">
        <f t="shared" si="8"/>
        <v>FEMALE</v>
      </c>
    </row>
    <row r="533" spans="1:5">
      <c r="A533" t="s">
        <v>4</v>
      </c>
      <c r="B533" t="s">
        <v>2995</v>
      </c>
      <c r="C533">
        <f>VLOOKUP(B533,pivottrain!A:C,2,0)</f>
        <v>0.15492957746478872</v>
      </c>
      <c r="D533">
        <f>VLOOKUP(B533,pivottrain!A:C,3,0)</f>
        <v>0.84507042253521125</v>
      </c>
      <c r="E533" t="str">
        <f t="shared" si="8"/>
        <v>MALE</v>
      </c>
    </row>
    <row r="534" spans="1:5">
      <c r="A534" t="s">
        <v>6</v>
      </c>
      <c r="B534" t="s">
        <v>2976</v>
      </c>
      <c r="C534">
        <f>VLOOKUP(B534,pivottrain!A:C,2,0)</f>
        <v>0.73152478952291866</v>
      </c>
      <c r="D534">
        <f>VLOOKUP(B534,pivottrain!A:C,3,0)</f>
        <v>0.26847521047708139</v>
      </c>
      <c r="E534" t="str">
        <f t="shared" si="8"/>
        <v>FEMALE</v>
      </c>
    </row>
    <row r="535" spans="1:5">
      <c r="A535" t="s">
        <v>6</v>
      </c>
      <c r="B535" t="s">
        <v>2976</v>
      </c>
      <c r="C535">
        <f>VLOOKUP(B535,pivottrain!A:C,2,0)</f>
        <v>0.73152478952291866</v>
      </c>
      <c r="D535">
        <f>VLOOKUP(B535,pivottrain!A:C,3,0)</f>
        <v>0.26847521047708139</v>
      </c>
      <c r="E535" t="str">
        <f t="shared" si="8"/>
        <v>FEMALE</v>
      </c>
    </row>
    <row r="536" spans="1:5">
      <c r="A536" t="s">
        <v>6</v>
      </c>
      <c r="B536" t="s">
        <v>2976</v>
      </c>
      <c r="C536">
        <f>VLOOKUP(B536,pivottrain!A:C,2,0)</f>
        <v>0.73152478952291866</v>
      </c>
      <c r="D536">
        <f>VLOOKUP(B536,pivottrain!A:C,3,0)</f>
        <v>0.26847521047708139</v>
      </c>
      <c r="E536" t="str">
        <f t="shared" si="8"/>
        <v>FEMALE</v>
      </c>
    </row>
    <row r="537" spans="1:5">
      <c r="A537" t="s">
        <v>4</v>
      </c>
      <c r="B537" t="s">
        <v>2976</v>
      </c>
      <c r="C537">
        <f>VLOOKUP(B537,pivottrain!A:C,2,0)</f>
        <v>0.73152478952291866</v>
      </c>
      <c r="D537">
        <f>VLOOKUP(B537,pivottrain!A:C,3,0)</f>
        <v>0.26847521047708139</v>
      </c>
      <c r="E537" t="str">
        <f t="shared" si="8"/>
        <v>FEMALE</v>
      </c>
    </row>
    <row r="538" spans="1:5">
      <c r="A538" t="s">
        <v>6</v>
      </c>
      <c r="B538" t="s">
        <v>2976</v>
      </c>
      <c r="C538">
        <f>VLOOKUP(B538,pivottrain!A:C,2,0)</f>
        <v>0.73152478952291866</v>
      </c>
      <c r="D538">
        <f>VLOOKUP(B538,pivottrain!A:C,3,0)</f>
        <v>0.26847521047708139</v>
      </c>
      <c r="E538" t="str">
        <f t="shared" si="8"/>
        <v>FEMALE</v>
      </c>
    </row>
    <row r="539" spans="1:5">
      <c r="A539" t="s">
        <v>4</v>
      </c>
      <c r="B539" t="s">
        <v>2977</v>
      </c>
      <c r="C539">
        <f>VLOOKUP(B539,pivottrain!A:C,2,0)</f>
        <v>0.15789473684210525</v>
      </c>
      <c r="D539">
        <f>VLOOKUP(B539,pivottrain!A:C,3,0)</f>
        <v>0.84210526315789469</v>
      </c>
      <c r="E539" t="str">
        <f t="shared" si="8"/>
        <v>MALE</v>
      </c>
    </row>
    <row r="540" spans="1:5">
      <c r="A540" t="s">
        <v>6</v>
      </c>
      <c r="B540" t="s">
        <v>2983</v>
      </c>
      <c r="C540">
        <f>VLOOKUP(B540,pivottrain!A:C,2,0)</f>
        <v>0.82037996545768566</v>
      </c>
      <c r="D540">
        <f>VLOOKUP(B540,pivottrain!A:C,3,0)</f>
        <v>0.17962003454231434</v>
      </c>
      <c r="E540" t="str">
        <f t="shared" si="8"/>
        <v>FEMALE</v>
      </c>
    </row>
    <row r="541" spans="1:5">
      <c r="A541" t="s">
        <v>4</v>
      </c>
      <c r="B541" t="s">
        <v>2982</v>
      </c>
      <c r="C541">
        <f>VLOOKUP(B541,pivottrain!A:C,2,0)</f>
        <v>3.7234042553191488E-2</v>
      </c>
      <c r="D541">
        <f>VLOOKUP(B541,pivottrain!A:C,3,0)</f>
        <v>0.96276595744680848</v>
      </c>
      <c r="E541" t="str">
        <f t="shared" si="8"/>
        <v>MALE</v>
      </c>
    </row>
    <row r="542" spans="1:5">
      <c r="A542" t="s">
        <v>6</v>
      </c>
      <c r="B542" t="s">
        <v>2976</v>
      </c>
      <c r="C542">
        <f>VLOOKUP(B542,pivottrain!A:C,2,0)</f>
        <v>0.73152478952291866</v>
      </c>
      <c r="D542">
        <f>VLOOKUP(B542,pivottrain!A:C,3,0)</f>
        <v>0.26847521047708139</v>
      </c>
      <c r="E542" t="str">
        <f t="shared" si="8"/>
        <v>FEMALE</v>
      </c>
    </row>
    <row r="543" spans="1:5">
      <c r="A543" t="s">
        <v>4</v>
      </c>
      <c r="B543" t="s">
        <v>2986</v>
      </c>
      <c r="C543">
        <f>VLOOKUP(B543,pivottrain!A:C,2,0)</f>
        <v>0.28260869565217389</v>
      </c>
      <c r="D543">
        <f>VLOOKUP(B543,pivottrain!A:C,3,0)</f>
        <v>0.71739130434782605</v>
      </c>
      <c r="E543" t="str">
        <f t="shared" si="8"/>
        <v>MALE</v>
      </c>
    </row>
    <row r="544" spans="1:5">
      <c r="A544" t="s">
        <v>4</v>
      </c>
      <c r="B544" t="s">
        <v>2983</v>
      </c>
      <c r="C544">
        <f>VLOOKUP(B544,pivottrain!A:C,2,0)</f>
        <v>0.82037996545768566</v>
      </c>
      <c r="D544">
        <f>VLOOKUP(B544,pivottrain!A:C,3,0)</f>
        <v>0.17962003454231434</v>
      </c>
      <c r="E544" t="str">
        <f t="shared" si="8"/>
        <v>FEMALE</v>
      </c>
    </row>
    <row r="545" spans="1:5">
      <c r="A545" t="s">
        <v>4</v>
      </c>
      <c r="B545" t="s">
        <v>2976</v>
      </c>
      <c r="C545">
        <f>VLOOKUP(B545,pivottrain!A:C,2,0)</f>
        <v>0.73152478952291866</v>
      </c>
      <c r="D545">
        <f>VLOOKUP(B545,pivottrain!A:C,3,0)</f>
        <v>0.26847521047708139</v>
      </c>
      <c r="E545" t="str">
        <f t="shared" si="8"/>
        <v>FEMALE</v>
      </c>
    </row>
    <row r="546" spans="1:5">
      <c r="A546" t="s">
        <v>6</v>
      </c>
      <c r="B546" t="s">
        <v>2983</v>
      </c>
      <c r="C546">
        <f>VLOOKUP(B546,pivottrain!A:C,2,0)</f>
        <v>0.82037996545768566</v>
      </c>
      <c r="D546">
        <f>VLOOKUP(B546,pivottrain!A:C,3,0)</f>
        <v>0.17962003454231434</v>
      </c>
      <c r="E546" t="str">
        <f t="shared" si="8"/>
        <v>FEMALE</v>
      </c>
    </row>
    <row r="547" spans="1:5">
      <c r="A547" t="s">
        <v>4</v>
      </c>
      <c r="B547" t="s">
        <v>2994</v>
      </c>
      <c r="C547">
        <f>VLOOKUP(B547,pivottrain!A:C,2,0)</f>
        <v>8.6538461538461536E-2</v>
      </c>
      <c r="D547">
        <f>VLOOKUP(B547,pivottrain!A:C,3,0)</f>
        <v>0.91346153846153844</v>
      </c>
      <c r="E547" t="str">
        <f t="shared" si="8"/>
        <v>MALE</v>
      </c>
    </row>
    <row r="548" spans="1:5">
      <c r="A548" t="s">
        <v>6</v>
      </c>
      <c r="B548" t="s">
        <v>2983</v>
      </c>
      <c r="C548">
        <f>VLOOKUP(B548,pivottrain!A:C,2,0)</f>
        <v>0.82037996545768566</v>
      </c>
      <c r="D548">
        <f>VLOOKUP(B548,pivottrain!A:C,3,0)</f>
        <v>0.17962003454231434</v>
      </c>
      <c r="E548" t="str">
        <f t="shared" si="8"/>
        <v>FEMALE</v>
      </c>
    </row>
    <row r="549" spans="1:5">
      <c r="A549" t="s">
        <v>6</v>
      </c>
      <c r="B549" t="s">
        <v>2983</v>
      </c>
      <c r="C549">
        <f>VLOOKUP(B549,pivottrain!A:C,2,0)</f>
        <v>0.82037996545768566</v>
      </c>
      <c r="D549">
        <f>VLOOKUP(B549,pivottrain!A:C,3,0)</f>
        <v>0.17962003454231434</v>
      </c>
      <c r="E549" t="str">
        <f t="shared" si="8"/>
        <v>FEMALE</v>
      </c>
    </row>
    <row r="550" spans="1:5">
      <c r="A550" t="s">
        <v>6</v>
      </c>
      <c r="B550" t="s">
        <v>2976</v>
      </c>
      <c r="C550">
        <f>VLOOKUP(B550,pivottrain!A:C,2,0)</f>
        <v>0.73152478952291866</v>
      </c>
      <c r="D550">
        <f>VLOOKUP(B550,pivottrain!A:C,3,0)</f>
        <v>0.26847521047708139</v>
      </c>
      <c r="E550" t="str">
        <f t="shared" si="8"/>
        <v>FEMALE</v>
      </c>
    </row>
    <row r="551" spans="1:5">
      <c r="A551" t="s">
        <v>6</v>
      </c>
      <c r="B551" t="s">
        <v>2976</v>
      </c>
      <c r="C551">
        <f>VLOOKUP(B551,pivottrain!A:C,2,0)</f>
        <v>0.73152478952291866</v>
      </c>
      <c r="D551">
        <f>VLOOKUP(B551,pivottrain!A:C,3,0)</f>
        <v>0.26847521047708139</v>
      </c>
      <c r="E551" t="str">
        <f t="shared" si="8"/>
        <v>FEMALE</v>
      </c>
    </row>
    <row r="552" spans="1:5">
      <c r="A552" t="s">
        <v>4</v>
      </c>
      <c r="B552" t="s">
        <v>2988</v>
      </c>
      <c r="C552">
        <f>VLOOKUP(B552,pivottrain!A:C,2,0)</f>
        <v>6.5384615384615388E-2</v>
      </c>
      <c r="D552">
        <f>VLOOKUP(B552,pivottrain!A:C,3,0)</f>
        <v>0.93461538461538463</v>
      </c>
      <c r="E552" t="str">
        <f t="shared" si="8"/>
        <v>MALE</v>
      </c>
    </row>
    <row r="553" spans="1:5">
      <c r="A553" t="s">
        <v>4</v>
      </c>
      <c r="B553" t="s">
        <v>2978</v>
      </c>
      <c r="C553">
        <f>VLOOKUP(B553,pivottrain!A:C,2,0)</f>
        <v>5.0847457627118647E-2</v>
      </c>
      <c r="D553">
        <f>VLOOKUP(B553,pivottrain!A:C,3,0)</f>
        <v>0.94915254237288138</v>
      </c>
      <c r="E553" t="str">
        <f t="shared" si="8"/>
        <v>MALE</v>
      </c>
    </row>
    <row r="554" spans="1:5">
      <c r="A554" t="s">
        <v>4</v>
      </c>
      <c r="B554" t="s">
        <v>2988</v>
      </c>
      <c r="C554">
        <f>VLOOKUP(B554,pivottrain!A:C,2,0)</f>
        <v>6.5384615384615388E-2</v>
      </c>
      <c r="D554">
        <f>VLOOKUP(B554,pivottrain!A:C,3,0)</f>
        <v>0.93461538461538463</v>
      </c>
      <c r="E554" t="str">
        <f t="shared" si="8"/>
        <v>MALE</v>
      </c>
    </row>
    <row r="555" spans="1:5">
      <c r="A555" t="s">
        <v>6</v>
      </c>
      <c r="B555" t="s">
        <v>2976</v>
      </c>
      <c r="C555">
        <f>VLOOKUP(B555,pivottrain!A:C,2,0)</f>
        <v>0.73152478952291866</v>
      </c>
      <c r="D555">
        <f>VLOOKUP(B555,pivottrain!A:C,3,0)</f>
        <v>0.26847521047708139</v>
      </c>
      <c r="E555" t="str">
        <f t="shared" si="8"/>
        <v>FEMALE</v>
      </c>
    </row>
    <row r="556" spans="1:5">
      <c r="A556" t="s">
        <v>4</v>
      </c>
      <c r="B556" t="s">
        <v>2983</v>
      </c>
      <c r="C556">
        <f>VLOOKUP(B556,pivottrain!A:C,2,0)</f>
        <v>0.82037996545768566</v>
      </c>
      <c r="D556">
        <f>VLOOKUP(B556,pivottrain!A:C,3,0)</f>
        <v>0.17962003454231434</v>
      </c>
      <c r="E556" t="str">
        <f t="shared" si="8"/>
        <v>FEMALE</v>
      </c>
    </row>
    <row r="557" spans="1:5">
      <c r="A557" t="s">
        <v>6</v>
      </c>
      <c r="B557" t="s">
        <v>2976</v>
      </c>
      <c r="C557">
        <f>VLOOKUP(B557,pivottrain!A:C,2,0)</f>
        <v>0.73152478952291866</v>
      </c>
      <c r="D557">
        <f>VLOOKUP(B557,pivottrain!A:C,3,0)</f>
        <v>0.26847521047708139</v>
      </c>
      <c r="E557" t="str">
        <f t="shared" si="8"/>
        <v>FEMALE</v>
      </c>
    </row>
    <row r="558" spans="1:5">
      <c r="A558" t="s">
        <v>6</v>
      </c>
      <c r="B558" t="s">
        <v>2983</v>
      </c>
      <c r="C558">
        <f>VLOOKUP(B558,pivottrain!A:C,2,0)</f>
        <v>0.82037996545768566</v>
      </c>
      <c r="D558">
        <f>VLOOKUP(B558,pivottrain!A:C,3,0)</f>
        <v>0.17962003454231434</v>
      </c>
      <c r="E558" t="str">
        <f t="shared" si="8"/>
        <v>FEMALE</v>
      </c>
    </row>
    <row r="559" spans="1:5">
      <c r="A559" t="s">
        <v>4</v>
      </c>
      <c r="B559" t="s">
        <v>2978</v>
      </c>
      <c r="C559">
        <f>VLOOKUP(B559,pivottrain!A:C,2,0)</f>
        <v>5.0847457627118647E-2</v>
      </c>
      <c r="D559">
        <f>VLOOKUP(B559,pivottrain!A:C,3,0)</f>
        <v>0.94915254237288138</v>
      </c>
      <c r="E559" t="str">
        <f t="shared" si="8"/>
        <v>MALE</v>
      </c>
    </row>
    <row r="560" spans="1:5">
      <c r="A560" t="s">
        <v>4</v>
      </c>
      <c r="B560" t="s">
        <v>2987</v>
      </c>
      <c r="C560">
        <f>VLOOKUP(B560,pivottrain!A:C,2,0)</f>
        <v>0.171875</v>
      </c>
      <c r="D560">
        <f>VLOOKUP(B560,pivottrain!A:C,3,0)</f>
        <v>0.828125</v>
      </c>
      <c r="E560" t="str">
        <f t="shared" si="8"/>
        <v>MALE</v>
      </c>
    </row>
    <row r="561" spans="1:5">
      <c r="A561" t="s">
        <v>4</v>
      </c>
      <c r="B561" t="s">
        <v>2992</v>
      </c>
      <c r="C561">
        <f>VLOOKUP(B561,pivottrain!A:C,2,0)</f>
        <v>0.06</v>
      </c>
      <c r="D561">
        <f>VLOOKUP(B561,pivottrain!A:C,3,0)</f>
        <v>0.94</v>
      </c>
      <c r="E561" t="str">
        <f t="shared" si="8"/>
        <v>MALE</v>
      </c>
    </row>
    <row r="562" spans="1:5">
      <c r="A562" t="s">
        <v>4</v>
      </c>
      <c r="B562" t="s">
        <v>2988</v>
      </c>
      <c r="C562">
        <f>VLOOKUP(B562,pivottrain!A:C,2,0)</f>
        <v>6.5384615384615388E-2</v>
      </c>
      <c r="D562">
        <f>VLOOKUP(B562,pivottrain!A:C,3,0)</f>
        <v>0.93461538461538463</v>
      </c>
      <c r="E562" t="str">
        <f t="shared" si="8"/>
        <v>MALE</v>
      </c>
    </row>
    <row r="563" spans="1:5">
      <c r="A563" t="s">
        <v>4</v>
      </c>
      <c r="B563" t="s">
        <v>2976</v>
      </c>
      <c r="C563">
        <f>VLOOKUP(B563,pivottrain!A:C,2,0)</f>
        <v>0.73152478952291866</v>
      </c>
      <c r="D563">
        <f>VLOOKUP(B563,pivottrain!A:C,3,0)</f>
        <v>0.26847521047708139</v>
      </c>
      <c r="E563" t="str">
        <f t="shared" si="8"/>
        <v>FEMALE</v>
      </c>
    </row>
    <row r="564" spans="1:5">
      <c r="A564" t="s">
        <v>4</v>
      </c>
      <c r="B564" t="s">
        <v>2982</v>
      </c>
      <c r="C564">
        <f>VLOOKUP(B564,pivottrain!A:C,2,0)</f>
        <v>3.7234042553191488E-2</v>
      </c>
      <c r="D564">
        <f>VLOOKUP(B564,pivottrain!A:C,3,0)</f>
        <v>0.96276595744680848</v>
      </c>
      <c r="E564" t="str">
        <f t="shared" si="8"/>
        <v>MALE</v>
      </c>
    </row>
    <row r="565" spans="1:5">
      <c r="A565" t="s">
        <v>4</v>
      </c>
      <c r="B565" t="s">
        <v>2996</v>
      </c>
      <c r="C565">
        <f>VLOOKUP(B565,pivottrain!A:C,2,0)</f>
        <v>0</v>
      </c>
      <c r="D565">
        <f>VLOOKUP(B565,pivottrain!A:C,3,0)</f>
        <v>1</v>
      </c>
      <c r="E565" t="str">
        <f t="shared" si="8"/>
        <v>MALE</v>
      </c>
    </row>
    <row r="566" spans="1:5">
      <c r="A566" t="s">
        <v>4</v>
      </c>
      <c r="B566" t="s">
        <v>2983</v>
      </c>
      <c r="C566">
        <f>VLOOKUP(B566,pivottrain!A:C,2,0)</f>
        <v>0.82037996545768566</v>
      </c>
      <c r="D566">
        <f>VLOOKUP(B566,pivottrain!A:C,3,0)</f>
        <v>0.17962003454231434</v>
      </c>
      <c r="E566" t="str">
        <f t="shared" si="8"/>
        <v>FEMALE</v>
      </c>
    </row>
    <row r="567" spans="1:5">
      <c r="A567" t="s">
        <v>6</v>
      </c>
      <c r="B567" t="s">
        <v>2976</v>
      </c>
      <c r="C567">
        <f>VLOOKUP(B567,pivottrain!A:C,2,0)</f>
        <v>0.73152478952291866</v>
      </c>
      <c r="D567">
        <f>VLOOKUP(B567,pivottrain!A:C,3,0)</f>
        <v>0.26847521047708139</v>
      </c>
      <c r="E567" t="str">
        <f t="shared" si="8"/>
        <v>FEMALE</v>
      </c>
    </row>
    <row r="568" spans="1:5">
      <c r="A568" t="s">
        <v>4</v>
      </c>
      <c r="B568" t="s">
        <v>2982</v>
      </c>
      <c r="C568">
        <f>VLOOKUP(B568,pivottrain!A:C,2,0)</f>
        <v>3.7234042553191488E-2</v>
      </c>
      <c r="D568">
        <f>VLOOKUP(B568,pivottrain!A:C,3,0)</f>
        <v>0.96276595744680848</v>
      </c>
      <c r="E568" t="str">
        <f t="shared" si="8"/>
        <v>MALE</v>
      </c>
    </row>
    <row r="569" spans="1:5">
      <c r="A569" t="s">
        <v>4</v>
      </c>
      <c r="B569" t="s">
        <v>2988</v>
      </c>
      <c r="C569">
        <f>VLOOKUP(B569,pivottrain!A:C,2,0)</f>
        <v>6.5384615384615388E-2</v>
      </c>
      <c r="D569">
        <f>VLOOKUP(B569,pivottrain!A:C,3,0)</f>
        <v>0.93461538461538463</v>
      </c>
      <c r="E569" t="str">
        <f t="shared" si="8"/>
        <v>MALE</v>
      </c>
    </row>
    <row r="570" spans="1:5">
      <c r="A570" t="s">
        <v>6</v>
      </c>
      <c r="B570" t="s">
        <v>2976</v>
      </c>
      <c r="C570">
        <f>VLOOKUP(B570,pivottrain!A:C,2,0)</f>
        <v>0.73152478952291866</v>
      </c>
      <c r="D570">
        <f>VLOOKUP(B570,pivottrain!A:C,3,0)</f>
        <v>0.26847521047708139</v>
      </c>
      <c r="E570" t="str">
        <f t="shared" si="8"/>
        <v>FEMALE</v>
      </c>
    </row>
    <row r="571" spans="1:5">
      <c r="A571" t="s">
        <v>6</v>
      </c>
      <c r="B571" t="s">
        <v>2976</v>
      </c>
      <c r="C571">
        <f>VLOOKUP(B571,pivottrain!A:C,2,0)</f>
        <v>0.73152478952291866</v>
      </c>
      <c r="D571">
        <f>VLOOKUP(B571,pivottrain!A:C,3,0)</f>
        <v>0.26847521047708139</v>
      </c>
      <c r="E571" t="str">
        <f t="shared" si="8"/>
        <v>FEMALE</v>
      </c>
    </row>
    <row r="572" spans="1:5">
      <c r="A572" t="s">
        <v>6</v>
      </c>
      <c r="B572" t="s">
        <v>2976</v>
      </c>
      <c r="C572">
        <f>VLOOKUP(B572,pivottrain!A:C,2,0)</f>
        <v>0.73152478952291866</v>
      </c>
      <c r="D572">
        <f>VLOOKUP(B572,pivottrain!A:C,3,0)</f>
        <v>0.26847521047708139</v>
      </c>
      <c r="E572" t="str">
        <f t="shared" si="8"/>
        <v>FEMALE</v>
      </c>
    </row>
    <row r="573" spans="1:5">
      <c r="A573" t="s">
        <v>4</v>
      </c>
      <c r="B573" t="s">
        <v>2992</v>
      </c>
      <c r="C573">
        <f>VLOOKUP(B573,pivottrain!A:C,2,0)</f>
        <v>0.06</v>
      </c>
      <c r="D573">
        <f>VLOOKUP(B573,pivottrain!A:C,3,0)</f>
        <v>0.94</v>
      </c>
      <c r="E573" t="str">
        <f t="shared" si="8"/>
        <v>MALE</v>
      </c>
    </row>
    <row r="574" spans="1:5">
      <c r="A574" t="s">
        <v>4</v>
      </c>
      <c r="B574" t="s">
        <v>2994</v>
      </c>
      <c r="C574">
        <f>VLOOKUP(B574,pivottrain!A:C,2,0)</f>
        <v>8.6538461538461536E-2</v>
      </c>
      <c r="D574">
        <f>VLOOKUP(B574,pivottrain!A:C,3,0)</f>
        <v>0.91346153846153844</v>
      </c>
      <c r="E574" t="str">
        <f t="shared" si="8"/>
        <v>MALE</v>
      </c>
    </row>
    <row r="575" spans="1:5">
      <c r="A575" t="s">
        <v>6</v>
      </c>
      <c r="B575" t="s">
        <v>2976</v>
      </c>
      <c r="C575">
        <f>VLOOKUP(B575,pivottrain!A:C,2,0)</f>
        <v>0.73152478952291866</v>
      </c>
      <c r="D575">
        <f>VLOOKUP(B575,pivottrain!A:C,3,0)</f>
        <v>0.26847521047708139</v>
      </c>
      <c r="E575" t="str">
        <f t="shared" si="8"/>
        <v>FEMALE</v>
      </c>
    </row>
    <row r="576" spans="1:5">
      <c r="A576" t="s">
        <v>6</v>
      </c>
      <c r="B576" t="s">
        <v>2976</v>
      </c>
      <c r="C576">
        <f>VLOOKUP(B576,pivottrain!A:C,2,0)</f>
        <v>0.73152478952291866</v>
      </c>
      <c r="D576">
        <f>VLOOKUP(B576,pivottrain!A:C,3,0)</f>
        <v>0.26847521047708139</v>
      </c>
      <c r="E576" t="str">
        <f t="shared" si="8"/>
        <v>FEMALE</v>
      </c>
    </row>
    <row r="577" spans="1:5">
      <c r="A577" t="s">
        <v>4</v>
      </c>
      <c r="B577" t="s">
        <v>2992</v>
      </c>
      <c r="C577">
        <f>VLOOKUP(B577,pivottrain!A:C,2,0)</f>
        <v>0.06</v>
      </c>
      <c r="D577">
        <f>VLOOKUP(B577,pivottrain!A:C,3,0)</f>
        <v>0.94</v>
      </c>
      <c r="E577" t="str">
        <f t="shared" si="8"/>
        <v>MALE</v>
      </c>
    </row>
    <row r="578" spans="1:5">
      <c r="A578" t="s">
        <v>6</v>
      </c>
      <c r="B578" t="s">
        <v>2976</v>
      </c>
      <c r="C578">
        <f>VLOOKUP(B578,pivottrain!A:C,2,0)</f>
        <v>0.73152478952291866</v>
      </c>
      <c r="D578">
        <f>VLOOKUP(B578,pivottrain!A:C,3,0)</f>
        <v>0.26847521047708139</v>
      </c>
      <c r="E578" t="str">
        <f t="shared" si="8"/>
        <v>FEMALE</v>
      </c>
    </row>
    <row r="579" spans="1:5">
      <c r="A579" t="s">
        <v>6</v>
      </c>
      <c r="B579" t="s">
        <v>2976</v>
      </c>
      <c r="C579">
        <f>VLOOKUP(B579,pivottrain!A:C,2,0)</f>
        <v>0.73152478952291866</v>
      </c>
      <c r="D579">
        <f>VLOOKUP(B579,pivottrain!A:C,3,0)</f>
        <v>0.26847521047708139</v>
      </c>
      <c r="E579" t="str">
        <f t="shared" ref="E579:E642" si="9">IF(D579&gt;C579,"MALE","FEMALE")</f>
        <v>FEMALE</v>
      </c>
    </row>
    <row r="580" spans="1:5">
      <c r="A580" t="s">
        <v>6</v>
      </c>
      <c r="B580" t="s">
        <v>2976</v>
      </c>
      <c r="C580">
        <f>VLOOKUP(B580,pivottrain!A:C,2,0)</f>
        <v>0.73152478952291866</v>
      </c>
      <c r="D580">
        <f>VLOOKUP(B580,pivottrain!A:C,3,0)</f>
        <v>0.26847521047708139</v>
      </c>
      <c r="E580" t="str">
        <f t="shared" si="9"/>
        <v>FEMALE</v>
      </c>
    </row>
    <row r="581" spans="1:5">
      <c r="A581" t="s">
        <v>4</v>
      </c>
      <c r="B581" t="s">
        <v>2976</v>
      </c>
      <c r="C581">
        <f>VLOOKUP(B581,pivottrain!A:C,2,0)</f>
        <v>0.73152478952291866</v>
      </c>
      <c r="D581">
        <f>VLOOKUP(B581,pivottrain!A:C,3,0)</f>
        <v>0.26847521047708139</v>
      </c>
      <c r="E581" t="str">
        <f t="shared" si="9"/>
        <v>FEMALE</v>
      </c>
    </row>
    <row r="582" spans="1:5">
      <c r="A582" t="s">
        <v>6</v>
      </c>
      <c r="B582" t="s">
        <v>2976</v>
      </c>
      <c r="C582">
        <f>VLOOKUP(B582,pivottrain!A:C,2,0)</f>
        <v>0.73152478952291866</v>
      </c>
      <c r="D582">
        <f>VLOOKUP(B582,pivottrain!A:C,3,0)</f>
        <v>0.26847521047708139</v>
      </c>
      <c r="E582" t="str">
        <f t="shared" si="9"/>
        <v>FEMALE</v>
      </c>
    </row>
    <row r="583" spans="1:5">
      <c r="A583" t="s">
        <v>6</v>
      </c>
      <c r="B583" t="s">
        <v>2976</v>
      </c>
      <c r="C583">
        <f>VLOOKUP(B583,pivottrain!A:C,2,0)</f>
        <v>0.73152478952291866</v>
      </c>
      <c r="D583">
        <f>VLOOKUP(B583,pivottrain!A:C,3,0)</f>
        <v>0.26847521047708139</v>
      </c>
      <c r="E583" t="str">
        <f t="shared" si="9"/>
        <v>FEMALE</v>
      </c>
    </row>
    <row r="584" spans="1:5">
      <c r="A584" t="s">
        <v>4</v>
      </c>
      <c r="B584" t="s">
        <v>2976</v>
      </c>
      <c r="C584">
        <f>VLOOKUP(B584,pivottrain!A:C,2,0)</f>
        <v>0.73152478952291866</v>
      </c>
      <c r="D584">
        <f>VLOOKUP(B584,pivottrain!A:C,3,0)</f>
        <v>0.26847521047708139</v>
      </c>
      <c r="E584" t="str">
        <f t="shared" si="9"/>
        <v>FEMALE</v>
      </c>
    </row>
    <row r="585" spans="1:5">
      <c r="A585" t="s">
        <v>6</v>
      </c>
      <c r="B585" t="s">
        <v>2983</v>
      </c>
      <c r="C585">
        <f>VLOOKUP(B585,pivottrain!A:C,2,0)</f>
        <v>0.82037996545768566</v>
      </c>
      <c r="D585">
        <f>VLOOKUP(B585,pivottrain!A:C,3,0)</f>
        <v>0.17962003454231434</v>
      </c>
      <c r="E585" t="str">
        <f t="shared" si="9"/>
        <v>FEMALE</v>
      </c>
    </row>
    <row r="586" spans="1:5">
      <c r="A586" t="s">
        <v>4</v>
      </c>
      <c r="B586" t="s">
        <v>2997</v>
      </c>
      <c r="C586">
        <f>VLOOKUP(B586,pivottrain!A:C,2,0)</f>
        <v>5.5555555555555552E-2</v>
      </c>
      <c r="D586">
        <f>VLOOKUP(B586,pivottrain!A:C,3,0)</f>
        <v>0.94444444444444442</v>
      </c>
      <c r="E586" t="str">
        <f t="shared" si="9"/>
        <v>MALE</v>
      </c>
    </row>
    <row r="587" spans="1:5">
      <c r="A587" t="s">
        <v>4</v>
      </c>
      <c r="B587" t="s">
        <v>2976</v>
      </c>
      <c r="C587">
        <f>VLOOKUP(B587,pivottrain!A:C,2,0)</f>
        <v>0.73152478952291866</v>
      </c>
      <c r="D587">
        <f>VLOOKUP(B587,pivottrain!A:C,3,0)</f>
        <v>0.26847521047708139</v>
      </c>
      <c r="E587" t="str">
        <f t="shared" si="9"/>
        <v>FEMALE</v>
      </c>
    </row>
    <row r="588" spans="1:5">
      <c r="A588" t="s">
        <v>4</v>
      </c>
      <c r="B588" t="s">
        <v>2985</v>
      </c>
      <c r="C588">
        <f>VLOOKUP(B588,pivottrain!A:C,2,0)</f>
        <v>6.25E-2</v>
      </c>
      <c r="D588">
        <f>VLOOKUP(B588,pivottrain!A:C,3,0)</f>
        <v>0.9375</v>
      </c>
      <c r="E588" t="str">
        <f t="shared" si="9"/>
        <v>MALE</v>
      </c>
    </row>
    <row r="589" spans="1:5">
      <c r="A589" t="s">
        <v>6</v>
      </c>
      <c r="B589" t="s">
        <v>2983</v>
      </c>
      <c r="C589">
        <f>VLOOKUP(B589,pivottrain!A:C,2,0)</f>
        <v>0.82037996545768566</v>
      </c>
      <c r="D589">
        <f>VLOOKUP(B589,pivottrain!A:C,3,0)</f>
        <v>0.17962003454231434</v>
      </c>
      <c r="E589" t="str">
        <f t="shared" si="9"/>
        <v>FEMALE</v>
      </c>
    </row>
    <row r="590" spans="1:5">
      <c r="A590" t="s">
        <v>6</v>
      </c>
      <c r="B590" t="s">
        <v>2976</v>
      </c>
      <c r="C590">
        <f>VLOOKUP(B590,pivottrain!A:C,2,0)</f>
        <v>0.73152478952291866</v>
      </c>
      <c r="D590">
        <f>VLOOKUP(B590,pivottrain!A:C,3,0)</f>
        <v>0.26847521047708139</v>
      </c>
      <c r="E590" t="str">
        <f t="shared" si="9"/>
        <v>FEMALE</v>
      </c>
    </row>
    <row r="591" spans="1:5">
      <c r="A591" t="s">
        <v>4</v>
      </c>
      <c r="B591" t="s">
        <v>2983</v>
      </c>
      <c r="C591">
        <f>VLOOKUP(B591,pivottrain!A:C,2,0)</f>
        <v>0.82037996545768566</v>
      </c>
      <c r="D591">
        <f>VLOOKUP(B591,pivottrain!A:C,3,0)</f>
        <v>0.17962003454231434</v>
      </c>
      <c r="E591" t="str">
        <f t="shared" si="9"/>
        <v>FEMALE</v>
      </c>
    </row>
    <row r="592" spans="1:5">
      <c r="A592" t="s">
        <v>4</v>
      </c>
      <c r="B592" t="s">
        <v>2996</v>
      </c>
      <c r="C592">
        <f>VLOOKUP(B592,pivottrain!A:C,2,0)</f>
        <v>0</v>
      </c>
      <c r="D592">
        <f>VLOOKUP(B592,pivottrain!A:C,3,0)</f>
        <v>1</v>
      </c>
      <c r="E592" t="str">
        <f t="shared" si="9"/>
        <v>MALE</v>
      </c>
    </row>
    <row r="593" spans="1:5">
      <c r="A593" t="s">
        <v>6</v>
      </c>
      <c r="B593" t="s">
        <v>2986</v>
      </c>
      <c r="C593">
        <f>VLOOKUP(B593,pivottrain!A:C,2,0)</f>
        <v>0.28260869565217389</v>
      </c>
      <c r="D593">
        <f>VLOOKUP(B593,pivottrain!A:C,3,0)</f>
        <v>0.71739130434782605</v>
      </c>
      <c r="E593" t="str">
        <f t="shared" si="9"/>
        <v>MALE</v>
      </c>
    </row>
    <row r="594" spans="1:5">
      <c r="A594" t="s">
        <v>6</v>
      </c>
      <c r="B594" t="s">
        <v>2983</v>
      </c>
      <c r="C594">
        <f>VLOOKUP(B594,pivottrain!A:C,2,0)</f>
        <v>0.82037996545768566</v>
      </c>
      <c r="D594">
        <f>VLOOKUP(B594,pivottrain!A:C,3,0)</f>
        <v>0.17962003454231434</v>
      </c>
      <c r="E594" t="str">
        <f t="shared" si="9"/>
        <v>FEMALE</v>
      </c>
    </row>
    <row r="595" spans="1:5">
      <c r="A595" t="s">
        <v>4</v>
      </c>
      <c r="B595" t="s">
        <v>2988</v>
      </c>
      <c r="C595">
        <f>VLOOKUP(B595,pivottrain!A:C,2,0)</f>
        <v>6.5384615384615388E-2</v>
      </c>
      <c r="D595">
        <f>VLOOKUP(B595,pivottrain!A:C,3,0)</f>
        <v>0.93461538461538463</v>
      </c>
      <c r="E595" t="str">
        <f t="shared" si="9"/>
        <v>MALE</v>
      </c>
    </row>
    <row r="596" spans="1:5">
      <c r="A596" t="s">
        <v>6</v>
      </c>
      <c r="B596" t="s">
        <v>2976</v>
      </c>
      <c r="C596">
        <f>VLOOKUP(B596,pivottrain!A:C,2,0)</f>
        <v>0.73152478952291866</v>
      </c>
      <c r="D596">
        <f>VLOOKUP(B596,pivottrain!A:C,3,0)</f>
        <v>0.26847521047708139</v>
      </c>
      <c r="E596" t="str">
        <f t="shared" si="9"/>
        <v>FEMALE</v>
      </c>
    </row>
    <row r="597" spans="1:5">
      <c r="A597" t="s">
        <v>4</v>
      </c>
      <c r="B597" t="s">
        <v>2990</v>
      </c>
      <c r="C597">
        <f>VLOOKUP(B597,pivottrain!A:C,2,0)</f>
        <v>4.7619047619047616E-2</v>
      </c>
      <c r="D597">
        <f>VLOOKUP(B597,pivottrain!A:C,3,0)</f>
        <v>0.95238095238095233</v>
      </c>
      <c r="E597" t="str">
        <f t="shared" si="9"/>
        <v>MALE</v>
      </c>
    </row>
    <row r="598" spans="1:5">
      <c r="A598" t="s">
        <v>6</v>
      </c>
      <c r="B598" t="s">
        <v>2986</v>
      </c>
      <c r="C598">
        <f>VLOOKUP(B598,pivottrain!A:C,2,0)</f>
        <v>0.28260869565217389</v>
      </c>
      <c r="D598">
        <f>VLOOKUP(B598,pivottrain!A:C,3,0)</f>
        <v>0.71739130434782605</v>
      </c>
      <c r="E598" t="str">
        <f t="shared" si="9"/>
        <v>MALE</v>
      </c>
    </row>
    <row r="599" spans="1:5">
      <c r="A599" t="s">
        <v>6</v>
      </c>
      <c r="B599" t="s">
        <v>2976</v>
      </c>
      <c r="C599">
        <f>VLOOKUP(B599,pivottrain!A:C,2,0)</f>
        <v>0.73152478952291866</v>
      </c>
      <c r="D599">
        <f>VLOOKUP(B599,pivottrain!A:C,3,0)</f>
        <v>0.26847521047708139</v>
      </c>
      <c r="E599" t="str">
        <f t="shared" si="9"/>
        <v>FEMALE</v>
      </c>
    </row>
    <row r="600" spans="1:5">
      <c r="A600" t="s">
        <v>4</v>
      </c>
      <c r="B600" t="s">
        <v>2993</v>
      </c>
      <c r="C600">
        <f>VLOOKUP(B600,pivottrain!A:C,2,0)</f>
        <v>0.10810810810810811</v>
      </c>
      <c r="D600">
        <f>VLOOKUP(B600,pivottrain!A:C,3,0)</f>
        <v>0.89189189189189189</v>
      </c>
      <c r="E600" t="str">
        <f t="shared" si="9"/>
        <v>MALE</v>
      </c>
    </row>
    <row r="601" spans="1:5">
      <c r="A601" t="s">
        <v>4</v>
      </c>
      <c r="B601" t="s">
        <v>2976</v>
      </c>
      <c r="C601">
        <f>VLOOKUP(B601,pivottrain!A:C,2,0)</f>
        <v>0.73152478952291866</v>
      </c>
      <c r="D601">
        <f>VLOOKUP(B601,pivottrain!A:C,3,0)</f>
        <v>0.26847521047708139</v>
      </c>
      <c r="E601" t="str">
        <f t="shared" si="9"/>
        <v>FEMALE</v>
      </c>
    </row>
    <row r="602" spans="1:5">
      <c r="A602" t="s">
        <v>4</v>
      </c>
      <c r="B602" t="s">
        <v>2976</v>
      </c>
      <c r="C602">
        <f>VLOOKUP(B602,pivottrain!A:C,2,0)</f>
        <v>0.73152478952291866</v>
      </c>
      <c r="D602">
        <f>VLOOKUP(B602,pivottrain!A:C,3,0)</f>
        <v>0.26847521047708139</v>
      </c>
      <c r="E602" t="str">
        <f t="shared" si="9"/>
        <v>FEMALE</v>
      </c>
    </row>
    <row r="603" spans="1:5">
      <c r="A603" t="s">
        <v>6</v>
      </c>
      <c r="B603" t="s">
        <v>2976</v>
      </c>
      <c r="C603">
        <f>VLOOKUP(B603,pivottrain!A:C,2,0)</f>
        <v>0.73152478952291866</v>
      </c>
      <c r="D603">
        <f>VLOOKUP(B603,pivottrain!A:C,3,0)</f>
        <v>0.26847521047708139</v>
      </c>
      <c r="E603" t="str">
        <f t="shared" si="9"/>
        <v>FEMALE</v>
      </c>
    </row>
    <row r="604" spans="1:5">
      <c r="A604" t="s">
        <v>4</v>
      </c>
      <c r="B604" t="s">
        <v>2976</v>
      </c>
      <c r="C604">
        <f>VLOOKUP(B604,pivottrain!A:C,2,0)</f>
        <v>0.73152478952291866</v>
      </c>
      <c r="D604">
        <f>VLOOKUP(B604,pivottrain!A:C,3,0)</f>
        <v>0.26847521047708139</v>
      </c>
      <c r="E604" t="str">
        <f t="shared" si="9"/>
        <v>FEMALE</v>
      </c>
    </row>
    <row r="605" spans="1:5">
      <c r="A605" t="s">
        <v>6</v>
      </c>
      <c r="B605" t="s">
        <v>2976</v>
      </c>
      <c r="C605">
        <f>VLOOKUP(B605,pivottrain!A:C,2,0)</f>
        <v>0.73152478952291866</v>
      </c>
      <c r="D605">
        <f>VLOOKUP(B605,pivottrain!A:C,3,0)</f>
        <v>0.26847521047708139</v>
      </c>
      <c r="E605" t="str">
        <f t="shared" si="9"/>
        <v>FEMALE</v>
      </c>
    </row>
    <row r="606" spans="1:5">
      <c r="A606" t="s">
        <v>4</v>
      </c>
      <c r="B606" t="s">
        <v>2988</v>
      </c>
      <c r="C606">
        <f>VLOOKUP(B606,pivottrain!A:C,2,0)</f>
        <v>6.5384615384615388E-2</v>
      </c>
      <c r="D606">
        <f>VLOOKUP(B606,pivottrain!A:C,3,0)</f>
        <v>0.93461538461538463</v>
      </c>
      <c r="E606" t="str">
        <f t="shared" si="9"/>
        <v>MALE</v>
      </c>
    </row>
    <row r="607" spans="1:5">
      <c r="A607" t="s">
        <v>4</v>
      </c>
      <c r="B607" t="s">
        <v>2995</v>
      </c>
      <c r="C607">
        <f>VLOOKUP(B607,pivottrain!A:C,2,0)</f>
        <v>0.15492957746478872</v>
      </c>
      <c r="D607">
        <f>VLOOKUP(B607,pivottrain!A:C,3,0)</f>
        <v>0.84507042253521125</v>
      </c>
      <c r="E607" t="str">
        <f t="shared" si="9"/>
        <v>MALE</v>
      </c>
    </row>
    <row r="608" spans="1:5">
      <c r="A608" t="s">
        <v>4</v>
      </c>
      <c r="B608" t="s">
        <v>2992</v>
      </c>
      <c r="C608">
        <f>VLOOKUP(B608,pivottrain!A:C,2,0)</f>
        <v>0.06</v>
      </c>
      <c r="D608">
        <f>VLOOKUP(B608,pivottrain!A:C,3,0)</f>
        <v>0.94</v>
      </c>
      <c r="E608" t="str">
        <f t="shared" si="9"/>
        <v>MALE</v>
      </c>
    </row>
    <row r="609" spans="1:5">
      <c r="A609" t="s">
        <v>4</v>
      </c>
      <c r="B609" t="s">
        <v>2994</v>
      </c>
      <c r="C609">
        <f>VLOOKUP(B609,pivottrain!A:C,2,0)</f>
        <v>8.6538461538461536E-2</v>
      </c>
      <c r="D609">
        <f>VLOOKUP(B609,pivottrain!A:C,3,0)</f>
        <v>0.91346153846153844</v>
      </c>
      <c r="E609" t="str">
        <f t="shared" si="9"/>
        <v>MALE</v>
      </c>
    </row>
    <row r="610" spans="1:5">
      <c r="A610" t="s">
        <v>4</v>
      </c>
      <c r="B610" t="s">
        <v>2984</v>
      </c>
      <c r="C610">
        <f>VLOOKUP(B610,pivottrain!A:C,2,0)</f>
        <v>2.6315789473684209E-2</v>
      </c>
      <c r="D610">
        <f>VLOOKUP(B610,pivottrain!A:C,3,0)</f>
        <v>0.97368421052631582</v>
      </c>
      <c r="E610" t="str">
        <f t="shared" si="9"/>
        <v>MALE</v>
      </c>
    </row>
    <row r="611" spans="1:5">
      <c r="A611" t="s">
        <v>4</v>
      </c>
      <c r="B611" t="s">
        <v>2982</v>
      </c>
      <c r="C611">
        <f>VLOOKUP(B611,pivottrain!A:C,2,0)</f>
        <v>3.7234042553191488E-2</v>
      </c>
      <c r="D611">
        <f>VLOOKUP(B611,pivottrain!A:C,3,0)</f>
        <v>0.96276595744680848</v>
      </c>
      <c r="E611" t="str">
        <f t="shared" si="9"/>
        <v>MALE</v>
      </c>
    </row>
    <row r="612" spans="1:5">
      <c r="A612" t="s">
        <v>4</v>
      </c>
      <c r="B612" t="s">
        <v>2987</v>
      </c>
      <c r="C612">
        <f>VLOOKUP(B612,pivottrain!A:C,2,0)</f>
        <v>0.171875</v>
      </c>
      <c r="D612">
        <f>VLOOKUP(B612,pivottrain!A:C,3,0)</f>
        <v>0.828125</v>
      </c>
      <c r="E612" t="str">
        <f t="shared" si="9"/>
        <v>MALE</v>
      </c>
    </row>
    <row r="613" spans="1:5">
      <c r="A613" t="s">
        <v>6</v>
      </c>
      <c r="B613" t="s">
        <v>2976</v>
      </c>
      <c r="C613">
        <f>VLOOKUP(B613,pivottrain!A:C,2,0)</f>
        <v>0.73152478952291866</v>
      </c>
      <c r="D613">
        <f>VLOOKUP(B613,pivottrain!A:C,3,0)</f>
        <v>0.26847521047708139</v>
      </c>
      <c r="E613" t="str">
        <f t="shared" si="9"/>
        <v>FEMALE</v>
      </c>
    </row>
    <row r="614" spans="1:5">
      <c r="A614" t="s">
        <v>4</v>
      </c>
      <c r="B614" t="s">
        <v>2996</v>
      </c>
      <c r="C614">
        <f>VLOOKUP(B614,pivottrain!A:C,2,0)</f>
        <v>0</v>
      </c>
      <c r="D614">
        <f>VLOOKUP(B614,pivottrain!A:C,3,0)</f>
        <v>1</v>
      </c>
      <c r="E614" t="str">
        <f t="shared" si="9"/>
        <v>MALE</v>
      </c>
    </row>
    <row r="615" spans="1:5">
      <c r="A615" t="s">
        <v>6</v>
      </c>
      <c r="B615" t="s">
        <v>2983</v>
      </c>
      <c r="C615">
        <f>VLOOKUP(B615,pivottrain!A:C,2,0)</f>
        <v>0.82037996545768566</v>
      </c>
      <c r="D615">
        <f>VLOOKUP(B615,pivottrain!A:C,3,0)</f>
        <v>0.17962003454231434</v>
      </c>
      <c r="E615" t="str">
        <f t="shared" si="9"/>
        <v>FEMALE</v>
      </c>
    </row>
    <row r="616" spans="1:5">
      <c r="A616" t="s">
        <v>6</v>
      </c>
      <c r="B616" t="s">
        <v>2983</v>
      </c>
      <c r="C616">
        <f>VLOOKUP(B616,pivottrain!A:C,2,0)</f>
        <v>0.82037996545768566</v>
      </c>
      <c r="D616">
        <f>VLOOKUP(B616,pivottrain!A:C,3,0)</f>
        <v>0.17962003454231434</v>
      </c>
      <c r="E616" t="str">
        <f t="shared" si="9"/>
        <v>FEMALE</v>
      </c>
    </row>
    <row r="617" spans="1:5">
      <c r="A617" t="s">
        <v>6</v>
      </c>
      <c r="B617" t="s">
        <v>2983</v>
      </c>
      <c r="C617">
        <f>VLOOKUP(B617,pivottrain!A:C,2,0)</f>
        <v>0.82037996545768566</v>
      </c>
      <c r="D617">
        <f>VLOOKUP(B617,pivottrain!A:C,3,0)</f>
        <v>0.17962003454231434</v>
      </c>
      <c r="E617" t="str">
        <f t="shared" si="9"/>
        <v>FEMALE</v>
      </c>
    </row>
    <row r="618" spans="1:5">
      <c r="A618" t="s">
        <v>4</v>
      </c>
      <c r="B618" t="s">
        <v>2992</v>
      </c>
      <c r="C618">
        <f>VLOOKUP(B618,pivottrain!A:C,2,0)</f>
        <v>0.06</v>
      </c>
      <c r="D618">
        <f>VLOOKUP(B618,pivottrain!A:C,3,0)</f>
        <v>0.94</v>
      </c>
      <c r="E618" t="str">
        <f t="shared" si="9"/>
        <v>MALE</v>
      </c>
    </row>
    <row r="619" spans="1:5">
      <c r="A619" t="s">
        <v>4</v>
      </c>
      <c r="B619" t="s">
        <v>2992</v>
      </c>
      <c r="C619">
        <f>VLOOKUP(B619,pivottrain!A:C,2,0)</f>
        <v>0.06</v>
      </c>
      <c r="D619">
        <f>VLOOKUP(B619,pivottrain!A:C,3,0)</f>
        <v>0.94</v>
      </c>
      <c r="E619" t="str">
        <f t="shared" si="9"/>
        <v>MALE</v>
      </c>
    </row>
    <row r="620" spans="1:5">
      <c r="A620" t="s">
        <v>4</v>
      </c>
      <c r="B620" t="s">
        <v>2995</v>
      </c>
      <c r="C620">
        <f>VLOOKUP(B620,pivottrain!A:C,2,0)</f>
        <v>0.15492957746478872</v>
      </c>
      <c r="D620">
        <f>VLOOKUP(B620,pivottrain!A:C,3,0)</f>
        <v>0.84507042253521125</v>
      </c>
      <c r="E620" t="str">
        <f t="shared" si="9"/>
        <v>MALE</v>
      </c>
    </row>
    <row r="621" spans="1:5">
      <c r="A621" t="s">
        <v>4</v>
      </c>
      <c r="B621" t="s">
        <v>2988</v>
      </c>
      <c r="C621">
        <f>VLOOKUP(B621,pivottrain!A:C,2,0)</f>
        <v>6.5384615384615388E-2</v>
      </c>
      <c r="D621">
        <f>VLOOKUP(B621,pivottrain!A:C,3,0)</f>
        <v>0.93461538461538463</v>
      </c>
      <c r="E621" t="str">
        <f t="shared" si="9"/>
        <v>MALE</v>
      </c>
    </row>
    <row r="622" spans="1:5">
      <c r="A622" t="s">
        <v>4</v>
      </c>
      <c r="B622" t="s">
        <v>2990</v>
      </c>
      <c r="C622">
        <f>VLOOKUP(B622,pivottrain!A:C,2,0)</f>
        <v>4.7619047619047616E-2</v>
      </c>
      <c r="D622">
        <f>VLOOKUP(B622,pivottrain!A:C,3,0)</f>
        <v>0.95238095238095233</v>
      </c>
      <c r="E622" t="str">
        <f t="shared" si="9"/>
        <v>MALE</v>
      </c>
    </row>
    <row r="623" spans="1:5">
      <c r="A623" t="s">
        <v>6</v>
      </c>
      <c r="B623" t="s">
        <v>2976</v>
      </c>
      <c r="C623">
        <f>VLOOKUP(B623,pivottrain!A:C,2,0)</f>
        <v>0.73152478952291866</v>
      </c>
      <c r="D623">
        <f>VLOOKUP(B623,pivottrain!A:C,3,0)</f>
        <v>0.26847521047708139</v>
      </c>
      <c r="E623" t="str">
        <f t="shared" si="9"/>
        <v>FEMALE</v>
      </c>
    </row>
    <row r="624" spans="1:5">
      <c r="A624" t="s">
        <v>6</v>
      </c>
      <c r="B624" t="s">
        <v>2986</v>
      </c>
      <c r="C624">
        <f>VLOOKUP(B624,pivottrain!A:C,2,0)</f>
        <v>0.28260869565217389</v>
      </c>
      <c r="D624">
        <f>VLOOKUP(B624,pivottrain!A:C,3,0)</f>
        <v>0.71739130434782605</v>
      </c>
      <c r="E624" t="str">
        <f t="shared" si="9"/>
        <v>MALE</v>
      </c>
    </row>
    <row r="625" spans="1:5">
      <c r="A625" t="s">
        <v>4</v>
      </c>
      <c r="B625" t="s">
        <v>2995</v>
      </c>
      <c r="C625">
        <f>VLOOKUP(B625,pivottrain!A:C,2,0)</f>
        <v>0.15492957746478872</v>
      </c>
      <c r="D625">
        <f>VLOOKUP(B625,pivottrain!A:C,3,0)</f>
        <v>0.84507042253521125</v>
      </c>
      <c r="E625" t="str">
        <f t="shared" si="9"/>
        <v>MALE</v>
      </c>
    </row>
    <row r="626" spans="1:5">
      <c r="A626" t="s">
        <v>6</v>
      </c>
      <c r="B626" t="s">
        <v>2976</v>
      </c>
      <c r="C626">
        <f>VLOOKUP(B626,pivottrain!A:C,2,0)</f>
        <v>0.73152478952291866</v>
      </c>
      <c r="D626">
        <f>VLOOKUP(B626,pivottrain!A:C,3,0)</f>
        <v>0.26847521047708139</v>
      </c>
      <c r="E626" t="str">
        <f t="shared" si="9"/>
        <v>FEMALE</v>
      </c>
    </row>
    <row r="627" spans="1:5">
      <c r="A627" t="s">
        <v>4</v>
      </c>
      <c r="B627" t="s">
        <v>2976</v>
      </c>
      <c r="C627">
        <f>VLOOKUP(B627,pivottrain!A:C,2,0)</f>
        <v>0.73152478952291866</v>
      </c>
      <c r="D627">
        <f>VLOOKUP(B627,pivottrain!A:C,3,0)</f>
        <v>0.26847521047708139</v>
      </c>
      <c r="E627" t="str">
        <f t="shared" si="9"/>
        <v>FEMALE</v>
      </c>
    </row>
    <row r="628" spans="1:5">
      <c r="A628" t="s">
        <v>6</v>
      </c>
      <c r="B628" t="s">
        <v>2976</v>
      </c>
      <c r="C628">
        <f>VLOOKUP(B628,pivottrain!A:C,2,0)</f>
        <v>0.73152478952291866</v>
      </c>
      <c r="D628">
        <f>VLOOKUP(B628,pivottrain!A:C,3,0)</f>
        <v>0.26847521047708139</v>
      </c>
      <c r="E628" t="str">
        <f t="shared" si="9"/>
        <v>FEMALE</v>
      </c>
    </row>
    <row r="629" spans="1:5">
      <c r="A629" t="s">
        <v>4</v>
      </c>
      <c r="B629" t="s">
        <v>2983</v>
      </c>
      <c r="C629">
        <f>VLOOKUP(B629,pivottrain!A:C,2,0)</f>
        <v>0.82037996545768566</v>
      </c>
      <c r="D629">
        <f>VLOOKUP(B629,pivottrain!A:C,3,0)</f>
        <v>0.17962003454231434</v>
      </c>
      <c r="E629" t="str">
        <f t="shared" si="9"/>
        <v>FEMALE</v>
      </c>
    </row>
    <row r="630" spans="1:5">
      <c r="A630" t="s">
        <v>6</v>
      </c>
      <c r="B630" t="s">
        <v>2983</v>
      </c>
      <c r="C630">
        <f>VLOOKUP(B630,pivottrain!A:C,2,0)</f>
        <v>0.82037996545768566</v>
      </c>
      <c r="D630">
        <f>VLOOKUP(B630,pivottrain!A:C,3,0)</f>
        <v>0.17962003454231434</v>
      </c>
      <c r="E630" t="str">
        <f t="shared" si="9"/>
        <v>FEMALE</v>
      </c>
    </row>
    <row r="631" spans="1:5">
      <c r="A631" t="s">
        <v>4</v>
      </c>
      <c r="B631" t="s">
        <v>2985</v>
      </c>
      <c r="C631">
        <f>VLOOKUP(B631,pivottrain!A:C,2,0)</f>
        <v>6.25E-2</v>
      </c>
      <c r="D631">
        <f>VLOOKUP(B631,pivottrain!A:C,3,0)</f>
        <v>0.9375</v>
      </c>
      <c r="E631" t="str">
        <f t="shared" si="9"/>
        <v>MALE</v>
      </c>
    </row>
    <row r="632" spans="1:5">
      <c r="A632" t="s">
        <v>6</v>
      </c>
      <c r="B632" t="s">
        <v>2983</v>
      </c>
      <c r="C632">
        <f>VLOOKUP(B632,pivottrain!A:C,2,0)</f>
        <v>0.82037996545768566</v>
      </c>
      <c r="D632">
        <f>VLOOKUP(B632,pivottrain!A:C,3,0)</f>
        <v>0.17962003454231434</v>
      </c>
      <c r="E632" t="str">
        <f t="shared" si="9"/>
        <v>FEMALE</v>
      </c>
    </row>
    <row r="633" spans="1:5">
      <c r="A633" t="s">
        <v>6</v>
      </c>
      <c r="B633" t="s">
        <v>2976</v>
      </c>
      <c r="C633">
        <f>VLOOKUP(B633,pivottrain!A:C,2,0)</f>
        <v>0.73152478952291866</v>
      </c>
      <c r="D633">
        <f>VLOOKUP(B633,pivottrain!A:C,3,0)</f>
        <v>0.26847521047708139</v>
      </c>
      <c r="E633" t="str">
        <f t="shared" si="9"/>
        <v>FEMALE</v>
      </c>
    </row>
    <row r="634" spans="1:5">
      <c r="A634" t="s">
        <v>4</v>
      </c>
      <c r="B634" t="s">
        <v>2995</v>
      </c>
      <c r="C634">
        <f>VLOOKUP(B634,pivottrain!A:C,2,0)</f>
        <v>0.15492957746478872</v>
      </c>
      <c r="D634">
        <f>VLOOKUP(B634,pivottrain!A:C,3,0)</f>
        <v>0.84507042253521125</v>
      </c>
      <c r="E634" t="str">
        <f t="shared" si="9"/>
        <v>MALE</v>
      </c>
    </row>
    <row r="635" spans="1:5">
      <c r="A635" t="s">
        <v>4</v>
      </c>
      <c r="B635" t="s">
        <v>2976</v>
      </c>
      <c r="C635">
        <f>VLOOKUP(B635,pivottrain!A:C,2,0)</f>
        <v>0.73152478952291866</v>
      </c>
      <c r="D635">
        <f>VLOOKUP(B635,pivottrain!A:C,3,0)</f>
        <v>0.26847521047708139</v>
      </c>
      <c r="E635" t="str">
        <f t="shared" si="9"/>
        <v>FEMALE</v>
      </c>
    </row>
    <row r="636" spans="1:5">
      <c r="A636" t="s">
        <v>6</v>
      </c>
      <c r="B636" t="s">
        <v>2976</v>
      </c>
      <c r="C636">
        <f>VLOOKUP(B636,pivottrain!A:C,2,0)</f>
        <v>0.73152478952291866</v>
      </c>
      <c r="D636">
        <f>VLOOKUP(B636,pivottrain!A:C,3,0)</f>
        <v>0.26847521047708139</v>
      </c>
      <c r="E636" t="str">
        <f t="shared" si="9"/>
        <v>FEMALE</v>
      </c>
    </row>
    <row r="637" spans="1:5">
      <c r="A637" t="s">
        <v>4</v>
      </c>
      <c r="B637" t="s">
        <v>2992</v>
      </c>
      <c r="C637">
        <f>VLOOKUP(B637,pivottrain!A:C,2,0)</f>
        <v>0.06</v>
      </c>
      <c r="D637">
        <f>VLOOKUP(B637,pivottrain!A:C,3,0)</f>
        <v>0.94</v>
      </c>
      <c r="E637" t="str">
        <f t="shared" si="9"/>
        <v>MALE</v>
      </c>
    </row>
    <row r="638" spans="1:5">
      <c r="A638" t="s">
        <v>4</v>
      </c>
      <c r="B638" t="s">
        <v>2987</v>
      </c>
      <c r="C638">
        <f>VLOOKUP(B638,pivottrain!A:C,2,0)</f>
        <v>0.171875</v>
      </c>
      <c r="D638">
        <f>VLOOKUP(B638,pivottrain!A:C,3,0)</f>
        <v>0.828125</v>
      </c>
      <c r="E638" t="str">
        <f t="shared" si="9"/>
        <v>MALE</v>
      </c>
    </row>
    <row r="639" spans="1:5">
      <c r="A639" t="s">
        <v>6</v>
      </c>
      <c r="B639" t="s">
        <v>2983</v>
      </c>
      <c r="C639">
        <f>VLOOKUP(B639,pivottrain!A:C,2,0)</f>
        <v>0.82037996545768566</v>
      </c>
      <c r="D639">
        <f>VLOOKUP(B639,pivottrain!A:C,3,0)</f>
        <v>0.17962003454231434</v>
      </c>
      <c r="E639" t="str">
        <f t="shared" si="9"/>
        <v>FEMALE</v>
      </c>
    </row>
    <row r="640" spans="1:5">
      <c r="A640" t="s">
        <v>6</v>
      </c>
      <c r="B640" t="s">
        <v>2976</v>
      </c>
      <c r="C640">
        <f>VLOOKUP(B640,pivottrain!A:C,2,0)</f>
        <v>0.73152478952291866</v>
      </c>
      <c r="D640">
        <f>VLOOKUP(B640,pivottrain!A:C,3,0)</f>
        <v>0.26847521047708139</v>
      </c>
      <c r="E640" t="str">
        <f t="shared" si="9"/>
        <v>FEMALE</v>
      </c>
    </row>
    <row r="641" spans="1:5">
      <c r="A641" t="s">
        <v>4</v>
      </c>
      <c r="B641" t="s">
        <v>2983</v>
      </c>
      <c r="C641">
        <f>VLOOKUP(B641,pivottrain!A:C,2,0)</f>
        <v>0.82037996545768566</v>
      </c>
      <c r="D641">
        <f>VLOOKUP(B641,pivottrain!A:C,3,0)</f>
        <v>0.17962003454231434</v>
      </c>
      <c r="E641" t="str">
        <f t="shared" si="9"/>
        <v>FEMALE</v>
      </c>
    </row>
    <row r="642" spans="1:5">
      <c r="A642" t="s">
        <v>6</v>
      </c>
      <c r="B642" t="s">
        <v>2983</v>
      </c>
      <c r="C642">
        <f>VLOOKUP(B642,pivottrain!A:C,2,0)</f>
        <v>0.82037996545768566</v>
      </c>
      <c r="D642">
        <f>VLOOKUP(B642,pivottrain!A:C,3,0)</f>
        <v>0.17962003454231434</v>
      </c>
      <c r="E642" t="str">
        <f t="shared" si="9"/>
        <v>FEMALE</v>
      </c>
    </row>
    <row r="643" spans="1:5">
      <c r="A643" t="s">
        <v>6</v>
      </c>
      <c r="B643" t="s">
        <v>2983</v>
      </c>
      <c r="C643">
        <f>VLOOKUP(B643,pivottrain!A:C,2,0)</f>
        <v>0.82037996545768566</v>
      </c>
      <c r="D643">
        <f>VLOOKUP(B643,pivottrain!A:C,3,0)</f>
        <v>0.17962003454231434</v>
      </c>
      <c r="E643" t="str">
        <f t="shared" ref="E643:E706" si="10">IF(D643&gt;C643,"MALE","FEMALE")</f>
        <v>FEMALE</v>
      </c>
    </row>
    <row r="644" spans="1:5">
      <c r="A644" t="s">
        <v>6</v>
      </c>
      <c r="B644" t="s">
        <v>2983</v>
      </c>
      <c r="C644">
        <f>VLOOKUP(B644,pivottrain!A:C,2,0)</f>
        <v>0.82037996545768566</v>
      </c>
      <c r="D644">
        <f>VLOOKUP(B644,pivottrain!A:C,3,0)</f>
        <v>0.17962003454231434</v>
      </c>
      <c r="E644" t="str">
        <f t="shared" si="10"/>
        <v>FEMALE</v>
      </c>
    </row>
    <row r="645" spans="1:5">
      <c r="A645" t="s">
        <v>6</v>
      </c>
      <c r="B645" t="s">
        <v>2983</v>
      </c>
      <c r="C645">
        <f>VLOOKUP(B645,pivottrain!A:C,2,0)</f>
        <v>0.82037996545768566</v>
      </c>
      <c r="D645">
        <f>VLOOKUP(B645,pivottrain!A:C,3,0)</f>
        <v>0.17962003454231434</v>
      </c>
      <c r="E645" t="str">
        <f t="shared" si="10"/>
        <v>FEMALE</v>
      </c>
    </row>
    <row r="646" spans="1:5">
      <c r="A646" t="s">
        <v>4</v>
      </c>
      <c r="B646" t="s">
        <v>2976</v>
      </c>
      <c r="C646">
        <f>VLOOKUP(B646,pivottrain!A:C,2,0)</f>
        <v>0.73152478952291866</v>
      </c>
      <c r="D646">
        <f>VLOOKUP(B646,pivottrain!A:C,3,0)</f>
        <v>0.26847521047708139</v>
      </c>
      <c r="E646" t="str">
        <f t="shared" si="10"/>
        <v>FEMALE</v>
      </c>
    </row>
    <row r="647" spans="1:5">
      <c r="A647" t="s">
        <v>4</v>
      </c>
      <c r="B647" t="s">
        <v>2976</v>
      </c>
      <c r="C647">
        <f>VLOOKUP(B647,pivottrain!A:C,2,0)</f>
        <v>0.73152478952291866</v>
      </c>
      <c r="D647">
        <f>VLOOKUP(B647,pivottrain!A:C,3,0)</f>
        <v>0.26847521047708139</v>
      </c>
      <c r="E647" t="str">
        <f t="shared" si="10"/>
        <v>FEMALE</v>
      </c>
    </row>
    <row r="648" spans="1:5">
      <c r="A648" t="s">
        <v>6</v>
      </c>
      <c r="B648" t="s">
        <v>2983</v>
      </c>
      <c r="C648">
        <f>VLOOKUP(B648,pivottrain!A:C,2,0)</f>
        <v>0.82037996545768566</v>
      </c>
      <c r="D648">
        <f>VLOOKUP(B648,pivottrain!A:C,3,0)</f>
        <v>0.17962003454231434</v>
      </c>
      <c r="E648" t="str">
        <f t="shared" si="10"/>
        <v>FEMALE</v>
      </c>
    </row>
    <row r="649" spans="1:5">
      <c r="A649" t="s">
        <v>6</v>
      </c>
      <c r="B649" t="s">
        <v>2983</v>
      </c>
      <c r="C649">
        <f>VLOOKUP(B649,pivottrain!A:C,2,0)</f>
        <v>0.82037996545768566</v>
      </c>
      <c r="D649">
        <f>VLOOKUP(B649,pivottrain!A:C,3,0)</f>
        <v>0.17962003454231434</v>
      </c>
      <c r="E649" t="str">
        <f t="shared" si="10"/>
        <v>FEMALE</v>
      </c>
    </row>
    <row r="650" spans="1:5">
      <c r="A650" t="s">
        <v>4</v>
      </c>
      <c r="B650" t="s">
        <v>2996</v>
      </c>
      <c r="C650">
        <f>VLOOKUP(B650,pivottrain!A:C,2,0)</f>
        <v>0</v>
      </c>
      <c r="D650">
        <f>VLOOKUP(B650,pivottrain!A:C,3,0)</f>
        <v>1</v>
      </c>
      <c r="E650" t="str">
        <f t="shared" si="10"/>
        <v>MALE</v>
      </c>
    </row>
    <row r="651" spans="1:5">
      <c r="A651" t="s">
        <v>4</v>
      </c>
      <c r="B651" t="s">
        <v>2988</v>
      </c>
      <c r="C651">
        <f>VLOOKUP(B651,pivottrain!A:C,2,0)</f>
        <v>6.5384615384615388E-2</v>
      </c>
      <c r="D651">
        <f>VLOOKUP(B651,pivottrain!A:C,3,0)</f>
        <v>0.93461538461538463</v>
      </c>
      <c r="E651" t="str">
        <f t="shared" si="10"/>
        <v>MALE</v>
      </c>
    </row>
    <row r="652" spans="1:5">
      <c r="A652" t="s">
        <v>6</v>
      </c>
      <c r="B652" t="s">
        <v>2976</v>
      </c>
      <c r="C652">
        <f>VLOOKUP(B652,pivottrain!A:C,2,0)</f>
        <v>0.73152478952291866</v>
      </c>
      <c r="D652">
        <f>VLOOKUP(B652,pivottrain!A:C,3,0)</f>
        <v>0.26847521047708139</v>
      </c>
      <c r="E652" t="str">
        <f t="shared" si="10"/>
        <v>FEMALE</v>
      </c>
    </row>
    <row r="653" spans="1:5">
      <c r="A653" t="s">
        <v>6</v>
      </c>
      <c r="B653" t="s">
        <v>2976</v>
      </c>
      <c r="C653">
        <f>VLOOKUP(B653,pivottrain!A:C,2,0)</f>
        <v>0.73152478952291866</v>
      </c>
      <c r="D653">
        <f>VLOOKUP(B653,pivottrain!A:C,3,0)</f>
        <v>0.26847521047708139</v>
      </c>
      <c r="E653" t="str">
        <f t="shared" si="10"/>
        <v>FEMALE</v>
      </c>
    </row>
    <row r="654" spans="1:5">
      <c r="A654" t="s">
        <v>4</v>
      </c>
      <c r="B654" t="s">
        <v>2988</v>
      </c>
      <c r="C654">
        <f>VLOOKUP(B654,pivottrain!A:C,2,0)</f>
        <v>6.5384615384615388E-2</v>
      </c>
      <c r="D654">
        <f>VLOOKUP(B654,pivottrain!A:C,3,0)</f>
        <v>0.93461538461538463</v>
      </c>
      <c r="E654" t="str">
        <f t="shared" si="10"/>
        <v>MALE</v>
      </c>
    </row>
    <row r="655" spans="1:5">
      <c r="A655" t="s">
        <v>4</v>
      </c>
      <c r="B655" t="s">
        <v>2976</v>
      </c>
      <c r="C655">
        <f>VLOOKUP(B655,pivottrain!A:C,2,0)</f>
        <v>0.73152478952291866</v>
      </c>
      <c r="D655">
        <f>VLOOKUP(B655,pivottrain!A:C,3,0)</f>
        <v>0.26847521047708139</v>
      </c>
      <c r="E655" t="str">
        <f t="shared" si="10"/>
        <v>FEMALE</v>
      </c>
    </row>
    <row r="656" spans="1:5">
      <c r="A656" t="s">
        <v>6</v>
      </c>
      <c r="B656" t="s">
        <v>2976</v>
      </c>
      <c r="C656">
        <f>VLOOKUP(B656,pivottrain!A:C,2,0)</f>
        <v>0.73152478952291866</v>
      </c>
      <c r="D656">
        <f>VLOOKUP(B656,pivottrain!A:C,3,0)</f>
        <v>0.26847521047708139</v>
      </c>
      <c r="E656" t="str">
        <f t="shared" si="10"/>
        <v>FEMALE</v>
      </c>
    </row>
    <row r="657" spans="1:5">
      <c r="A657" t="s">
        <v>6</v>
      </c>
      <c r="B657" t="s">
        <v>2976</v>
      </c>
      <c r="C657">
        <f>VLOOKUP(B657,pivottrain!A:C,2,0)</f>
        <v>0.73152478952291866</v>
      </c>
      <c r="D657">
        <f>VLOOKUP(B657,pivottrain!A:C,3,0)</f>
        <v>0.26847521047708139</v>
      </c>
      <c r="E657" t="str">
        <f t="shared" si="10"/>
        <v>FEMALE</v>
      </c>
    </row>
    <row r="658" spans="1:5">
      <c r="A658" t="s">
        <v>4</v>
      </c>
      <c r="B658" t="s">
        <v>2986</v>
      </c>
      <c r="C658">
        <f>VLOOKUP(B658,pivottrain!A:C,2,0)</f>
        <v>0.28260869565217389</v>
      </c>
      <c r="D658">
        <f>VLOOKUP(B658,pivottrain!A:C,3,0)</f>
        <v>0.71739130434782605</v>
      </c>
      <c r="E658" t="str">
        <f t="shared" si="10"/>
        <v>MALE</v>
      </c>
    </row>
    <row r="659" spans="1:5">
      <c r="A659" t="s">
        <v>6</v>
      </c>
      <c r="B659" t="s">
        <v>2986</v>
      </c>
      <c r="C659">
        <f>VLOOKUP(B659,pivottrain!A:C,2,0)</f>
        <v>0.28260869565217389</v>
      </c>
      <c r="D659">
        <f>VLOOKUP(B659,pivottrain!A:C,3,0)</f>
        <v>0.71739130434782605</v>
      </c>
      <c r="E659" t="str">
        <f t="shared" si="10"/>
        <v>MALE</v>
      </c>
    </row>
    <row r="660" spans="1:5">
      <c r="A660" t="s">
        <v>4</v>
      </c>
      <c r="B660" t="s">
        <v>2982</v>
      </c>
      <c r="C660">
        <f>VLOOKUP(B660,pivottrain!A:C,2,0)</f>
        <v>3.7234042553191488E-2</v>
      </c>
      <c r="D660">
        <f>VLOOKUP(B660,pivottrain!A:C,3,0)</f>
        <v>0.96276595744680848</v>
      </c>
      <c r="E660" t="str">
        <f t="shared" si="10"/>
        <v>MALE</v>
      </c>
    </row>
    <row r="661" spans="1:5">
      <c r="A661" t="s">
        <v>4</v>
      </c>
      <c r="B661" t="s">
        <v>2986</v>
      </c>
      <c r="C661">
        <f>VLOOKUP(B661,pivottrain!A:C,2,0)</f>
        <v>0.28260869565217389</v>
      </c>
      <c r="D661">
        <f>VLOOKUP(B661,pivottrain!A:C,3,0)</f>
        <v>0.71739130434782605</v>
      </c>
      <c r="E661" t="str">
        <f t="shared" si="10"/>
        <v>MALE</v>
      </c>
    </row>
    <row r="662" spans="1:5">
      <c r="A662" t="s">
        <v>4</v>
      </c>
      <c r="B662" t="s">
        <v>2982</v>
      </c>
      <c r="C662">
        <f>VLOOKUP(B662,pivottrain!A:C,2,0)</f>
        <v>3.7234042553191488E-2</v>
      </c>
      <c r="D662">
        <f>VLOOKUP(B662,pivottrain!A:C,3,0)</f>
        <v>0.96276595744680848</v>
      </c>
      <c r="E662" t="str">
        <f t="shared" si="10"/>
        <v>MALE</v>
      </c>
    </row>
    <row r="663" spans="1:5">
      <c r="A663" t="s">
        <v>4</v>
      </c>
      <c r="B663" t="s">
        <v>2995</v>
      </c>
      <c r="C663">
        <f>VLOOKUP(B663,pivottrain!A:C,2,0)</f>
        <v>0.15492957746478872</v>
      </c>
      <c r="D663">
        <f>VLOOKUP(B663,pivottrain!A:C,3,0)</f>
        <v>0.84507042253521125</v>
      </c>
      <c r="E663" t="str">
        <f t="shared" si="10"/>
        <v>MALE</v>
      </c>
    </row>
    <row r="664" spans="1:5">
      <c r="A664" t="s">
        <v>6</v>
      </c>
      <c r="B664" t="s">
        <v>2976</v>
      </c>
      <c r="C664">
        <f>VLOOKUP(B664,pivottrain!A:C,2,0)</f>
        <v>0.73152478952291866</v>
      </c>
      <c r="D664">
        <f>VLOOKUP(B664,pivottrain!A:C,3,0)</f>
        <v>0.26847521047708139</v>
      </c>
      <c r="E664" t="str">
        <f t="shared" si="10"/>
        <v>FEMALE</v>
      </c>
    </row>
    <row r="665" spans="1:5">
      <c r="A665" t="s">
        <v>6</v>
      </c>
      <c r="B665" t="s">
        <v>2976</v>
      </c>
      <c r="C665">
        <f>VLOOKUP(B665,pivottrain!A:C,2,0)</f>
        <v>0.73152478952291866</v>
      </c>
      <c r="D665">
        <f>VLOOKUP(B665,pivottrain!A:C,3,0)</f>
        <v>0.26847521047708139</v>
      </c>
      <c r="E665" t="str">
        <f t="shared" si="10"/>
        <v>FEMALE</v>
      </c>
    </row>
    <row r="666" spans="1:5">
      <c r="A666" t="s">
        <v>4</v>
      </c>
      <c r="B666" t="s">
        <v>2985</v>
      </c>
      <c r="C666">
        <f>VLOOKUP(B666,pivottrain!A:C,2,0)</f>
        <v>6.25E-2</v>
      </c>
      <c r="D666">
        <f>VLOOKUP(B666,pivottrain!A:C,3,0)</f>
        <v>0.9375</v>
      </c>
      <c r="E666" t="str">
        <f t="shared" si="10"/>
        <v>MALE</v>
      </c>
    </row>
    <row r="667" spans="1:5">
      <c r="A667" t="s">
        <v>6</v>
      </c>
      <c r="B667" t="s">
        <v>2976</v>
      </c>
      <c r="C667">
        <f>VLOOKUP(B667,pivottrain!A:C,2,0)</f>
        <v>0.73152478952291866</v>
      </c>
      <c r="D667">
        <f>VLOOKUP(B667,pivottrain!A:C,3,0)</f>
        <v>0.26847521047708139</v>
      </c>
      <c r="E667" t="str">
        <f t="shared" si="10"/>
        <v>FEMALE</v>
      </c>
    </row>
    <row r="668" spans="1:5">
      <c r="A668" t="s">
        <v>4</v>
      </c>
      <c r="B668" t="s">
        <v>2981</v>
      </c>
      <c r="C668">
        <f>VLOOKUP(B668,pivottrain!A:C,2,0)</f>
        <v>5.2631578947368418E-2</v>
      </c>
      <c r="D668">
        <f>VLOOKUP(B668,pivottrain!A:C,3,0)</f>
        <v>0.94736842105263153</v>
      </c>
      <c r="E668" t="str">
        <f t="shared" si="10"/>
        <v>MALE</v>
      </c>
    </row>
    <row r="669" spans="1:5">
      <c r="A669" t="s">
        <v>6</v>
      </c>
      <c r="B669" t="s">
        <v>2995</v>
      </c>
      <c r="C669">
        <f>VLOOKUP(B669,pivottrain!A:C,2,0)</f>
        <v>0.15492957746478872</v>
      </c>
      <c r="D669">
        <f>VLOOKUP(B669,pivottrain!A:C,3,0)</f>
        <v>0.84507042253521125</v>
      </c>
      <c r="E669" t="str">
        <f t="shared" si="10"/>
        <v>MALE</v>
      </c>
    </row>
    <row r="670" spans="1:5">
      <c r="A670" t="s">
        <v>4</v>
      </c>
      <c r="B670" t="s">
        <v>2976</v>
      </c>
      <c r="C670">
        <f>VLOOKUP(B670,pivottrain!A:C,2,0)</f>
        <v>0.73152478952291866</v>
      </c>
      <c r="D670">
        <f>VLOOKUP(B670,pivottrain!A:C,3,0)</f>
        <v>0.26847521047708139</v>
      </c>
      <c r="E670" t="str">
        <f t="shared" si="10"/>
        <v>FEMALE</v>
      </c>
    </row>
    <row r="671" spans="1:5">
      <c r="A671" t="s">
        <v>6</v>
      </c>
      <c r="B671" t="s">
        <v>2983</v>
      </c>
      <c r="C671">
        <f>VLOOKUP(B671,pivottrain!A:C,2,0)</f>
        <v>0.82037996545768566</v>
      </c>
      <c r="D671">
        <f>VLOOKUP(B671,pivottrain!A:C,3,0)</f>
        <v>0.17962003454231434</v>
      </c>
      <c r="E671" t="str">
        <f t="shared" si="10"/>
        <v>FEMALE</v>
      </c>
    </row>
    <row r="672" spans="1:5">
      <c r="A672" t="s">
        <v>4</v>
      </c>
      <c r="B672" t="s">
        <v>2977</v>
      </c>
      <c r="C672">
        <f>VLOOKUP(B672,pivottrain!A:C,2,0)</f>
        <v>0.15789473684210525</v>
      </c>
      <c r="D672">
        <f>VLOOKUP(B672,pivottrain!A:C,3,0)</f>
        <v>0.84210526315789469</v>
      </c>
      <c r="E672" t="str">
        <f t="shared" si="10"/>
        <v>MALE</v>
      </c>
    </row>
    <row r="673" spans="1:5">
      <c r="A673" t="s">
        <v>4</v>
      </c>
      <c r="B673" t="s">
        <v>2982</v>
      </c>
      <c r="C673">
        <f>VLOOKUP(B673,pivottrain!A:C,2,0)</f>
        <v>3.7234042553191488E-2</v>
      </c>
      <c r="D673">
        <f>VLOOKUP(B673,pivottrain!A:C,3,0)</f>
        <v>0.96276595744680848</v>
      </c>
      <c r="E673" t="str">
        <f t="shared" si="10"/>
        <v>MALE</v>
      </c>
    </row>
    <row r="674" spans="1:5">
      <c r="A674" t="s">
        <v>4</v>
      </c>
      <c r="B674" t="s">
        <v>2982</v>
      </c>
      <c r="C674">
        <f>VLOOKUP(B674,pivottrain!A:C,2,0)</f>
        <v>3.7234042553191488E-2</v>
      </c>
      <c r="D674">
        <f>VLOOKUP(B674,pivottrain!A:C,3,0)</f>
        <v>0.96276595744680848</v>
      </c>
      <c r="E674" t="str">
        <f t="shared" si="10"/>
        <v>MALE</v>
      </c>
    </row>
    <row r="675" spans="1:5">
      <c r="A675" t="s">
        <v>6</v>
      </c>
      <c r="B675" t="s">
        <v>2976</v>
      </c>
      <c r="C675">
        <f>VLOOKUP(B675,pivottrain!A:C,2,0)</f>
        <v>0.73152478952291866</v>
      </c>
      <c r="D675">
        <f>VLOOKUP(B675,pivottrain!A:C,3,0)</f>
        <v>0.26847521047708139</v>
      </c>
      <c r="E675" t="str">
        <f t="shared" si="10"/>
        <v>FEMALE</v>
      </c>
    </row>
    <row r="676" spans="1:5">
      <c r="A676" t="s">
        <v>6</v>
      </c>
      <c r="B676" t="s">
        <v>2983</v>
      </c>
      <c r="C676">
        <f>VLOOKUP(B676,pivottrain!A:C,2,0)</f>
        <v>0.82037996545768566</v>
      </c>
      <c r="D676">
        <f>VLOOKUP(B676,pivottrain!A:C,3,0)</f>
        <v>0.17962003454231434</v>
      </c>
      <c r="E676" t="str">
        <f t="shared" si="10"/>
        <v>FEMALE</v>
      </c>
    </row>
    <row r="677" spans="1:5">
      <c r="A677" t="s">
        <v>6</v>
      </c>
      <c r="B677" t="s">
        <v>2983</v>
      </c>
      <c r="C677">
        <f>VLOOKUP(B677,pivottrain!A:C,2,0)</f>
        <v>0.82037996545768566</v>
      </c>
      <c r="D677">
        <f>VLOOKUP(B677,pivottrain!A:C,3,0)</f>
        <v>0.17962003454231434</v>
      </c>
      <c r="E677" t="str">
        <f t="shared" si="10"/>
        <v>FEMALE</v>
      </c>
    </row>
    <row r="678" spans="1:5">
      <c r="A678" t="s">
        <v>6</v>
      </c>
      <c r="B678" t="s">
        <v>2976</v>
      </c>
      <c r="C678">
        <f>VLOOKUP(B678,pivottrain!A:C,2,0)</f>
        <v>0.73152478952291866</v>
      </c>
      <c r="D678">
        <f>VLOOKUP(B678,pivottrain!A:C,3,0)</f>
        <v>0.26847521047708139</v>
      </c>
      <c r="E678" t="str">
        <f t="shared" si="10"/>
        <v>FEMALE</v>
      </c>
    </row>
    <row r="679" spans="1:5">
      <c r="A679" t="s">
        <v>6</v>
      </c>
      <c r="B679" t="s">
        <v>2976</v>
      </c>
      <c r="C679">
        <f>VLOOKUP(B679,pivottrain!A:C,2,0)</f>
        <v>0.73152478952291866</v>
      </c>
      <c r="D679">
        <f>VLOOKUP(B679,pivottrain!A:C,3,0)</f>
        <v>0.26847521047708139</v>
      </c>
      <c r="E679" t="str">
        <f t="shared" si="10"/>
        <v>FEMALE</v>
      </c>
    </row>
    <row r="680" spans="1:5">
      <c r="A680" t="s">
        <v>4</v>
      </c>
      <c r="B680" t="s">
        <v>2988</v>
      </c>
      <c r="C680">
        <f>VLOOKUP(B680,pivottrain!A:C,2,0)</f>
        <v>6.5384615384615388E-2</v>
      </c>
      <c r="D680">
        <f>VLOOKUP(B680,pivottrain!A:C,3,0)</f>
        <v>0.93461538461538463</v>
      </c>
      <c r="E680" t="str">
        <f t="shared" si="10"/>
        <v>MALE</v>
      </c>
    </row>
    <row r="681" spans="1:5">
      <c r="A681" t="s">
        <v>4</v>
      </c>
      <c r="B681" t="s">
        <v>2976</v>
      </c>
      <c r="C681">
        <f>VLOOKUP(B681,pivottrain!A:C,2,0)</f>
        <v>0.73152478952291866</v>
      </c>
      <c r="D681">
        <f>VLOOKUP(B681,pivottrain!A:C,3,0)</f>
        <v>0.26847521047708139</v>
      </c>
      <c r="E681" t="str">
        <f t="shared" si="10"/>
        <v>FEMALE</v>
      </c>
    </row>
    <row r="682" spans="1:5">
      <c r="A682" t="s">
        <v>4</v>
      </c>
      <c r="B682" t="s">
        <v>2992</v>
      </c>
      <c r="C682">
        <f>VLOOKUP(B682,pivottrain!A:C,2,0)</f>
        <v>0.06</v>
      </c>
      <c r="D682">
        <f>VLOOKUP(B682,pivottrain!A:C,3,0)</f>
        <v>0.94</v>
      </c>
      <c r="E682" t="str">
        <f t="shared" si="10"/>
        <v>MALE</v>
      </c>
    </row>
    <row r="683" spans="1:5">
      <c r="A683" t="s">
        <v>4</v>
      </c>
      <c r="B683" t="s">
        <v>2988</v>
      </c>
      <c r="C683">
        <f>VLOOKUP(B683,pivottrain!A:C,2,0)</f>
        <v>6.5384615384615388E-2</v>
      </c>
      <c r="D683">
        <f>VLOOKUP(B683,pivottrain!A:C,3,0)</f>
        <v>0.93461538461538463</v>
      </c>
      <c r="E683" t="str">
        <f t="shared" si="10"/>
        <v>MALE</v>
      </c>
    </row>
    <row r="684" spans="1:5">
      <c r="A684" t="s">
        <v>6</v>
      </c>
      <c r="B684" t="s">
        <v>2983</v>
      </c>
      <c r="C684">
        <f>VLOOKUP(B684,pivottrain!A:C,2,0)</f>
        <v>0.82037996545768566</v>
      </c>
      <c r="D684">
        <f>VLOOKUP(B684,pivottrain!A:C,3,0)</f>
        <v>0.17962003454231434</v>
      </c>
      <c r="E684" t="str">
        <f t="shared" si="10"/>
        <v>FEMALE</v>
      </c>
    </row>
    <row r="685" spans="1:5">
      <c r="A685" t="s">
        <v>6</v>
      </c>
      <c r="B685" t="s">
        <v>2976</v>
      </c>
      <c r="C685">
        <f>VLOOKUP(B685,pivottrain!A:C,2,0)</f>
        <v>0.73152478952291866</v>
      </c>
      <c r="D685">
        <f>VLOOKUP(B685,pivottrain!A:C,3,0)</f>
        <v>0.26847521047708139</v>
      </c>
      <c r="E685" t="str">
        <f t="shared" si="10"/>
        <v>FEMALE</v>
      </c>
    </row>
    <row r="686" spans="1:5">
      <c r="A686" t="s">
        <v>4</v>
      </c>
      <c r="B686" t="s">
        <v>2998</v>
      </c>
      <c r="C686">
        <f>VLOOKUP(B686,pivottrain!A:C,2,0)</f>
        <v>0.18181818181818182</v>
      </c>
      <c r="D686">
        <f>VLOOKUP(B686,pivottrain!A:C,3,0)</f>
        <v>0.81818181818181823</v>
      </c>
      <c r="E686" t="str">
        <f t="shared" si="10"/>
        <v>MALE</v>
      </c>
    </row>
    <row r="687" spans="1:5">
      <c r="A687" t="s">
        <v>4</v>
      </c>
      <c r="B687" t="s">
        <v>2983</v>
      </c>
      <c r="C687">
        <f>VLOOKUP(B687,pivottrain!A:C,2,0)</f>
        <v>0.82037996545768566</v>
      </c>
      <c r="D687">
        <f>VLOOKUP(B687,pivottrain!A:C,3,0)</f>
        <v>0.17962003454231434</v>
      </c>
      <c r="E687" t="str">
        <f t="shared" si="10"/>
        <v>FEMALE</v>
      </c>
    </row>
    <row r="688" spans="1:5">
      <c r="A688" t="s">
        <v>6</v>
      </c>
      <c r="B688" t="s">
        <v>2994</v>
      </c>
      <c r="C688">
        <f>VLOOKUP(B688,pivottrain!A:C,2,0)</f>
        <v>8.6538461538461536E-2</v>
      </c>
      <c r="D688">
        <f>VLOOKUP(B688,pivottrain!A:C,3,0)</f>
        <v>0.91346153846153844</v>
      </c>
      <c r="E688" t="str">
        <f t="shared" si="10"/>
        <v>MALE</v>
      </c>
    </row>
    <row r="689" spans="1:5">
      <c r="A689" t="s">
        <v>6</v>
      </c>
      <c r="B689" t="s">
        <v>2976</v>
      </c>
      <c r="C689">
        <f>VLOOKUP(B689,pivottrain!A:C,2,0)</f>
        <v>0.73152478952291866</v>
      </c>
      <c r="D689">
        <f>VLOOKUP(B689,pivottrain!A:C,3,0)</f>
        <v>0.26847521047708139</v>
      </c>
      <c r="E689" t="str">
        <f t="shared" si="10"/>
        <v>FEMALE</v>
      </c>
    </row>
    <row r="690" spans="1:5">
      <c r="A690" t="s">
        <v>6</v>
      </c>
      <c r="B690" t="s">
        <v>2976</v>
      </c>
      <c r="C690">
        <f>VLOOKUP(B690,pivottrain!A:C,2,0)</f>
        <v>0.73152478952291866</v>
      </c>
      <c r="D690">
        <f>VLOOKUP(B690,pivottrain!A:C,3,0)</f>
        <v>0.26847521047708139</v>
      </c>
      <c r="E690" t="str">
        <f t="shared" si="10"/>
        <v>FEMALE</v>
      </c>
    </row>
    <row r="691" spans="1:5">
      <c r="A691" t="s">
        <v>6</v>
      </c>
      <c r="B691" t="s">
        <v>2983</v>
      </c>
      <c r="C691">
        <f>VLOOKUP(B691,pivottrain!A:C,2,0)</f>
        <v>0.82037996545768566</v>
      </c>
      <c r="D691">
        <f>VLOOKUP(B691,pivottrain!A:C,3,0)</f>
        <v>0.17962003454231434</v>
      </c>
      <c r="E691" t="str">
        <f t="shared" si="10"/>
        <v>FEMALE</v>
      </c>
    </row>
    <row r="692" spans="1:5">
      <c r="A692" t="s">
        <v>4</v>
      </c>
      <c r="B692" t="s">
        <v>2976</v>
      </c>
      <c r="C692">
        <f>VLOOKUP(B692,pivottrain!A:C,2,0)</f>
        <v>0.73152478952291866</v>
      </c>
      <c r="D692">
        <f>VLOOKUP(B692,pivottrain!A:C,3,0)</f>
        <v>0.26847521047708139</v>
      </c>
      <c r="E692" t="str">
        <f t="shared" si="10"/>
        <v>FEMALE</v>
      </c>
    </row>
    <row r="693" spans="1:5">
      <c r="A693" t="s">
        <v>4</v>
      </c>
      <c r="B693" t="s">
        <v>2976</v>
      </c>
      <c r="C693">
        <f>VLOOKUP(B693,pivottrain!A:C,2,0)</f>
        <v>0.73152478952291866</v>
      </c>
      <c r="D693">
        <f>VLOOKUP(B693,pivottrain!A:C,3,0)</f>
        <v>0.26847521047708139</v>
      </c>
      <c r="E693" t="str">
        <f t="shared" si="10"/>
        <v>FEMALE</v>
      </c>
    </row>
    <row r="694" spans="1:5">
      <c r="A694" t="s">
        <v>4</v>
      </c>
      <c r="B694" t="s">
        <v>2982</v>
      </c>
      <c r="C694">
        <f>VLOOKUP(B694,pivottrain!A:C,2,0)</f>
        <v>3.7234042553191488E-2</v>
      </c>
      <c r="D694">
        <f>VLOOKUP(B694,pivottrain!A:C,3,0)</f>
        <v>0.96276595744680848</v>
      </c>
      <c r="E694" t="str">
        <f t="shared" si="10"/>
        <v>MALE</v>
      </c>
    </row>
    <row r="695" spans="1:5">
      <c r="A695" t="s">
        <v>6</v>
      </c>
      <c r="B695" t="s">
        <v>2983</v>
      </c>
      <c r="C695">
        <f>VLOOKUP(B695,pivottrain!A:C,2,0)</f>
        <v>0.82037996545768566</v>
      </c>
      <c r="D695">
        <f>VLOOKUP(B695,pivottrain!A:C,3,0)</f>
        <v>0.17962003454231434</v>
      </c>
      <c r="E695" t="str">
        <f t="shared" si="10"/>
        <v>FEMALE</v>
      </c>
    </row>
    <row r="696" spans="1:5">
      <c r="A696" t="s">
        <v>6</v>
      </c>
      <c r="B696" t="s">
        <v>2983</v>
      </c>
      <c r="C696">
        <f>VLOOKUP(B696,pivottrain!A:C,2,0)</f>
        <v>0.82037996545768566</v>
      </c>
      <c r="D696">
        <f>VLOOKUP(B696,pivottrain!A:C,3,0)</f>
        <v>0.17962003454231434</v>
      </c>
      <c r="E696" t="str">
        <f t="shared" si="10"/>
        <v>FEMALE</v>
      </c>
    </row>
    <row r="697" spans="1:5">
      <c r="A697" t="s">
        <v>6</v>
      </c>
      <c r="B697" t="s">
        <v>2976</v>
      </c>
      <c r="C697">
        <f>VLOOKUP(B697,pivottrain!A:C,2,0)</f>
        <v>0.73152478952291866</v>
      </c>
      <c r="D697">
        <f>VLOOKUP(B697,pivottrain!A:C,3,0)</f>
        <v>0.26847521047708139</v>
      </c>
      <c r="E697" t="str">
        <f t="shared" si="10"/>
        <v>FEMALE</v>
      </c>
    </row>
    <row r="698" spans="1:5">
      <c r="A698" t="s">
        <v>4</v>
      </c>
      <c r="B698" t="s">
        <v>2982</v>
      </c>
      <c r="C698">
        <f>VLOOKUP(B698,pivottrain!A:C,2,0)</f>
        <v>3.7234042553191488E-2</v>
      </c>
      <c r="D698">
        <f>VLOOKUP(B698,pivottrain!A:C,3,0)</f>
        <v>0.96276595744680848</v>
      </c>
      <c r="E698" t="str">
        <f t="shared" si="10"/>
        <v>MALE</v>
      </c>
    </row>
    <row r="699" spans="1:5">
      <c r="A699" t="s">
        <v>4</v>
      </c>
      <c r="B699" t="s">
        <v>2976</v>
      </c>
      <c r="C699">
        <f>VLOOKUP(B699,pivottrain!A:C,2,0)</f>
        <v>0.73152478952291866</v>
      </c>
      <c r="D699">
        <f>VLOOKUP(B699,pivottrain!A:C,3,0)</f>
        <v>0.26847521047708139</v>
      </c>
      <c r="E699" t="str">
        <f t="shared" si="10"/>
        <v>FEMALE</v>
      </c>
    </row>
    <row r="700" spans="1:5">
      <c r="A700" t="s">
        <v>6</v>
      </c>
      <c r="B700" t="s">
        <v>2976</v>
      </c>
      <c r="C700">
        <f>VLOOKUP(B700,pivottrain!A:C,2,0)</f>
        <v>0.73152478952291866</v>
      </c>
      <c r="D700">
        <f>VLOOKUP(B700,pivottrain!A:C,3,0)</f>
        <v>0.26847521047708139</v>
      </c>
      <c r="E700" t="str">
        <f t="shared" si="10"/>
        <v>FEMALE</v>
      </c>
    </row>
    <row r="701" spans="1:5">
      <c r="A701" t="s">
        <v>4</v>
      </c>
      <c r="B701" t="s">
        <v>2986</v>
      </c>
      <c r="C701">
        <f>VLOOKUP(B701,pivottrain!A:C,2,0)</f>
        <v>0.28260869565217389</v>
      </c>
      <c r="D701">
        <f>VLOOKUP(B701,pivottrain!A:C,3,0)</f>
        <v>0.71739130434782605</v>
      </c>
      <c r="E701" t="str">
        <f t="shared" si="10"/>
        <v>MALE</v>
      </c>
    </row>
    <row r="702" spans="1:5">
      <c r="A702" t="s">
        <v>4</v>
      </c>
      <c r="B702" t="s">
        <v>2994</v>
      </c>
      <c r="C702">
        <f>VLOOKUP(B702,pivottrain!A:C,2,0)</f>
        <v>8.6538461538461536E-2</v>
      </c>
      <c r="D702">
        <f>VLOOKUP(B702,pivottrain!A:C,3,0)</f>
        <v>0.91346153846153844</v>
      </c>
      <c r="E702" t="str">
        <f t="shared" si="10"/>
        <v>MALE</v>
      </c>
    </row>
    <row r="703" spans="1:5">
      <c r="A703" t="s">
        <v>4</v>
      </c>
      <c r="B703" t="s">
        <v>2997</v>
      </c>
      <c r="C703">
        <f>VLOOKUP(B703,pivottrain!A:C,2,0)</f>
        <v>5.5555555555555552E-2</v>
      </c>
      <c r="D703">
        <f>VLOOKUP(B703,pivottrain!A:C,3,0)</f>
        <v>0.94444444444444442</v>
      </c>
      <c r="E703" t="str">
        <f t="shared" si="10"/>
        <v>MALE</v>
      </c>
    </row>
    <row r="704" spans="1:5">
      <c r="A704" t="s">
        <v>6</v>
      </c>
      <c r="B704" t="s">
        <v>2983</v>
      </c>
      <c r="C704">
        <f>VLOOKUP(B704,pivottrain!A:C,2,0)</f>
        <v>0.82037996545768566</v>
      </c>
      <c r="D704">
        <f>VLOOKUP(B704,pivottrain!A:C,3,0)</f>
        <v>0.17962003454231434</v>
      </c>
      <c r="E704" t="str">
        <f t="shared" si="10"/>
        <v>FEMALE</v>
      </c>
    </row>
    <row r="705" spans="1:5">
      <c r="A705" t="s">
        <v>4</v>
      </c>
      <c r="B705" t="s">
        <v>2982</v>
      </c>
      <c r="C705">
        <f>VLOOKUP(B705,pivottrain!A:C,2,0)</f>
        <v>3.7234042553191488E-2</v>
      </c>
      <c r="D705">
        <f>VLOOKUP(B705,pivottrain!A:C,3,0)</f>
        <v>0.96276595744680848</v>
      </c>
      <c r="E705" t="str">
        <f t="shared" si="10"/>
        <v>MALE</v>
      </c>
    </row>
    <row r="706" spans="1:5">
      <c r="A706" t="s">
        <v>6</v>
      </c>
      <c r="B706" t="s">
        <v>2976</v>
      </c>
      <c r="C706">
        <f>VLOOKUP(B706,pivottrain!A:C,2,0)</f>
        <v>0.73152478952291866</v>
      </c>
      <c r="D706">
        <f>VLOOKUP(B706,pivottrain!A:C,3,0)</f>
        <v>0.26847521047708139</v>
      </c>
      <c r="E706" t="str">
        <f t="shared" si="10"/>
        <v>FEMALE</v>
      </c>
    </row>
    <row r="707" spans="1:5">
      <c r="A707" t="s">
        <v>6</v>
      </c>
      <c r="B707" t="s">
        <v>2976</v>
      </c>
      <c r="C707">
        <f>VLOOKUP(B707,pivottrain!A:C,2,0)</f>
        <v>0.73152478952291866</v>
      </c>
      <c r="D707">
        <f>VLOOKUP(B707,pivottrain!A:C,3,0)</f>
        <v>0.26847521047708139</v>
      </c>
      <c r="E707" t="str">
        <f t="shared" ref="E707:E770" si="11">IF(D707&gt;C707,"MALE","FEMALE")</f>
        <v>FEMALE</v>
      </c>
    </row>
    <row r="708" spans="1:5">
      <c r="A708" t="s">
        <v>6</v>
      </c>
      <c r="B708" t="s">
        <v>2986</v>
      </c>
      <c r="C708">
        <f>VLOOKUP(B708,pivottrain!A:C,2,0)</f>
        <v>0.28260869565217389</v>
      </c>
      <c r="D708">
        <f>VLOOKUP(B708,pivottrain!A:C,3,0)</f>
        <v>0.71739130434782605</v>
      </c>
      <c r="E708" t="str">
        <f t="shared" si="11"/>
        <v>MALE</v>
      </c>
    </row>
    <row r="709" spans="1:5">
      <c r="A709" t="s">
        <v>6</v>
      </c>
      <c r="B709" t="s">
        <v>2976</v>
      </c>
      <c r="C709">
        <f>VLOOKUP(B709,pivottrain!A:C,2,0)</f>
        <v>0.73152478952291866</v>
      </c>
      <c r="D709">
        <f>VLOOKUP(B709,pivottrain!A:C,3,0)</f>
        <v>0.26847521047708139</v>
      </c>
      <c r="E709" t="str">
        <f t="shared" si="11"/>
        <v>FEMALE</v>
      </c>
    </row>
    <row r="710" spans="1:5">
      <c r="A710" t="s">
        <v>4</v>
      </c>
      <c r="B710" t="s">
        <v>2987</v>
      </c>
      <c r="C710">
        <f>VLOOKUP(B710,pivottrain!A:C,2,0)</f>
        <v>0.171875</v>
      </c>
      <c r="D710">
        <f>VLOOKUP(B710,pivottrain!A:C,3,0)</f>
        <v>0.828125</v>
      </c>
      <c r="E710" t="str">
        <f t="shared" si="11"/>
        <v>MALE</v>
      </c>
    </row>
    <row r="711" spans="1:5">
      <c r="A711" t="s">
        <v>4</v>
      </c>
      <c r="B711" t="s">
        <v>2992</v>
      </c>
      <c r="C711">
        <f>VLOOKUP(B711,pivottrain!A:C,2,0)</f>
        <v>0.06</v>
      </c>
      <c r="D711">
        <f>VLOOKUP(B711,pivottrain!A:C,3,0)</f>
        <v>0.94</v>
      </c>
      <c r="E711" t="str">
        <f t="shared" si="11"/>
        <v>MALE</v>
      </c>
    </row>
    <row r="712" spans="1:5">
      <c r="A712" t="s">
        <v>6</v>
      </c>
      <c r="B712" t="s">
        <v>2976</v>
      </c>
      <c r="C712">
        <f>VLOOKUP(B712,pivottrain!A:C,2,0)</f>
        <v>0.73152478952291866</v>
      </c>
      <c r="D712">
        <f>VLOOKUP(B712,pivottrain!A:C,3,0)</f>
        <v>0.26847521047708139</v>
      </c>
      <c r="E712" t="str">
        <f t="shared" si="11"/>
        <v>FEMALE</v>
      </c>
    </row>
    <row r="713" spans="1:5">
      <c r="A713" t="s">
        <v>6</v>
      </c>
      <c r="B713" t="s">
        <v>2976</v>
      </c>
      <c r="C713">
        <f>VLOOKUP(B713,pivottrain!A:C,2,0)</f>
        <v>0.73152478952291866</v>
      </c>
      <c r="D713">
        <f>VLOOKUP(B713,pivottrain!A:C,3,0)</f>
        <v>0.26847521047708139</v>
      </c>
      <c r="E713" t="str">
        <f t="shared" si="11"/>
        <v>FEMALE</v>
      </c>
    </row>
    <row r="714" spans="1:5">
      <c r="A714" t="s">
        <v>4</v>
      </c>
      <c r="B714" t="s">
        <v>2983</v>
      </c>
      <c r="C714">
        <f>VLOOKUP(B714,pivottrain!A:C,2,0)</f>
        <v>0.82037996545768566</v>
      </c>
      <c r="D714">
        <f>VLOOKUP(B714,pivottrain!A:C,3,0)</f>
        <v>0.17962003454231434</v>
      </c>
      <c r="E714" t="str">
        <f t="shared" si="11"/>
        <v>FEMALE</v>
      </c>
    </row>
    <row r="715" spans="1:5">
      <c r="A715" t="s">
        <v>4</v>
      </c>
      <c r="B715" t="s">
        <v>2992</v>
      </c>
      <c r="C715">
        <f>VLOOKUP(B715,pivottrain!A:C,2,0)</f>
        <v>0.06</v>
      </c>
      <c r="D715">
        <f>VLOOKUP(B715,pivottrain!A:C,3,0)</f>
        <v>0.94</v>
      </c>
      <c r="E715" t="str">
        <f t="shared" si="11"/>
        <v>MALE</v>
      </c>
    </row>
    <row r="716" spans="1:5">
      <c r="A716" t="s">
        <v>4</v>
      </c>
      <c r="B716" t="s">
        <v>2988</v>
      </c>
      <c r="C716">
        <f>VLOOKUP(B716,pivottrain!A:C,2,0)</f>
        <v>6.5384615384615388E-2</v>
      </c>
      <c r="D716">
        <f>VLOOKUP(B716,pivottrain!A:C,3,0)</f>
        <v>0.93461538461538463</v>
      </c>
      <c r="E716" t="str">
        <f t="shared" si="11"/>
        <v>MALE</v>
      </c>
    </row>
    <row r="717" spans="1:5">
      <c r="A717" t="s">
        <v>4</v>
      </c>
      <c r="B717" t="s">
        <v>2988</v>
      </c>
      <c r="C717">
        <f>VLOOKUP(B717,pivottrain!A:C,2,0)</f>
        <v>6.5384615384615388E-2</v>
      </c>
      <c r="D717">
        <f>VLOOKUP(B717,pivottrain!A:C,3,0)</f>
        <v>0.93461538461538463</v>
      </c>
      <c r="E717" t="str">
        <f t="shared" si="11"/>
        <v>MALE</v>
      </c>
    </row>
    <row r="718" spans="1:5">
      <c r="A718" t="s">
        <v>4</v>
      </c>
      <c r="B718" t="s">
        <v>2983</v>
      </c>
      <c r="C718">
        <f>VLOOKUP(B718,pivottrain!A:C,2,0)</f>
        <v>0.82037996545768566</v>
      </c>
      <c r="D718">
        <f>VLOOKUP(B718,pivottrain!A:C,3,0)</f>
        <v>0.17962003454231434</v>
      </c>
      <c r="E718" t="str">
        <f t="shared" si="11"/>
        <v>FEMALE</v>
      </c>
    </row>
    <row r="719" spans="1:5">
      <c r="A719" t="s">
        <v>6</v>
      </c>
      <c r="B719" t="s">
        <v>2983</v>
      </c>
      <c r="C719">
        <f>VLOOKUP(B719,pivottrain!A:C,2,0)</f>
        <v>0.82037996545768566</v>
      </c>
      <c r="D719">
        <f>VLOOKUP(B719,pivottrain!A:C,3,0)</f>
        <v>0.17962003454231434</v>
      </c>
      <c r="E719" t="str">
        <f t="shared" si="11"/>
        <v>FEMALE</v>
      </c>
    </row>
    <row r="720" spans="1:5">
      <c r="A720" t="s">
        <v>4</v>
      </c>
      <c r="B720" t="s">
        <v>2988</v>
      </c>
      <c r="C720">
        <f>VLOOKUP(B720,pivottrain!A:C,2,0)</f>
        <v>6.5384615384615388E-2</v>
      </c>
      <c r="D720">
        <f>VLOOKUP(B720,pivottrain!A:C,3,0)</f>
        <v>0.93461538461538463</v>
      </c>
      <c r="E720" t="str">
        <f t="shared" si="11"/>
        <v>MALE</v>
      </c>
    </row>
    <row r="721" spans="1:5">
      <c r="A721" t="s">
        <v>6</v>
      </c>
      <c r="B721" t="s">
        <v>2983</v>
      </c>
      <c r="C721">
        <f>VLOOKUP(B721,pivottrain!A:C,2,0)</f>
        <v>0.82037996545768566</v>
      </c>
      <c r="D721">
        <f>VLOOKUP(B721,pivottrain!A:C,3,0)</f>
        <v>0.17962003454231434</v>
      </c>
      <c r="E721" t="str">
        <f t="shared" si="11"/>
        <v>FEMALE</v>
      </c>
    </row>
    <row r="722" spans="1:5">
      <c r="A722" t="s">
        <v>6</v>
      </c>
      <c r="B722" t="s">
        <v>2976</v>
      </c>
      <c r="C722">
        <f>VLOOKUP(B722,pivottrain!A:C,2,0)</f>
        <v>0.73152478952291866</v>
      </c>
      <c r="D722">
        <f>VLOOKUP(B722,pivottrain!A:C,3,0)</f>
        <v>0.26847521047708139</v>
      </c>
      <c r="E722" t="str">
        <f t="shared" si="11"/>
        <v>FEMALE</v>
      </c>
    </row>
    <row r="723" spans="1:5">
      <c r="A723" t="s">
        <v>4</v>
      </c>
      <c r="B723" t="s">
        <v>2988</v>
      </c>
      <c r="C723">
        <f>VLOOKUP(B723,pivottrain!A:C,2,0)</f>
        <v>6.5384615384615388E-2</v>
      </c>
      <c r="D723">
        <f>VLOOKUP(B723,pivottrain!A:C,3,0)</f>
        <v>0.93461538461538463</v>
      </c>
      <c r="E723" t="str">
        <f t="shared" si="11"/>
        <v>MALE</v>
      </c>
    </row>
    <row r="724" spans="1:5">
      <c r="A724" t="s">
        <v>4</v>
      </c>
      <c r="B724" t="s">
        <v>2982</v>
      </c>
      <c r="C724">
        <f>VLOOKUP(B724,pivottrain!A:C,2,0)</f>
        <v>3.7234042553191488E-2</v>
      </c>
      <c r="D724">
        <f>VLOOKUP(B724,pivottrain!A:C,3,0)</f>
        <v>0.96276595744680848</v>
      </c>
      <c r="E724" t="str">
        <f t="shared" si="11"/>
        <v>MALE</v>
      </c>
    </row>
    <row r="725" spans="1:5">
      <c r="A725" t="s">
        <v>6</v>
      </c>
      <c r="B725" t="s">
        <v>2983</v>
      </c>
      <c r="C725">
        <f>VLOOKUP(B725,pivottrain!A:C,2,0)</f>
        <v>0.82037996545768566</v>
      </c>
      <c r="D725">
        <f>VLOOKUP(B725,pivottrain!A:C,3,0)</f>
        <v>0.17962003454231434</v>
      </c>
      <c r="E725" t="str">
        <f t="shared" si="11"/>
        <v>FEMALE</v>
      </c>
    </row>
    <row r="726" spans="1:5">
      <c r="A726" t="s">
        <v>6</v>
      </c>
      <c r="B726" t="s">
        <v>2976</v>
      </c>
      <c r="C726">
        <f>VLOOKUP(B726,pivottrain!A:C,2,0)</f>
        <v>0.73152478952291866</v>
      </c>
      <c r="D726">
        <f>VLOOKUP(B726,pivottrain!A:C,3,0)</f>
        <v>0.26847521047708139</v>
      </c>
      <c r="E726" t="str">
        <f t="shared" si="11"/>
        <v>FEMALE</v>
      </c>
    </row>
    <row r="727" spans="1:5">
      <c r="A727" t="s">
        <v>4</v>
      </c>
      <c r="B727" t="s">
        <v>2981</v>
      </c>
      <c r="C727">
        <f>VLOOKUP(B727,pivottrain!A:C,2,0)</f>
        <v>5.2631578947368418E-2</v>
      </c>
      <c r="D727">
        <f>VLOOKUP(B727,pivottrain!A:C,3,0)</f>
        <v>0.94736842105263153</v>
      </c>
      <c r="E727" t="str">
        <f t="shared" si="11"/>
        <v>MALE</v>
      </c>
    </row>
    <row r="728" spans="1:5">
      <c r="A728" t="s">
        <v>6</v>
      </c>
      <c r="B728" t="s">
        <v>2983</v>
      </c>
      <c r="C728">
        <f>VLOOKUP(B728,pivottrain!A:C,2,0)</f>
        <v>0.82037996545768566</v>
      </c>
      <c r="D728">
        <f>VLOOKUP(B728,pivottrain!A:C,3,0)</f>
        <v>0.17962003454231434</v>
      </c>
      <c r="E728" t="str">
        <f t="shared" si="11"/>
        <v>FEMALE</v>
      </c>
    </row>
    <row r="729" spans="1:5">
      <c r="A729" t="s">
        <v>4</v>
      </c>
      <c r="B729" t="s">
        <v>2997</v>
      </c>
      <c r="C729">
        <f>VLOOKUP(B729,pivottrain!A:C,2,0)</f>
        <v>5.5555555555555552E-2</v>
      </c>
      <c r="D729">
        <f>VLOOKUP(B729,pivottrain!A:C,3,0)</f>
        <v>0.94444444444444442</v>
      </c>
      <c r="E729" t="str">
        <f t="shared" si="11"/>
        <v>MALE</v>
      </c>
    </row>
    <row r="730" spans="1:5">
      <c r="A730" t="s">
        <v>4</v>
      </c>
      <c r="B730" t="s">
        <v>2992</v>
      </c>
      <c r="C730">
        <f>VLOOKUP(B730,pivottrain!A:C,2,0)</f>
        <v>0.06</v>
      </c>
      <c r="D730">
        <f>VLOOKUP(B730,pivottrain!A:C,3,0)</f>
        <v>0.94</v>
      </c>
      <c r="E730" t="str">
        <f t="shared" si="11"/>
        <v>MALE</v>
      </c>
    </row>
    <row r="731" spans="1:5">
      <c r="A731" t="s">
        <v>6</v>
      </c>
      <c r="B731" t="s">
        <v>2976</v>
      </c>
      <c r="C731">
        <f>VLOOKUP(B731,pivottrain!A:C,2,0)</f>
        <v>0.73152478952291866</v>
      </c>
      <c r="D731">
        <f>VLOOKUP(B731,pivottrain!A:C,3,0)</f>
        <v>0.26847521047708139</v>
      </c>
      <c r="E731" t="str">
        <f t="shared" si="11"/>
        <v>FEMALE</v>
      </c>
    </row>
    <row r="732" spans="1:5">
      <c r="A732" t="s">
        <v>6</v>
      </c>
      <c r="B732" t="s">
        <v>2976</v>
      </c>
      <c r="C732">
        <f>VLOOKUP(B732,pivottrain!A:C,2,0)</f>
        <v>0.73152478952291866</v>
      </c>
      <c r="D732">
        <f>VLOOKUP(B732,pivottrain!A:C,3,0)</f>
        <v>0.26847521047708139</v>
      </c>
      <c r="E732" t="str">
        <f t="shared" si="11"/>
        <v>FEMALE</v>
      </c>
    </row>
    <row r="733" spans="1:5">
      <c r="A733" t="s">
        <v>6</v>
      </c>
      <c r="B733" t="s">
        <v>2976</v>
      </c>
      <c r="C733">
        <f>VLOOKUP(B733,pivottrain!A:C,2,0)</f>
        <v>0.73152478952291866</v>
      </c>
      <c r="D733">
        <f>VLOOKUP(B733,pivottrain!A:C,3,0)</f>
        <v>0.26847521047708139</v>
      </c>
      <c r="E733" t="str">
        <f t="shared" si="11"/>
        <v>FEMALE</v>
      </c>
    </row>
    <row r="734" spans="1:5">
      <c r="A734" t="s">
        <v>4</v>
      </c>
      <c r="B734" t="s">
        <v>2976</v>
      </c>
      <c r="C734">
        <f>VLOOKUP(B734,pivottrain!A:C,2,0)</f>
        <v>0.73152478952291866</v>
      </c>
      <c r="D734">
        <f>VLOOKUP(B734,pivottrain!A:C,3,0)</f>
        <v>0.26847521047708139</v>
      </c>
      <c r="E734" t="str">
        <f t="shared" si="11"/>
        <v>FEMALE</v>
      </c>
    </row>
    <row r="735" spans="1:5">
      <c r="A735" t="s">
        <v>6</v>
      </c>
      <c r="B735" t="s">
        <v>2987</v>
      </c>
      <c r="C735">
        <f>VLOOKUP(B735,pivottrain!A:C,2,0)</f>
        <v>0.171875</v>
      </c>
      <c r="D735">
        <f>VLOOKUP(B735,pivottrain!A:C,3,0)</f>
        <v>0.828125</v>
      </c>
      <c r="E735" t="str">
        <f t="shared" si="11"/>
        <v>MALE</v>
      </c>
    </row>
    <row r="736" spans="1:5">
      <c r="A736" t="s">
        <v>6</v>
      </c>
      <c r="B736" t="s">
        <v>2983</v>
      </c>
      <c r="C736">
        <f>VLOOKUP(B736,pivottrain!A:C,2,0)</f>
        <v>0.82037996545768566</v>
      </c>
      <c r="D736">
        <f>VLOOKUP(B736,pivottrain!A:C,3,0)</f>
        <v>0.17962003454231434</v>
      </c>
      <c r="E736" t="str">
        <f t="shared" si="11"/>
        <v>FEMALE</v>
      </c>
    </row>
    <row r="737" spans="1:5">
      <c r="A737" t="s">
        <v>6</v>
      </c>
      <c r="B737" t="s">
        <v>2988</v>
      </c>
      <c r="C737">
        <f>VLOOKUP(B737,pivottrain!A:C,2,0)</f>
        <v>6.5384615384615388E-2</v>
      </c>
      <c r="D737">
        <f>VLOOKUP(B737,pivottrain!A:C,3,0)</f>
        <v>0.93461538461538463</v>
      </c>
      <c r="E737" t="str">
        <f t="shared" si="11"/>
        <v>MALE</v>
      </c>
    </row>
    <row r="738" spans="1:5">
      <c r="A738" t="s">
        <v>4</v>
      </c>
      <c r="B738" t="s">
        <v>2993</v>
      </c>
      <c r="C738">
        <f>VLOOKUP(B738,pivottrain!A:C,2,0)</f>
        <v>0.10810810810810811</v>
      </c>
      <c r="D738">
        <f>VLOOKUP(B738,pivottrain!A:C,3,0)</f>
        <v>0.89189189189189189</v>
      </c>
      <c r="E738" t="str">
        <f t="shared" si="11"/>
        <v>MALE</v>
      </c>
    </row>
    <row r="739" spans="1:5">
      <c r="A739" t="s">
        <v>6</v>
      </c>
      <c r="B739" t="s">
        <v>2983</v>
      </c>
      <c r="C739">
        <f>VLOOKUP(B739,pivottrain!A:C,2,0)</f>
        <v>0.82037996545768566</v>
      </c>
      <c r="D739">
        <f>VLOOKUP(B739,pivottrain!A:C,3,0)</f>
        <v>0.17962003454231434</v>
      </c>
      <c r="E739" t="str">
        <f t="shared" si="11"/>
        <v>FEMALE</v>
      </c>
    </row>
    <row r="740" spans="1:5">
      <c r="A740" t="s">
        <v>4</v>
      </c>
      <c r="B740" t="s">
        <v>2987</v>
      </c>
      <c r="C740">
        <f>VLOOKUP(B740,pivottrain!A:C,2,0)</f>
        <v>0.171875</v>
      </c>
      <c r="D740">
        <f>VLOOKUP(B740,pivottrain!A:C,3,0)</f>
        <v>0.828125</v>
      </c>
      <c r="E740" t="str">
        <f t="shared" si="11"/>
        <v>MALE</v>
      </c>
    </row>
    <row r="741" spans="1:5">
      <c r="A741" t="s">
        <v>4</v>
      </c>
      <c r="B741" t="s">
        <v>2981</v>
      </c>
      <c r="C741">
        <f>VLOOKUP(B741,pivottrain!A:C,2,0)</f>
        <v>5.2631578947368418E-2</v>
      </c>
      <c r="D741">
        <f>VLOOKUP(B741,pivottrain!A:C,3,0)</f>
        <v>0.94736842105263153</v>
      </c>
      <c r="E741" t="str">
        <f t="shared" si="11"/>
        <v>MALE</v>
      </c>
    </row>
    <row r="742" spans="1:5">
      <c r="A742" t="s">
        <v>6</v>
      </c>
      <c r="B742" t="s">
        <v>2983</v>
      </c>
      <c r="C742">
        <f>VLOOKUP(B742,pivottrain!A:C,2,0)</f>
        <v>0.82037996545768566</v>
      </c>
      <c r="D742">
        <f>VLOOKUP(B742,pivottrain!A:C,3,0)</f>
        <v>0.17962003454231434</v>
      </c>
      <c r="E742" t="str">
        <f t="shared" si="11"/>
        <v>FEMALE</v>
      </c>
    </row>
    <row r="743" spans="1:5">
      <c r="A743" t="s">
        <v>4</v>
      </c>
      <c r="B743" t="s">
        <v>2988</v>
      </c>
      <c r="C743">
        <f>VLOOKUP(B743,pivottrain!A:C,2,0)</f>
        <v>6.5384615384615388E-2</v>
      </c>
      <c r="D743">
        <f>VLOOKUP(B743,pivottrain!A:C,3,0)</f>
        <v>0.93461538461538463</v>
      </c>
      <c r="E743" t="str">
        <f t="shared" si="11"/>
        <v>MALE</v>
      </c>
    </row>
    <row r="744" spans="1:5">
      <c r="A744" t="s">
        <v>4</v>
      </c>
      <c r="B744" t="s">
        <v>2988</v>
      </c>
      <c r="C744">
        <f>VLOOKUP(B744,pivottrain!A:C,2,0)</f>
        <v>6.5384615384615388E-2</v>
      </c>
      <c r="D744">
        <f>VLOOKUP(B744,pivottrain!A:C,3,0)</f>
        <v>0.93461538461538463</v>
      </c>
      <c r="E744" t="str">
        <f t="shared" si="11"/>
        <v>MALE</v>
      </c>
    </row>
    <row r="745" spans="1:5">
      <c r="A745" t="s">
        <v>4</v>
      </c>
      <c r="B745" t="s">
        <v>2994</v>
      </c>
      <c r="C745">
        <f>VLOOKUP(B745,pivottrain!A:C,2,0)</f>
        <v>8.6538461538461536E-2</v>
      </c>
      <c r="D745">
        <f>VLOOKUP(B745,pivottrain!A:C,3,0)</f>
        <v>0.91346153846153844</v>
      </c>
      <c r="E745" t="str">
        <f t="shared" si="11"/>
        <v>MALE</v>
      </c>
    </row>
    <row r="746" spans="1:5">
      <c r="A746" t="s">
        <v>4</v>
      </c>
      <c r="B746" t="s">
        <v>2998</v>
      </c>
      <c r="C746">
        <f>VLOOKUP(B746,pivottrain!A:C,2,0)</f>
        <v>0.18181818181818182</v>
      </c>
      <c r="D746">
        <f>VLOOKUP(B746,pivottrain!A:C,3,0)</f>
        <v>0.81818181818181823</v>
      </c>
      <c r="E746" t="str">
        <f t="shared" si="11"/>
        <v>MALE</v>
      </c>
    </row>
    <row r="747" spans="1:5">
      <c r="A747" t="s">
        <v>4</v>
      </c>
      <c r="B747" t="s">
        <v>2992</v>
      </c>
      <c r="C747">
        <f>VLOOKUP(B747,pivottrain!A:C,2,0)</f>
        <v>0.06</v>
      </c>
      <c r="D747">
        <f>VLOOKUP(B747,pivottrain!A:C,3,0)</f>
        <v>0.94</v>
      </c>
      <c r="E747" t="str">
        <f t="shared" si="11"/>
        <v>MALE</v>
      </c>
    </row>
    <row r="748" spans="1:5">
      <c r="A748" t="s">
        <v>6</v>
      </c>
      <c r="B748" t="s">
        <v>2976</v>
      </c>
      <c r="C748">
        <f>VLOOKUP(B748,pivottrain!A:C,2,0)</f>
        <v>0.73152478952291866</v>
      </c>
      <c r="D748">
        <f>VLOOKUP(B748,pivottrain!A:C,3,0)</f>
        <v>0.26847521047708139</v>
      </c>
      <c r="E748" t="str">
        <f t="shared" si="11"/>
        <v>FEMALE</v>
      </c>
    </row>
    <row r="749" spans="1:5">
      <c r="A749" t="s">
        <v>4</v>
      </c>
      <c r="B749" t="s">
        <v>2983</v>
      </c>
      <c r="C749">
        <f>VLOOKUP(B749,pivottrain!A:C,2,0)</f>
        <v>0.82037996545768566</v>
      </c>
      <c r="D749">
        <f>VLOOKUP(B749,pivottrain!A:C,3,0)</f>
        <v>0.17962003454231434</v>
      </c>
      <c r="E749" t="str">
        <f t="shared" si="11"/>
        <v>FEMALE</v>
      </c>
    </row>
    <row r="750" spans="1:5">
      <c r="A750" t="s">
        <v>6</v>
      </c>
      <c r="B750" t="s">
        <v>2976</v>
      </c>
      <c r="C750">
        <f>VLOOKUP(B750,pivottrain!A:C,2,0)</f>
        <v>0.73152478952291866</v>
      </c>
      <c r="D750">
        <f>VLOOKUP(B750,pivottrain!A:C,3,0)</f>
        <v>0.26847521047708139</v>
      </c>
      <c r="E750" t="str">
        <f t="shared" si="11"/>
        <v>FEMALE</v>
      </c>
    </row>
    <row r="751" spans="1:5">
      <c r="A751" t="s">
        <v>6</v>
      </c>
      <c r="B751" t="s">
        <v>2978</v>
      </c>
      <c r="C751">
        <f>VLOOKUP(B751,pivottrain!A:C,2,0)</f>
        <v>5.0847457627118647E-2</v>
      </c>
      <c r="D751">
        <f>VLOOKUP(B751,pivottrain!A:C,3,0)</f>
        <v>0.94915254237288138</v>
      </c>
      <c r="E751" t="str">
        <f t="shared" si="11"/>
        <v>MALE</v>
      </c>
    </row>
    <row r="752" spans="1:5">
      <c r="A752" t="s">
        <v>6</v>
      </c>
      <c r="B752" t="s">
        <v>2983</v>
      </c>
      <c r="C752">
        <f>VLOOKUP(B752,pivottrain!A:C,2,0)</f>
        <v>0.82037996545768566</v>
      </c>
      <c r="D752">
        <f>VLOOKUP(B752,pivottrain!A:C,3,0)</f>
        <v>0.17962003454231434</v>
      </c>
      <c r="E752" t="str">
        <f t="shared" si="11"/>
        <v>FEMALE</v>
      </c>
    </row>
    <row r="753" spans="1:5">
      <c r="A753" t="s">
        <v>6</v>
      </c>
      <c r="B753" t="s">
        <v>2983</v>
      </c>
      <c r="C753">
        <f>VLOOKUP(B753,pivottrain!A:C,2,0)</f>
        <v>0.82037996545768566</v>
      </c>
      <c r="D753">
        <f>VLOOKUP(B753,pivottrain!A:C,3,0)</f>
        <v>0.17962003454231434</v>
      </c>
      <c r="E753" t="str">
        <f t="shared" si="11"/>
        <v>FEMALE</v>
      </c>
    </row>
    <row r="754" spans="1:5">
      <c r="A754" t="s">
        <v>6</v>
      </c>
      <c r="B754" t="s">
        <v>2976</v>
      </c>
      <c r="C754">
        <f>VLOOKUP(B754,pivottrain!A:C,2,0)</f>
        <v>0.73152478952291866</v>
      </c>
      <c r="D754">
        <f>VLOOKUP(B754,pivottrain!A:C,3,0)</f>
        <v>0.26847521047708139</v>
      </c>
      <c r="E754" t="str">
        <f t="shared" si="11"/>
        <v>FEMALE</v>
      </c>
    </row>
    <row r="755" spans="1:5">
      <c r="A755" t="s">
        <v>6</v>
      </c>
      <c r="B755" t="s">
        <v>2983</v>
      </c>
      <c r="C755">
        <f>VLOOKUP(B755,pivottrain!A:C,2,0)</f>
        <v>0.82037996545768566</v>
      </c>
      <c r="D755">
        <f>VLOOKUP(B755,pivottrain!A:C,3,0)</f>
        <v>0.17962003454231434</v>
      </c>
      <c r="E755" t="str">
        <f t="shared" si="11"/>
        <v>FEMALE</v>
      </c>
    </row>
    <row r="756" spans="1:5">
      <c r="A756" t="s">
        <v>4</v>
      </c>
      <c r="B756" t="s">
        <v>2983</v>
      </c>
      <c r="C756">
        <f>VLOOKUP(B756,pivottrain!A:C,2,0)</f>
        <v>0.82037996545768566</v>
      </c>
      <c r="D756">
        <f>VLOOKUP(B756,pivottrain!A:C,3,0)</f>
        <v>0.17962003454231434</v>
      </c>
      <c r="E756" t="str">
        <f t="shared" si="11"/>
        <v>FEMALE</v>
      </c>
    </row>
    <row r="757" spans="1:5">
      <c r="A757" t="s">
        <v>6</v>
      </c>
      <c r="B757" t="s">
        <v>2983</v>
      </c>
      <c r="C757">
        <f>VLOOKUP(B757,pivottrain!A:C,2,0)</f>
        <v>0.82037996545768566</v>
      </c>
      <c r="D757">
        <f>VLOOKUP(B757,pivottrain!A:C,3,0)</f>
        <v>0.17962003454231434</v>
      </c>
      <c r="E757" t="str">
        <f t="shared" si="11"/>
        <v>FEMALE</v>
      </c>
    </row>
    <row r="758" spans="1:5">
      <c r="A758" t="s">
        <v>4</v>
      </c>
      <c r="B758" t="s">
        <v>2982</v>
      </c>
      <c r="C758">
        <f>VLOOKUP(B758,pivottrain!A:C,2,0)</f>
        <v>3.7234042553191488E-2</v>
      </c>
      <c r="D758">
        <f>VLOOKUP(B758,pivottrain!A:C,3,0)</f>
        <v>0.96276595744680848</v>
      </c>
      <c r="E758" t="str">
        <f t="shared" si="11"/>
        <v>MALE</v>
      </c>
    </row>
    <row r="759" spans="1:5">
      <c r="A759" t="s">
        <v>4</v>
      </c>
      <c r="B759" t="s">
        <v>2990</v>
      </c>
      <c r="C759">
        <f>VLOOKUP(B759,pivottrain!A:C,2,0)</f>
        <v>4.7619047619047616E-2</v>
      </c>
      <c r="D759">
        <f>VLOOKUP(B759,pivottrain!A:C,3,0)</f>
        <v>0.95238095238095233</v>
      </c>
      <c r="E759" t="str">
        <f t="shared" si="11"/>
        <v>MALE</v>
      </c>
    </row>
    <row r="760" spans="1:5">
      <c r="A760" t="s">
        <v>4</v>
      </c>
      <c r="B760" t="s">
        <v>2992</v>
      </c>
      <c r="C760">
        <f>VLOOKUP(B760,pivottrain!A:C,2,0)</f>
        <v>0.06</v>
      </c>
      <c r="D760">
        <f>VLOOKUP(B760,pivottrain!A:C,3,0)</f>
        <v>0.94</v>
      </c>
      <c r="E760" t="str">
        <f t="shared" si="11"/>
        <v>MALE</v>
      </c>
    </row>
    <row r="761" spans="1:5">
      <c r="A761" t="s">
        <v>4</v>
      </c>
      <c r="B761" t="s">
        <v>2986</v>
      </c>
      <c r="C761">
        <f>VLOOKUP(B761,pivottrain!A:C,2,0)</f>
        <v>0.28260869565217389</v>
      </c>
      <c r="D761">
        <f>VLOOKUP(B761,pivottrain!A:C,3,0)</f>
        <v>0.71739130434782605</v>
      </c>
      <c r="E761" t="str">
        <f t="shared" si="11"/>
        <v>MALE</v>
      </c>
    </row>
    <row r="762" spans="1:5">
      <c r="A762" t="s">
        <v>4</v>
      </c>
      <c r="B762" t="s">
        <v>2996</v>
      </c>
      <c r="C762">
        <f>VLOOKUP(B762,pivottrain!A:C,2,0)</f>
        <v>0</v>
      </c>
      <c r="D762">
        <f>VLOOKUP(B762,pivottrain!A:C,3,0)</f>
        <v>1</v>
      </c>
      <c r="E762" t="str">
        <f t="shared" si="11"/>
        <v>MALE</v>
      </c>
    </row>
    <row r="763" spans="1:5">
      <c r="A763" t="s">
        <v>4</v>
      </c>
      <c r="B763" t="s">
        <v>2994</v>
      </c>
      <c r="C763">
        <f>VLOOKUP(B763,pivottrain!A:C,2,0)</f>
        <v>8.6538461538461536E-2</v>
      </c>
      <c r="D763">
        <f>VLOOKUP(B763,pivottrain!A:C,3,0)</f>
        <v>0.91346153846153844</v>
      </c>
      <c r="E763" t="str">
        <f t="shared" si="11"/>
        <v>MALE</v>
      </c>
    </row>
    <row r="764" spans="1:5">
      <c r="A764" t="s">
        <v>6</v>
      </c>
      <c r="B764" t="s">
        <v>2983</v>
      </c>
      <c r="C764">
        <f>VLOOKUP(B764,pivottrain!A:C,2,0)</f>
        <v>0.82037996545768566</v>
      </c>
      <c r="D764">
        <f>VLOOKUP(B764,pivottrain!A:C,3,0)</f>
        <v>0.17962003454231434</v>
      </c>
      <c r="E764" t="str">
        <f t="shared" si="11"/>
        <v>FEMALE</v>
      </c>
    </row>
    <row r="765" spans="1:5">
      <c r="A765" t="s">
        <v>4</v>
      </c>
      <c r="B765" t="s">
        <v>2981</v>
      </c>
      <c r="C765">
        <f>VLOOKUP(B765,pivottrain!A:C,2,0)</f>
        <v>5.2631578947368418E-2</v>
      </c>
      <c r="D765">
        <f>VLOOKUP(B765,pivottrain!A:C,3,0)</f>
        <v>0.94736842105263153</v>
      </c>
      <c r="E765" t="str">
        <f t="shared" si="11"/>
        <v>MALE</v>
      </c>
    </row>
    <row r="766" spans="1:5">
      <c r="A766" t="s">
        <v>4</v>
      </c>
      <c r="B766" t="s">
        <v>2988</v>
      </c>
      <c r="C766">
        <f>VLOOKUP(B766,pivottrain!A:C,2,0)</f>
        <v>6.5384615384615388E-2</v>
      </c>
      <c r="D766">
        <f>VLOOKUP(B766,pivottrain!A:C,3,0)</f>
        <v>0.93461538461538463</v>
      </c>
      <c r="E766" t="str">
        <f t="shared" si="11"/>
        <v>MALE</v>
      </c>
    </row>
    <row r="767" spans="1:5">
      <c r="A767" t="s">
        <v>4</v>
      </c>
      <c r="B767" t="s">
        <v>2988</v>
      </c>
      <c r="C767">
        <f>VLOOKUP(B767,pivottrain!A:C,2,0)</f>
        <v>6.5384615384615388E-2</v>
      </c>
      <c r="D767">
        <f>VLOOKUP(B767,pivottrain!A:C,3,0)</f>
        <v>0.93461538461538463</v>
      </c>
      <c r="E767" t="str">
        <f t="shared" si="11"/>
        <v>MALE</v>
      </c>
    </row>
    <row r="768" spans="1:5">
      <c r="A768" t="s">
        <v>4</v>
      </c>
      <c r="B768" t="s">
        <v>2988</v>
      </c>
      <c r="C768">
        <f>VLOOKUP(B768,pivottrain!A:C,2,0)</f>
        <v>6.5384615384615388E-2</v>
      </c>
      <c r="D768">
        <f>VLOOKUP(B768,pivottrain!A:C,3,0)</f>
        <v>0.93461538461538463</v>
      </c>
      <c r="E768" t="str">
        <f t="shared" si="11"/>
        <v>MALE</v>
      </c>
    </row>
    <row r="769" spans="1:5">
      <c r="A769" t="s">
        <v>4</v>
      </c>
      <c r="B769" t="s">
        <v>2976</v>
      </c>
      <c r="C769">
        <f>VLOOKUP(B769,pivottrain!A:C,2,0)</f>
        <v>0.73152478952291866</v>
      </c>
      <c r="D769">
        <f>VLOOKUP(B769,pivottrain!A:C,3,0)</f>
        <v>0.26847521047708139</v>
      </c>
      <c r="E769" t="str">
        <f t="shared" si="11"/>
        <v>FEMALE</v>
      </c>
    </row>
    <row r="770" spans="1:5">
      <c r="A770" t="s">
        <v>6</v>
      </c>
      <c r="B770" t="s">
        <v>2988</v>
      </c>
      <c r="C770">
        <f>VLOOKUP(B770,pivottrain!A:C,2,0)</f>
        <v>6.5384615384615388E-2</v>
      </c>
      <c r="D770">
        <f>VLOOKUP(B770,pivottrain!A:C,3,0)</f>
        <v>0.93461538461538463</v>
      </c>
      <c r="E770" t="str">
        <f t="shared" si="11"/>
        <v>MALE</v>
      </c>
    </row>
    <row r="771" spans="1:5">
      <c r="A771" t="s">
        <v>4</v>
      </c>
      <c r="B771" t="s">
        <v>2983</v>
      </c>
      <c r="C771">
        <f>VLOOKUP(B771,pivottrain!A:C,2,0)</f>
        <v>0.82037996545768566</v>
      </c>
      <c r="D771">
        <f>VLOOKUP(B771,pivottrain!A:C,3,0)</f>
        <v>0.17962003454231434</v>
      </c>
      <c r="E771" t="str">
        <f t="shared" ref="E771:E834" si="12">IF(D771&gt;C771,"MALE","FEMALE")</f>
        <v>FEMALE</v>
      </c>
    </row>
    <row r="772" spans="1:5">
      <c r="A772" t="s">
        <v>4</v>
      </c>
      <c r="B772" t="s">
        <v>2981</v>
      </c>
      <c r="C772">
        <f>VLOOKUP(B772,pivottrain!A:C,2,0)</f>
        <v>5.2631578947368418E-2</v>
      </c>
      <c r="D772">
        <f>VLOOKUP(B772,pivottrain!A:C,3,0)</f>
        <v>0.94736842105263153</v>
      </c>
      <c r="E772" t="str">
        <f t="shared" si="12"/>
        <v>MALE</v>
      </c>
    </row>
    <row r="773" spans="1:5">
      <c r="A773" t="s">
        <v>6</v>
      </c>
      <c r="B773" t="s">
        <v>2983</v>
      </c>
      <c r="C773">
        <f>VLOOKUP(B773,pivottrain!A:C,2,0)</f>
        <v>0.82037996545768566</v>
      </c>
      <c r="D773">
        <f>VLOOKUP(B773,pivottrain!A:C,3,0)</f>
        <v>0.17962003454231434</v>
      </c>
      <c r="E773" t="str">
        <f t="shared" si="12"/>
        <v>FEMALE</v>
      </c>
    </row>
    <row r="774" spans="1:5">
      <c r="A774" t="s">
        <v>4</v>
      </c>
      <c r="B774" t="s">
        <v>2976</v>
      </c>
      <c r="C774">
        <f>VLOOKUP(B774,pivottrain!A:C,2,0)</f>
        <v>0.73152478952291866</v>
      </c>
      <c r="D774">
        <f>VLOOKUP(B774,pivottrain!A:C,3,0)</f>
        <v>0.26847521047708139</v>
      </c>
      <c r="E774" t="str">
        <f t="shared" si="12"/>
        <v>FEMALE</v>
      </c>
    </row>
    <row r="775" spans="1:5">
      <c r="A775" t="s">
        <v>6</v>
      </c>
      <c r="B775" t="s">
        <v>2983</v>
      </c>
      <c r="C775">
        <f>VLOOKUP(B775,pivottrain!A:C,2,0)</f>
        <v>0.82037996545768566</v>
      </c>
      <c r="D775">
        <f>VLOOKUP(B775,pivottrain!A:C,3,0)</f>
        <v>0.17962003454231434</v>
      </c>
      <c r="E775" t="str">
        <f t="shared" si="12"/>
        <v>FEMALE</v>
      </c>
    </row>
    <row r="776" spans="1:5">
      <c r="A776" t="s">
        <v>4</v>
      </c>
      <c r="B776" t="s">
        <v>2986</v>
      </c>
      <c r="C776">
        <f>VLOOKUP(B776,pivottrain!A:C,2,0)</f>
        <v>0.28260869565217389</v>
      </c>
      <c r="D776">
        <f>VLOOKUP(B776,pivottrain!A:C,3,0)</f>
        <v>0.71739130434782605</v>
      </c>
      <c r="E776" t="str">
        <f t="shared" si="12"/>
        <v>MALE</v>
      </c>
    </row>
    <row r="777" spans="1:5">
      <c r="A777" t="s">
        <v>6</v>
      </c>
      <c r="B777" t="s">
        <v>2976</v>
      </c>
      <c r="C777">
        <f>VLOOKUP(B777,pivottrain!A:C,2,0)</f>
        <v>0.73152478952291866</v>
      </c>
      <c r="D777">
        <f>VLOOKUP(B777,pivottrain!A:C,3,0)</f>
        <v>0.26847521047708139</v>
      </c>
      <c r="E777" t="str">
        <f t="shared" si="12"/>
        <v>FEMALE</v>
      </c>
    </row>
    <row r="778" spans="1:5">
      <c r="A778" t="s">
        <v>6</v>
      </c>
      <c r="B778" t="s">
        <v>2976</v>
      </c>
      <c r="C778">
        <f>VLOOKUP(B778,pivottrain!A:C,2,0)</f>
        <v>0.73152478952291866</v>
      </c>
      <c r="D778">
        <f>VLOOKUP(B778,pivottrain!A:C,3,0)</f>
        <v>0.26847521047708139</v>
      </c>
      <c r="E778" t="str">
        <f t="shared" si="12"/>
        <v>FEMALE</v>
      </c>
    </row>
    <row r="779" spans="1:5">
      <c r="A779" t="s">
        <v>6</v>
      </c>
      <c r="B779" t="s">
        <v>2976</v>
      </c>
      <c r="C779">
        <f>VLOOKUP(B779,pivottrain!A:C,2,0)</f>
        <v>0.73152478952291866</v>
      </c>
      <c r="D779">
        <f>VLOOKUP(B779,pivottrain!A:C,3,0)</f>
        <v>0.26847521047708139</v>
      </c>
      <c r="E779" t="str">
        <f t="shared" si="12"/>
        <v>FEMALE</v>
      </c>
    </row>
    <row r="780" spans="1:5">
      <c r="A780" t="s">
        <v>6</v>
      </c>
      <c r="B780" t="s">
        <v>2983</v>
      </c>
      <c r="C780">
        <f>VLOOKUP(B780,pivottrain!A:C,2,0)</f>
        <v>0.82037996545768566</v>
      </c>
      <c r="D780">
        <f>VLOOKUP(B780,pivottrain!A:C,3,0)</f>
        <v>0.17962003454231434</v>
      </c>
      <c r="E780" t="str">
        <f t="shared" si="12"/>
        <v>FEMALE</v>
      </c>
    </row>
    <row r="781" spans="1:5">
      <c r="A781" t="s">
        <v>4</v>
      </c>
      <c r="B781" t="s">
        <v>2976</v>
      </c>
      <c r="C781">
        <f>VLOOKUP(B781,pivottrain!A:C,2,0)</f>
        <v>0.73152478952291866</v>
      </c>
      <c r="D781">
        <f>VLOOKUP(B781,pivottrain!A:C,3,0)</f>
        <v>0.26847521047708139</v>
      </c>
      <c r="E781" t="str">
        <f t="shared" si="12"/>
        <v>FEMALE</v>
      </c>
    </row>
    <row r="782" spans="1:5">
      <c r="A782" t="s">
        <v>6</v>
      </c>
      <c r="B782" t="s">
        <v>2982</v>
      </c>
      <c r="C782">
        <f>VLOOKUP(B782,pivottrain!A:C,2,0)</f>
        <v>3.7234042553191488E-2</v>
      </c>
      <c r="D782">
        <f>VLOOKUP(B782,pivottrain!A:C,3,0)</f>
        <v>0.96276595744680848</v>
      </c>
      <c r="E782" t="str">
        <f t="shared" si="12"/>
        <v>MALE</v>
      </c>
    </row>
    <row r="783" spans="1:5">
      <c r="A783" t="s">
        <v>6</v>
      </c>
      <c r="B783" t="s">
        <v>2976</v>
      </c>
      <c r="C783">
        <f>VLOOKUP(B783,pivottrain!A:C,2,0)</f>
        <v>0.73152478952291866</v>
      </c>
      <c r="D783">
        <f>VLOOKUP(B783,pivottrain!A:C,3,0)</f>
        <v>0.26847521047708139</v>
      </c>
      <c r="E783" t="str">
        <f t="shared" si="12"/>
        <v>FEMALE</v>
      </c>
    </row>
    <row r="784" spans="1:5">
      <c r="A784" t="s">
        <v>6</v>
      </c>
      <c r="B784" t="s">
        <v>2976</v>
      </c>
      <c r="C784">
        <f>VLOOKUP(B784,pivottrain!A:C,2,0)</f>
        <v>0.73152478952291866</v>
      </c>
      <c r="D784">
        <f>VLOOKUP(B784,pivottrain!A:C,3,0)</f>
        <v>0.26847521047708139</v>
      </c>
      <c r="E784" t="str">
        <f t="shared" si="12"/>
        <v>FEMALE</v>
      </c>
    </row>
    <row r="785" spans="1:5">
      <c r="A785" t="s">
        <v>4</v>
      </c>
      <c r="B785" t="s">
        <v>2988</v>
      </c>
      <c r="C785">
        <f>VLOOKUP(B785,pivottrain!A:C,2,0)</f>
        <v>6.5384615384615388E-2</v>
      </c>
      <c r="D785">
        <f>VLOOKUP(B785,pivottrain!A:C,3,0)</f>
        <v>0.93461538461538463</v>
      </c>
      <c r="E785" t="str">
        <f t="shared" si="12"/>
        <v>MALE</v>
      </c>
    </row>
    <row r="786" spans="1:5">
      <c r="A786" t="s">
        <v>4</v>
      </c>
      <c r="B786" t="s">
        <v>2994</v>
      </c>
      <c r="C786">
        <f>VLOOKUP(B786,pivottrain!A:C,2,0)</f>
        <v>8.6538461538461536E-2</v>
      </c>
      <c r="D786">
        <f>VLOOKUP(B786,pivottrain!A:C,3,0)</f>
        <v>0.91346153846153844</v>
      </c>
      <c r="E786" t="str">
        <f t="shared" si="12"/>
        <v>MALE</v>
      </c>
    </row>
    <row r="787" spans="1:5">
      <c r="A787" t="s">
        <v>6</v>
      </c>
      <c r="B787" t="s">
        <v>2995</v>
      </c>
      <c r="C787">
        <f>VLOOKUP(B787,pivottrain!A:C,2,0)</f>
        <v>0.15492957746478872</v>
      </c>
      <c r="D787">
        <f>VLOOKUP(B787,pivottrain!A:C,3,0)</f>
        <v>0.84507042253521125</v>
      </c>
      <c r="E787" t="str">
        <f t="shared" si="12"/>
        <v>MALE</v>
      </c>
    </row>
    <row r="788" spans="1:5">
      <c r="A788" t="s">
        <v>6</v>
      </c>
      <c r="B788" t="s">
        <v>2976</v>
      </c>
      <c r="C788">
        <f>VLOOKUP(B788,pivottrain!A:C,2,0)</f>
        <v>0.73152478952291866</v>
      </c>
      <c r="D788">
        <f>VLOOKUP(B788,pivottrain!A:C,3,0)</f>
        <v>0.26847521047708139</v>
      </c>
      <c r="E788" t="str">
        <f t="shared" si="12"/>
        <v>FEMALE</v>
      </c>
    </row>
    <row r="789" spans="1:5">
      <c r="A789" t="s">
        <v>4</v>
      </c>
      <c r="B789" t="s">
        <v>2988</v>
      </c>
      <c r="C789">
        <f>VLOOKUP(B789,pivottrain!A:C,2,0)</f>
        <v>6.5384615384615388E-2</v>
      </c>
      <c r="D789">
        <f>VLOOKUP(B789,pivottrain!A:C,3,0)</f>
        <v>0.93461538461538463</v>
      </c>
      <c r="E789" t="str">
        <f t="shared" si="12"/>
        <v>MALE</v>
      </c>
    </row>
    <row r="790" spans="1:5">
      <c r="A790" t="s">
        <v>4</v>
      </c>
      <c r="B790" t="s">
        <v>2987</v>
      </c>
      <c r="C790">
        <f>VLOOKUP(B790,pivottrain!A:C,2,0)</f>
        <v>0.171875</v>
      </c>
      <c r="D790">
        <f>VLOOKUP(B790,pivottrain!A:C,3,0)</f>
        <v>0.828125</v>
      </c>
      <c r="E790" t="str">
        <f t="shared" si="12"/>
        <v>MALE</v>
      </c>
    </row>
    <row r="791" spans="1:5">
      <c r="A791" t="s">
        <v>6</v>
      </c>
      <c r="B791" t="s">
        <v>2983</v>
      </c>
      <c r="C791">
        <f>VLOOKUP(B791,pivottrain!A:C,2,0)</f>
        <v>0.82037996545768566</v>
      </c>
      <c r="D791">
        <f>VLOOKUP(B791,pivottrain!A:C,3,0)</f>
        <v>0.17962003454231434</v>
      </c>
      <c r="E791" t="str">
        <f t="shared" si="12"/>
        <v>FEMALE</v>
      </c>
    </row>
    <row r="792" spans="1:5">
      <c r="A792" t="s">
        <v>4</v>
      </c>
      <c r="B792" t="s">
        <v>2982</v>
      </c>
      <c r="C792">
        <f>VLOOKUP(B792,pivottrain!A:C,2,0)</f>
        <v>3.7234042553191488E-2</v>
      </c>
      <c r="D792">
        <f>VLOOKUP(B792,pivottrain!A:C,3,0)</f>
        <v>0.96276595744680848</v>
      </c>
      <c r="E792" t="str">
        <f t="shared" si="12"/>
        <v>MALE</v>
      </c>
    </row>
    <row r="793" spans="1:5">
      <c r="A793" t="s">
        <v>4</v>
      </c>
      <c r="B793" t="s">
        <v>2976</v>
      </c>
      <c r="C793">
        <f>VLOOKUP(B793,pivottrain!A:C,2,0)</f>
        <v>0.73152478952291866</v>
      </c>
      <c r="D793">
        <f>VLOOKUP(B793,pivottrain!A:C,3,0)</f>
        <v>0.26847521047708139</v>
      </c>
      <c r="E793" t="str">
        <f t="shared" si="12"/>
        <v>FEMALE</v>
      </c>
    </row>
    <row r="794" spans="1:5">
      <c r="A794" t="s">
        <v>4</v>
      </c>
      <c r="B794" t="s">
        <v>2994</v>
      </c>
      <c r="C794">
        <f>VLOOKUP(B794,pivottrain!A:C,2,0)</f>
        <v>8.6538461538461536E-2</v>
      </c>
      <c r="D794">
        <f>VLOOKUP(B794,pivottrain!A:C,3,0)</f>
        <v>0.91346153846153844</v>
      </c>
      <c r="E794" t="str">
        <f t="shared" si="12"/>
        <v>MALE</v>
      </c>
    </row>
    <row r="795" spans="1:5">
      <c r="A795" t="s">
        <v>6</v>
      </c>
      <c r="B795" t="s">
        <v>2976</v>
      </c>
      <c r="C795">
        <f>VLOOKUP(B795,pivottrain!A:C,2,0)</f>
        <v>0.73152478952291866</v>
      </c>
      <c r="D795">
        <f>VLOOKUP(B795,pivottrain!A:C,3,0)</f>
        <v>0.26847521047708139</v>
      </c>
      <c r="E795" t="str">
        <f t="shared" si="12"/>
        <v>FEMALE</v>
      </c>
    </row>
    <row r="796" spans="1:5">
      <c r="A796" t="s">
        <v>4</v>
      </c>
      <c r="B796" t="s">
        <v>2976</v>
      </c>
      <c r="C796">
        <f>VLOOKUP(B796,pivottrain!A:C,2,0)</f>
        <v>0.73152478952291866</v>
      </c>
      <c r="D796">
        <f>VLOOKUP(B796,pivottrain!A:C,3,0)</f>
        <v>0.26847521047708139</v>
      </c>
      <c r="E796" t="str">
        <f t="shared" si="12"/>
        <v>FEMALE</v>
      </c>
    </row>
    <row r="797" spans="1:5">
      <c r="A797" t="s">
        <v>4</v>
      </c>
      <c r="B797" t="s">
        <v>2983</v>
      </c>
      <c r="C797">
        <f>VLOOKUP(B797,pivottrain!A:C,2,0)</f>
        <v>0.82037996545768566</v>
      </c>
      <c r="D797">
        <f>VLOOKUP(B797,pivottrain!A:C,3,0)</f>
        <v>0.17962003454231434</v>
      </c>
      <c r="E797" t="str">
        <f t="shared" si="12"/>
        <v>FEMALE</v>
      </c>
    </row>
    <row r="798" spans="1:5">
      <c r="A798" t="s">
        <v>6</v>
      </c>
      <c r="B798" t="s">
        <v>2976</v>
      </c>
      <c r="C798">
        <f>VLOOKUP(B798,pivottrain!A:C,2,0)</f>
        <v>0.73152478952291866</v>
      </c>
      <c r="D798">
        <f>VLOOKUP(B798,pivottrain!A:C,3,0)</f>
        <v>0.26847521047708139</v>
      </c>
      <c r="E798" t="str">
        <f t="shared" si="12"/>
        <v>FEMALE</v>
      </c>
    </row>
    <row r="799" spans="1:5">
      <c r="A799" t="s">
        <v>4</v>
      </c>
      <c r="B799" t="s">
        <v>2986</v>
      </c>
      <c r="C799">
        <f>VLOOKUP(B799,pivottrain!A:C,2,0)</f>
        <v>0.28260869565217389</v>
      </c>
      <c r="D799">
        <f>VLOOKUP(B799,pivottrain!A:C,3,0)</f>
        <v>0.71739130434782605</v>
      </c>
      <c r="E799" t="str">
        <f t="shared" si="12"/>
        <v>MALE</v>
      </c>
    </row>
    <row r="800" spans="1:5">
      <c r="A800" t="s">
        <v>4</v>
      </c>
      <c r="B800" t="s">
        <v>2980</v>
      </c>
      <c r="C800">
        <f>VLOOKUP(B800,pivottrain!A:C,2,0)</f>
        <v>0.33333333333333331</v>
      </c>
      <c r="D800">
        <f>VLOOKUP(B800,pivottrain!A:C,3,0)</f>
        <v>0.66666666666666663</v>
      </c>
      <c r="E800" t="str">
        <f t="shared" si="12"/>
        <v>MALE</v>
      </c>
    </row>
    <row r="801" spans="1:5">
      <c r="A801" t="s">
        <v>4</v>
      </c>
      <c r="B801" t="s">
        <v>2982</v>
      </c>
      <c r="C801">
        <f>VLOOKUP(B801,pivottrain!A:C,2,0)</f>
        <v>3.7234042553191488E-2</v>
      </c>
      <c r="D801">
        <f>VLOOKUP(B801,pivottrain!A:C,3,0)</f>
        <v>0.96276595744680848</v>
      </c>
      <c r="E801" t="str">
        <f t="shared" si="12"/>
        <v>MALE</v>
      </c>
    </row>
    <row r="802" spans="1:5">
      <c r="A802" t="s">
        <v>6</v>
      </c>
      <c r="B802" t="s">
        <v>2983</v>
      </c>
      <c r="C802">
        <f>VLOOKUP(B802,pivottrain!A:C,2,0)</f>
        <v>0.82037996545768566</v>
      </c>
      <c r="D802">
        <f>VLOOKUP(B802,pivottrain!A:C,3,0)</f>
        <v>0.17962003454231434</v>
      </c>
      <c r="E802" t="str">
        <f t="shared" si="12"/>
        <v>FEMALE</v>
      </c>
    </row>
    <row r="803" spans="1:5">
      <c r="A803" t="s">
        <v>6</v>
      </c>
      <c r="B803" t="s">
        <v>2983</v>
      </c>
      <c r="C803">
        <f>VLOOKUP(B803,pivottrain!A:C,2,0)</f>
        <v>0.82037996545768566</v>
      </c>
      <c r="D803">
        <f>VLOOKUP(B803,pivottrain!A:C,3,0)</f>
        <v>0.17962003454231434</v>
      </c>
      <c r="E803" t="str">
        <f t="shared" si="12"/>
        <v>FEMALE</v>
      </c>
    </row>
    <row r="804" spans="1:5">
      <c r="A804" t="s">
        <v>6</v>
      </c>
      <c r="B804" t="s">
        <v>2976</v>
      </c>
      <c r="C804">
        <f>VLOOKUP(B804,pivottrain!A:C,2,0)</f>
        <v>0.73152478952291866</v>
      </c>
      <c r="D804">
        <f>VLOOKUP(B804,pivottrain!A:C,3,0)</f>
        <v>0.26847521047708139</v>
      </c>
      <c r="E804" t="str">
        <f t="shared" si="12"/>
        <v>FEMALE</v>
      </c>
    </row>
    <row r="805" spans="1:5">
      <c r="A805" t="s">
        <v>6</v>
      </c>
      <c r="B805" t="s">
        <v>2983</v>
      </c>
      <c r="C805">
        <f>VLOOKUP(B805,pivottrain!A:C,2,0)</f>
        <v>0.82037996545768566</v>
      </c>
      <c r="D805">
        <f>VLOOKUP(B805,pivottrain!A:C,3,0)</f>
        <v>0.17962003454231434</v>
      </c>
      <c r="E805" t="str">
        <f t="shared" si="12"/>
        <v>FEMALE</v>
      </c>
    </row>
    <row r="806" spans="1:5">
      <c r="A806" t="s">
        <v>4</v>
      </c>
      <c r="B806" t="s">
        <v>2988</v>
      </c>
      <c r="C806">
        <f>VLOOKUP(B806,pivottrain!A:C,2,0)</f>
        <v>6.5384615384615388E-2</v>
      </c>
      <c r="D806">
        <f>VLOOKUP(B806,pivottrain!A:C,3,0)</f>
        <v>0.93461538461538463</v>
      </c>
      <c r="E806" t="str">
        <f t="shared" si="12"/>
        <v>MALE</v>
      </c>
    </row>
    <row r="807" spans="1:5">
      <c r="A807" t="s">
        <v>4</v>
      </c>
      <c r="B807" t="s">
        <v>2986</v>
      </c>
      <c r="C807">
        <f>VLOOKUP(B807,pivottrain!A:C,2,0)</f>
        <v>0.28260869565217389</v>
      </c>
      <c r="D807">
        <f>VLOOKUP(B807,pivottrain!A:C,3,0)</f>
        <v>0.71739130434782605</v>
      </c>
      <c r="E807" t="str">
        <f t="shared" si="12"/>
        <v>MALE</v>
      </c>
    </row>
    <row r="808" spans="1:5">
      <c r="A808" t="s">
        <v>4</v>
      </c>
      <c r="B808" t="s">
        <v>2982</v>
      </c>
      <c r="C808">
        <f>VLOOKUP(B808,pivottrain!A:C,2,0)</f>
        <v>3.7234042553191488E-2</v>
      </c>
      <c r="D808">
        <f>VLOOKUP(B808,pivottrain!A:C,3,0)</f>
        <v>0.96276595744680848</v>
      </c>
      <c r="E808" t="str">
        <f t="shared" si="12"/>
        <v>MALE</v>
      </c>
    </row>
    <row r="809" spans="1:5">
      <c r="A809" t="s">
        <v>4</v>
      </c>
      <c r="B809" t="s">
        <v>2988</v>
      </c>
      <c r="C809">
        <f>VLOOKUP(B809,pivottrain!A:C,2,0)</f>
        <v>6.5384615384615388E-2</v>
      </c>
      <c r="D809">
        <f>VLOOKUP(B809,pivottrain!A:C,3,0)</f>
        <v>0.93461538461538463</v>
      </c>
      <c r="E809" t="str">
        <f t="shared" si="12"/>
        <v>MALE</v>
      </c>
    </row>
    <row r="810" spans="1:5">
      <c r="A810" t="s">
        <v>4</v>
      </c>
      <c r="B810" t="s">
        <v>2985</v>
      </c>
      <c r="C810">
        <f>VLOOKUP(B810,pivottrain!A:C,2,0)</f>
        <v>6.25E-2</v>
      </c>
      <c r="D810">
        <f>VLOOKUP(B810,pivottrain!A:C,3,0)</f>
        <v>0.9375</v>
      </c>
      <c r="E810" t="str">
        <f t="shared" si="12"/>
        <v>MALE</v>
      </c>
    </row>
    <row r="811" spans="1:5">
      <c r="A811" t="s">
        <v>4</v>
      </c>
      <c r="B811" t="s">
        <v>2992</v>
      </c>
      <c r="C811">
        <f>VLOOKUP(B811,pivottrain!A:C,2,0)</f>
        <v>0.06</v>
      </c>
      <c r="D811">
        <f>VLOOKUP(B811,pivottrain!A:C,3,0)</f>
        <v>0.94</v>
      </c>
      <c r="E811" t="str">
        <f t="shared" si="12"/>
        <v>MALE</v>
      </c>
    </row>
    <row r="812" spans="1:5">
      <c r="A812" t="s">
        <v>4</v>
      </c>
      <c r="B812" t="s">
        <v>2988</v>
      </c>
      <c r="C812">
        <f>VLOOKUP(B812,pivottrain!A:C,2,0)</f>
        <v>6.5384615384615388E-2</v>
      </c>
      <c r="D812">
        <f>VLOOKUP(B812,pivottrain!A:C,3,0)</f>
        <v>0.93461538461538463</v>
      </c>
      <c r="E812" t="str">
        <f t="shared" si="12"/>
        <v>MALE</v>
      </c>
    </row>
    <row r="813" spans="1:5">
      <c r="A813" t="s">
        <v>6</v>
      </c>
      <c r="B813" t="s">
        <v>2976</v>
      </c>
      <c r="C813">
        <f>VLOOKUP(B813,pivottrain!A:C,2,0)</f>
        <v>0.73152478952291866</v>
      </c>
      <c r="D813">
        <f>VLOOKUP(B813,pivottrain!A:C,3,0)</f>
        <v>0.26847521047708139</v>
      </c>
      <c r="E813" t="str">
        <f t="shared" si="12"/>
        <v>FEMALE</v>
      </c>
    </row>
    <row r="814" spans="1:5">
      <c r="A814" t="s">
        <v>6</v>
      </c>
      <c r="B814" t="s">
        <v>2976</v>
      </c>
      <c r="C814">
        <f>VLOOKUP(B814,pivottrain!A:C,2,0)</f>
        <v>0.73152478952291866</v>
      </c>
      <c r="D814">
        <f>VLOOKUP(B814,pivottrain!A:C,3,0)</f>
        <v>0.26847521047708139</v>
      </c>
      <c r="E814" t="str">
        <f t="shared" si="12"/>
        <v>FEMALE</v>
      </c>
    </row>
    <row r="815" spans="1:5">
      <c r="A815" t="s">
        <v>6</v>
      </c>
      <c r="B815" t="s">
        <v>2983</v>
      </c>
      <c r="C815">
        <f>VLOOKUP(B815,pivottrain!A:C,2,0)</f>
        <v>0.82037996545768566</v>
      </c>
      <c r="D815">
        <f>VLOOKUP(B815,pivottrain!A:C,3,0)</f>
        <v>0.17962003454231434</v>
      </c>
      <c r="E815" t="str">
        <f t="shared" si="12"/>
        <v>FEMALE</v>
      </c>
    </row>
    <row r="816" spans="1:5">
      <c r="A816" t="s">
        <v>4</v>
      </c>
      <c r="B816" t="s">
        <v>2992</v>
      </c>
      <c r="C816">
        <f>VLOOKUP(B816,pivottrain!A:C,2,0)</f>
        <v>0.06</v>
      </c>
      <c r="D816">
        <f>VLOOKUP(B816,pivottrain!A:C,3,0)</f>
        <v>0.94</v>
      </c>
      <c r="E816" t="str">
        <f t="shared" si="12"/>
        <v>MALE</v>
      </c>
    </row>
    <row r="817" spans="1:5">
      <c r="A817" t="s">
        <v>6</v>
      </c>
      <c r="B817" t="s">
        <v>2976</v>
      </c>
      <c r="C817">
        <f>VLOOKUP(B817,pivottrain!A:C,2,0)</f>
        <v>0.73152478952291866</v>
      </c>
      <c r="D817">
        <f>VLOOKUP(B817,pivottrain!A:C,3,0)</f>
        <v>0.26847521047708139</v>
      </c>
      <c r="E817" t="str">
        <f t="shared" si="12"/>
        <v>FEMALE</v>
      </c>
    </row>
    <row r="818" spans="1:5">
      <c r="A818" t="s">
        <v>6</v>
      </c>
      <c r="B818" t="s">
        <v>2983</v>
      </c>
      <c r="C818">
        <f>VLOOKUP(B818,pivottrain!A:C,2,0)</f>
        <v>0.82037996545768566</v>
      </c>
      <c r="D818">
        <f>VLOOKUP(B818,pivottrain!A:C,3,0)</f>
        <v>0.17962003454231434</v>
      </c>
      <c r="E818" t="str">
        <f t="shared" si="12"/>
        <v>FEMALE</v>
      </c>
    </row>
    <row r="819" spans="1:5">
      <c r="A819" t="s">
        <v>4</v>
      </c>
      <c r="B819" t="s">
        <v>2994</v>
      </c>
      <c r="C819">
        <f>VLOOKUP(B819,pivottrain!A:C,2,0)</f>
        <v>8.6538461538461536E-2</v>
      </c>
      <c r="D819">
        <f>VLOOKUP(B819,pivottrain!A:C,3,0)</f>
        <v>0.91346153846153844</v>
      </c>
      <c r="E819" t="str">
        <f t="shared" si="12"/>
        <v>MALE</v>
      </c>
    </row>
    <row r="820" spans="1:5">
      <c r="A820" t="s">
        <v>6</v>
      </c>
      <c r="B820" t="s">
        <v>2976</v>
      </c>
      <c r="C820">
        <f>VLOOKUP(B820,pivottrain!A:C,2,0)</f>
        <v>0.73152478952291866</v>
      </c>
      <c r="D820">
        <f>VLOOKUP(B820,pivottrain!A:C,3,0)</f>
        <v>0.26847521047708139</v>
      </c>
      <c r="E820" t="str">
        <f t="shared" si="12"/>
        <v>FEMALE</v>
      </c>
    </row>
    <row r="821" spans="1:5">
      <c r="A821" t="s">
        <v>6</v>
      </c>
      <c r="B821" t="s">
        <v>2995</v>
      </c>
      <c r="C821">
        <f>VLOOKUP(B821,pivottrain!A:C,2,0)</f>
        <v>0.15492957746478872</v>
      </c>
      <c r="D821">
        <f>VLOOKUP(B821,pivottrain!A:C,3,0)</f>
        <v>0.84507042253521125</v>
      </c>
      <c r="E821" t="str">
        <f t="shared" si="12"/>
        <v>MALE</v>
      </c>
    </row>
    <row r="822" spans="1:5">
      <c r="A822" t="s">
        <v>4</v>
      </c>
      <c r="B822" t="s">
        <v>2992</v>
      </c>
      <c r="C822">
        <f>VLOOKUP(B822,pivottrain!A:C,2,0)</f>
        <v>0.06</v>
      </c>
      <c r="D822">
        <f>VLOOKUP(B822,pivottrain!A:C,3,0)</f>
        <v>0.94</v>
      </c>
      <c r="E822" t="str">
        <f t="shared" si="12"/>
        <v>MALE</v>
      </c>
    </row>
    <row r="823" spans="1:5">
      <c r="A823" t="s">
        <v>4</v>
      </c>
      <c r="B823" t="s">
        <v>2988</v>
      </c>
      <c r="C823">
        <f>VLOOKUP(B823,pivottrain!A:C,2,0)</f>
        <v>6.5384615384615388E-2</v>
      </c>
      <c r="D823">
        <f>VLOOKUP(B823,pivottrain!A:C,3,0)</f>
        <v>0.93461538461538463</v>
      </c>
      <c r="E823" t="str">
        <f t="shared" si="12"/>
        <v>MALE</v>
      </c>
    </row>
    <row r="824" spans="1:5">
      <c r="A824" t="s">
        <v>6</v>
      </c>
      <c r="B824" t="s">
        <v>2983</v>
      </c>
      <c r="C824">
        <f>VLOOKUP(B824,pivottrain!A:C,2,0)</f>
        <v>0.82037996545768566</v>
      </c>
      <c r="D824">
        <f>VLOOKUP(B824,pivottrain!A:C,3,0)</f>
        <v>0.17962003454231434</v>
      </c>
      <c r="E824" t="str">
        <f t="shared" si="12"/>
        <v>FEMALE</v>
      </c>
    </row>
    <row r="825" spans="1:5">
      <c r="A825" t="s">
        <v>6</v>
      </c>
      <c r="B825" t="s">
        <v>2983</v>
      </c>
      <c r="C825">
        <f>VLOOKUP(B825,pivottrain!A:C,2,0)</f>
        <v>0.82037996545768566</v>
      </c>
      <c r="D825">
        <f>VLOOKUP(B825,pivottrain!A:C,3,0)</f>
        <v>0.17962003454231434</v>
      </c>
      <c r="E825" t="str">
        <f t="shared" si="12"/>
        <v>FEMALE</v>
      </c>
    </row>
    <row r="826" spans="1:5">
      <c r="A826" t="s">
        <v>6</v>
      </c>
      <c r="B826" t="s">
        <v>2976</v>
      </c>
      <c r="C826">
        <f>VLOOKUP(B826,pivottrain!A:C,2,0)</f>
        <v>0.73152478952291866</v>
      </c>
      <c r="D826">
        <f>VLOOKUP(B826,pivottrain!A:C,3,0)</f>
        <v>0.26847521047708139</v>
      </c>
      <c r="E826" t="str">
        <f t="shared" si="12"/>
        <v>FEMALE</v>
      </c>
    </row>
    <row r="827" spans="1:5">
      <c r="A827" t="s">
        <v>4</v>
      </c>
      <c r="B827" t="s">
        <v>2987</v>
      </c>
      <c r="C827">
        <f>VLOOKUP(B827,pivottrain!A:C,2,0)</f>
        <v>0.171875</v>
      </c>
      <c r="D827">
        <f>VLOOKUP(B827,pivottrain!A:C,3,0)</f>
        <v>0.828125</v>
      </c>
      <c r="E827" t="str">
        <f t="shared" si="12"/>
        <v>MALE</v>
      </c>
    </row>
    <row r="828" spans="1:5">
      <c r="A828" t="s">
        <v>6</v>
      </c>
      <c r="B828" t="s">
        <v>2983</v>
      </c>
      <c r="C828">
        <f>VLOOKUP(B828,pivottrain!A:C,2,0)</f>
        <v>0.82037996545768566</v>
      </c>
      <c r="D828">
        <f>VLOOKUP(B828,pivottrain!A:C,3,0)</f>
        <v>0.17962003454231434</v>
      </c>
      <c r="E828" t="str">
        <f t="shared" si="12"/>
        <v>FEMALE</v>
      </c>
    </row>
    <row r="829" spans="1:5">
      <c r="A829" t="s">
        <v>4</v>
      </c>
      <c r="B829" t="s">
        <v>2976</v>
      </c>
      <c r="C829">
        <f>VLOOKUP(B829,pivottrain!A:C,2,0)</f>
        <v>0.73152478952291866</v>
      </c>
      <c r="D829">
        <f>VLOOKUP(B829,pivottrain!A:C,3,0)</f>
        <v>0.26847521047708139</v>
      </c>
      <c r="E829" t="str">
        <f t="shared" si="12"/>
        <v>FEMALE</v>
      </c>
    </row>
    <row r="830" spans="1:5">
      <c r="A830" t="s">
        <v>6</v>
      </c>
      <c r="B830" t="s">
        <v>2976</v>
      </c>
      <c r="C830">
        <f>VLOOKUP(B830,pivottrain!A:C,2,0)</f>
        <v>0.73152478952291866</v>
      </c>
      <c r="D830">
        <f>VLOOKUP(B830,pivottrain!A:C,3,0)</f>
        <v>0.26847521047708139</v>
      </c>
      <c r="E830" t="str">
        <f t="shared" si="12"/>
        <v>FEMALE</v>
      </c>
    </row>
    <row r="831" spans="1:5">
      <c r="A831" t="s">
        <v>4</v>
      </c>
      <c r="B831" t="s">
        <v>2992</v>
      </c>
      <c r="C831">
        <f>VLOOKUP(B831,pivottrain!A:C,2,0)</f>
        <v>0.06</v>
      </c>
      <c r="D831">
        <f>VLOOKUP(B831,pivottrain!A:C,3,0)</f>
        <v>0.94</v>
      </c>
      <c r="E831" t="str">
        <f t="shared" si="12"/>
        <v>MALE</v>
      </c>
    </row>
    <row r="832" spans="1:5">
      <c r="A832" t="s">
        <v>6</v>
      </c>
      <c r="B832" t="s">
        <v>2976</v>
      </c>
      <c r="C832">
        <f>VLOOKUP(B832,pivottrain!A:C,2,0)</f>
        <v>0.73152478952291866</v>
      </c>
      <c r="D832">
        <f>VLOOKUP(B832,pivottrain!A:C,3,0)</f>
        <v>0.26847521047708139</v>
      </c>
      <c r="E832" t="str">
        <f t="shared" si="12"/>
        <v>FEMALE</v>
      </c>
    </row>
    <row r="833" spans="1:5">
      <c r="A833" t="s">
        <v>4</v>
      </c>
      <c r="B833" t="s">
        <v>2982</v>
      </c>
      <c r="C833">
        <f>VLOOKUP(B833,pivottrain!A:C,2,0)</f>
        <v>3.7234042553191488E-2</v>
      </c>
      <c r="D833">
        <f>VLOOKUP(B833,pivottrain!A:C,3,0)</f>
        <v>0.96276595744680848</v>
      </c>
      <c r="E833" t="str">
        <f t="shared" si="12"/>
        <v>MALE</v>
      </c>
    </row>
    <row r="834" spans="1:5">
      <c r="A834" t="s">
        <v>4</v>
      </c>
      <c r="B834" t="s">
        <v>2976</v>
      </c>
      <c r="C834">
        <f>VLOOKUP(B834,pivottrain!A:C,2,0)</f>
        <v>0.73152478952291866</v>
      </c>
      <c r="D834">
        <f>VLOOKUP(B834,pivottrain!A:C,3,0)</f>
        <v>0.26847521047708139</v>
      </c>
      <c r="E834" t="str">
        <f t="shared" si="12"/>
        <v>FEMALE</v>
      </c>
    </row>
    <row r="835" spans="1:5">
      <c r="A835" t="s">
        <v>4</v>
      </c>
      <c r="B835" t="s">
        <v>2988</v>
      </c>
      <c r="C835">
        <f>VLOOKUP(B835,pivottrain!A:C,2,0)</f>
        <v>6.5384615384615388E-2</v>
      </c>
      <c r="D835">
        <f>VLOOKUP(B835,pivottrain!A:C,3,0)</f>
        <v>0.93461538461538463</v>
      </c>
      <c r="E835" t="str">
        <f t="shared" ref="E835:E898" si="13">IF(D835&gt;C835,"MALE","FEMALE")</f>
        <v>MALE</v>
      </c>
    </row>
    <row r="836" spans="1:5">
      <c r="A836" t="s">
        <v>6</v>
      </c>
      <c r="B836" t="s">
        <v>2976</v>
      </c>
      <c r="C836">
        <f>VLOOKUP(B836,pivottrain!A:C,2,0)</f>
        <v>0.73152478952291866</v>
      </c>
      <c r="D836">
        <f>VLOOKUP(B836,pivottrain!A:C,3,0)</f>
        <v>0.26847521047708139</v>
      </c>
      <c r="E836" t="str">
        <f t="shared" si="13"/>
        <v>FEMALE</v>
      </c>
    </row>
    <row r="837" spans="1:5">
      <c r="A837" t="s">
        <v>4</v>
      </c>
      <c r="B837" t="s">
        <v>2983</v>
      </c>
      <c r="C837">
        <f>VLOOKUP(B837,pivottrain!A:C,2,0)</f>
        <v>0.82037996545768566</v>
      </c>
      <c r="D837">
        <f>VLOOKUP(B837,pivottrain!A:C,3,0)</f>
        <v>0.17962003454231434</v>
      </c>
      <c r="E837" t="str">
        <f t="shared" si="13"/>
        <v>FEMALE</v>
      </c>
    </row>
    <row r="838" spans="1:5">
      <c r="A838" t="s">
        <v>4</v>
      </c>
      <c r="B838" t="s">
        <v>2983</v>
      </c>
      <c r="C838">
        <f>VLOOKUP(B838,pivottrain!A:C,2,0)</f>
        <v>0.82037996545768566</v>
      </c>
      <c r="D838">
        <f>VLOOKUP(B838,pivottrain!A:C,3,0)</f>
        <v>0.17962003454231434</v>
      </c>
      <c r="E838" t="str">
        <f t="shared" si="13"/>
        <v>FEMALE</v>
      </c>
    </row>
    <row r="839" spans="1:5">
      <c r="A839" t="s">
        <v>4</v>
      </c>
      <c r="B839" t="s">
        <v>2997</v>
      </c>
      <c r="C839">
        <f>VLOOKUP(B839,pivottrain!A:C,2,0)</f>
        <v>5.5555555555555552E-2</v>
      </c>
      <c r="D839">
        <f>VLOOKUP(B839,pivottrain!A:C,3,0)</f>
        <v>0.94444444444444442</v>
      </c>
      <c r="E839" t="str">
        <f t="shared" si="13"/>
        <v>MALE</v>
      </c>
    </row>
    <row r="840" spans="1:5">
      <c r="A840" t="s">
        <v>4</v>
      </c>
      <c r="B840" t="s">
        <v>2982</v>
      </c>
      <c r="C840">
        <f>VLOOKUP(B840,pivottrain!A:C,2,0)</f>
        <v>3.7234042553191488E-2</v>
      </c>
      <c r="D840">
        <f>VLOOKUP(B840,pivottrain!A:C,3,0)</f>
        <v>0.96276595744680848</v>
      </c>
      <c r="E840" t="str">
        <f t="shared" si="13"/>
        <v>MALE</v>
      </c>
    </row>
    <row r="841" spans="1:5">
      <c r="A841" t="s">
        <v>6</v>
      </c>
      <c r="B841" t="s">
        <v>2976</v>
      </c>
      <c r="C841">
        <f>VLOOKUP(B841,pivottrain!A:C,2,0)</f>
        <v>0.73152478952291866</v>
      </c>
      <c r="D841">
        <f>VLOOKUP(B841,pivottrain!A:C,3,0)</f>
        <v>0.26847521047708139</v>
      </c>
      <c r="E841" t="str">
        <f t="shared" si="13"/>
        <v>FEMALE</v>
      </c>
    </row>
    <row r="842" spans="1:5">
      <c r="A842" t="s">
        <v>6</v>
      </c>
      <c r="B842" t="s">
        <v>2992</v>
      </c>
      <c r="C842">
        <f>VLOOKUP(B842,pivottrain!A:C,2,0)</f>
        <v>0.06</v>
      </c>
      <c r="D842">
        <f>VLOOKUP(B842,pivottrain!A:C,3,0)</f>
        <v>0.94</v>
      </c>
      <c r="E842" t="str">
        <f t="shared" si="13"/>
        <v>MALE</v>
      </c>
    </row>
    <row r="843" spans="1:5">
      <c r="A843" t="s">
        <v>4</v>
      </c>
      <c r="B843" t="s">
        <v>2996</v>
      </c>
      <c r="C843">
        <f>VLOOKUP(B843,pivottrain!A:C,2,0)</f>
        <v>0</v>
      </c>
      <c r="D843">
        <f>VLOOKUP(B843,pivottrain!A:C,3,0)</f>
        <v>1</v>
      </c>
      <c r="E843" t="str">
        <f t="shared" si="13"/>
        <v>MALE</v>
      </c>
    </row>
    <row r="844" spans="1:5">
      <c r="A844" t="s">
        <v>4</v>
      </c>
      <c r="B844" t="s">
        <v>2992</v>
      </c>
      <c r="C844">
        <f>VLOOKUP(B844,pivottrain!A:C,2,0)</f>
        <v>0.06</v>
      </c>
      <c r="D844">
        <f>VLOOKUP(B844,pivottrain!A:C,3,0)</f>
        <v>0.94</v>
      </c>
      <c r="E844" t="str">
        <f t="shared" si="13"/>
        <v>MALE</v>
      </c>
    </row>
    <row r="845" spans="1:5">
      <c r="A845" t="s">
        <v>4</v>
      </c>
      <c r="B845" t="s">
        <v>2976</v>
      </c>
      <c r="C845">
        <f>VLOOKUP(B845,pivottrain!A:C,2,0)</f>
        <v>0.73152478952291866</v>
      </c>
      <c r="D845">
        <f>VLOOKUP(B845,pivottrain!A:C,3,0)</f>
        <v>0.26847521047708139</v>
      </c>
      <c r="E845" t="str">
        <f t="shared" si="13"/>
        <v>FEMALE</v>
      </c>
    </row>
    <row r="846" spans="1:5">
      <c r="A846" t="s">
        <v>6</v>
      </c>
      <c r="B846" t="s">
        <v>2983</v>
      </c>
      <c r="C846">
        <f>VLOOKUP(B846,pivottrain!A:C,2,0)</f>
        <v>0.82037996545768566</v>
      </c>
      <c r="D846">
        <f>VLOOKUP(B846,pivottrain!A:C,3,0)</f>
        <v>0.17962003454231434</v>
      </c>
      <c r="E846" t="str">
        <f t="shared" si="13"/>
        <v>FEMALE</v>
      </c>
    </row>
    <row r="847" spans="1:5">
      <c r="A847" t="s">
        <v>4</v>
      </c>
      <c r="B847" t="s">
        <v>2992</v>
      </c>
      <c r="C847">
        <f>VLOOKUP(B847,pivottrain!A:C,2,0)</f>
        <v>0.06</v>
      </c>
      <c r="D847">
        <f>VLOOKUP(B847,pivottrain!A:C,3,0)</f>
        <v>0.94</v>
      </c>
      <c r="E847" t="str">
        <f t="shared" si="13"/>
        <v>MALE</v>
      </c>
    </row>
    <row r="848" spans="1:5">
      <c r="A848" t="s">
        <v>6</v>
      </c>
      <c r="B848" t="s">
        <v>2976</v>
      </c>
      <c r="C848">
        <f>VLOOKUP(B848,pivottrain!A:C,2,0)</f>
        <v>0.73152478952291866</v>
      </c>
      <c r="D848">
        <f>VLOOKUP(B848,pivottrain!A:C,3,0)</f>
        <v>0.26847521047708139</v>
      </c>
      <c r="E848" t="str">
        <f t="shared" si="13"/>
        <v>FEMALE</v>
      </c>
    </row>
    <row r="849" spans="1:5">
      <c r="A849" t="s">
        <v>4</v>
      </c>
      <c r="B849" t="s">
        <v>2985</v>
      </c>
      <c r="C849">
        <f>VLOOKUP(B849,pivottrain!A:C,2,0)</f>
        <v>6.25E-2</v>
      </c>
      <c r="D849">
        <f>VLOOKUP(B849,pivottrain!A:C,3,0)</f>
        <v>0.9375</v>
      </c>
      <c r="E849" t="str">
        <f t="shared" si="13"/>
        <v>MALE</v>
      </c>
    </row>
    <row r="850" spans="1:5">
      <c r="A850" t="s">
        <v>6</v>
      </c>
      <c r="B850" t="s">
        <v>2976</v>
      </c>
      <c r="C850">
        <f>VLOOKUP(B850,pivottrain!A:C,2,0)</f>
        <v>0.73152478952291866</v>
      </c>
      <c r="D850">
        <f>VLOOKUP(B850,pivottrain!A:C,3,0)</f>
        <v>0.26847521047708139</v>
      </c>
      <c r="E850" t="str">
        <f t="shared" si="13"/>
        <v>FEMALE</v>
      </c>
    </row>
    <row r="851" spans="1:5">
      <c r="A851" t="s">
        <v>6</v>
      </c>
      <c r="B851" t="s">
        <v>2983</v>
      </c>
      <c r="C851">
        <f>VLOOKUP(B851,pivottrain!A:C,2,0)</f>
        <v>0.82037996545768566</v>
      </c>
      <c r="D851">
        <f>VLOOKUP(B851,pivottrain!A:C,3,0)</f>
        <v>0.17962003454231434</v>
      </c>
      <c r="E851" t="str">
        <f t="shared" si="13"/>
        <v>FEMALE</v>
      </c>
    </row>
    <row r="852" spans="1:5">
      <c r="A852" t="s">
        <v>4</v>
      </c>
      <c r="B852" t="s">
        <v>2986</v>
      </c>
      <c r="C852">
        <f>VLOOKUP(B852,pivottrain!A:C,2,0)</f>
        <v>0.28260869565217389</v>
      </c>
      <c r="D852">
        <f>VLOOKUP(B852,pivottrain!A:C,3,0)</f>
        <v>0.71739130434782605</v>
      </c>
      <c r="E852" t="str">
        <f t="shared" si="13"/>
        <v>MALE</v>
      </c>
    </row>
    <row r="853" spans="1:5">
      <c r="A853" t="s">
        <v>4</v>
      </c>
      <c r="B853" t="s">
        <v>2988</v>
      </c>
      <c r="C853">
        <f>VLOOKUP(B853,pivottrain!A:C,2,0)</f>
        <v>6.5384615384615388E-2</v>
      </c>
      <c r="D853">
        <f>VLOOKUP(B853,pivottrain!A:C,3,0)</f>
        <v>0.93461538461538463</v>
      </c>
      <c r="E853" t="str">
        <f t="shared" si="13"/>
        <v>MALE</v>
      </c>
    </row>
    <row r="854" spans="1:5">
      <c r="A854" t="s">
        <v>4</v>
      </c>
      <c r="B854" t="s">
        <v>2976</v>
      </c>
      <c r="C854">
        <f>VLOOKUP(B854,pivottrain!A:C,2,0)</f>
        <v>0.73152478952291866</v>
      </c>
      <c r="D854">
        <f>VLOOKUP(B854,pivottrain!A:C,3,0)</f>
        <v>0.26847521047708139</v>
      </c>
      <c r="E854" t="str">
        <f t="shared" si="13"/>
        <v>FEMALE</v>
      </c>
    </row>
    <row r="855" spans="1:5">
      <c r="A855" t="s">
        <v>6</v>
      </c>
      <c r="B855" t="s">
        <v>2983</v>
      </c>
      <c r="C855">
        <f>VLOOKUP(B855,pivottrain!A:C,2,0)</f>
        <v>0.82037996545768566</v>
      </c>
      <c r="D855">
        <f>VLOOKUP(B855,pivottrain!A:C,3,0)</f>
        <v>0.17962003454231434</v>
      </c>
      <c r="E855" t="str">
        <f t="shared" si="13"/>
        <v>FEMALE</v>
      </c>
    </row>
    <row r="856" spans="1:5">
      <c r="A856" t="s">
        <v>4</v>
      </c>
      <c r="B856" t="s">
        <v>2983</v>
      </c>
      <c r="C856">
        <f>VLOOKUP(B856,pivottrain!A:C,2,0)</f>
        <v>0.82037996545768566</v>
      </c>
      <c r="D856">
        <f>VLOOKUP(B856,pivottrain!A:C,3,0)</f>
        <v>0.17962003454231434</v>
      </c>
      <c r="E856" t="str">
        <f t="shared" si="13"/>
        <v>FEMALE</v>
      </c>
    </row>
    <row r="857" spans="1:5">
      <c r="A857" t="s">
        <v>4</v>
      </c>
      <c r="B857" t="s">
        <v>2976</v>
      </c>
      <c r="C857">
        <f>VLOOKUP(B857,pivottrain!A:C,2,0)</f>
        <v>0.73152478952291866</v>
      </c>
      <c r="D857">
        <f>VLOOKUP(B857,pivottrain!A:C,3,0)</f>
        <v>0.26847521047708139</v>
      </c>
      <c r="E857" t="str">
        <f t="shared" si="13"/>
        <v>FEMALE</v>
      </c>
    </row>
    <row r="858" spans="1:5">
      <c r="A858" t="s">
        <v>6</v>
      </c>
      <c r="B858" t="s">
        <v>2976</v>
      </c>
      <c r="C858">
        <f>VLOOKUP(B858,pivottrain!A:C,2,0)</f>
        <v>0.73152478952291866</v>
      </c>
      <c r="D858">
        <f>VLOOKUP(B858,pivottrain!A:C,3,0)</f>
        <v>0.26847521047708139</v>
      </c>
      <c r="E858" t="str">
        <f t="shared" si="13"/>
        <v>FEMALE</v>
      </c>
    </row>
    <row r="859" spans="1:5">
      <c r="A859" t="s">
        <v>4</v>
      </c>
      <c r="B859" t="s">
        <v>2991</v>
      </c>
      <c r="C859">
        <f>VLOOKUP(B859,pivottrain!A:C,2,0)</f>
        <v>0</v>
      </c>
      <c r="D859">
        <f>VLOOKUP(B859,pivottrain!A:C,3,0)</f>
        <v>1</v>
      </c>
      <c r="E859" t="str">
        <f t="shared" si="13"/>
        <v>MALE</v>
      </c>
    </row>
    <row r="860" spans="1:5">
      <c r="A860" t="s">
        <v>6</v>
      </c>
      <c r="B860" t="s">
        <v>2976</v>
      </c>
      <c r="C860">
        <f>VLOOKUP(B860,pivottrain!A:C,2,0)</f>
        <v>0.73152478952291866</v>
      </c>
      <c r="D860">
        <f>VLOOKUP(B860,pivottrain!A:C,3,0)</f>
        <v>0.26847521047708139</v>
      </c>
      <c r="E860" t="str">
        <f t="shared" si="13"/>
        <v>FEMALE</v>
      </c>
    </row>
    <row r="861" spans="1:5">
      <c r="A861" t="s">
        <v>6</v>
      </c>
      <c r="B861" t="s">
        <v>2976</v>
      </c>
      <c r="C861">
        <f>VLOOKUP(B861,pivottrain!A:C,2,0)</f>
        <v>0.73152478952291866</v>
      </c>
      <c r="D861">
        <f>VLOOKUP(B861,pivottrain!A:C,3,0)</f>
        <v>0.26847521047708139</v>
      </c>
      <c r="E861" t="str">
        <f t="shared" si="13"/>
        <v>FEMALE</v>
      </c>
    </row>
    <row r="862" spans="1:5">
      <c r="A862" t="s">
        <v>6</v>
      </c>
      <c r="B862" t="s">
        <v>2976</v>
      </c>
      <c r="C862">
        <f>VLOOKUP(B862,pivottrain!A:C,2,0)</f>
        <v>0.73152478952291866</v>
      </c>
      <c r="D862">
        <f>VLOOKUP(B862,pivottrain!A:C,3,0)</f>
        <v>0.26847521047708139</v>
      </c>
      <c r="E862" t="str">
        <f t="shared" si="13"/>
        <v>FEMALE</v>
      </c>
    </row>
    <row r="863" spans="1:5">
      <c r="A863" t="s">
        <v>4</v>
      </c>
      <c r="B863" t="s">
        <v>2994</v>
      </c>
      <c r="C863">
        <f>VLOOKUP(B863,pivottrain!A:C,2,0)</f>
        <v>8.6538461538461536E-2</v>
      </c>
      <c r="D863">
        <f>VLOOKUP(B863,pivottrain!A:C,3,0)</f>
        <v>0.91346153846153844</v>
      </c>
      <c r="E863" t="str">
        <f t="shared" si="13"/>
        <v>MALE</v>
      </c>
    </row>
    <row r="864" spans="1:5">
      <c r="A864" t="s">
        <v>6</v>
      </c>
      <c r="B864" t="s">
        <v>2976</v>
      </c>
      <c r="C864">
        <f>VLOOKUP(B864,pivottrain!A:C,2,0)</f>
        <v>0.73152478952291866</v>
      </c>
      <c r="D864">
        <f>VLOOKUP(B864,pivottrain!A:C,3,0)</f>
        <v>0.26847521047708139</v>
      </c>
      <c r="E864" t="str">
        <f t="shared" si="13"/>
        <v>FEMALE</v>
      </c>
    </row>
    <row r="865" spans="1:5">
      <c r="A865" t="s">
        <v>4</v>
      </c>
      <c r="B865" t="s">
        <v>2988</v>
      </c>
      <c r="C865">
        <f>VLOOKUP(B865,pivottrain!A:C,2,0)</f>
        <v>6.5384615384615388E-2</v>
      </c>
      <c r="D865">
        <f>VLOOKUP(B865,pivottrain!A:C,3,0)</f>
        <v>0.93461538461538463</v>
      </c>
      <c r="E865" t="str">
        <f t="shared" si="13"/>
        <v>MALE</v>
      </c>
    </row>
    <row r="866" spans="1:5">
      <c r="A866" t="s">
        <v>4</v>
      </c>
      <c r="B866" t="s">
        <v>2986</v>
      </c>
      <c r="C866">
        <f>VLOOKUP(B866,pivottrain!A:C,2,0)</f>
        <v>0.28260869565217389</v>
      </c>
      <c r="D866">
        <f>VLOOKUP(B866,pivottrain!A:C,3,0)</f>
        <v>0.71739130434782605</v>
      </c>
      <c r="E866" t="str">
        <f t="shared" si="13"/>
        <v>MALE</v>
      </c>
    </row>
    <row r="867" spans="1:5">
      <c r="A867" t="s">
        <v>6</v>
      </c>
      <c r="B867" t="s">
        <v>2976</v>
      </c>
      <c r="C867">
        <f>VLOOKUP(B867,pivottrain!A:C,2,0)</f>
        <v>0.73152478952291866</v>
      </c>
      <c r="D867">
        <f>VLOOKUP(B867,pivottrain!A:C,3,0)</f>
        <v>0.26847521047708139</v>
      </c>
      <c r="E867" t="str">
        <f t="shared" si="13"/>
        <v>FEMALE</v>
      </c>
    </row>
    <row r="868" spans="1:5">
      <c r="A868" t="s">
        <v>4</v>
      </c>
      <c r="B868" t="s">
        <v>2976</v>
      </c>
      <c r="C868">
        <f>VLOOKUP(B868,pivottrain!A:C,2,0)</f>
        <v>0.73152478952291866</v>
      </c>
      <c r="D868">
        <f>VLOOKUP(B868,pivottrain!A:C,3,0)</f>
        <v>0.26847521047708139</v>
      </c>
      <c r="E868" t="str">
        <f t="shared" si="13"/>
        <v>FEMALE</v>
      </c>
    </row>
    <row r="869" spans="1:5">
      <c r="A869" t="s">
        <v>6</v>
      </c>
      <c r="B869" t="s">
        <v>2976</v>
      </c>
      <c r="C869">
        <f>VLOOKUP(B869,pivottrain!A:C,2,0)</f>
        <v>0.73152478952291866</v>
      </c>
      <c r="D869">
        <f>VLOOKUP(B869,pivottrain!A:C,3,0)</f>
        <v>0.26847521047708139</v>
      </c>
      <c r="E869" t="str">
        <f t="shared" si="13"/>
        <v>FEMALE</v>
      </c>
    </row>
    <row r="870" spans="1:5">
      <c r="A870" t="s">
        <v>6</v>
      </c>
      <c r="B870" t="s">
        <v>2976</v>
      </c>
      <c r="C870">
        <f>VLOOKUP(B870,pivottrain!A:C,2,0)</f>
        <v>0.73152478952291866</v>
      </c>
      <c r="D870">
        <f>VLOOKUP(B870,pivottrain!A:C,3,0)</f>
        <v>0.26847521047708139</v>
      </c>
      <c r="E870" t="str">
        <f t="shared" si="13"/>
        <v>FEMALE</v>
      </c>
    </row>
    <row r="871" spans="1:5">
      <c r="A871" t="s">
        <v>4</v>
      </c>
      <c r="B871" t="s">
        <v>2986</v>
      </c>
      <c r="C871">
        <f>VLOOKUP(B871,pivottrain!A:C,2,0)</f>
        <v>0.28260869565217389</v>
      </c>
      <c r="D871">
        <f>VLOOKUP(B871,pivottrain!A:C,3,0)</f>
        <v>0.71739130434782605</v>
      </c>
      <c r="E871" t="str">
        <f t="shared" si="13"/>
        <v>MALE</v>
      </c>
    </row>
    <row r="872" spans="1:5">
      <c r="A872" t="s">
        <v>4</v>
      </c>
      <c r="B872" t="s">
        <v>2976</v>
      </c>
      <c r="C872">
        <f>VLOOKUP(B872,pivottrain!A:C,2,0)</f>
        <v>0.73152478952291866</v>
      </c>
      <c r="D872">
        <f>VLOOKUP(B872,pivottrain!A:C,3,0)</f>
        <v>0.26847521047708139</v>
      </c>
      <c r="E872" t="str">
        <f t="shared" si="13"/>
        <v>FEMALE</v>
      </c>
    </row>
    <row r="873" spans="1:5">
      <c r="A873" t="s">
        <v>6</v>
      </c>
      <c r="B873" t="s">
        <v>2976</v>
      </c>
      <c r="C873">
        <f>VLOOKUP(B873,pivottrain!A:C,2,0)</f>
        <v>0.73152478952291866</v>
      </c>
      <c r="D873">
        <f>VLOOKUP(B873,pivottrain!A:C,3,0)</f>
        <v>0.26847521047708139</v>
      </c>
      <c r="E873" t="str">
        <f t="shared" si="13"/>
        <v>FEMALE</v>
      </c>
    </row>
    <row r="874" spans="1:5">
      <c r="A874" t="s">
        <v>4</v>
      </c>
      <c r="B874" t="s">
        <v>2983</v>
      </c>
      <c r="C874">
        <f>VLOOKUP(B874,pivottrain!A:C,2,0)</f>
        <v>0.82037996545768566</v>
      </c>
      <c r="D874">
        <f>VLOOKUP(B874,pivottrain!A:C,3,0)</f>
        <v>0.17962003454231434</v>
      </c>
      <c r="E874" t="str">
        <f t="shared" si="13"/>
        <v>FEMALE</v>
      </c>
    </row>
    <row r="875" spans="1:5">
      <c r="A875" t="s">
        <v>4</v>
      </c>
      <c r="B875" t="s">
        <v>2976</v>
      </c>
      <c r="C875">
        <f>VLOOKUP(B875,pivottrain!A:C,2,0)</f>
        <v>0.73152478952291866</v>
      </c>
      <c r="D875">
        <f>VLOOKUP(B875,pivottrain!A:C,3,0)</f>
        <v>0.26847521047708139</v>
      </c>
      <c r="E875" t="str">
        <f t="shared" si="13"/>
        <v>FEMALE</v>
      </c>
    </row>
    <row r="876" spans="1:5">
      <c r="A876" t="s">
        <v>4</v>
      </c>
      <c r="B876" t="s">
        <v>2976</v>
      </c>
      <c r="C876">
        <f>VLOOKUP(B876,pivottrain!A:C,2,0)</f>
        <v>0.73152478952291866</v>
      </c>
      <c r="D876">
        <f>VLOOKUP(B876,pivottrain!A:C,3,0)</f>
        <v>0.26847521047708139</v>
      </c>
      <c r="E876" t="str">
        <f t="shared" si="13"/>
        <v>FEMALE</v>
      </c>
    </row>
    <row r="877" spans="1:5">
      <c r="A877" t="s">
        <v>4</v>
      </c>
      <c r="B877" t="s">
        <v>2983</v>
      </c>
      <c r="C877">
        <f>VLOOKUP(B877,pivottrain!A:C,2,0)</f>
        <v>0.82037996545768566</v>
      </c>
      <c r="D877">
        <f>VLOOKUP(B877,pivottrain!A:C,3,0)</f>
        <v>0.17962003454231434</v>
      </c>
      <c r="E877" t="str">
        <f t="shared" si="13"/>
        <v>FEMALE</v>
      </c>
    </row>
    <row r="878" spans="1:5">
      <c r="A878" t="s">
        <v>6</v>
      </c>
      <c r="B878" t="s">
        <v>2976</v>
      </c>
      <c r="C878">
        <f>VLOOKUP(B878,pivottrain!A:C,2,0)</f>
        <v>0.73152478952291866</v>
      </c>
      <c r="D878">
        <f>VLOOKUP(B878,pivottrain!A:C,3,0)</f>
        <v>0.26847521047708139</v>
      </c>
      <c r="E878" t="str">
        <f t="shared" si="13"/>
        <v>FEMALE</v>
      </c>
    </row>
    <row r="879" spans="1:5">
      <c r="A879" t="s">
        <v>6</v>
      </c>
      <c r="B879" t="s">
        <v>2983</v>
      </c>
      <c r="C879">
        <f>VLOOKUP(B879,pivottrain!A:C,2,0)</f>
        <v>0.82037996545768566</v>
      </c>
      <c r="D879">
        <f>VLOOKUP(B879,pivottrain!A:C,3,0)</f>
        <v>0.17962003454231434</v>
      </c>
      <c r="E879" t="str">
        <f t="shared" si="13"/>
        <v>FEMALE</v>
      </c>
    </row>
    <row r="880" spans="1:5">
      <c r="A880" t="s">
        <v>6</v>
      </c>
      <c r="B880" t="s">
        <v>2976</v>
      </c>
      <c r="C880">
        <f>VLOOKUP(B880,pivottrain!A:C,2,0)</f>
        <v>0.73152478952291866</v>
      </c>
      <c r="D880">
        <f>VLOOKUP(B880,pivottrain!A:C,3,0)</f>
        <v>0.26847521047708139</v>
      </c>
      <c r="E880" t="str">
        <f t="shared" si="13"/>
        <v>FEMALE</v>
      </c>
    </row>
    <row r="881" spans="1:5">
      <c r="A881" t="s">
        <v>4</v>
      </c>
      <c r="B881" t="s">
        <v>2976</v>
      </c>
      <c r="C881">
        <f>VLOOKUP(B881,pivottrain!A:C,2,0)</f>
        <v>0.73152478952291866</v>
      </c>
      <c r="D881">
        <f>VLOOKUP(B881,pivottrain!A:C,3,0)</f>
        <v>0.26847521047708139</v>
      </c>
      <c r="E881" t="str">
        <f t="shared" si="13"/>
        <v>FEMALE</v>
      </c>
    </row>
    <row r="882" spans="1:5">
      <c r="A882" t="s">
        <v>6</v>
      </c>
      <c r="B882" t="s">
        <v>2983</v>
      </c>
      <c r="C882">
        <f>VLOOKUP(B882,pivottrain!A:C,2,0)</f>
        <v>0.82037996545768566</v>
      </c>
      <c r="D882">
        <f>VLOOKUP(B882,pivottrain!A:C,3,0)</f>
        <v>0.17962003454231434</v>
      </c>
      <c r="E882" t="str">
        <f t="shared" si="13"/>
        <v>FEMALE</v>
      </c>
    </row>
    <row r="883" spans="1:5">
      <c r="A883" t="s">
        <v>6</v>
      </c>
      <c r="B883" t="s">
        <v>2983</v>
      </c>
      <c r="C883">
        <f>VLOOKUP(B883,pivottrain!A:C,2,0)</f>
        <v>0.82037996545768566</v>
      </c>
      <c r="D883">
        <f>VLOOKUP(B883,pivottrain!A:C,3,0)</f>
        <v>0.17962003454231434</v>
      </c>
      <c r="E883" t="str">
        <f t="shared" si="13"/>
        <v>FEMALE</v>
      </c>
    </row>
    <row r="884" spans="1:5">
      <c r="A884" t="s">
        <v>4</v>
      </c>
      <c r="B884" t="s">
        <v>2986</v>
      </c>
      <c r="C884">
        <f>VLOOKUP(B884,pivottrain!A:C,2,0)</f>
        <v>0.28260869565217389</v>
      </c>
      <c r="D884">
        <f>VLOOKUP(B884,pivottrain!A:C,3,0)</f>
        <v>0.71739130434782605</v>
      </c>
      <c r="E884" t="str">
        <f t="shared" si="13"/>
        <v>MALE</v>
      </c>
    </row>
    <row r="885" spans="1:5">
      <c r="A885" t="s">
        <v>4</v>
      </c>
      <c r="B885" t="s">
        <v>2988</v>
      </c>
      <c r="C885">
        <f>VLOOKUP(B885,pivottrain!A:C,2,0)</f>
        <v>6.5384615384615388E-2</v>
      </c>
      <c r="D885">
        <f>VLOOKUP(B885,pivottrain!A:C,3,0)</f>
        <v>0.93461538461538463</v>
      </c>
      <c r="E885" t="str">
        <f t="shared" si="13"/>
        <v>MALE</v>
      </c>
    </row>
    <row r="886" spans="1:5">
      <c r="A886" t="s">
        <v>4</v>
      </c>
      <c r="B886" t="s">
        <v>2976</v>
      </c>
      <c r="C886">
        <f>VLOOKUP(B886,pivottrain!A:C,2,0)</f>
        <v>0.73152478952291866</v>
      </c>
      <c r="D886">
        <f>VLOOKUP(B886,pivottrain!A:C,3,0)</f>
        <v>0.26847521047708139</v>
      </c>
      <c r="E886" t="str">
        <f t="shared" si="13"/>
        <v>FEMALE</v>
      </c>
    </row>
    <row r="887" spans="1:5">
      <c r="A887" t="s">
        <v>6</v>
      </c>
      <c r="B887" t="s">
        <v>2983</v>
      </c>
      <c r="C887">
        <f>VLOOKUP(B887,pivottrain!A:C,2,0)</f>
        <v>0.82037996545768566</v>
      </c>
      <c r="D887">
        <f>VLOOKUP(B887,pivottrain!A:C,3,0)</f>
        <v>0.17962003454231434</v>
      </c>
      <c r="E887" t="str">
        <f t="shared" si="13"/>
        <v>FEMALE</v>
      </c>
    </row>
    <row r="888" spans="1:5">
      <c r="A888" t="s">
        <v>4</v>
      </c>
      <c r="B888" t="s">
        <v>2986</v>
      </c>
      <c r="C888">
        <f>VLOOKUP(B888,pivottrain!A:C,2,0)</f>
        <v>0.28260869565217389</v>
      </c>
      <c r="D888">
        <f>VLOOKUP(B888,pivottrain!A:C,3,0)</f>
        <v>0.71739130434782605</v>
      </c>
      <c r="E888" t="str">
        <f t="shared" si="13"/>
        <v>MALE</v>
      </c>
    </row>
    <row r="889" spans="1:5">
      <c r="A889" t="s">
        <v>4</v>
      </c>
      <c r="B889" t="s">
        <v>2983</v>
      </c>
      <c r="C889">
        <f>VLOOKUP(B889,pivottrain!A:C,2,0)</f>
        <v>0.82037996545768566</v>
      </c>
      <c r="D889">
        <f>VLOOKUP(B889,pivottrain!A:C,3,0)</f>
        <v>0.17962003454231434</v>
      </c>
      <c r="E889" t="str">
        <f t="shared" si="13"/>
        <v>FEMALE</v>
      </c>
    </row>
    <row r="890" spans="1:5">
      <c r="A890" t="s">
        <v>6</v>
      </c>
      <c r="B890" t="s">
        <v>2976</v>
      </c>
      <c r="C890">
        <f>VLOOKUP(B890,pivottrain!A:C,2,0)</f>
        <v>0.73152478952291866</v>
      </c>
      <c r="D890">
        <f>VLOOKUP(B890,pivottrain!A:C,3,0)</f>
        <v>0.26847521047708139</v>
      </c>
      <c r="E890" t="str">
        <f t="shared" si="13"/>
        <v>FEMALE</v>
      </c>
    </row>
    <row r="891" spans="1:5">
      <c r="A891" t="s">
        <v>6</v>
      </c>
      <c r="B891" t="s">
        <v>2976</v>
      </c>
      <c r="C891">
        <f>VLOOKUP(B891,pivottrain!A:C,2,0)</f>
        <v>0.73152478952291866</v>
      </c>
      <c r="D891">
        <f>VLOOKUP(B891,pivottrain!A:C,3,0)</f>
        <v>0.26847521047708139</v>
      </c>
      <c r="E891" t="str">
        <f t="shared" si="13"/>
        <v>FEMALE</v>
      </c>
    </row>
    <row r="892" spans="1:5">
      <c r="A892" t="s">
        <v>4</v>
      </c>
      <c r="B892" t="s">
        <v>2988</v>
      </c>
      <c r="C892">
        <f>VLOOKUP(B892,pivottrain!A:C,2,0)</f>
        <v>6.5384615384615388E-2</v>
      </c>
      <c r="D892">
        <f>VLOOKUP(B892,pivottrain!A:C,3,0)</f>
        <v>0.93461538461538463</v>
      </c>
      <c r="E892" t="str">
        <f t="shared" si="13"/>
        <v>MALE</v>
      </c>
    </row>
    <row r="893" spans="1:5">
      <c r="A893" t="s">
        <v>4</v>
      </c>
      <c r="B893" t="s">
        <v>2983</v>
      </c>
      <c r="C893">
        <f>VLOOKUP(B893,pivottrain!A:C,2,0)</f>
        <v>0.82037996545768566</v>
      </c>
      <c r="D893">
        <f>VLOOKUP(B893,pivottrain!A:C,3,0)</f>
        <v>0.17962003454231434</v>
      </c>
      <c r="E893" t="str">
        <f t="shared" si="13"/>
        <v>FEMALE</v>
      </c>
    </row>
    <row r="894" spans="1:5">
      <c r="A894" t="s">
        <v>4</v>
      </c>
      <c r="B894" t="s">
        <v>2976</v>
      </c>
      <c r="C894">
        <f>VLOOKUP(B894,pivottrain!A:C,2,0)</f>
        <v>0.73152478952291866</v>
      </c>
      <c r="D894">
        <f>VLOOKUP(B894,pivottrain!A:C,3,0)</f>
        <v>0.26847521047708139</v>
      </c>
      <c r="E894" t="str">
        <f t="shared" si="13"/>
        <v>FEMALE</v>
      </c>
    </row>
    <row r="895" spans="1:5">
      <c r="A895" t="s">
        <v>4</v>
      </c>
      <c r="B895" t="s">
        <v>2988</v>
      </c>
      <c r="C895">
        <f>VLOOKUP(B895,pivottrain!A:C,2,0)</f>
        <v>6.5384615384615388E-2</v>
      </c>
      <c r="D895">
        <f>VLOOKUP(B895,pivottrain!A:C,3,0)</f>
        <v>0.93461538461538463</v>
      </c>
      <c r="E895" t="str">
        <f t="shared" si="13"/>
        <v>MALE</v>
      </c>
    </row>
    <row r="896" spans="1:5">
      <c r="A896" t="s">
        <v>6</v>
      </c>
      <c r="B896" t="s">
        <v>2976</v>
      </c>
      <c r="C896">
        <f>VLOOKUP(B896,pivottrain!A:C,2,0)</f>
        <v>0.73152478952291866</v>
      </c>
      <c r="D896">
        <f>VLOOKUP(B896,pivottrain!A:C,3,0)</f>
        <v>0.26847521047708139</v>
      </c>
      <c r="E896" t="str">
        <f t="shared" si="13"/>
        <v>FEMALE</v>
      </c>
    </row>
    <row r="897" spans="1:5">
      <c r="A897" t="s">
        <v>4</v>
      </c>
      <c r="B897" t="s">
        <v>2976</v>
      </c>
      <c r="C897">
        <f>VLOOKUP(B897,pivottrain!A:C,2,0)</f>
        <v>0.73152478952291866</v>
      </c>
      <c r="D897">
        <f>VLOOKUP(B897,pivottrain!A:C,3,0)</f>
        <v>0.26847521047708139</v>
      </c>
      <c r="E897" t="str">
        <f t="shared" si="13"/>
        <v>FEMALE</v>
      </c>
    </row>
    <row r="898" spans="1:5">
      <c r="A898" t="s">
        <v>6</v>
      </c>
      <c r="B898" t="s">
        <v>2976</v>
      </c>
      <c r="C898">
        <f>VLOOKUP(B898,pivottrain!A:C,2,0)</f>
        <v>0.73152478952291866</v>
      </c>
      <c r="D898">
        <f>VLOOKUP(B898,pivottrain!A:C,3,0)</f>
        <v>0.26847521047708139</v>
      </c>
      <c r="E898" t="str">
        <f t="shared" si="13"/>
        <v>FEMALE</v>
      </c>
    </row>
    <row r="899" spans="1:5">
      <c r="A899" t="s">
        <v>6</v>
      </c>
      <c r="B899" t="s">
        <v>2983</v>
      </c>
      <c r="C899">
        <f>VLOOKUP(B899,pivottrain!A:C,2,0)</f>
        <v>0.82037996545768566</v>
      </c>
      <c r="D899">
        <f>VLOOKUP(B899,pivottrain!A:C,3,0)</f>
        <v>0.17962003454231434</v>
      </c>
      <c r="E899" t="str">
        <f t="shared" ref="E899:E962" si="14">IF(D899&gt;C899,"MALE","FEMALE")</f>
        <v>FEMALE</v>
      </c>
    </row>
    <row r="900" spans="1:5">
      <c r="A900" t="s">
        <v>4</v>
      </c>
      <c r="B900" t="s">
        <v>2987</v>
      </c>
      <c r="C900">
        <f>VLOOKUP(B900,pivottrain!A:C,2,0)</f>
        <v>0.171875</v>
      </c>
      <c r="D900">
        <f>VLOOKUP(B900,pivottrain!A:C,3,0)</f>
        <v>0.828125</v>
      </c>
      <c r="E900" t="str">
        <f t="shared" si="14"/>
        <v>MALE</v>
      </c>
    </row>
    <row r="901" spans="1:5">
      <c r="A901" t="s">
        <v>6</v>
      </c>
      <c r="B901" t="s">
        <v>2976</v>
      </c>
      <c r="C901">
        <f>VLOOKUP(B901,pivottrain!A:C,2,0)</f>
        <v>0.73152478952291866</v>
      </c>
      <c r="D901">
        <f>VLOOKUP(B901,pivottrain!A:C,3,0)</f>
        <v>0.26847521047708139</v>
      </c>
      <c r="E901" t="str">
        <f t="shared" si="14"/>
        <v>FEMALE</v>
      </c>
    </row>
    <row r="902" spans="1:5">
      <c r="A902" t="s">
        <v>4</v>
      </c>
      <c r="B902" t="s">
        <v>2976</v>
      </c>
      <c r="C902">
        <f>VLOOKUP(B902,pivottrain!A:C,2,0)</f>
        <v>0.73152478952291866</v>
      </c>
      <c r="D902">
        <f>VLOOKUP(B902,pivottrain!A:C,3,0)</f>
        <v>0.26847521047708139</v>
      </c>
      <c r="E902" t="str">
        <f t="shared" si="14"/>
        <v>FEMALE</v>
      </c>
    </row>
    <row r="903" spans="1:5">
      <c r="A903" t="s">
        <v>6</v>
      </c>
      <c r="B903" t="s">
        <v>2976</v>
      </c>
      <c r="C903">
        <f>VLOOKUP(B903,pivottrain!A:C,2,0)</f>
        <v>0.73152478952291866</v>
      </c>
      <c r="D903">
        <f>VLOOKUP(B903,pivottrain!A:C,3,0)</f>
        <v>0.26847521047708139</v>
      </c>
      <c r="E903" t="str">
        <f t="shared" si="14"/>
        <v>FEMALE</v>
      </c>
    </row>
    <row r="904" spans="1:5">
      <c r="A904" t="s">
        <v>4</v>
      </c>
      <c r="B904" t="s">
        <v>2982</v>
      </c>
      <c r="C904">
        <f>VLOOKUP(B904,pivottrain!A:C,2,0)</f>
        <v>3.7234042553191488E-2</v>
      </c>
      <c r="D904">
        <f>VLOOKUP(B904,pivottrain!A:C,3,0)</f>
        <v>0.96276595744680848</v>
      </c>
      <c r="E904" t="str">
        <f t="shared" si="14"/>
        <v>MALE</v>
      </c>
    </row>
    <row r="905" spans="1:5">
      <c r="A905" t="s">
        <v>6</v>
      </c>
      <c r="B905" t="s">
        <v>2976</v>
      </c>
      <c r="C905">
        <f>VLOOKUP(B905,pivottrain!A:C,2,0)</f>
        <v>0.73152478952291866</v>
      </c>
      <c r="D905">
        <f>VLOOKUP(B905,pivottrain!A:C,3,0)</f>
        <v>0.26847521047708139</v>
      </c>
      <c r="E905" t="str">
        <f t="shared" si="14"/>
        <v>FEMALE</v>
      </c>
    </row>
    <row r="906" spans="1:5">
      <c r="A906" t="s">
        <v>4</v>
      </c>
      <c r="B906" t="s">
        <v>2976</v>
      </c>
      <c r="C906">
        <f>VLOOKUP(B906,pivottrain!A:C,2,0)</f>
        <v>0.73152478952291866</v>
      </c>
      <c r="D906">
        <f>VLOOKUP(B906,pivottrain!A:C,3,0)</f>
        <v>0.26847521047708139</v>
      </c>
      <c r="E906" t="str">
        <f t="shared" si="14"/>
        <v>FEMALE</v>
      </c>
    </row>
    <row r="907" spans="1:5">
      <c r="A907" t="s">
        <v>4</v>
      </c>
      <c r="B907" t="s">
        <v>2988</v>
      </c>
      <c r="C907">
        <f>VLOOKUP(B907,pivottrain!A:C,2,0)</f>
        <v>6.5384615384615388E-2</v>
      </c>
      <c r="D907">
        <f>VLOOKUP(B907,pivottrain!A:C,3,0)</f>
        <v>0.93461538461538463</v>
      </c>
      <c r="E907" t="str">
        <f t="shared" si="14"/>
        <v>MALE</v>
      </c>
    </row>
    <row r="908" spans="1:5">
      <c r="A908" t="s">
        <v>4</v>
      </c>
      <c r="B908" t="s">
        <v>2982</v>
      </c>
      <c r="C908">
        <f>VLOOKUP(B908,pivottrain!A:C,2,0)</f>
        <v>3.7234042553191488E-2</v>
      </c>
      <c r="D908">
        <f>VLOOKUP(B908,pivottrain!A:C,3,0)</f>
        <v>0.96276595744680848</v>
      </c>
      <c r="E908" t="str">
        <f t="shared" si="14"/>
        <v>MALE</v>
      </c>
    </row>
    <row r="909" spans="1:5">
      <c r="A909" t="s">
        <v>6</v>
      </c>
      <c r="B909" t="s">
        <v>2976</v>
      </c>
      <c r="C909">
        <f>VLOOKUP(B909,pivottrain!A:C,2,0)</f>
        <v>0.73152478952291866</v>
      </c>
      <c r="D909">
        <f>VLOOKUP(B909,pivottrain!A:C,3,0)</f>
        <v>0.26847521047708139</v>
      </c>
      <c r="E909" t="str">
        <f t="shared" si="14"/>
        <v>FEMALE</v>
      </c>
    </row>
    <row r="910" spans="1:5">
      <c r="A910" t="s">
        <v>4</v>
      </c>
      <c r="B910" t="s">
        <v>2988</v>
      </c>
      <c r="C910">
        <f>VLOOKUP(B910,pivottrain!A:C,2,0)</f>
        <v>6.5384615384615388E-2</v>
      </c>
      <c r="D910">
        <f>VLOOKUP(B910,pivottrain!A:C,3,0)</f>
        <v>0.93461538461538463</v>
      </c>
      <c r="E910" t="str">
        <f t="shared" si="14"/>
        <v>MALE</v>
      </c>
    </row>
    <row r="911" spans="1:5">
      <c r="A911" t="s">
        <v>4</v>
      </c>
      <c r="B911" t="s">
        <v>2982</v>
      </c>
      <c r="C911">
        <f>VLOOKUP(B911,pivottrain!A:C,2,0)</f>
        <v>3.7234042553191488E-2</v>
      </c>
      <c r="D911">
        <f>VLOOKUP(B911,pivottrain!A:C,3,0)</f>
        <v>0.96276595744680848</v>
      </c>
      <c r="E911" t="str">
        <f t="shared" si="14"/>
        <v>MALE</v>
      </c>
    </row>
    <row r="912" spans="1:5">
      <c r="A912" t="s">
        <v>6</v>
      </c>
      <c r="B912" t="s">
        <v>2992</v>
      </c>
      <c r="C912">
        <f>VLOOKUP(B912,pivottrain!A:C,2,0)</f>
        <v>0.06</v>
      </c>
      <c r="D912">
        <f>VLOOKUP(B912,pivottrain!A:C,3,0)</f>
        <v>0.94</v>
      </c>
      <c r="E912" t="str">
        <f t="shared" si="14"/>
        <v>MALE</v>
      </c>
    </row>
    <row r="913" spans="1:5">
      <c r="A913" t="s">
        <v>6</v>
      </c>
      <c r="B913" t="s">
        <v>2976</v>
      </c>
      <c r="C913">
        <f>VLOOKUP(B913,pivottrain!A:C,2,0)</f>
        <v>0.73152478952291866</v>
      </c>
      <c r="D913">
        <f>VLOOKUP(B913,pivottrain!A:C,3,0)</f>
        <v>0.26847521047708139</v>
      </c>
      <c r="E913" t="str">
        <f t="shared" si="14"/>
        <v>FEMALE</v>
      </c>
    </row>
    <row r="914" spans="1:5">
      <c r="A914" t="s">
        <v>4</v>
      </c>
      <c r="B914" t="s">
        <v>2976</v>
      </c>
      <c r="C914">
        <f>VLOOKUP(B914,pivottrain!A:C,2,0)</f>
        <v>0.73152478952291866</v>
      </c>
      <c r="D914">
        <f>VLOOKUP(B914,pivottrain!A:C,3,0)</f>
        <v>0.26847521047708139</v>
      </c>
      <c r="E914" t="str">
        <f t="shared" si="14"/>
        <v>FEMALE</v>
      </c>
    </row>
    <row r="915" spans="1:5">
      <c r="A915" t="s">
        <v>4</v>
      </c>
      <c r="B915" t="s">
        <v>2994</v>
      </c>
      <c r="C915">
        <f>VLOOKUP(B915,pivottrain!A:C,2,0)</f>
        <v>8.6538461538461536E-2</v>
      </c>
      <c r="D915">
        <f>VLOOKUP(B915,pivottrain!A:C,3,0)</f>
        <v>0.91346153846153844</v>
      </c>
      <c r="E915" t="str">
        <f t="shared" si="14"/>
        <v>MALE</v>
      </c>
    </row>
    <row r="916" spans="1:5">
      <c r="A916" t="s">
        <v>6</v>
      </c>
      <c r="B916" t="s">
        <v>2983</v>
      </c>
      <c r="C916">
        <f>VLOOKUP(B916,pivottrain!A:C,2,0)</f>
        <v>0.82037996545768566</v>
      </c>
      <c r="D916">
        <f>VLOOKUP(B916,pivottrain!A:C,3,0)</f>
        <v>0.17962003454231434</v>
      </c>
      <c r="E916" t="str">
        <f t="shared" si="14"/>
        <v>FEMALE</v>
      </c>
    </row>
    <row r="917" spans="1:5">
      <c r="A917" t="s">
        <v>6</v>
      </c>
      <c r="B917" t="s">
        <v>2976</v>
      </c>
      <c r="C917">
        <f>VLOOKUP(B917,pivottrain!A:C,2,0)</f>
        <v>0.73152478952291866</v>
      </c>
      <c r="D917">
        <f>VLOOKUP(B917,pivottrain!A:C,3,0)</f>
        <v>0.26847521047708139</v>
      </c>
      <c r="E917" t="str">
        <f t="shared" si="14"/>
        <v>FEMALE</v>
      </c>
    </row>
    <row r="918" spans="1:5">
      <c r="A918" t="s">
        <v>4</v>
      </c>
      <c r="B918" t="s">
        <v>2976</v>
      </c>
      <c r="C918">
        <f>VLOOKUP(B918,pivottrain!A:C,2,0)</f>
        <v>0.73152478952291866</v>
      </c>
      <c r="D918">
        <f>VLOOKUP(B918,pivottrain!A:C,3,0)</f>
        <v>0.26847521047708139</v>
      </c>
      <c r="E918" t="str">
        <f t="shared" si="14"/>
        <v>FEMALE</v>
      </c>
    </row>
    <row r="919" spans="1:5">
      <c r="A919" t="s">
        <v>4</v>
      </c>
      <c r="B919" t="s">
        <v>2993</v>
      </c>
      <c r="C919">
        <f>VLOOKUP(B919,pivottrain!A:C,2,0)</f>
        <v>0.10810810810810811</v>
      </c>
      <c r="D919">
        <f>VLOOKUP(B919,pivottrain!A:C,3,0)</f>
        <v>0.89189189189189189</v>
      </c>
      <c r="E919" t="str">
        <f t="shared" si="14"/>
        <v>MALE</v>
      </c>
    </row>
    <row r="920" spans="1:5">
      <c r="A920" t="s">
        <v>4</v>
      </c>
      <c r="B920" t="s">
        <v>2996</v>
      </c>
      <c r="C920">
        <f>VLOOKUP(B920,pivottrain!A:C,2,0)</f>
        <v>0</v>
      </c>
      <c r="D920">
        <f>VLOOKUP(B920,pivottrain!A:C,3,0)</f>
        <v>1</v>
      </c>
      <c r="E920" t="str">
        <f t="shared" si="14"/>
        <v>MALE</v>
      </c>
    </row>
    <row r="921" spans="1:5">
      <c r="A921" t="s">
        <v>6</v>
      </c>
      <c r="B921" t="s">
        <v>2983</v>
      </c>
      <c r="C921">
        <f>VLOOKUP(B921,pivottrain!A:C,2,0)</f>
        <v>0.82037996545768566</v>
      </c>
      <c r="D921">
        <f>VLOOKUP(B921,pivottrain!A:C,3,0)</f>
        <v>0.17962003454231434</v>
      </c>
      <c r="E921" t="str">
        <f t="shared" si="14"/>
        <v>FEMALE</v>
      </c>
    </row>
    <row r="922" spans="1:5">
      <c r="A922" t="s">
        <v>4</v>
      </c>
      <c r="B922" t="s">
        <v>2992</v>
      </c>
      <c r="C922">
        <f>VLOOKUP(B922,pivottrain!A:C,2,0)</f>
        <v>0.06</v>
      </c>
      <c r="D922">
        <f>VLOOKUP(B922,pivottrain!A:C,3,0)</f>
        <v>0.94</v>
      </c>
      <c r="E922" t="str">
        <f t="shared" si="14"/>
        <v>MALE</v>
      </c>
    </row>
    <row r="923" spans="1:5">
      <c r="A923" t="s">
        <v>6</v>
      </c>
      <c r="B923" t="s">
        <v>2986</v>
      </c>
      <c r="C923">
        <f>VLOOKUP(B923,pivottrain!A:C,2,0)</f>
        <v>0.28260869565217389</v>
      </c>
      <c r="D923">
        <f>VLOOKUP(B923,pivottrain!A:C,3,0)</f>
        <v>0.71739130434782605</v>
      </c>
      <c r="E923" t="str">
        <f t="shared" si="14"/>
        <v>MALE</v>
      </c>
    </row>
    <row r="924" spans="1:5">
      <c r="A924" t="s">
        <v>4</v>
      </c>
      <c r="B924" t="s">
        <v>2987</v>
      </c>
      <c r="C924">
        <f>VLOOKUP(B924,pivottrain!A:C,2,0)</f>
        <v>0.171875</v>
      </c>
      <c r="D924">
        <f>VLOOKUP(B924,pivottrain!A:C,3,0)</f>
        <v>0.828125</v>
      </c>
      <c r="E924" t="str">
        <f t="shared" si="14"/>
        <v>MALE</v>
      </c>
    </row>
    <row r="925" spans="1:5">
      <c r="A925" t="s">
        <v>4</v>
      </c>
      <c r="B925" t="s">
        <v>2994</v>
      </c>
      <c r="C925">
        <f>VLOOKUP(B925,pivottrain!A:C,2,0)</f>
        <v>8.6538461538461536E-2</v>
      </c>
      <c r="D925">
        <f>VLOOKUP(B925,pivottrain!A:C,3,0)</f>
        <v>0.91346153846153844</v>
      </c>
      <c r="E925" t="str">
        <f t="shared" si="14"/>
        <v>MALE</v>
      </c>
    </row>
    <row r="926" spans="1:5">
      <c r="A926" t="s">
        <v>4</v>
      </c>
      <c r="B926" t="s">
        <v>2993</v>
      </c>
      <c r="C926">
        <f>VLOOKUP(B926,pivottrain!A:C,2,0)</f>
        <v>0.10810810810810811</v>
      </c>
      <c r="D926">
        <f>VLOOKUP(B926,pivottrain!A:C,3,0)</f>
        <v>0.89189189189189189</v>
      </c>
      <c r="E926" t="str">
        <f t="shared" si="14"/>
        <v>MALE</v>
      </c>
    </row>
    <row r="927" spans="1:5">
      <c r="A927" t="s">
        <v>6</v>
      </c>
      <c r="B927" t="s">
        <v>2983</v>
      </c>
      <c r="C927">
        <f>VLOOKUP(B927,pivottrain!A:C,2,0)</f>
        <v>0.82037996545768566</v>
      </c>
      <c r="D927">
        <f>VLOOKUP(B927,pivottrain!A:C,3,0)</f>
        <v>0.17962003454231434</v>
      </c>
      <c r="E927" t="str">
        <f t="shared" si="14"/>
        <v>FEMALE</v>
      </c>
    </row>
    <row r="928" spans="1:5">
      <c r="A928" t="s">
        <v>4</v>
      </c>
      <c r="B928" t="s">
        <v>2982</v>
      </c>
      <c r="C928">
        <f>VLOOKUP(B928,pivottrain!A:C,2,0)</f>
        <v>3.7234042553191488E-2</v>
      </c>
      <c r="D928">
        <f>VLOOKUP(B928,pivottrain!A:C,3,0)</f>
        <v>0.96276595744680848</v>
      </c>
      <c r="E928" t="str">
        <f t="shared" si="14"/>
        <v>MALE</v>
      </c>
    </row>
    <row r="929" spans="1:5">
      <c r="A929" t="s">
        <v>4</v>
      </c>
      <c r="B929" t="s">
        <v>2987</v>
      </c>
      <c r="C929">
        <f>VLOOKUP(B929,pivottrain!A:C,2,0)</f>
        <v>0.171875</v>
      </c>
      <c r="D929">
        <f>VLOOKUP(B929,pivottrain!A:C,3,0)</f>
        <v>0.828125</v>
      </c>
      <c r="E929" t="str">
        <f t="shared" si="14"/>
        <v>MALE</v>
      </c>
    </row>
    <row r="930" spans="1:5">
      <c r="A930" t="s">
        <v>4</v>
      </c>
      <c r="B930" t="s">
        <v>2976</v>
      </c>
      <c r="C930">
        <f>VLOOKUP(B930,pivottrain!A:C,2,0)</f>
        <v>0.73152478952291866</v>
      </c>
      <c r="D930">
        <f>VLOOKUP(B930,pivottrain!A:C,3,0)</f>
        <v>0.26847521047708139</v>
      </c>
      <c r="E930" t="str">
        <f t="shared" si="14"/>
        <v>FEMALE</v>
      </c>
    </row>
    <row r="931" spans="1:5">
      <c r="A931" t="s">
        <v>4</v>
      </c>
      <c r="B931" t="s">
        <v>2982</v>
      </c>
      <c r="C931">
        <f>VLOOKUP(B931,pivottrain!A:C,2,0)</f>
        <v>3.7234042553191488E-2</v>
      </c>
      <c r="D931">
        <f>VLOOKUP(B931,pivottrain!A:C,3,0)</f>
        <v>0.96276595744680848</v>
      </c>
      <c r="E931" t="str">
        <f t="shared" si="14"/>
        <v>MALE</v>
      </c>
    </row>
    <row r="932" spans="1:5">
      <c r="A932" t="s">
        <v>6</v>
      </c>
      <c r="B932" t="s">
        <v>2983</v>
      </c>
      <c r="C932">
        <f>VLOOKUP(B932,pivottrain!A:C,2,0)</f>
        <v>0.82037996545768566</v>
      </c>
      <c r="D932">
        <f>VLOOKUP(B932,pivottrain!A:C,3,0)</f>
        <v>0.17962003454231434</v>
      </c>
      <c r="E932" t="str">
        <f t="shared" si="14"/>
        <v>FEMALE</v>
      </c>
    </row>
    <row r="933" spans="1:5">
      <c r="A933" t="s">
        <v>4</v>
      </c>
      <c r="B933" t="s">
        <v>2988</v>
      </c>
      <c r="C933">
        <f>VLOOKUP(B933,pivottrain!A:C,2,0)</f>
        <v>6.5384615384615388E-2</v>
      </c>
      <c r="D933">
        <f>VLOOKUP(B933,pivottrain!A:C,3,0)</f>
        <v>0.93461538461538463</v>
      </c>
      <c r="E933" t="str">
        <f t="shared" si="14"/>
        <v>MALE</v>
      </c>
    </row>
    <row r="934" spans="1:5">
      <c r="A934" t="s">
        <v>4</v>
      </c>
      <c r="B934" t="s">
        <v>2994</v>
      </c>
      <c r="C934">
        <f>VLOOKUP(B934,pivottrain!A:C,2,0)</f>
        <v>8.6538461538461536E-2</v>
      </c>
      <c r="D934">
        <f>VLOOKUP(B934,pivottrain!A:C,3,0)</f>
        <v>0.91346153846153844</v>
      </c>
      <c r="E934" t="str">
        <f t="shared" si="14"/>
        <v>MALE</v>
      </c>
    </row>
    <row r="935" spans="1:5">
      <c r="A935" t="s">
        <v>6</v>
      </c>
      <c r="B935" t="s">
        <v>2976</v>
      </c>
      <c r="C935">
        <f>VLOOKUP(B935,pivottrain!A:C,2,0)</f>
        <v>0.73152478952291866</v>
      </c>
      <c r="D935">
        <f>VLOOKUP(B935,pivottrain!A:C,3,0)</f>
        <v>0.26847521047708139</v>
      </c>
      <c r="E935" t="str">
        <f t="shared" si="14"/>
        <v>FEMALE</v>
      </c>
    </row>
    <row r="936" spans="1:5">
      <c r="A936" t="s">
        <v>4</v>
      </c>
      <c r="B936" t="s">
        <v>2976</v>
      </c>
      <c r="C936">
        <f>VLOOKUP(B936,pivottrain!A:C,2,0)</f>
        <v>0.73152478952291866</v>
      </c>
      <c r="D936">
        <f>VLOOKUP(B936,pivottrain!A:C,3,0)</f>
        <v>0.26847521047708139</v>
      </c>
      <c r="E936" t="str">
        <f t="shared" si="14"/>
        <v>FEMALE</v>
      </c>
    </row>
    <row r="937" spans="1:5">
      <c r="A937" t="s">
        <v>4</v>
      </c>
      <c r="B937" t="s">
        <v>2988</v>
      </c>
      <c r="C937">
        <f>VLOOKUP(B937,pivottrain!A:C,2,0)</f>
        <v>6.5384615384615388E-2</v>
      </c>
      <c r="D937">
        <f>VLOOKUP(B937,pivottrain!A:C,3,0)</f>
        <v>0.93461538461538463</v>
      </c>
      <c r="E937" t="str">
        <f t="shared" si="14"/>
        <v>MALE</v>
      </c>
    </row>
    <row r="938" spans="1:5">
      <c r="A938" t="s">
        <v>6</v>
      </c>
      <c r="B938" t="s">
        <v>2983</v>
      </c>
      <c r="C938">
        <f>VLOOKUP(B938,pivottrain!A:C,2,0)</f>
        <v>0.82037996545768566</v>
      </c>
      <c r="D938">
        <f>VLOOKUP(B938,pivottrain!A:C,3,0)</f>
        <v>0.17962003454231434</v>
      </c>
      <c r="E938" t="str">
        <f t="shared" si="14"/>
        <v>FEMALE</v>
      </c>
    </row>
    <row r="939" spans="1:5">
      <c r="A939" t="s">
        <v>6</v>
      </c>
      <c r="B939" t="s">
        <v>2976</v>
      </c>
      <c r="C939">
        <f>VLOOKUP(B939,pivottrain!A:C,2,0)</f>
        <v>0.73152478952291866</v>
      </c>
      <c r="D939">
        <f>VLOOKUP(B939,pivottrain!A:C,3,0)</f>
        <v>0.26847521047708139</v>
      </c>
      <c r="E939" t="str">
        <f t="shared" si="14"/>
        <v>FEMALE</v>
      </c>
    </row>
    <row r="940" spans="1:5">
      <c r="A940" t="s">
        <v>4</v>
      </c>
      <c r="B940" t="s">
        <v>2983</v>
      </c>
      <c r="C940">
        <f>VLOOKUP(B940,pivottrain!A:C,2,0)</f>
        <v>0.82037996545768566</v>
      </c>
      <c r="D940">
        <f>VLOOKUP(B940,pivottrain!A:C,3,0)</f>
        <v>0.17962003454231434</v>
      </c>
      <c r="E940" t="str">
        <f t="shared" si="14"/>
        <v>FEMALE</v>
      </c>
    </row>
    <row r="941" spans="1:5">
      <c r="A941" t="s">
        <v>6</v>
      </c>
      <c r="B941" t="s">
        <v>2983</v>
      </c>
      <c r="C941">
        <f>VLOOKUP(B941,pivottrain!A:C,2,0)</f>
        <v>0.82037996545768566</v>
      </c>
      <c r="D941">
        <f>VLOOKUP(B941,pivottrain!A:C,3,0)</f>
        <v>0.17962003454231434</v>
      </c>
      <c r="E941" t="str">
        <f t="shared" si="14"/>
        <v>FEMALE</v>
      </c>
    </row>
    <row r="942" spans="1:5">
      <c r="A942" t="s">
        <v>4</v>
      </c>
      <c r="B942" t="s">
        <v>2976</v>
      </c>
      <c r="C942">
        <f>VLOOKUP(B942,pivottrain!A:C,2,0)</f>
        <v>0.73152478952291866</v>
      </c>
      <c r="D942">
        <f>VLOOKUP(B942,pivottrain!A:C,3,0)</f>
        <v>0.26847521047708139</v>
      </c>
      <c r="E942" t="str">
        <f t="shared" si="14"/>
        <v>FEMALE</v>
      </c>
    </row>
    <row r="943" spans="1:5">
      <c r="A943" t="s">
        <v>4</v>
      </c>
      <c r="B943" t="s">
        <v>2982</v>
      </c>
      <c r="C943">
        <f>VLOOKUP(B943,pivottrain!A:C,2,0)</f>
        <v>3.7234042553191488E-2</v>
      </c>
      <c r="D943">
        <f>VLOOKUP(B943,pivottrain!A:C,3,0)</f>
        <v>0.96276595744680848</v>
      </c>
      <c r="E943" t="str">
        <f t="shared" si="14"/>
        <v>MALE</v>
      </c>
    </row>
    <row r="944" spans="1:5">
      <c r="A944" t="s">
        <v>4</v>
      </c>
      <c r="B944" t="s">
        <v>2988</v>
      </c>
      <c r="C944">
        <f>VLOOKUP(B944,pivottrain!A:C,2,0)</f>
        <v>6.5384615384615388E-2</v>
      </c>
      <c r="D944">
        <f>VLOOKUP(B944,pivottrain!A:C,3,0)</f>
        <v>0.93461538461538463</v>
      </c>
      <c r="E944" t="str">
        <f t="shared" si="14"/>
        <v>MALE</v>
      </c>
    </row>
    <row r="945" spans="1:5">
      <c r="A945" t="s">
        <v>6</v>
      </c>
      <c r="B945" t="s">
        <v>2976</v>
      </c>
      <c r="C945">
        <f>VLOOKUP(B945,pivottrain!A:C,2,0)</f>
        <v>0.73152478952291866</v>
      </c>
      <c r="D945">
        <f>VLOOKUP(B945,pivottrain!A:C,3,0)</f>
        <v>0.26847521047708139</v>
      </c>
      <c r="E945" t="str">
        <f t="shared" si="14"/>
        <v>FEMALE</v>
      </c>
    </row>
    <row r="946" spans="1:5">
      <c r="A946" t="s">
        <v>4</v>
      </c>
      <c r="B946" t="s">
        <v>2983</v>
      </c>
      <c r="C946">
        <f>VLOOKUP(B946,pivottrain!A:C,2,0)</f>
        <v>0.82037996545768566</v>
      </c>
      <c r="D946">
        <f>VLOOKUP(B946,pivottrain!A:C,3,0)</f>
        <v>0.17962003454231434</v>
      </c>
      <c r="E946" t="str">
        <f t="shared" si="14"/>
        <v>FEMALE</v>
      </c>
    </row>
    <row r="947" spans="1:5">
      <c r="A947" t="s">
        <v>6</v>
      </c>
      <c r="B947" t="s">
        <v>2983</v>
      </c>
      <c r="C947">
        <f>VLOOKUP(B947,pivottrain!A:C,2,0)</f>
        <v>0.82037996545768566</v>
      </c>
      <c r="D947">
        <f>VLOOKUP(B947,pivottrain!A:C,3,0)</f>
        <v>0.17962003454231434</v>
      </c>
      <c r="E947" t="str">
        <f t="shared" si="14"/>
        <v>FEMALE</v>
      </c>
    </row>
    <row r="948" spans="1:5">
      <c r="A948" t="s">
        <v>4</v>
      </c>
      <c r="B948" t="s">
        <v>2998</v>
      </c>
      <c r="C948">
        <f>VLOOKUP(B948,pivottrain!A:C,2,0)</f>
        <v>0.18181818181818182</v>
      </c>
      <c r="D948">
        <f>VLOOKUP(B948,pivottrain!A:C,3,0)</f>
        <v>0.81818181818181823</v>
      </c>
      <c r="E948" t="str">
        <f t="shared" si="14"/>
        <v>MALE</v>
      </c>
    </row>
    <row r="949" spans="1:5">
      <c r="A949" t="s">
        <v>6</v>
      </c>
      <c r="B949" t="s">
        <v>2983</v>
      </c>
      <c r="C949">
        <f>VLOOKUP(B949,pivottrain!A:C,2,0)</f>
        <v>0.82037996545768566</v>
      </c>
      <c r="D949">
        <f>VLOOKUP(B949,pivottrain!A:C,3,0)</f>
        <v>0.17962003454231434</v>
      </c>
      <c r="E949" t="str">
        <f t="shared" si="14"/>
        <v>FEMALE</v>
      </c>
    </row>
    <row r="950" spans="1:5">
      <c r="A950" t="s">
        <v>4</v>
      </c>
      <c r="B950" t="s">
        <v>2976</v>
      </c>
      <c r="C950">
        <f>VLOOKUP(B950,pivottrain!A:C,2,0)</f>
        <v>0.73152478952291866</v>
      </c>
      <c r="D950">
        <f>VLOOKUP(B950,pivottrain!A:C,3,0)</f>
        <v>0.26847521047708139</v>
      </c>
      <c r="E950" t="str">
        <f t="shared" si="14"/>
        <v>FEMALE</v>
      </c>
    </row>
    <row r="951" spans="1:5">
      <c r="A951" t="s">
        <v>6</v>
      </c>
      <c r="B951" t="s">
        <v>2976</v>
      </c>
      <c r="C951">
        <f>VLOOKUP(B951,pivottrain!A:C,2,0)</f>
        <v>0.73152478952291866</v>
      </c>
      <c r="D951">
        <f>VLOOKUP(B951,pivottrain!A:C,3,0)</f>
        <v>0.26847521047708139</v>
      </c>
      <c r="E951" t="str">
        <f t="shared" si="14"/>
        <v>FEMALE</v>
      </c>
    </row>
    <row r="952" spans="1:5">
      <c r="A952" t="s">
        <v>6</v>
      </c>
      <c r="B952" t="s">
        <v>2983</v>
      </c>
      <c r="C952">
        <f>VLOOKUP(B952,pivottrain!A:C,2,0)</f>
        <v>0.82037996545768566</v>
      </c>
      <c r="D952">
        <f>VLOOKUP(B952,pivottrain!A:C,3,0)</f>
        <v>0.17962003454231434</v>
      </c>
      <c r="E952" t="str">
        <f t="shared" si="14"/>
        <v>FEMALE</v>
      </c>
    </row>
    <row r="953" spans="1:5">
      <c r="A953" t="s">
        <v>4</v>
      </c>
      <c r="B953" t="s">
        <v>2987</v>
      </c>
      <c r="C953">
        <f>VLOOKUP(B953,pivottrain!A:C,2,0)</f>
        <v>0.171875</v>
      </c>
      <c r="D953">
        <f>VLOOKUP(B953,pivottrain!A:C,3,0)</f>
        <v>0.828125</v>
      </c>
      <c r="E953" t="str">
        <f t="shared" si="14"/>
        <v>MALE</v>
      </c>
    </row>
    <row r="954" spans="1:5">
      <c r="A954" t="s">
        <v>4</v>
      </c>
      <c r="B954" t="s">
        <v>2976</v>
      </c>
      <c r="C954">
        <f>VLOOKUP(B954,pivottrain!A:C,2,0)</f>
        <v>0.73152478952291866</v>
      </c>
      <c r="D954">
        <f>VLOOKUP(B954,pivottrain!A:C,3,0)</f>
        <v>0.26847521047708139</v>
      </c>
      <c r="E954" t="str">
        <f t="shared" si="14"/>
        <v>FEMALE</v>
      </c>
    </row>
    <row r="955" spans="1:5">
      <c r="A955" t="s">
        <v>6</v>
      </c>
      <c r="B955" t="s">
        <v>2976</v>
      </c>
      <c r="C955">
        <f>VLOOKUP(B955,pivottrain!A:C,2,0)</f>
        <v>0.73152478952291866</v>
      </c>
      <c r="D955">
        <f>VLOOKUP(B955,pivottrain!A:C,3,0)</f>
        <v>0.26847521047708139</v>
      </c>
      <c r="E955" t="str">
        <f t="shared" si="14"/>
        <v>FEMALE</v>
      </c>
    </row>
    <row r="956" spans="1:5">
      <c r="A956" t="s">
        <v>4</v>
      </c>
      <c r="B956" t="s">
        <v>2982</v>
      </c>
      <c r="C956">
        <f>VLOOKUP(B956,pivottrain!A:C,2,0)</f>
        <v>3.7234042553191488E-2</v>
      </c>
      <c r="D956">
        <f>VLOOKUP(B956,pivottrain!A:C,3,0)</f>
        <v>0.96276595744680848</v>
      </c>
      <c r="E956" t="str">
        <f t="shared" si="14"/>
        <v>MALE</v>
      </c>
    </row>
    <row r="957" spans="1:5">
      <c r="A957" t="s">
        <v>4</v>
      </c>
      <c r="B957" t="s">
        <v>2988</v>
      </c>
      <c r="C957">
        <f>VLOOKUP(B957,pivottrain!A:C,2,0)</f>
        <v>6.5384615384615388E-2</v>
      </c>
      <c r="D957">
        <f>VLOOKUP(B957,pivottrain!A:C,3,0)</f>
        <v>0.93461538461538463</v>
      </c>
      <c r="E957" t="str">
        <f t="shared" si="14"/>
        <v>MALE</v>
      </c>
    </row>
    <row r="958" spans="1:5">
      <c r="A958" t="s">
        <v>4</v>
      </c>
      <c r="B958" t="s">
        <v>2984</v>
      </c>
      <c r="C958">
        <f>VLOOKUP(B958,pivottrain!A:C,2,0)</f>
        <v>2.6315789473684209E-2</v>
      </c>
      <c r="D958">
        <f>VLOOKUP(B958,pivottrain!A:C,3,0)</f>
        <v>0.97368421052631582</v>
      </c>
      <c r="E958" t="str">
        <f t="shared" si="14"/>
        <v>MALE</v>
      </c>
    </row>
    <row r="959" spans="1:5">
      <c r="A959" t="s">
        <v>6</v>
      </c>
      <c r="B959" t="s">
        <v>2976</v>
      </c>
      <c r="C959">
        <f>VLOOKUP(B959,pivottrain!A:C,2,0)</f>
        <v>0.73152478952291866</v>
      </c>
      <c r="D959">
        <f>VLOOKUP(B959,pivottrain!A:C,3,0)</f>
        <v>0.26847521047708139</v>
      </c>
      <c r="E959" t="str">
        <f t="shared" si="14"/>
        <v>FEMALE</v>
      </c>
    </row>
    <row r="960" spans="1:5">
      <c r="A960" t="s">
        <v>4</v>
      </c>
      <c r="B960" t="s">
        <v>2982</v>
      </c>
      <c r="C960">
        <f>VLOOKUP(B960,pivottrain!A:C,2,0)</f>
        <v>3.7234042553191488E-2</v>
      </c>
      <c r="D960">
        <f>VLOOKUP(B960,pivottrain!A:C,3,0)</f>
        <v>0.96276595744680848</v>
      </c>
      <c r="E960" t="str">
        <f t="shared" si="14"/>
        <v>MALE</v>
      </c>
    </row>
    <row r="961" spans="1:5">
      <c r="A961" t="s">
        <v>6</v>
      </c>
      <c r="B961" t="s">
        <v>2986</v>
      </c>
      <c r="C961">
        <f>VLOOKUP(B961,pivottrain!A:C,2,0)</f>
        <v>0.28260869565217389</v>
      </c>
      <c r="D961">
        <f>VLOOKUP(B961,pivottrain!A:C,3,0)</f>
        <v>0.71739130434782605</v>
      </c>
      <c r="E961" t="str">
        <f t="shared" si="14"/>
        <v>MALE</v>
      </c>
    </row>
    <row r="962" spans="1:5">
      <c r="A962" t="s">
        <v>6</v>
      </c>
      <c r="B962" t="s">
        <v>2983</v>
      </c>
      <c r="C962">
        <f>VLOOKUP(B962,pivottrain!A:C,2,0)</f>
        <v>0.82037996545768566</v>
      </c>
      <c r="D962">
        <f>VLOOKUP(B962,pivottrain!A:C,3,0)</f>
        <v>0.17962003454231434</v>
      </c>
      <c r="E962" t="str">
        <f t="shared" si="14"/>
        <v>FEMALE</v>
      </c>
    </row>
    <row r="963" spans="1:5">
      <c r="A963" t="s">
        <v>6</v>
      </c>
      <c r="B963" t="s">
        <v>2976</v>
      </c>
      <c r="C963">
        <f>VLOOKUP(B963,pivottrain!A:C,2,0)</f>
        <v>0.73152478952291866</v>
      </c>
      <c r="D963">
        <f>VLOOKUP(B963,pivottrain!A:C,3,0)</f>
        <v>0.26847521047708139</v>
      </c>
      <c r="E963" t="str">
        <f t="shared" ref="E963:E1026" si="15">IF(D963&gt;C963,"MALE","FEMALE")</f>
        <v>FEMALE</v>
      </c>
    </row>
    <row r="964" spans="1:5">
      <c r="A964" t="s">
        <v>6</v>
      </c>
      <c r="B964" t="s">
        <v>2983</v>
      </c>
      <c r="C964">
        <f>VLOOKUP(B964,pivottrain!A:C,2,0)</f>
        <v>0.82037996545768566</v>
      </c>
      <c r="D964">
        <f>VLOOKUP(B964,pivottrain!A:C,3,0)</f>
        <v>0.17962003454231434</v>
      </c>
      <c r="E964" t="str">
        <f t="shared" si="15"/>
        <v>FEMALE</v>
      </c>
    </row>
    <row r="965" spans="1:5">
      <c r="A965" t="s">
        <v>4</v>
      </c>
      <c r="B965" t="s">
        <v>2983</v>
      </c>
      <c r="C965">
        <f>VLOOKUP(B965,pivottrain!A:C,2,0)</f>
        <v>0.82037996545768566</v>
      </c>
      <c r="D965">
        <f>VLOOKUP(B965,pivottrain!A:C,3,0)</f>
        <v>0.17962003454231434</v>
      </c>
      <c r="E965" t="str">
        <f t="shared" si="15"/>
        <v>FEMALE</v>
      </c>
    </row>
    <row r="966" spans="1:5">
      <c r="A966" t="s">
        <v>4</v>
      </c>
      <c r="B966" t="s">
        <v>2988</v>
      </c>
      <c r="C966">
        <f>VLOOKUP(B966,pivottrain!A:C,2,0)</f>
        <v>6.5384615384615388E-2</v>
      </c>
      <c r="D966">
        <f>VLOOKUP(B966,pivottrain!A:C,3,0)</f>
        <v>0.93461538461538463</v>
      </c>
      <c r="E966" t="str">
        <f t="shared" si="15"/>
        <v>MALE</v>
      </c>
    </row>
    <row r="967" spans="1:5">
      <c r="A967" t="s">
        <v>4</v>
      </c>
      <c r="B967" t="s">
        <v>2992</v>
      </c>
      <c r="C967">
        <f>VLOOKUP(B967,pivottrain!A:C,2,0)</f>
        <v>0.06</v>
      </c>
      <c r="D967">
        <f>VLOOKUP(B967,pivottrain!A:C,3,0)</f>
        <v>0.94</v>
      </c>
      <c r="E967" t="str">
        <f t="shared" si="15"/>
        <v>MALE</v>
      </c>
    </row>
    <row r="968" spans="1:5">
      <c r="A968" t="s">
        <v>4</v>
      </c>
      <c r="B968" t="s">
        <v>2982</v>
      </c>
      <c r="C968">
        <f>VLOOKUP(B968,pivottrain!A:C,2,0)</f>
        <v>3.7234042553191488E-2</v>
      </c>
      <c r="D968">
        <f>VLOOKUP(B968,pivottrain!A:C,3,0)</f>
        <v>0.96276595744680848</v>
      </c>
      <c r="E968" t="str">
        <f t="shared" si="15"/>
        <v>MALE</v>
      </c>
    </row>
    <row r="969" spans="1:5">
      <c r="A969" t="s">
        <v>4</v>
      </c>
      <c r="B969" t="s">
        <v>2976</v>
      </c>
      <c r="C969">
        <f>VLOOKUP(B969,pivottrain!A:C,2,0)</f>
        <v>0.73152478952291866</v>
      </c>
      <c r="D969">
        <f>VLOOKUP(B969,pivottrain!A:C,3,0)</f>
        <v>0.26847521047708139</v>
      </c>
      <c r="E969" t="str">
        <f t="shared" si="15"/>
        <v>FEMALE</v>
      </c>
    </row>
    <row r="970" spans="1:5">
      <c r="A970" t="s">
        <v>6</v>
      </c>
      <c r="B970" t="s">
        <v>2976</v>
      </c>
      <c r="C970">
        <f>VLOOKUP(B970,pivottrain!A:C,2,0)</f>
        <v>0.73152478952291866</v>
      </c>
      <c r="D970">
        <f>VLOOKUP(B970,pivottrain!A:C,3,0)</f>
        <v>0.26847521047708139</v>
      </c>
      <c r="E970" t="str">
        <f t="shared" si="15"/>
        <v>FEMALE</v>
      </c>
    </row>
    <row r="971" spans="1:5">
      <c r="A971" t="s">
        <v>6</v>
      </c>
      <c r="B971" t="s">
        <v>2983</v>
      </c>
      <c r="C971">
        <f>VLOOKUP(B971,pivottrain!A:C,2,0)</f>
        <v>0.82037996545768566</v>
      </c>
      <c r="D971">
        <f>VLOOKUP(B971,pivottrain!A:C,3,0)</f>
        <v>0.17962003454231434</v>
      </c>
      <c r="E971" t="str">
        <f t="shared" si="15"/>
        <v>FEMALE</v>
      </c>
    </row>
    <row r="972" spans="1:5">
      <c r="A972" t="s">
        <v>6</v>
      </c>
      <c r="B972" t="s">
        <v>2976</v>
      </c>
      <c r="C972">
        <f>VLOOKUP(B972,pivottrain!A:C,2,0)</f>
        <v>0.73152478952291866</v>
      </c>
      <c r="D972">
        <f>VLOOKUP(B972,pivottrain!A:C,3,0)</f>
        <v>0.26847521047708139</v>
      </c>
      <c r="E972" t="str">
        <f t="shared" si="15"/>
        <v>FEMALE</v>
      </c>
    </row>
    <row r="973" spans="1:5">
      <c r="A973" t="s">
        <v>4</v>
      </c>
      <c r="B973" t="s">
        <v>2982</v>
      </c>
      <c r="C973">
        <f>VLOOKUP(B973,pivottrain!A:C,2,0)</f>
        <v>3.7234042553191488E-2</v>
      </c>
      <c r="D973">
        <f>VLOOKUP(B973,pivottrain!A:C,3,0)</f>
        <v>0.96276595744680848</v>
      </c>
      <c r="E973" t="str">
        <f t="shared" si="15"/>
        <v>MALE</v>
      </c>
    </row>
    <row r="974" spans="1:5">
      <c r="A974" t="s">
        <v>4</v>
      </c>
      <c r="B974" t="s">
        <v>2986</v>
      </c>
      <c r="C974">
        <f>VLOOKUP(B974,pivottrain!A:C,2,0)</f>
        <v>0.28260869565217389</v>
      </c>
      <c r="D974">
        <f>VLOOKUP(B974,pivottrain!A:C,3,0)</f>
        <v>0.71739130434782605</v>
      </c>
      <c r="E974" t="str">
        <f t="shared" si="15"/>
        <v>MALE</v>
      </c>
    </row>
    <row r="975" spans="1:5">
      <c r="A975" t="s">
        <v>4</v>
      </c>
      <c r="B975" t="s">
        <v>2988</v>
      </c>
      <c r="C975">
        <f>VLOOKUP(B975,pivottrain!A:C,2,0)</f>
        <v>6.5384615384615388E-2</v>
      </c>
      <c r="D975">
        <f>VLOOKUP(B975,pivottrain!A:C,3,0)</f>
        <v>0.93461538461538463</v>
      </c>
      <c r="E975" t="str">
        <f t="shared" si="15"/>
        <v>MALE</v>
      </c>
    </row>
    <row r="976" spans="1:5">
      <c r="A976" t="s">
        <v>4</v>
      </c>
      <c r="B976" t="s">
        <v>2997</v>
      </c>
      <c r="C976">
        <f>VLOOKUP(B976,pivottrain!A:C,2,0)</f>
        <v>5.5555555555555552E-2</v>
      </c>
      <c r="D976">
        <f>VLOOKUP(B976,pivottrain!A:C,3,0)</f>
        <v>0.94444444444444442</v>
      </c>
      <c r="E976" t="str">
        <f t="shared" si="15"/>
        <v>MALE</v>
      </c>
    </row>
    <row r="977" spans="1:5">
      <c r="A977" t="s">
        <v>6</v>
      </c>
      <c r="B977" t="s">
        <v>2983</v>
      </c>
      <c r="C977">
        <f>VLOOKUP(B977,pivottrain!A:C,2,0)</f>
        <v>0.82037996545768566</v>
      </c>
      <c r="D977">
        <f>VLOOKUP(B977,pivottrain!A:C,3,0)</f>
        <v>0.17962003454231434</v>
      </c>
      <c r="E977" t="str">
        <f t="shared" si="15"/>
        <v>FEMALE</v>
      </c>
    </row>
    <row r="978" spans="1:5">
      <c r="A978" t="s">
        <v>4</v>
      </c>
      <c r="B978" t="s">
        <v>2984</v>
      </c>
      <c r="C978">
        <f>VLOOKUP(B978,pivottrain!A:C,2,0)</f>
        <v>2.6315789473684209E-2</v>
      </c>
      <c r="D978">
        <f>VLOOKUP(B978,pivottrain!A:C,3,0)</f>
        <v>0.97368421052631582</v>
      </c>
      <c r="E978" t="str">
        <f t="shared" si="15"/>
        <v>MALE</v>
      </c>
    </row>
    <row r="979" spans="1:5">
      <c r="A979" t="s">
        <v>6</v>
      </c>
      <c r="B979" t="s">
        <v>2983</v>
      </c>
      <c r="C979">
        <f>VLOOKUP(B979,pivottrain!A:C,2,0)</f>
        <v>0.82037996545768566</v>
      </c>
      <c r="D979">
        <f>VLOOKUP(B979,pivottrain!A:C,3,0)</f>
        <v>0.17962003454231434</v>
      </c>
      <c r="E979" t="str">
        <f t="shared" si="15"/>
        <v>FEMALE</v>
      </c>
    </row>
    <row r="980" spans="1:5">
      <c r="A980" t="s">
        <v>6</v>
      </c>
      <c r="B980" t="s">
        <v>2976</v>
      </c>
      <c r="C980">
        <f>VLOOKUP(B980,pivottrain!A:C,2,0)</f>
        <v>0.73152478952291866</v>
      </c>
      <c r="D980">
        <f>VLOOKUP(B980,pivottrain!A:C,3,0)</f>
        <v>0.26847521047708139</v>
      </c>
      <c r="E980" t="str">
        <f t="shared" si="15"/>
        <v>FEMALE</v>
      </c>
    </row>
    <row r="981" spans="1:5">
      <c r="A981" t="s">
        <v>6</v>
      </c>
      <c r="B981" t="s">
        <v>2976</v>
      </c>
      <c r="C981">
        <f>VLOOKUP(B981,pivottrain!A:C,2,0)</f>
        <v>0.73152478952291866</v>
      </c>
      <c r="D981">
        <f>VLOOKUP(B981,pivottrain!A:C,3,0)</f>
        <v>0.26847521047708139</v>
      </c>
      <c r="E981" t="str">
        <f t="shared" si="15"/>
        <v>FEMALE</v>
      </c>
    </row>
    <row r="982" spans="1:5">
      <c r="A982" t="s">
        <v>4</v>
      </c>
      <c r="B982" t="s">
        <v>2992</v>
      </c>
      <c r="C982">
        <f>VLOOKUP(B982,pivottrain!A:C,2,0)</f>
        <v>0.06</v>
      </c>
      <c r="D982">
        <f>VLOOKUP(B982,pivottrain!A:C,3,0)</f>
        <v>0.94</v>
      </c>
      <c r="E982" t="str">
        <f t="shared" si="15"/>
        <v>MALE</v>
      </c>
    </row>
    <row r="983" spans="1:5">
      <c r="A983" t="s">
        <v>4</v>
      </c>
      <c r="B983" t="s">
        <v>2983</v>
      </c>
      <c r="C983">
        <f>VLOOKUP(B983,pivottrain!A:C,2,0)</f>
        <v>0.82037996545768566</v>
      </c>
      <c r="D983">
        <f>VLOOKUP(B983,pivottrain!A:C,3,0)</f>
        <v>0.17962003454231434</v>
      </c>
      <c r="E983" t="str">
        <f t="shared" si="15"/>
        <v>FEMALE</v>
      </c>
    </row>
    <row r="984" spans="1:5">
      <c r="A984" t="s">
        <v>4</v>
      </c>
      <c r="B984" t="s">
        <v>2987</v>
      </c>
      <c r="C984">
        <f>VLOOKUP(B984,pivottrain!A:C,2,0)</f>
        <v>0.171875</v>
      </c>
      <c r="D984">
        <f>VLOOKUP(B984,pivottrain!A:C,3,0)</f>
        <v>0.828125</v>
      </c>
      <c r="E984" t="str">
        <f t="shared" si="15"/>
        <v>MALE</v>
      </c>
    </row>
    <row r="985" spans="1:5">
      <c r="A985" t="s">
        <v>4</v>
      </c>
      <c r="B985" t="s">
        <v>2986</v>
      </c>
      <c r="C985">
        <f>VLOOKUP(B985,pivottrain!A:C,2,0)</f>
        <v>0.28260869565217389</v>
      </c>
      <c r="D985">
        <f>VLOOKUP(B985,pivottrain!A:C,3,0)</f>
        <v>0.71739130434782605</v>
      </c>
      <c r="E985" t="str">
        <f t="shared" si="15"/>
        <v>MALE</v>
      </c>
    </row>
    <row r="986" spans="1:5">
      <c r="A986" t="s">
        <v>4</v>
      </c>
      <c r="B986" t="s">
        <v>2982</v>
      </c>
      <c r="C986">
        <f>VLOOKUP(B986,pivottrain!A:C,2,0)</f>
        <v>3.7234042553191488E-2</v>
      </c>
      <c r="D986">
        <f>VLOOKUP(B986,pivottrain!A:C,3,0)</f>
        <v>0.96276595744680848</v>
      </c>
      <c r="E986" t="str">
        <f t="shared" si="15"/>
        <v>MALE</v>
      </c>
    </row>
    <row r="987" spans="1:5">
      <c r="A987" t="s">
        <v>6</v>
      </c>
      <c r="B987" t="s">
        <v>2995</v>
      </c>
      <c r="C987">
        <f>VLOOKUP(B987,pivottrain!A:C,2,0)</f>
        <v>0.15492957746478872</v>
      </c>
      <c r="D987">
        <f>VLOOKUP(B987,pivottrain!A:C,3,0)</f>
        <v>0.84507042253521125</v>
      </c>
      <c r="E987" t="str">
        <f t="shared" si="15"/>
        <v>MALE</v>
      </c>
    </row>
    <row r="988" spans="1:5">
      <c r="A988" t="s">
        <v>4</v>
      </c>
      <c r="B988" t="s">
        <v>2976</v>
      </c>
      <c r="C988">
        <f>VLOOKUP(B988,pivottrain!A:C,2,0)</f>
        <v>0.73152478952291866</v>
      </c>
      <c r="D988">
        <f>VLOOKUP(B988,pivottrain!A:C,3,0)</f>
        <v>0.26847521047708139</v>
      </c>
      <c r="E988" t="str">
        <f t="shared" si="15"/>
        <v>FEMALE</v>
      </c>
    </row>
    <row r="989" spans="1:5">
      <c r="A989" t="s">
        <v>6</v>
      </c>
      <c r="B989" t="s">
        <v>2983</v>
      </c>
      <c r="C989">
        <f>VLOOKUP(B989,pivottrain!A:C,2,0)</f>
        <v>0.82037996545768566</v>
      </c>
      <c r="D989">
        <f>VLOOKUP(B989,pivottrain!A:C,3,0)</f>
        <v>0.17962003454231434</v>
      </c>
      <c r="E989" t="str">
        <f t="shared" si="15"/>
        <v>FEMALE</v>
      </c>
    </row>
    <row r="990" spans="1:5">
      <c r="A990" t="s">
        <v>4</v>
      </c>
      <c r="B990" t="s">
        <v>2992</v>
      </c>
      <c r="C990">
        <f>VLOOKUP(B990,pivottrain!A:C,2,0)</f>
        <v>0.06</v>
      </c>
      <c r="D990">
        <f>VLOOKUP(B990,pivottrain!A:C,3,0)</f>
        <v>0.94</v>
      </c>
      <c r="E990" t="str">
        <f t="shared" si="15"/>
        <v>MALE</v>
      </c>
    </row>
    <row r="991" spans="1:5">
      <c r="A991" t="s">
        <v>4</v>
      </c>
      <c r="B991" t="s">
        <v>2976</v>
      </c>
      <c r="C991">
        <f>VLOOKUP(B991,pivottrain!A:C,2,0)</f>
        <v>0.73152478952291866</v>
      </c>
      <c r="D991">
        <f>VLOOKUP(B991,pivottrain!A:C,3,0)</f>
        <v>0.26847521047708139</v>
      </c>
      <c r="E991" t="str">
        <f t="shared" si="15"/>
        <v>FEMALE</v>
      </c>
    </row>
    <row r="992" spans="1:5">
      <c r="A992" t="s">
        <v>4</v>
      </c>
      <c r="B992" t="s">
        <v>2976</v>
      </c>
      <c r="C992">
        <f>VLOOKUP(B992,pivottrain!A:C,2,0)</f>
        <v>0.73152478952291866</v>
      </c>
      <c r="D992">
        <f>VLOOKUP(B992,pivottrain!A:C,3,0)</f>
        <v>0.26847521047708139</v>
      </c>
      <c r="E992" t="str">
        <f t="shared" si="15"/>
        <v>FEMALE</v>
      </c>
    </row>
    <row r="993" spans="1:5">
      <c r="A993" t="s">
        <v>6</v>
      </c>
      <c r="B993" t="s">
        <v>2976</v>
      </c>
      <c r="C993">
        <f>VLOOKUP(B993,pivottrain!A:C,2,0)</f>
        <v>0.73152478952291866</v>
      </c>
      <c r="D993">
        <f>VLOOKUP(B993,pivottrain!A:C,3,0)</f>
        <v>0.26847521047708139</v>
      </c>
      <c r="E993" t="str">
        <f t="shared" si="15"/>
        <v>FEMALE</v>
      </c>
    </row>
    <row r="994" spans="1:5">
      <c r="A994" t="s">
        <v>6</v>
      </c>
      <c r="B994" t="s">
        <v>2976</v>
      </c>
      <c r="C994">
        <f>VLOOKUP(B994,pivottrain!A:C,2,0)</f>
        <v>0.73152478952291866</v>
      </c>
      <c r="D994">
        <f>VLOOKUP(B994,pivottrain!A:C,3,0)</f>
        <v>0.26847521047708139</v>
      </c>
      <c r="E994" t="str">
        <f t="shared" si="15"/>
        <v>FEMALE</v>
      </c>
    </row>
    <row r="995" spans="1:5">
      <c r="A995" t="s">
        <v>4</v>
      </c>
      <c r="B995" t="s">
        <v>2987</v>
      </c>
      <c r="C995">
        <f>VLOOKUP(B995,pivottrain!A:C,2,0)</f>
        <v>0.171875</v>
      </c>
      <c r="D995">
        <f>VLOOKUP(B995,pivottrain!A:C,3,0)</f>
        <v>0.828125</v>
      </c>
      <c r="E995" t="str">
        <f t="shared" si="15"/>
        <v>MALE</v>
      </c>
    </row>
    <row r="996" spans="1:5">
      <c r="A996" t="s">
        <v>6</v>
      </c>
      <c r="B996" t="s">
        <v>2983</v>
      </c>
      <c r="C996">
        <f>VLOOKUP(B996,pivottrain!A:C,2,0)</f>
        <v>0.82037996545768566</v>
      </c>
      <c r="D996">
        <f>VLOOKUP(B996,pivottrain!A:C,3,0)</f>
        <v>0.17962003454231434</v>
      </c>
      <c r="E996" t="str">
        <f t="shared" si="15"/>
        <v>FEMALE</v>
      </c>
    </row>
    <row r="997" spans="1:5">
      <c r="A997" t="s">
        <v>6</v>
      </c>
      <c r="B997" t="s">
        <v>2976</v>
      </c>
      <c r="C997">
        <f>VLOOKUP(B997,pivottrain!A:C,2,0)</f>
        <v>0.73152478952291866</v>
      </c>
      <c r="D997">
        <f>VLOOKUP(B997,pivottrain!A:C,3,0)</f>
        <v>0.26847521047708139</v>
      </c>
      <c r="E997" t="str">
        <f t="shared" si="15"/>
        <v>FEMALE</v>
      </c>
    </row>
    <row r="998" spans="1:5">
      <c r="A998" t="s">
        <v>6</v>
      </c>
      <c r="B998" t="s">
        <v>2976</v>
      </c>
      <c r="C998">
        <f>VLOOKUP(B998,pivottrain!A:C,2,0)</f>
        <v>0.73152478952291866</v>
      </c>
      <c r="D998">
        <f>VLOOKUP(B998,pivottrain!A:C,3,0)</f>
        <v>0.26847521047708139</v>
      </c>
      <c r="E998" t="str">
        <f t="shared" si="15"/>
        <v>FEMALE</v>
      </c>
    </row>
    <row r="999" spans="1:5">
      <c r="A999" t="s">
        <v>4</v>
      </c>
      <c r="B999" t="s">
        <v>2978</v>
      </c>
      <c r="C999">
        <f>VLOOKUP(B999,pivottrain!A:C,2,0)</f>
        <v>5.0847457627118647E-2</v>
      </c>
      <c r="D999">
        <f>VLOOKUP(B999,pivottrain!A:C,3,0)</f>
        <v>0.94915254237288138</v>
      </c>
      <c r="E999" t="str">
        <f t="shared" si="15"/>
        <v>MALE</v>
      </c>
    </row>
    <row r="1000" spans="1:5">
      <c r="A1000" t="s">
        <v>4</v>
      </c>
      <c r="B1000" t="s">
        <v>2996</v>
      </c>
      <c r="C1000">
        <f>VLOOKUP(B1000,pivottrain!A:C,2,0)</f>
        <v>0</v>
      </c>
      <c r="D1000">
        <f>VLOOKUP(B1000,pivottrain!A:C,3,0)</f>
        <v>1</v>
      </c>
      <c r="E1000" t="str">
        <f t="shared" si="15"/>
        <v>MALE</v>
      </c>
    </row>
    <row r="1001" spans="1:5">
      <c r="A1001" t="s">
        <v>6</v>
      </c>
      <c r="B1001" t="s">
        <v>2983</v>
      </c>
      <c r="C1001">
        <f>VLOOKUP(B1001,pivottrain!A:C,2,0)</f>
        <v>0.82037996545768566</v>
      </c>
      <c r="D1001">
        <f>VLOOKUP(B1001,pivottrain!A:C,3,0)</f>
        <v>0.17962003454231434</v>
      </c>
      <c r="E1001" t="str">
        <f t="shared" si="15"/>
        <v>FEMALE</v>
      </c>
    </row>
    <row r="1002" spans="1:5">
      <c r="A1002" t="s">
        <v>6</v>
      </c>
      <c r="B1002" t="s">
        <v>2976</v>
      </c>
      <c r="C1002">
        <f>VLOOKUP(B1002,pivottrain!A:C,2,0)</f>
        <v>0.73152478952291866</v>
      </c>
      <c r="D1002">
        <f>VLOOKUP(B1002,pivottrain!A:C,3,0)</f>
        <v>0.26847521047708139</v>
      </c>
      <c r="E1002" t="str">
        <f t="shared" si="15"/>
        <v>FEMALE</v>
      </c>
    </row>
    <row r="1003" spans="1:5">
      <c r="A1003" t="s">
        <v>4</v>
      </c>
      <c r="B1003" t="s">
        <v>2982</v>
      </c>
      <c r="C1003">
        <f>VLOOKUP(B1003,pivottrain!A:C,2,0)</f>
        <v>3.7234042553191488E-2</v>
      </c>
      <c r="D1003">
        <f>VLOOKUP(B1003,pivottrain!A:C,3,0)</f>
        <v>0.96276595744680848</v>
      </c>
      <c r="E1003" t="str">
        <f t="shared" si="15"/>
        <v>MALE</v>
      </c>
    </row>
    <row r="1004" spans="1:5">
      <c r="A1004" t="s">
        <v>6</v>
      </c>
      <c r="B1004" t="s">
        <v>2976</v>
      </c>
      <c r="C1004">
        <f>VLOOKUP(B1004,pivottrain!A:C,2,0)</f>
        <v>0.73152478952291866</v>
      </c>
      <c r="D1004">
        <f>VLOOKUP(B1004,pivottrain!A:C,3,0)</f>
        <v>0.26847521047708139</v>
      </c>
      <c r="E1004" t="str">
        <f t="shared" si="15"/>
        <v>FEMALE</v>
      </c>
    </row>
    <row r="1005" spans="1:5">
      <c r="A1005" t="s">
        <v>6</v>
      </c>
      <c r="B1005" t="s">
        <v>2976</v>
      </c>
      <c r="C1005">
        <f>VLOOKUP(B1005,pivottrain!A:C,2,0)</f>
        <v>0.73152478952291866</v>
      </c>
      <c r="D1005">
        <f>VLOOKUP(B1005,pivottrain!A:C,3,0)</f>
        <v>0.26847521047708139</v>
      </c>
      <c r="E1005" t="str">
        <f t="shared" si="15"/>
        <v>FEMALE</v>
      </c>
    </row>
    <row r="1006" spans="1:5">
      <c r="A1006" t="s">
        <v>6</v>
      </c>
      <c r="B1006" t="s">
        <v>2976</v>
      </c>
      <c r="C1006">
        <f>VLOOKUP(B1006,pivottrain!A:C,2,0)</f>
        <v>0.73152478952291866</v>
      </c>
      <c r="D1006">
        <f>VLOOKUP(B1006,pivottrain!A:C,3,0)</f>
        <v>0.26847521047708139</v>
      </c>
      <c r="E1006" t="str">
        <f t="shared" si="15"/>
        <v>FEMALE</v>
      </c>
    </row>
    <row r="1007" spans="1:5">
      <c r="A1007" t="s">
        <v>4</v>
      </c>
      <c r="B1007" t="s">
        <v>2988</v>
      </c>
      <c r="C1007">
        <f>VLOOKUP(B1007,pivottrain!A:C,2,0)</f>
        <v>6.5384615384615388E-2</v>
      </c>
      <c r="D1007">
        <f>VLOOKUP(B1007,pivottrain!A:C,3,0)</f>
        <v>0.93461538461538463</v>
      </c>
      <c r="E1007" t="str">
        <f t="shared" si="15"/>
        <v>MALE</v>
      </c>
    </row>
    <row r="1008" spans="1:5">
      <c r="A1008" t="s">
        <v>4</v>
      </c>
      <c r="B1008" t="s">
        <v>2988</v>
      </c>
      <c r="C1008">
        <f>VLOOKUP(B1008,pivottrain!A:C,2,0)</f>
        <v>6.5384615384615388E-2</v>
      </c>
      <c r="D1008">
        <f>VLOOKUP(B1008,pivottrain!A:C,3,0)</f>
        <v>0.93461538461538463</v>
      </c>
      <c r="E1008" t="str">
        <f t="shared" si="15"/>
        <v>MALE</v>
      </c>
    </row>
    <row r="1009" spans="1:5">
      <c r="A1009" t="s">
        <v>6</v>
      </c>
      <c r="B1009" t="s">
        <v>2993</v>
      </c>
      <c r="C1009">
        <f>VLOOKUP(B1009,pivottrain!A:C,2,0)</f>
        <v>0.10810810810810811</v>
      </c>
      <c r="D1009">
        <f>VLOOKUP(B1009,pivottrain!A:C,3,0)</f>
        <v>0.89189189189189189</v>
      </c>
      <c r="E1009" t="str">
        <f t="shared" si="15"/>
        <v>MALE</v>
      </c>
    </row>
    <row r="1010" spans="1:5">
      <c r="A1010" t="s">
        <v>4</v>
      </c>
      <c r="B1010" t="s">
        <v>2988</v>
      </c>
      <c r="C1010">
        <f>VLOOKUP(B1010,pivottrain!A:C,2,0)</f>
        <v>6.5384615384615388E-2</v>
      </c>
      <c r="D1010">
        <f>VLOOKUP(B1010,pivottrain!A:C,3,0)</f>
        <v>0.93461538461538463</v>
      </c>
      <c r="E1010" t="str">
        <f t="shared" si="15"/>
        <v>MALE</v>
      </c>
    </row>
    <row r="1011" spans="1:5">
      <c r="A1011" t="s">
        <v>4</v>
      </c>
      <c r="B1011" t="s">
        <v>2986</v>
      </c>
      <c r="C1011">
        <f>VLOOKUP(B1011,pivottrain!A:C,2,0)</f>
        <v>0.28260869565217389</v>
      </c>
      <c r="D1011">
        <f>VLOOKUP(B1011,pivottrain!A:C,3,0)</f>
        <v>0.71739130434782605</v>
      </c>
      <c r="E1011" t="str">
        <f t="shared" si="15"/>
        <v>MALE</v>
      </c>
    </row>
    <row r="1012" spans="1:5">
      <c r="A1012" t="s">
        <v>4</v>
      </c>
      <c r="B1012" t="s">
        <v>2982</v>
      </c>
      <c r="C1012">
        <f>VLOOKUP(B1012,pivottrain!A:C,2,0)</f>
        <v>3.7234042553191488E-2</v>
      </c>
      <c r="D1012">
        <f>VLOOKUP(B1012,pivottrain!A:C,3,0)</f>
        <v>0.96276595744680848</v>
      </c>
      <c r="E1012" t="str">
        <f t="shared" si="15"/>
        <v>MALE</v>
      </c>
    </row>
    <row r="1013" spans="1:5">
      <c r="A1013" t="s">
        <v>4</v>
      </c>
      <c r="B1013" t="s">
        <v>2993</v>
      </c>
      <c r="C1013">
        <f>VLOOKUP(B1013,pivottrain!A:C,2,0)</f>
        <v>0.10810810810810811</v>
      </c>
      <c r="D1013">
        <f>VLOOKUP(B1013,pivottrain!A:C,3,0)</f>
        <v>0.89189189189189189</v>
      </c>
      <c r="E1013" t="str">
        <f t="shared" si="15"/>
        <v>MALE</v>
      </c>
    </row>
    <row r="1014" spans="1:5">
      <c r="A1014" t="s">
        <v>6</v>
      </c>
      <c r="B1014" t="s">
        <v>2976</v>
      </c>
      <c r="C1014">
        <f>VLOOKUP(B1014,pivottrain!A:C,2,0)</f>
        <v>0.73152478952291866</v>
      </c>
      <c r="D1014">
        <f>VLOOKUP(B1014,pivottrain!A:C,3,0)</f>
        <v>0.26847521047708139</v>
      </c>
      <c r="E1014" t="str">
        <f t="shared" si="15"/>
        <v>FEMALE</v>
      </c>
    </row>
    <row r="1015" spans="1:5">
      <c r="A1015" t="s">
        <v>4</v>
      </c>
      <c r="B1015" t="s">
        <v>2992</v>
      </c>
      <c r="C1015">
        <f>VLOOKUP(B1015,pivottrain!A:C,2,0)</f>
        <v>0.06</v>
      </c>
      <c r="D1015">
        <f>VLOOKUP(B1015,pivottrain!A:C,3,0)</f>
        <v>0.94</v>
      </c>
      <c r="E1015" t="str">
        <f t="shared" si="15"/>
        <v>MALE</v>
      </c>
    </row>
    <row r="1016" spans="1:5">
      <c r="A1016" t="s">
        <v>4</v>
      </c>
      <c r="B1016" t="s">
        <v>2978</v>
      </c>
      <c r="C1016">
        <f>VLOOKUP(B1016,pivottrain!A:C,2,0)</f>
        <v>5.0847457627118647E-2</v>
      </c>
      <c r="D1016">
        <f>VLOOKUP(B1016,pivottrain!A:C,3,0)</f>
        <v>0.94915254237288138</v>
      </c>
      <c r="E1016" t="str">
        <f t="shared" si="15"/>
        <v>MALE</v>
      </c>
    </row>
    <row r="1017" spans="1:5">
      <c r="A1017" t="s">
        <v>6</v>
      </c>
      <c r="B1017" t="s">
        <v>2976</v>
      </c>
      <c r="C1017">
        <f>VLOOKUP(B1017,pivottrain!A:C,2,0)</f>
        <v>0.73152478952291866</v>
      </c>
      <c r="D1017">
        <f>VLOOKUP(B1017,pivottrain!A:C,3,0)</f>
        <v>0.26847521047708139</v>
      </c>
      <c r="E1017" t="str">
        <f t="shared" si="15"/>
        <v>FEMALE</v>
      </c>
    </row>
    <row r="1018" spans="1:5">
      <c r="A1018" t="s">
        <v>4</v>
      </c>
      <c r="B1018" t="s">
        <v>2992</v>
      </c>
      <c r="C1018">
        <f>VLOOKUP(B1018,pivottrain!A:C,2,0)</f>
        <v>0.06</v>
      </c>
      <c r="D1018">
        <f>VLOOKUP(B1018,pivottrain!A:C,3,0)</f>
        <v>0.94</v>
      </c>
      <c r="E1018" t="str">
        <f t="shared" si="15"/>
        <v>MALE</v>
      </c>
    </row>
    <row r="1019" spans="1:5">
      <c r="A1019" t="s">
        <v>4</v>
      </c>
      <c r="B1019" t="s">
        <v>2983</v>
      </c>
      <c r="C1019">
        <f>VLOOKUP(B1019,pivottrain!A:C,2,0)</f>
        <v>0.82037996545768566</v>
      </c>
      <c r="D1019">
        <f>VLOOKUP(B1019,pivottrain!A:C,3,0)</f>
        <v>0.17962003454231434</v>
      </c>
      <c r="E1019" t="str">
        <f t="shared" si="15"/>
        <v>FEMALE</v>
      </c>
    </row>
    <row r="1020" spans="1:5">
      <c r="A1020" t="s">
        <v>4</v>
      </c>
      <c r="B1020" t="s">
        <v>2992</v>
      </c>
      <c r="C1020">
        <f>VLOOKUP(B1020,pivottrain!A:C,2,0)</f>
        <v>0.06</v>
      </c>
      <c r="D1020">
        <f>VLOOKUP(B1020,pivottrain!A:C,3,0)</f>
        <v>0.94</v>
      </c>
      <c r="E1020" t="str">
        <f t="shared" si="15"/>
        <v>MALE</v>
      </c>
    </row>
    <row r="1021" spans="1:5">
      <c r="A1021" t="s">
        <v>6</v>
      </c>
      <c r="B1021" t="s">
        <v>2976</v>
      </c>
      <c r="C1021">
        <f>VLOOKUP(B1021,pivottrain!A:C,2,0)</f>
        <v>0.73152478952291866</v>
      </c>
      <c r="D1021">
        <f>VLOOKUP(B1021,pivottrain!A:C,3,0)</f>
        <v>0.26847521047708139</v>
      </c>
      <c r="E1021" t="str">
        <f t="shared" si="15"/>
        <v>FEMALE</v>
      </c>
    </row>
    <row r="1022" spans="1:5">
      <c r="A1022" t="s">
        <v>6</v>
      </c>
      <c r="B1022" t="s">
        <v>2976</v>
      </c>
      <c r="C1022">
        <f>VLOOKUP(B1022,pivottrain!A:C,2,0)</f>
        <v>0.73152478952291866</v>
      </c>
      <c r="D1022">
        <f>VLOOKUP(B1022,pivottrain!A:C,3,0)</f>
        <v>0.26847521047708139</v>
      </c>
      <c r="E1022" t="str">
        <f t="shared" si="15"/>
        <v>FEMALE</v>
      </c>
    </row>
    <row r="1023" spans="1:5">
      <c r="A1023" t="s">
        <v>6</v>
      </c>
      <c r="B1023" t="s">
        <v>2976</v>
      </c>
      <c r="C1023">
        <f>VLOOKUP(B1023,pivottrain!A:C,2,0)</f>
        <v>0.73152478952291866</v>
      </c>
      <c r="D1023">
        <f>VLOOKUP(B1023,pivottrain!A:C,3,0)</f>
        <v>0.26847521047708139</v>
      </c>
      <c r="E1023" t="str">
        <f t="shared" si="15"/>
        <v>FEMALE</v>
      </c>
    </row>
    <row r="1024" spans="1:5">
      <c r="A1024" t="s">
        <v>4</v>
      </c>
      <c r="B1024" t="s">
        <v>2988</v>
      </c>
      <c r="C1024">
        <f>VLOOKUP(B1024,pivottrain!A:C,2,0)</f>
        <v>6.5384615384615388E-2</v>
      </c>
      <c r="D1024">
        <f>VLOOKUP(B1024,pivottrain!A:C,3,0)</f>
        <v>0.93461538461538463</v>
      </c>
      <c r="E1024" t="str">
        <f t="shared" si="15"/>
        <v>MALE</v>
      </c>
    </row>
    <row r="1025" spans="1:5">
      <c r="A1025" t="s">
        <v>6</v>
      </c>
      <c r="B1025" t="s">
        <v>2976</v>
      </c>
      <c r="C1025">
        <f>VLOOKUP(B1025,pivottrain!A:C,2,0)</f>
        <v>0.73152478952291866</v>
      </c>
      <c r="D1025">
        <f>VLOOKUP(B1025,pivottrain!A:C,3,0)</f>
        <v>0.26847521047708139</v>
      </c>
      <c r="E1025" t="str">
        <f t="shared" si="15"/>
        <v>FEMALE</v>
      </c>
    </row>
    <row r="1026" spans="1:5">
      <c r="A1026" t="s">
        <v>6</v>
      </c>
      <c r="B1026" t="s">
        <v>2983</v>
      </c>
      <c r="C1026">
        <f>VLOOKUP(B1026,pivottrain!A:C,2,0)</f>
        <v>0.82037996545768566</v>
      </c>
      <c r="D1026">
        <f>VLOOKUP(B1026,pivottrain!A:C,3,0)</f>
        <v>0.17962003454231434</v>
      </c>
      <c r="E1026" t="str">
        <f t="shared" si="15"/>
        <v>FEMALE</v>
      </c>
    </row>
    <row r="1027" spans="1:5">
      <c r="A1027" t="s">
        <v>6</v>
      </c>
      <c r="B1027" t="s">
        <v>2976</v>
      </c>
      <c r="C1027">
        <f>VLOOKUP(B1027,pivottrain!A:C,2,0)</f>
        <v>0.73152478952291866</v>
      </c>
      <c r="D1027">
        <f>VLOOKUP(B1027,pivottrain!A:C,3,0)</f>
        <v>0.26847521047708139</v>
      </c>
      <c r="E1027" t="str">
        <f t="shared" ref="E1027:E1090" si="16">IF(D1027&gt;C1027,"MALE","FEMALE")</f>
        <v>FEMALE</v>
      </c>
    </row>
    <row r="1028" spans="1:5">
      <c r="A1028" t="s">
        <v>6</v>
      </c>
      <c r="B1028" t="s">
        <v>2976</v>
      </c>
      <c r="C1028">
        <f>VLOOKUP(B1028,pivottrain!A:C,2,0)</f>
        <v>0.73152478952291866</v>
      </c>
      <c r="D1028">
        <f>VLOOKUP(B1028,pivottrain!A:C,3,0)</f>
        <v>0.26847521047708139</v>
      </c>
      <c r="E1028" t="str">
        <f t="shared" si="16"/>
        <v>FEMALE</v>
      </c>
    </row>
    <row r="1029" spans="1:5">
      <c r="A1029" t="s">
        <v>4</v>
      </c>
      <c r="B1029" t="s">
        <v>2986</v>
      </c>
      <c r="C1029">
        <f>VLOOKUP(B1029,pivottrain!A:C,2,0)</f>
        <v>0.28260869565217389</v>
      </c>
      <c r="D1029">
        <f>VLOOKUP(B1029,pivottrain!A:C,3,0)</f>
        <v>0.71739130434782605</v>
      </c>
      <c r="E1029" t="str">
        <f t="shared" si="16"/>
        <v>MALE</v>
      </c>
    </row>
    <row r="1030" spans="1:5">
      <c r="A1030" t="s">
        <v>4</v>
      </c>
      <c r="B1030" t="s">
        <v>2988</v>
      </c>
      <c r="C1030">
        <f>VLOOKUP(B1030,pivottrain!A:C,2,0)</f>
        <v>6.5384615384615388E-2</v>
      </c>
      <c r="D1030">
        <f>VLOOKUP(B1030,pivottrain!A:C,3,0)</f>
        <v>0.93461538461538463</v>
      </c>
      <c r="E1030" t="str">
        <f t="shared" si="16"/>
        <v>MALE</v>
      </c>
    </row>
    <row r="1031" spans="1:5">
      <c r="A1031" t="s">
        <v>6</v>
      </c>
      <c r="B1031" t="s">
        <v>2983</v>
      </c>
      <c r="C1031">
        <f>VLOOKUP(B1031,pivottrain!A:C,2,0)</f>
        <v>0.82037996545768566</v>
      </c>
      <c r="D1031">
        <f>VLOOKUP(B1031,pivottrain!A:C,3,0)</f>
        <v>0.17962003454231434</v>
      </c>
      <c r="E1031" t="str">
        <f t="shared" si="16"/>
        <v>FEMALE</v>
      </c>
    </row>
    <row r="1032" spans="1:5">
      <c r="A1032" t="s">
        <v>6</v>
      </c>
      <c r="B1032" t="s">
        <v>2976</v>
      </c>
      <c r="C1032">
        <f>VLOOKUP(B1032,pivottrain!A:C,2,0)</f>
        <v>0.73152478952291866</v>
      </c>
      <c r="D1032">
        <f>VLOOKUP(B1032,pivottrain!A:C,3,0)</f>
        <v>0.26847521047708139</v>
      </c>
      <c r="E1032" t="str">
        <f t="shared" si="16"/>
        <v>FEMALE</v>
      </c>
    </row>
    <row r="1033" spans="1:5">
      <c r="A1033" t="s">
        <v>6</v>
      </c>
      <c r="B1033" t="s">
        <v>2976</v>
      </c>
      <c r="C1033">
        <f>VLOOKUP(B1033,pivottrain!A:C,2,0)</f>
        <v>0.73152478952291866</v>
      </c>
      <c r="D1033">
        <f>VLOOKUP(B1033,pivottrain!A:C,3,0)</f>
        <v>0.26847521047708139</v>
      </c>
      <c r="E1033" t="str">
        <f t="shared" si="16"/>
        <v>FEMALE</v>
      </c>
    </row>
    <row r="1034" spans="1:5">
      <c r="A1034" t="s">
        <v>6</v>
      </c>
      <c r="B1034" t="s">
        <v>2976</v>
      </c>
      <c r="C1034">
        <f>VLOOKUP(B1034,pivottrain!A:C,2,0)</f>
        <v>0.73152478952291866</v>
      </c>
      <c r="D1034">
        <f>VLOOKUP(B1034,pivottrain!A:C,3,0)</f>
        <v>0.26847521047708139</v>
      </c>
      <c r="E1034" t="str">
        <f t="shared" si="16"/>
        <v>FEMALE</v>
      </c>
    </row>
    <row r="1035" spans="1:5">
      <c r="A1035" t="s">
        <v>6</v>
      </c>
      <c r="B1035" t="s">
        <v>2983</v>
      </c>
      <c r="C1035">
        <f>VLOOKUP(B1035,pivottrain!A:C,2,0)</f>
        <v>0.82037996545768566</v>
      </c>
      <c r="D1035">
        <f>VLOOKUP(B1035,pivottrain!A:C,3,0)</f>
        <v>0.17962003454231434</v>
      </c>
      <c r="E1035" t="str">
        <f t="shared" si="16"/>
        <v>FEMALE</v>
      </c>
    </row>
    <row r="1036" spans="1:5">
      <c r="A1036" t="s">
        <v>4</v>
      </c>
      <c r="B1036" t="s">
        <v>2988</v>
      </c>
      <c r="C1036">
        <f>VLOOKUP(B1036,pivottrain!A:C,2,0)</f>
        <v>6.5384615384615388E-2</v>
      </c>
      <c r="D1036">
        <f>VLOOKUP(B1036,pivottrain!A:C,3,0)</f>
        <v>0.93461538461538463</v>
      </c>
      <c r="E1036" t="str">
        <f t="shared" si="16"/>
        <v>MALE</v>
      </c>
    </row>
    <row r="1037" spans="1:5">
      <c r="A1037" t="s">
        <v>6</v>
      </c>
      <c r="B1037" t="s">
        <v>2976</v>
      </c>
      <c r="C1037">
        <f>VLOOKUP(B1037,pivottrain!A:C,2,0)</f>
        <v>0.73152478952291866</v>
      </c>
      <c r="D1037">
        <f>VLOOKUP(B1037,pivottrain!A:C,3,0)</f>
        <v>0.26847521047708139</v>
      </c>
      <c r="E1037" t="str">
        <f t="shared" si="16"/>
        <v>FEMALE</v>
      </c>
    </row>
    <row r="1038" spans="1:5">
      <c r="A1038" t="s">
        <v>4</v>
      </c>
      <c r="B1038" t="s">
        <v>2978</v>
      </c>
      <c r="C1038">
        <f>VLOOKUP(B1038,pivottrain!A:C,2,0)</f>
        <v>5.0847457627118647E-2</v>
      </c>
      <c r="D1038">
        <f>VLOOKUP(B1038,pivottrain!A:C,3,0)</f>
        <v>0.94915254237288138</v>
      </c>
      <c r="E1038" t="str">
        <f t="shared" si="16"/>
        <v>MALE</v>
      </c>
    </row>
    <row r="1039" spans="1:5">
      <c r="A1039" t="s">
        <v>4</v>
      </c>
      <c r="B1039" t="s">
        <v>2990</v>
      </c>
      <c r="C1039">
        <f>VLOOKUP(B1039,pivottrain!A:C,2,0)</f>
        <v>4.7619047619047616E-2</v>
      </c>
      <c r="D1039">
        <f>VLOOKUP(B1039,pivottrain!A:C,3,0)</f>
        <v>0.95238095238095233</v>
      </c>
      <c r="E1039" t="str">
        <f t="shared" si="16"/>
        <v>MALE</v>
      </c>
    </row>
    <row r="1040" spans="1:5">
      <c r="A1040" t="s">
        <v>4</v>
      </c>
      <c r="B1040" t="s">
        <v>2988</v>
      </c>
      <c r="C1040">
        <f>VLOOKUP(B1040,pivottrain!A:C,2,0)</f>
        <v>6.5384615384615388E-2</v>
      </c>
      <c r="D1040">
        <f>VLOOKUP(B1040,pivottrain!A:C,3,0)</f>
        <v>0.93461538461538463</v>
      </c>
      <c r="E1040" t="str">
        <f t="shared" si="16"/>
        <v>MALE</v>
      </c>
    </row>
    <row r="1041" spans="1:5">
      <c r="A1041" t="s">
        <v>4</v>
      </c>
      <c r="B1041" t="s">
        <v>2981</v>
      </c>
      <c r="C1041">
        <f>VLOOKUP(B1041,pivottrain!A:C,2,0)</f>
        <v>5.2631578947368418E-2</v>
      </c>
      <c r="D1041">
        <f>VLOOKUP(B1041,pivottrain!A:C,3,0)</f>
        <v>0.94736842105263153</v>
      </c>
      <c r="E1041" t="str">
        <f t="shared" si="16"/>
        <v>MALE</v>
      </c>
    </row>
    <row r="1042" spans="1:5">
      <c r="A1042" t="s">
        <v>6</v>
      </c>
      <c r="B1042" t="s">
        <v>2976</v>
      </c>
      <c r="C1042">
        <f>VLOOKUP(B1042,pivottrain!A:C,2,0)</f>
        <v>0.73152478952291866</v>
      </c>
      <c r="D1042">
        <f>VLOOKUP(B1042,pivottrain!A:C,3,0)</f>
        <v>0.26847521047708139</v>
      </c>
      <c r="E1042" t="str">
        <f t="shared" si="16"/>
        <v>FEMALE</v>
      </c>
    </row>
    <row r="1043" spans="1:5">
      <c r="A1043" t="s">
        <v>4</v>
      </c>
      <c r="B1043" t="s">
        <v>2995</v>
      </c>
      <c r="C1043">
        <f>VLOOKUP(B1043,pivottrain!A:C,2,0)</f>
        <v>0.15492957746478872</v>
      </c>
      <c r="D1043">
        <f>VLOOKUP(B1043,pivottrain!A:C,3,0)</f>
        <v>0.84507042253521125</v>
      </c>
      <c r="E1043" t="str">
        <f t="shared" si="16"/>
        <v>MALE</v>
      </c>
    </row>
    <row r="1044" spans="1:5">
      <c r="A1044" t="s">
        <v>6</v>
      </c>
      <c r="B1044" t="s">
        <v>2976</v>
      </c>
      <c r="C1044">
        <f>VLOOKUP(B1044,pivottrain!A:C,2,0)</f>
        <v>0.73152478952291866</v>
      </c>
      <c r="D1044">
        <f>VLOOKUP(B1044,pivottrain!A:C,3,0)</f>
        <v>0.26847521047708139</v>
      </c>
      <c r="E1044" t="str">
        <f t="shared" si="16"/>
        <v>FEMALE</v>
      </c>
    </row>
    <row r="1045" spans="1:5">
      <c r="A1045" t="s">
        <v>6</v>
      </c>
      <c r="B1045" t="s">
        <v>2976</v>
      </c>
      <c r="C1045">
        <f>VLOOKUP(B1045,pivottrain!A:C,2,0)</f>
        <v>0.73152478952291866</v>
      </c>
      <c r="D1045">
        <f>VLOOKUP(B1045,pivottrain!A:C,3,0)</f>
        <v>0.26847521047708139</v>
      </c>
      <c r="E1045" t="str">
        <f t="shared" si="16"/>
        <v>FEMALE</v>
      </c>
    </row>
    <row r="1046" spans="1:5">
      <c r="A1046" t="s">
        <v>4</v>
      </c>
      <c r="B1046" t="s">
        <v>2994</v>
      </c>
      <c r="C1046">
        <f>VLOOKUP(B1046,pivottrain!A:C,2,0)</f>
        <v>8.6538461538461536E-2</v>
      </c>
      <c r="D1046">
        <f>VLOOKUP(B1046,pivottrain!A:C,3,0)</f>
        <v>0.91346153846153844</v>
      </c>
      <c r="E1046" t="str">
        <f t="shared" si="16"/>
        <v>MALE</v>
      </c>
    </row>
    <row r="1047" spans="1:5">
      <c r="A1047" t="s">
        <v>4</v>
      </c>
      <c r="B1047" t="s">
        <v>2988</v>
      </c>
      <c r="C1047">
        <f>VLOOKUP(B1047,pivottrain!A:C,2,0)</f>
        <v>6.5384615384615388E-2</v>
      </c>
      <c r="D1047">
        <f>VLOOKUP(B1047,pivottrain!A:C,3,0)</f>
        <v>0.93461538461538463</v>
      </c>
      <c r="E1047" t="str">
        <f t="shared" si="16"/>
        <v>MALE</v>
      </c>
    </row>
    <row r="1048" spans="1:5">
      <c r="A1048" t="s">
        <v>4</v>
      </c>
      <c r="B1048" t="s">
        <v>2994</v>
      </c>
      <c r="C1048">
        <f>VLOOKUP(B1048,pivottrain!A:C,2,0)</f>
        <v>8.6538461538461536E-2</v>
      </c>
      <c r="D1048">
        <f>VLOOKUP(B1048,pivottrain!A:C,3,0)</f>
        <v>0.91346153846153844</v>
      </c>
      <c r="E1048" t="str">
        <f t="shared" si="16"/>
        <v>MALE</v>
      </c>
    </row>
    <row r="1049" spans="1:5">
      <c r="A1049" t="s">
        <v>6</v>
      </c>
      <c r="B1049" t="s">
        <v>2976</v>
      </c>
      <c r="C1049">
        <f>VLOOKUP(B1049,pivottrain!A:C,2,0)</f>
        <v>0.73152478952291866</v>
      </c>
      <c r="D1049">
        <f>VLOOKUP(B1049,pivottrain!A:C,3,0)</f>
        <v>0.26847521047708139</v>
      </c>
      <c r="E1049" t="str">
        <f t="shared" si="16"/>
        <v>FEMALE</v>
      </c>
    </row>
    <row r="1050" spans="1:5">
      <c r="A1050" t="s">
        <v>4</v>
      </c>
      <c r="B1050" t="s">
        <v>2976</v>
      </c>
      <c r="C1050">
        <f>VLOOKUP(B1050,pivottrain!A:C,2,0)</f>
        <v>0.73152478952291866</v>
      </c>
      <c r="D1050">
        <f>VLOOKUP(B1050,pivottrain!A:C,3,0)</f>
        <v>0.26847521047708139</v>
      </c>
      <c r="E1050" t="str">
        <f t="shared" si="16"/>
        <v>FEMALE</v>
      </c>
    </row>
    <row r="1051" spans="1:5">
      <c r="A1051" t="s">
        <v>6</v>
      </c>
      <c r="B1051" t="s">
        <v>2976</v>
      </c>
      <c r="C1051">
        <f>VLOOKUP(B1051,pivottrain!A:C,2,0)</f>
        <v>0.73152478952291866</v>
      </c>
      <c r="D1051">
        <f>VLOOKUP(B1051,pivottrain!A:C,3,0)</f>
        <v>0.26847521047708139</v>
      </c>
      <c r="E1051" t="str">
        <f t="shared" si="16"/>
        <v>FEMALE</v>
      </c>
    </row>
    <row r="1052" spans="1:5">
      <c r="A1052" t="s">
        <v>4</v>
      </c>
      <c r="B1052" t="s">
        <v>2985</v>
      </c>
      <c r="C1052">
        <f>VLOOKUP(B1052,pivottrain!A:C,2,0)</f>
        <v>6.25E-2</v>
      </c>
      <c r="D1052">
        <f>VLOOKUP(B1052,pivottrain!A:C,3,0)</f>
        <v>0.9375</v>
      </c>
      <c r="E1052" t="str">
        <f t="shared" si="16"/>
        <v>MALE</v>
      </c>
    </row>
    <row r="1053" spans="1:5">
      <c r="A1053" t="s">
        <v>6</v>
      </c>
      <c r="B1053" t="s">
        <v>2987</v>
      </c>
      <c r="C1053">
        <f>VLOOKUP(B1053,pivottrain!A:C,2,0)</f>
        <v>0.171875</v>
      </c>
      <c r="D1053">
        <f>VLOOKUP(B1053,pivottrain!A:C,3,0)</f>
        <v>0.828125</v>
      </c>
      <c r="E1053" t="str">
        <f t="shared" si="16"/>
        <v>MALE</v>
      </c>
    </row>
    <row r="1054" spans="1:5">
      <c r="A1054" t="s">
        <v>4</v>
      </c>
      <c r="B1054" t="s">
        <v>2992</v>
      </c>
      <c r="C1054">
        <f>VLOOKUP(B1054,pivottrain!A:C,2,0)</f>
        <v>0.06</v>
      </c>
      <c r="D1054">
        <f>VLOOKUP(B1054,pivottrain!A:C,3,0)</f>
        <v>0.94</v>
      </c>
      <c r="E1054" t="str">
        <f t="shared" si="16"/>
        <v>MALE</v>
      </c>
    </row>
    <row r="1055" spans="1:5">
      <c r="A1055" t="s">
        <v>4</v>
      </c>
      <c r="B1055" t="s">
        <v>2982</v>
      </c>
      <c r="C1055">
        <f>VLOOKUP(B1055,pivottrain!A:C,2,0)</f>
        <v>3.7234042553191488E-2</v>
      </c>
      <c r="D1055">
        <f>VLOOKUP(B1055,pivottrain!A:C,3,0)</f>
        <v>0.96276595744680848</v>
      </c>
      <c r="E1055" t="str">
        <f t="shared" si="16"/>
        <v>MALE</v>
      </c>
    </row>
    <row r="1056" spans="1:5">
      <c r="A1056" t="s">
        <v>4</v>
      </c>
      <c r="B1056" t="s">
        <v>2976</v>
      </c>
      <c r="C1056">
        <f>VLOOKUP(B1056,pivottrain!A:C,2,0)</f>
        <v>0.73152478952291866</v>
      </c>
      <c r="D1056">
        <f>VLOOKUP(B1056,pivottrain!A:C,3,0)</f>
        <v>0.26847521047708139</v>
      </c>
      <c r="E1056" t="str">
        <f t="shared" si="16"/>
        <v>FEMALE</v>
      </c>
    </row>
    <row r="1057" spans="1:5">
      <c r="A1057" t="s">
        <v>4</v>
      </c>
      <c r="B1057" t="s">
        <v>2988</v>
      </c>
      <c r="C1057">
        <f>VLOOKUP(B1057,pivottrain!A:C,2,0)</f>
        <v>6.5384615384615388E-2</v>
      </c>
      <c r="D1057">
        <f>VLOOKUP(B1057,pivottrain!A:C,3,0)</f>
        <v>0.93461538461538463</v>
      </c>
      <c r="E1057" t="str">
        <f t="shared" si="16"/>
        <v>MALE</v>
      </c>
    </row>
    <row r="1058" spans="1:5">
      <c r="A1058" t="s">
        <v>4</v>
      </c>
      <c r="B1058" t="s">
        <v>2978</v>
      </c>
      <c r="C1058">
        <f>VLOOKUP(B1058,pivottrain!A:C,2,0)</f>
        <v>5.0847457627118647E-2</v>
      </c>
      <c r="D1058">
        <f>VLOOKUP(B1058,pivottrain!A:C,3,0)</f>
        <v>0.94915254237288138</v>
      </c>
      <c r="E1058" t="str">
        <f t="shared" si="16"/>
        <v>MALE</v>
      </c>
    </row>
    <row r="1059" spans="1:5">
      <c r="A1059" t="s">
        <v>4</v>
      </c>
      <c r="B1059" t="s">
        <v>2988</v>
      </c>
      <c r="C1059">
        <f>VLOOKUP(B1059,pivottrain!A:C,2,0)</f>
        <v>6.5384615384615388E-2</v>
      </c>
      <c r="D1059">
        <f>VLOOKUP(B1059,pivottrain!A:C,3,0)</f>
        <v>0.93461538461538463</v>
      </c>
      <c r="E1059" t="str">
        <f t="shared" si="16"/>
        <v>MALE</v>
      </c>
    </row>
    <row r="1060" spans="1:5">
      <c r="A1060" t="s">
        <v>4</v>
      </c>
      <c r="B1060" t="s">
        <v>2984</v>
      </c>
      <c r="C1060">
        <f>VLOOKUP(B1060,pivottrain!A:C,2,0)</f>
        <v>2.6315789473684209E-2</v>
      </c>
      <c r="D1060">
        <f>VLOOKUP(B1060,pivottrain!A:C,3,0)</f>
        <v>0.97368421052631582</v>
      </c>
      <c r="E1060" t="str">
        <f t="shared" si="16"/>
        <v>MALE</v>
      </c>
    </row>
    <row r="1061" spans="1:5">
      <c r="A1061" t="s">
        <v>4</v>
      </c>
      <c r="B1061" t="s">
        <v>2992</v>
      </c>
      <c r="C1061">
        <f>VLOOKUP(B1061,pivottrain!A:C,2,0)</f>
        <v>0.06</v>
      </c>
      <c r="D1061">
        <f>VLOOKUP(B1061,pivottrain!A:C,3,0)</f>
        <v>0.94</v>
      </c>
      <c r="E1061" t="str">
        <f t="shared" si="16"/>
        <v>MALE</v>
      </c>
    </row>
    <row r="1062" spans="1:5">
      <c r="A1062" t="s">
        <v>6</v>
      </c>
      <c r="B1062" t="s">
        <v>2983</v>
      </c>
      <c r="C1062">
        <f>VLOOKUP(B1062,pivottrain!A:C,2,0)</f>
        <v>0.82037996545768566</v>
      </c>
      <c r="D1062">
        <f>VLOOKUP(B1062,pivottrain!A:C,3,0)</f>
        <v>0.17962003454231434</v>
      </c>
      <c r="E1062" t="str">
        <f t="shared" si="16"/>
        <v>FEMALE</v>
      </c>
    </row>
    <row r="1063" spans="1:5">
      <c r="A1063" t="s">
        <v>4</v>
      </c>
      <c r="B1063" t="s">
        <v>2989</v>
      </c>
      <c r="C1063">
        <f>VLOOKUP(B1063,pivottrain!A:C,2,0)</f>
        <v>0.33333333333333331</v>
      </c>
      <c r="D1063">
        <f>VLOOKUP(B1063,pivottrain!A:C,3,0)</f>
        <v>0.66666666666666663</v>
      </c>
      <c r="E1063" t="str">
        <f t="shared" si="16"/>
        <v>MALE</v>
      </c>
    </row>
    <row r="1064" spans="1:5">
      <c r="A1064" t="s">
        <v>6</v>
      </c>
      <c r="B1064" t="s">
        <v>2983</v>
      </c>
      <c r="C1064">
        <f>VLOOKUP(B1064,pivottrain!A:C,2,0)</f>
        <v>0.82037996545768566</v>
      </c>
      <c r="D1064">
        <f>VLOOKUP(B1064,pivottrain!A:C,3,0)</f>
        <v>0.17962003454231434</v>
      </c>
      <c r="E1064" t="str">
        <f t="shared" si="16"/>
        <v>FEMALE</v>
      </c>
    </row>
    <row r="1065" spans="1:5">
      <c r="A1065" t="s">
        <v>4</v>
      </c>
      <c r="B1065" t="s">
        <v>2983</v>
      </c>
      <c r="C1065">
        <f>VLOOKUP(B1065,pivottrain!A:C,2,0)</f>
        <v>0.82037996545768566</v>
      </c>
      <c r="D1065">
        <f>VLOOKUP(B1065,pivottrain!A:C,3,0)</f>
        <v>0.17962003454231434</v>
      </c>
      <c r="E1065" t="str">
        <f t="shared" si="16"/>
        <v>FEMALE</v>
      </c>
    </row>
    <row r="1066" spans="1:5">
      <c r="A1066" t="s">
        <v>4</v>
      </c>
      <c r="B1066" t="s">
        <v>2977</v>
      </c>
      <c r="C1066">
        <f>VLOOKUP(B1066,pivottrain!A:C,2,0)</f>
        <v>0.15789473684210525</v>
      </c>
      <c r="D1066">
        <f>VLOOKUP(B1066,pivottrain!A:C,3,0)</f>
        <v>0.84210526315789469</v>
      </c>
      <c r="E1066" t="str">
        <f t="shared" si="16"/>
        <v>MALE</v>
      </c>
    </row>
    <row r="1067" spans="1:5">
      <c r="A1067" t="s">
        <v>4</v>
      </c>
      <c r="B1067" t="s">
        <v>2976</v>
      </c>
      <c r="C1067">
        <f>VLOOKUP(B1067,pivottrain!A:C,2,0)</f>
        <v>0.73152478952291866</v>
      </c>
      <c r="D1067">
        <f>VLOOKUP(B1067,pivottrain!A:C,3,0)</f>
        <v>0.26847521047708139</v>
      </c>
      <c r="E1067" t="str">
        <f t="shared" si="16"/>
        <v>FEMALE</v>
      </c>
    </row>
    <row r="1068" spans="1:5">
      <c r="A1068" t="s">
        <v>6</v>
      </c>
      <c r="B1068" t="s">
        <v>2976</v>
      </c>
      <c r="C1068">
        <f>VLOOKUP(B1068,pivottrain!A:C,2,0)</f>
        <v>0.73152478952291866</v>
      </c>
      <c r="D1068">
        <f>VLOOKUP(B1068,pivottrain!A:C,3,0)</f>
        <v>0.26847521047708139</v>
      </c>
      <c r="E1068" t="str">
        <f t="shared" si="16"/>
        <v>FEMALE</v>
      </c>
    </row>
    <row r="1069" spans="1:5">
      <c r="A1069" t="s">
        <v>6</v>
      </c>
      <c r="B1069" t="s">
        <v>2976</v>
      </c>
      <c r="C1069">
        <f>VLOOKUP(B1069,pivottrain!A:C,2,0)</f>
        <v>0.73152478952291866</v>
      </c>
      <c r="D1069">
        <f>VLOOKUP(B1069,pivottrain!A:C,3,0)</f>
        <v>0.26847521047708139</v>
      </c>
      <c r="E1069" t="str">
        <f t="shared" si="16"/>
        <v>FEMALE</v>
      </c>
    </row>
    <row r="1070" spans="1:5">
      <c r="A1070" t="s">
        <v>4</v>
      </c>
      <c r="B1070" t="s">
        <v>2982</v>
      </c>
      <c r="C1070">
        <f>VLOOKUP(B1070,pivottrain!A:C,2,0)</f>
        <v>3.7234042553191488E-2</v>
      </c>
      <c r="D1070">
        <f>VLOOKUP(B1070,pivottrain!A:C,3,0)</f>
        <v>0.96276595744680848</v>
      </c>
      <c r="E1070" t="str">
        <f t="shared" si="16"/>
        <v>MALE</v>
      </c>
    </row>
    <row r="1071" spans="1:5">
      <c r="A1071" t="s">
        <v>6</v>
      </c>
      <c r="B1071" t="s">
        <v>2983</v>
      </c>
      <c r="C1071">
        <f>VLOOKUP(B1071,pivottrain!A:C,2,0)</f>
        <v>0.82037996545768566</v>
      </c>
      <c r="D1071">
        <f>VLOOKUP(B1071,pivottrain!A:C,3,0)</f>
        <v>0.17962003454231434</v>
      </c>
      <c r="E1071" t="str">
        <f t="shared" si="16"/>
        <v>FEMALE</v>
      </c>
    </row>
    <row r="1072" spans="1:5">
      <c r="A1072" t="s">
        <v>6</v>
      </c>
      <c r="B1072" t="s">
        <v>2976</v>
      </c>
      <c r="C1072">
        <f>VLOOKUP(B1072,pivottrain!A:C,2,0)</f>
        <v>0.73152478952291866</v>
      </c>
      <c r="D1072">
        <f>VLOOKUP(B1072,pivottrain!A:C,3,0)</f>
        <v>0.26847521047708139</v>
      </c>
      <c r="E1072" t="str">
        <f t="shared" si="16"/>
        <v>FEMALE</v>
      </c>
    </row>
    <row r="1073" spans="1:5">
      <c r="A1073" t="s">
        <v>4</v>
      </c>
      <c r="B1073" t="s">
        <v>2976</v>
      </c>
      <c r="C1073">
        <f>VLOOKUP(B1073,pivottrain!A:C,2,0)</f>
        <v>0.73152478952291866</v>
      </c>
      <c r="D1073">
        <f>VLOOKUP(B1073,pivottrain!A:C,3,0)</f>
        <v>0.26847521047708139</v>
      </c>
      <c r="E1073" t="str">
        <f t="shared" si="16"/>
        <v>FEMALE</v>
      </c>
    </row>
    <row r="1074" spans="1:5">
      <c r="A1074" t="s">
        <v>6</v>
      </c>
      <c r="B1074" t="s">
        <v>2976</v>
      </c>
      <c r="C1074">
        <f>VLOOKUP(B1074,pivottrain!A:C,2,0)</f>
        <v>0.73152478952291866</v>
      </c>
      <c r="D1074">
        <f>VLOOKUP(B1074,pivottrain!A:C,3,0)</f>
        <v>0.26847521047708139</v>
      </c>
      <c r="E1074" t="str">
        <f t="shared" si="16"/>
        <v>FEMALE</v>
      </c>
    </row>
    <row r="1075" spans="1:5">
      <c r="A1075" t="s">
        <v>6</v>
      </c>
      <c r="B1075" t="s">
        <v>2976</v>
      </c>
      <c r="C1075">
        <f>VLOOKUP(B1075,pivottrain!A:C,2,0)</f>
        <v>0.73152478952291866</v>
      </c>
      <c r="D1075">
        <f>VLOOKUP(B1075,pivottrain!A:C,3,0)</f>
        <v>0.26847521047708139</v>
      </c>
      <c r="E1075" t="str">
        <f t="shared" si="16"/>
        <v>FEMALE</v>
      </c>
    </row>
    <row r="1076" spans="1:5">
      <c r="A1076" t="s">
        <v>4</v>
      </c>
      <c r="B1076" t="s">
        <v>2994</v>
      </c>
      <c r="C1076">
        <f>VLOOKUP(B1076,pivottrain!A:C,2,0)</f>
        <v>8.6538461538461536E-2</v>
      </c>
      <c r="D1076">
        <f>VLOOKUP(B1076,pivottrain!A:C,3,0)</f>
        <v>0.91346153846153844</v>
      </c>
      <c r="E1076" t="str">
        <f t="shared" si="16"/>
        <v>MALE</v>
      </c>
    </row>
    <row r="1077" spans="1:5">
      <c r="A1077" t="s">
        <v>4</v>
      </c>
      <c r="B1077" t="s">
        <v>2978</v>
      </c>
      <c r="C1077">
        <f>VLOOKUP(B1077,pivottrain!A:C,2,0)</f>
        <v>5.0847457627118647E-2</v>
      </c>
      <c r="D1077">
        <f>VLOOKUP(B1077,pivottrain!A:C,3,0)</f>
        <v>0.94915254237288138</v>
      </c>
      <c r="E1077" t="str">
        <f t="shared" si="16"/>
        <v>MALE</v>
      </c>
    </row>
    <row r="1078" spans="1:5">
      <c r="A1078" t="s">
        <v>4</v>
      </c>
      <c r="B1078" t="s">
        <v>2995</v>
      </c>
      <c r="C1078">
        <f>VLOOKUP(B1078,pivottrain!A:C,2,0)</f>
        <v>0.15492957746478872</v>
      </c>
      <c r="D1078">
        <f>VLOOKUP(B1078,pivottrain!A:C,3,0)</f>
        <v>0.84507042253521125</v>
      </c>
      <c r="E1078" t="str">
        <f t="shared" si="16"/>
        <v>MALE</v>
      </c>
    </row>
    <row r="1079" spans="1:5">
      <c r="A1079" t="s">
        <v>4</v>
      </c>
      <c r="B1079" t="s">
        <v>2996</v>
      </c>
      <c r="C1079">
        <f>VLOOKUP(B1079,pivottrain!A:C,2,0)</f>
        <v>0</v>
      </c>
      <c r="D1079">
        <f>VLOOKUP(B1079,pivottrain!A:C,3,0)</f>
        <v>1</v>
      </c>
      <c r="E1079" t="str">
        <f t="shared" si="16"/>
        <v>MALE</v>
      </c>
    </row>
    <row r="1080" spans="1:5">
      <c r="A1080" t="s">
        <v>4</v>
      </c>
      <c r="B1080" t="s">
        <v>2982</v>
      </c>
      <c r="C1080">
        <f>VLOOKUP(B1080,pivottrain!A:C,2,0)</f>
        <v>3.7234042553191488E-2</v>
      </c>
      <c r="D1080">
        <f>VLOOKUP(B1080,pivottrain!A:C,3,0)</f>
        <v>0.96276595744680848</v>
      </c>
      <c r="E1080" t="str">
        <f t="shared" si="16"/>
        <v>MALE</v>
      </c>
    </row>
    <row r="1081" spans="1:5">
      <c r="A1081" t="s">
        <v>4</v>
      </c>
      <c r="B1081" t="s">
        <v>2981</v>
      </c>
      <c r="C1081">
        <f>VLOOKUP(B1081,pivottrain!A:C,2,0)</f>
        <v>5.2631578947368418E-2</v>
      </c>
      <c r="D1081">
        <f>VLOOKUP(B1081,pivottrain!A:C,3,0)</f>
        <v>0.94736842105263153</v>
      </c>
      <c r="E1081" t="str">
        <f t="shared" si="16"/>
        <v>MALE</v>
      </c>
    </row>
    <row r="1082" spans="1:5">
      <c r="A1082" t="s">
        <v>6</v>
      </c>
      <c r="B1082" t="s">
        <v>2983</v>
      </c>
      <c r="C1082">
        <f>VLOOKUP(B1082,pivottrain!A:C,2,0)</f>
        <v>0.82037996545768566</v>
      </c>
      <c r="D1082">
        <f>VLOOKUP(B1082,pivottrain!A:C,3,0)</f>
        <v>0.17962003454231434</v>
      </c>
      <c r="E1082" t="str">
        <f t="shared" si="16"/>
        <v>FEMALE</v>
      </c>
    </row>
    <row r="1083" spans="1:5">
      <c r="A1083" t="s">
        <v>6</v>
      </c>
      <c r="B1083" t="s">
        <v>2983</v>
      </c>
      <c r="C1083">
        <f>VLOOKUP(B1083,pivottrain!A:C,2,0)</f>
        <v>0.82037996545768566</v>
      </c>
      <c r="D1083">
        <f>VLOOKUP(B1083,pivottrain!A:C,3,0)</f>
        <v>0.17962003454231434</v>
      </c>
      <c r="E1083" t="str">
        <f t="shared" si="16"/>
        <v>FEMALE</v>
      </c>
    </row>
    <row r="1084" spans="1:5">
      <c r="A1084" t="s">
        <v>4</v>
      </c>
      <c r="B1084" t="s">
        <v>2976</v>
      </c>
      <c r="C1084">
        <f>VLOOKUP(B1084,pivottrain!A:C,2,0)</f>
        <v>0.73152478952291866</v>
      </c>
      <c r="D1084">
        <f>VLOOKUP(B1084,pivottrain!A:C,3,0)</f>
        <v>0.26847521047708139</v>
      </c>
      <c r="E1084" t="str">
        <f t="shared" si="16"/>
        <v>FEMALE</v>
      </c>
    </row>
    <row r="1085" spans="1:5">
      <c r="A1085" t="s">
        <v>4</v>
      </c>
      <c r="B1085" t="s">
        <v>2992</v>
      </c>
      <c r="C1085">
        <f>VLOOKUP(B1085,pivottrain!A:C,2,0)</f>
        <v>0.06</v>
      </c>
      <c r="D1085">
        <f>VLOOKUP(B1085,pivottrain!A:C,3,0)</f>
        <v>0.94</v>
      </c>
      <c r="E1085" t="str">
        <f t="shared" si="16"/>
        <v>MALE</v>
      </c>
    </row>
    <row r="1086" spans="1:5">
      <c r="A1086" t="s">
        <v>4</v>
      </c>
      <c r="B1086" t="s">
        <v>2996</v>
      </c>
      <c r="C1086">
        <f>VLOOKUP(B1086,pivottrain!A:C,2,0)</f>
        <v>0</v>
      </c>
      <c r="D1086">
        <f>VLOOKUP(B1086,pivottrain!A:C,3,0)</f>
        <v>1</v>
      </c>
      <c r="E1086" t="str">
        <f t="shared" si="16"/>
        <v>MALE</v>
      </c>
    </row>
    <row r="1087" spans="1:5">
      <c r="A1087" t="s">
        <v>6</v>
      </c>
      <c r="B1087" t="s">
        <v>2976</v>
      </c>
      <c r="C1087">
        <f>VLOOKUP(B1087,pivottrain!A:C,2,0)</f>
        <v>0.73152478952291866</v>
      </c>
      <c r="D1087">
        <f>VLOOKUP(B1087,pivottrain!A:C,3,0)</f>
        <v>0.26847521047708139</v>
      </c>
      <c r="E1087" t="str">
        <f t="shared" si="16"/>
        <v>FEMALE</v>
      </c>
    </row>
    <row r="1088" spans="1:5">
      <c r="A1088" t="s">
        <v>6</v>
      </c>
      <c r="B1088" t="s">
        <v>2983</v>
      </c>
      <c r="C1088">
        <f>VLOOKUP(B1088,pivottrain!A:C,2,0)</f>
        <v>0.82037996545768566</v>
      </c>
      <c r="D1088">
        <f>VLOOKUP(B1088,pivottrain!A:C,3,0)</f>
        <v>0.17962003454231434</v>
      </c>
      <c r="E1088" t="str">
        <f t="shared" si="16"/>
        <v>FEMALE</v>
      </c>
    </row>
    <row r="1089" spans="1:5">
      <c r="A1089" t="s">
        <v>6</v>
      </c>
      <c r="B1089" t="s">
        <v>2983</v>
      </c>
      <c r="C1089">
        <f>VLOOKUP(B1089,pivottrain!A:C,2,0)</f>
        <v>0.82037996545768566</v>
      </c>
      <c r="D1089">
        <f>VLOOKUP(B1089,pivottrain!A:C,3,0)</f>
        <v>0.17962003454231434</v>
      </c>
      <c r="E1089" t="str">
        <f t="shared" si="16"/>
        <v>FEMALE</v>
      </c>
    </row>
    <row r="1090" spans="1:5">
      <c r="A1090" t="s">
        <v>6</v>
      </c>
      <c r="B1090" t="s">
        <v>2983</v>
      </c>
      <c r="C1090">
        <f>VLOOKUP(B1090,pivottrain!A:C,2,0)</f>
        <v>0.82037996545768566</v>
      </c>
      <c r="D1090">
        <f>VLOOKUP(B1090,pivottrain!A:C,3,0)</f>
        <v>0.17962003454231434</v>
      </c>
      <c r="E1090" t="str">
        <f t="shared" si="16"/>
        <v>FEMALE</v>
      </c>
    </row>
    <row r="1091" spans="1:5">
      <c r="A1091" t="s">
        <v>6</v>
      </c>
      <c r="B1091" t="s">
        <v>2976</v>
      </c>
      <c r="C1091">
        <f>VLOOKUP(B1091,pivottrain!A:C,2,0)</f>
        <v>0.73152478952291866</v>
      </c>
      <c r="D1091">
        <f>VLOOKUP(B1091,pivottrain!A:C,3,0)</f>
        <v>0.26847521047708139</v>
      </c>
      <c r="E1091" t="str">
        <f t="shared" ref="E1091:E1154" si="17">IF(D1091&gt;C1091,"MALE","FEMALE")</f>
        <v>FEMALE</v>
      </c>
    </row>
    <row r="1092" spans="1:5">
      <c r="A1092" t="s">
        <v>6</v>
      </c>
      <c r="B1092" t="s">
        <v>2976</v>
      </c>
      <c r="C1092">
        <f>VLOOKUP(B1092,pivottrain!A:C,2,0)</f>
        <v>0.73152478952291866</v>
      </c>
      <c r="D1092">
        <f>VLOOKUP(B1092,pivottrain!A:C,3,0)</f>
        <v>0.26847521047708139</v>
      </c>
      <c r="E1092" t="str">
        <f t="shared" si="17"/>
        <v>FEMALE</v>
      </c>
    </row>
    <row r="1093" spans="1:5">
      <c r="A1093" t="s">
        <v>6</v>
      </c>
      <c r="B1093" t="s">
        <v>2976</v>
      </c>
      <c r="C1093">
        <f>VLOOKUP(B1093,pivottrain!A:C,2,0)</f>
        <v>0.73152478952291866</v>
      </c>
      <c r="D1093">
        <f>VLOOKUP(B1093,pivottrain!A:C,3,0)</f>
        <v>0.26847521047708139</v>
      </c>
      <c r="E1093" t="str">
        <f t="shared" si="17"/>
        <v>FEMALE</v>
      </c>
    </row>
    <row r="1094" spans="1:5">
      <c r="A1094" t="s">
        <v>4</v>
      </c>
      <c r="B1094" t="s">
        <v>2994</v>
      </c>
      <c r="C1094">
        <f>VLOOKUP(B1094,pivottrain!A:C,2,0)</f>
        <v>8.6538461538461536E-2</v>
      </c>
      <c r="D1094">
        <f>VLOOKUP(B1094,pivottrain!A:C,3,0)</f>
        <v>0.91346153846153844</v>
      </c>
      <c r="E1094" t="str">
        <f t="shared" si="17"/>
        <v>MALE</v>
      </c>
    </row>
    <row r="1095" spans="1:5">
      <c r="A1095" t="s">
        <v>6</v>
      </c>
      <c r="B1095" t="s">
        <v>2976</v>
      </c>
      <c r="C1095">
        <f>VLOOKUP(B1095,pivottrain!A:C,2,0)</f>
        <v>0.73152478952291866</v>
      </c>
      <c r="D1095">
        <f>VLOOKUP(B1095,pivottrain!A:C,3,0)</f>
        <v>0.26847521047708139</v>
      </c>
      <c r="E1095" t="str">
        <f t="shared" si="17"/>
        <v>FEMALE</v>
      </c>
    </row>
    <row r="1096" spans="1:5">
      <c r="A1096" t="s">
        <v>6</v>
      </c>
      <c r="B1096" t="s">
        <v>2979</v>
      </c>
      <c r="C1096">
        <f>VLOOKUP(B1096,pivottrain!A:C,2,0)</f>
        <v>0.47619047619047616</v>
      </c>
      <c r="D1096">
        <f>VLOOKUP(B1096,pivottrain!A:C,3,0)</f>
        <v>0.52380952380952384</v>
      </c>
      <c r="E1096" t="str">
        <f t="shared" si="17"/>
        <v>MALE</v>
      </c>
    </row>
    <row r="1097" spans="1:5">
      <c r="A1097" t="s">
        <v>4</v>
      </c>
      <c r="B1097" t="s">
        <v>2992</v>
      </c>
      <c r="C1097">
        <f>VLOOKUP(B1097,pivottrain!A:C,2,0)</f>
        <v>0.06</v>
      </c>
      <c r="D1097">
        <f>VLOOKUP(B1097,pivottrain!A:C,3,0)</f>
        <v>0.94</v>
      </c>
      <c r="E1097" t="str">
        <f t="shared" si="17"/>
        <v>MALE</v>
      </c>
    </row>
    <row r="1098" spans="1:5">
      <c r="A1098" t="s">
        <v>4</v>
      </c>
      <c r="B1098" t="s">
        <v>2976</v>
      </c>
      <c r="C1098">
        <f>VLOOKUP(B1098,pivottrain!A:C,2,0)</f>
        <v>0.73152478952291866</v>
      </c>
      <c r="D1098">
        <f>VLOOKUP(B1098,pivottrain!A:C,3,0)</f>
        <v>0.26847521047708139</v>
      </c>
      <c r="E1098" t="str">
        <f t="shared" si="17"/>
        <v>FEMALE</v>
      </c>
    </row>
    <row r="1099" spans="1:5">
      <c r="A1099" t="s">
        <v>6</v>
      </c>
      <c r="B1099" t="s">
        <v>2976</v>
      </c>
      <c r="C1099">
        <f>VLOOKUP(B1099,pivottrain!A:C,2,0)</f>
        <v>0.73152478952291866</v>
      </c>
      <c r="D1099">
        <f>VLOOKUP(B1099,pivottrain!A:C,3,0)</f>
        <v>0.26847521047708139</v>
      </c>
      <c r="E1099" t="str">
        <f t="shared" si="17"/>
        <v>FEMALE</v>
      </c>
    </row>
    <row r="1100" spans="1:5">
      <c r="A1100" t="s">
        <v>6</v>
      </c>
      <c r="B1100" t="s">
        <v>2976</v>
      </c>
      <c r="C1100">
        <f>VLOOKUP(B1100,pivottrain!A:C,2,0)</f>
        <v>0.73152478952291866</v>
      </c>
      <c r="D1100">
        <f>VLOOKUP(B1100,pivottrain!A:C,3,0)</f>
        <v>0.26847521047708139</v>
      </c>
      <c r="E1100" t="str">
        <f t="shared" si="17"/>
        <v>FEMALE</v>
      </c>
    </row>
    <row r="1101" spans="1:5">
      <c r="A1101" t="s">
        <v>6</v>
      </c>
      <c r="B1101" t="s">
        <v>2976</v>
      </c>
      <c r="C1101">
        <f>VLOOKUP(B1101,pivottrain!A:C,2,0)</f>
        <v>0.73152478952291866</v>
      </c>
      <c r="D1101">
        <f>VLOOKUP(B1101,pivottrain!A:C,3,0)</f>
        <v>0.26847521047708139</v>
      </c>
      <c r="E1101" t="str">
        <f t="shared" si="17"/>
        <v>FEMALE</v>
      </c>
    </row>
    <row r="1102" spans="1:5">
      <c r="A1102" t="s">
        <v>6</v>
      </c>
      <c r="B1102" t="s">
        <v>2983</v>
      </c>
      <c r="C1102">
        <f>VLOOKUP(B1102,pivottrain!A:C,2,0)</f>
        <v>0.82037996545768566</v>
      </c>
      <c r="D1102">
        <f>VLOOKUP(B1102,pivottrain!A:C,3,0)</f>
        <v>0.17962003454231434</v>
      </c>
      <c r="E1102" t="str">
        <f t="shared" si="17"/>
        <v>FEMALE</v>
      </c>
    </row>
    <row r="1103" spans="1:5">
      <c r="A1103" t="s">
        <v>6</v>
      </c>
      <c r="B1103" t="s">
        <v>2976</v>
      </c>
      <c r="C1103">
        <f>VLOOKUP(B1103,pivottrain!A:C,2,0)</f>
        <v>0.73152478952291866</v>
      </c>
      <c r="D1103">
        <f>VLOOKUP(B1103,pivottrain!A:C,3,0)</f>
        <v>0.26847521047708139</v>
      </c>
      <c r="E1103" t="str">
        <f t="shared" si="17"/>
        <v>FEMALE</v>
      </c>
    </row>
    <row r="1104" spans="1:5">
      <c r="A1104" t="s">
        <v>6</v>
      </c>
      <c r="B1104" t="s">
        <v>2983</v>
      </c>
      <c r="C1104">
        <f>VLOOKUP(B1104,pivottrain!A:C,2,0)</f>
        <v>0.82037996545768566</v>
      </c>
      <c r="D1104">
        <f>VLOOKUP(B1104,pivottrain!A:C,3,0)</f>
        <v>0.17962003454231434</v>
      </c>
      <c r="E1104" t="str">
        <f t="shared" si="17"/>
        <v>FEMALE</v>
      </c>
    </row>
    <row r="1105" spans="1:5">
      <c r="A1105" t="s">
        <v>4</v>
      </c>
      <c r="B1105" t="s">
        <v>2976</v>
      </c>
      <c r="C1105">
        <f>VLOOKUP(B1105,pivottrain!A:C,2,0)</f>
        <v>0.73152478952291866</v>
      </c>
      <c r="D1105">
        <f>VLOOKUP(B1105,pivottrain!A:C,3,0)</f>
        <v>0.26847521047708139</v>
      </c>
      <c r="E1105" t="str">
        <f t="shared" si="17"/>
        <v>FEMALE</v>
      </c>
    </row>
    <row r="1106" spans="1:5">
      <c r="A1106" t="s">
        <v>6</v>
      </c>
      <c r="B1106" t="s">
        <v>2976</v>
      </c>
      <c r="C1106">
        <f>VLOOKUP(B1106,pivottrain!A:C,2,0)</f>
        <v>0.73152478952291866</v>
      </c>
      <c r="D1106">
        <f>VLOOKUP(B1106,pivottrain!A:C,3,0)</f>
        <v>0.26847521047708139</v>
      </c>
      <c r="E1106" t="str">
        <f t="shared" si="17"/>
        <v>FEMALE</v>
      </c>
    </row>
    <row r="1107" spans="1:5">
      <c r="A1107" t="s">
        <v>4</v>
      </c>
      <c r="B1107" t="s">
        <v>2992</v>
      </c>
      <c r="C1107">
        <f>VLOOKUP(B1107,pivottrain!A:C,2,0)</f>
        <v>0.06</v>
      </c>
      <c r="D1107">
        <f>VLOOKUP(B1107,pivottrain!A:C,3,0)</f>
        <v>0.94</v>
      </c>
      <c r="E1107" t="str">
        <f t="shared" si="17"/>
        <v>MALE</v>
      </c>
    </row>
    <row r="1108" spans="1:5">
      <c r="A1108" t="s">
        <v>6</v>
      </c>
      <c r="B1108" t="s">
        <v>2976</v>
      </c>
      <c r="C1108">
        <f>VLOOKUP(B1108,pivottrain!A:C,2,0)</f>
        <v>0.73152478952291866</v>
      </c>
      <c r="D1108">
        <f>VLOOKUP(B1108,pivottrain!A:C,3,0)</f>
        <v>0.26847521047708139</v>
      </c>
      <c r="E1108" t="str">
        <f t="shared" si="17"/>
        <v>FEMALE</v>
      </c>
    </row>
    <row r="1109" spans="1:5">
      <c r="A1109" t="s">
        <v>6</v>
      </c>
      <c r="B1109" t="s">
        <v>2990</v>
      </c>
      <c r="C1109">
        <f>VLOOKUP(B1109,pivottrain!A:C,2,0)</f>
        <v>4.7619047619047616E-2</v>
      </c>
      <c r="D1109">
        <f>VLOOKUP(B1109,pivottrain!A:C,3,0)</f>
        <v>0.95238095238095233</v>
      </c>
      <c r="E1109" t="str">
        <f t="shared" si="17"/>
        <v>MALE</v>
      </c>
    </row>
    <row r="1110" spans="1:5">
      <c r="A1110" t="s">
        <v>6</v>
      </c>
      <c r="B1110" t="s">
        <v>2983</v>
      </c>
      <c r="C1110">
        <f>VLOOKUP(B1110,pivottrain!A:C,2,0)</f>
        <v>0.82037996545768566</v>
      </c>
      <c r="D1110">
        <f>VLOOKUP(B1110,pivottrain!A:C,3,0)</f>
        <v>0.17962003454231434</v>
      </c>
      <c r="E1110" t="str">
        <f t="shared" si="17"/>
        <v>FEMALE</v>
      </c>
    </row>
    <row r="1111" spans="1:5">
      <c r="A1111" t="s">
        <v>6</v>
      </c>
      <c r="B1111" t="s">
        <v>2992</v>
      </c>
      <c r="C1111">
        <f>VLOOKUP(B1111,pivottrain!A:C,2,0)</f>
        <v>0.06</v>
      </c>
      <c r="D1111">
        <f>VLOOKUP(B1111,pivottrain!A:C,3,0)</f>
        <v>0.94</v>
      </c>
      <c r="E1111" t="str">
        <f t="shared" si="17"/>
        <v>MALE</v>
      </c>
    </row>
    <row r="1112" spans="1:5">
      <c r="A1112" t="s">
        <v>4</v>
      </c>
      <c r="B1112" t="s">
        <v>2992</v>
      </c>
      <c r="C1112">
        <f>VLOOKUP(B1112,pivottrain!A:C,2,0)</f>
        <v>0.06</v>
      </c>
      <c r="D1112">
        <f>VLOOKUP(B1112,pivottrain!A:C,3,0)</f>
        <v>0.94</v>
      </c>
      <c r="E1112" t="str">
        <f t="shared" si="17"/>
        <v>MALE</v>
      </c>
    </row>
    <row r="1113" spans="1:5">
      <c r="A1113" t="s">
        <v>4</v>
      </c>
      <c r="B1113" t="s">
        <v>2987</v>
      </c>
      <c r="C1113">
        <f>VLOOKUP(B1113,pivottrain!A:C,2,0)</f>
        <v>0.171875</v>
      </c>
      <c r="D1113">
        <f>VLOOKUP(B1113,pivottrain!A:C,3,0)</f>
        <v>0.828125</v>
      </c>
      <c r="E1113" t="str">
        <f t="shared" si="17"/>
        <v>MALE</v>
      </c>
    </row>
    <row r="1114" spans="1:5">
      <c r="A1114" t="s">
        <v>4</v>
      </c>
      <c r="B1114" t="s">
        <v>2996</v>
      </c>
      <c r="C1114">
        <f>VLOOKUP(B1114,pivottrain!A:C,2,0)</f>
        <v>0</v>
      </c>
      <c r="D1114">
        <f>VLOOKUP(B1114,pivottrain!A:C,3,0)</f>
        <v>1</v>
      </c>
      <c r="E1114" t="str">
        <f t="shared" si="17"/>
        <v>MALE</v>
      </c>
    </row>
    <row r="1115" spans="1:5">
      <c r="A1115" t="s">
        <v>6</v>
      </c>
      <c r="B1115" t="s">
        <v>2976</v>
      </c>
      <c r="C1115">
        <f>VLOOKUP(B1115,pivottrain!A:C,2,0)</f>
        <v>0.73152478952291866</v>
      </c>
      <c r="D1115">
        <f>VLOOKUP(B1115,pivottrain!A:C,3,0)</f>
        <v>0.26847521047708139</v>
      </c>
      <c r="E1115" t="str">
        <f t="shared" si="17"/>
        <v>FEMALE</v>
      </c>
    </row>
    <row r="1116" spans="1:5">
      <c r="A1116" t="s">
        <v>6</v>
      </c>
      <c r="B1116" t="s">
        <v>2983</v>
      </c>
      <c r="C1116">
        <f>VLOOKUP(B1116,pivottrain!A:C,2,0)</f>
        <v>0.82037996545768566</v>
      </c>
      <c r="D1116">
        <f>VLOOKUP(B1116,pivottrain!A:C,3,0)</f>
        <v>0.17962003454231434</v>
      </c>
      <c r="E1116" t="str">
        <f t="shared" si="17"/>
        <v>FEMALE</v>
      </c>
    </row>
    <row r="1117" spans="1:5">
      <c r="A1117" t="s">
        <v>6</v>
      </c>
      <c r="B1117" t="s">
        <v>2976</v>
      </c>
      <c r="C1117">
        <f>VLOOKUP(B1117,pivottrain!A:C,2,0)</f>
        <v>0.73152478952291866</v>
      </c>
      <c r="D1117">
        <f>VLOOKUP(B1117,pivottrain!A:C,3,0)</f>
        <v>0.26847521047708139</v>
      </c>
      <c r="E1117" t="str">
        <f t="shared" si="17"/>
        <v>FEMALE</v>
      </c>
    </row>
    <row r="1118" spans="1:5">
      <c r="A1118" t="s">
        <v>6</v>
      </c>
      <c r="B1118" t="s">
        <v>2976</v>
      </c>
      <c r="C1118">
        <f>VLOOKUP(B1118,pivottrain!A:C,2,0)</f>
        <v>0.73152478952291866</v>
      </c>
      <c r="D1118">
        <f>VLOOKUP(B1118,pivottrain!A:C,3,0)</f>
        <v>0.26847521047708139</v>
      </c>
      <c r="E1118" t="str">
        <f t="shared" si="17"/>
        <v>FEMALE</v>
      </c>
    </row>
    <row r="1119" spans="1:5">
      <c r="A1119" t="s">
        <v>6</v>
      </c>
      <c r="B1119" t="s">
        <v>2983</v>
      </c>
      <c r="C1119">
        <f>VLOOKUP(B1119,pivottrain!A:C,2,0)</f>
        <v>0.82037996545768566</v>
      </c>
      <c r="D1119">
        <f>VLOOKUP(B1119,pivottrain!A:C,3,0)</f>
        <v>0.17962003454231434</v>
      </c>
      <c r="E1119" t="str">
        <f t="shared" si="17"/>
        <v>FEMALE</v>
      </c>
    </row>
    <row r="1120" spans="1:5">
      <c r="A1120" t="s">
        <v>6</v>
      </c>
      <c r="B1120" t="s">
        <v>2988</v>
      </c>
      <c r="C1120">
        <f>VLOOKUP(B1120,pivottrain!A:C,2,0)</f>
        <v>6.5384615384615388E-2</v>
      </c>
      <c r="D1120">
        <f>VLOOKUP(B1120,pivottrain!A:C,3,0)</f>
        <v>0.93461538461538463</v>
      </c>
      <c r="E1120" t="str">
        <f t="shared" si="17"/>
        <v>MALE</v>
      </c>
    </row>
    <row r="1121" spans="1:5">
      <c r="A1121" t="s">
        <v>4</v>
      </c>
      <c r="B1121" t="s">
        <v>2990</v>
      </c>
      <c r="C1121">
        <f>VLOOKUP(B1121,pivottrain!A:C,2,0)</f>
        <v>4.7619047619047616E-2</v>
      </c>
      <c r="D1121">
        <f>VLOOKUP(B1121,pivottrain!A:C,3,0)</f>
        <v>0.95238095238095233</v>
      </c>
      <c r="E1121" t="str">
        <f t="shared" si="17"/>
        <v>MALE</v>
      </c>
    </row>
    <row r="1122" spans="1:5">
      <c r="A1122" t="s">
        <v>6</v>
      </c>
      <c r="B1122" t="s">
        <v>2976</v>
      </c>
      <c r="C1122">
        <f>VLOOKUP(B1122,pivottrain!A:C,2,0)</f>
        <v>0.73152478952291866</v>
      </c>
      <c r="D1122">
        <f>VLOOKUP(B1122,pivottrain!A:C,3,0)</f>
        <v>0.26847521047708139</v>
      </c>
      <c r="E1122" t="str">
        <f t="shared" si="17"/>
        <v>FEMALE</v>
      </c>
    </row>
    <row r="1123" spans="1:5">
      <c r="A1123" t="s">
        <v>6</v>
      </c>
      <c r="B1123" t="s">
        <v>2976</v>
      </c>
      <c r="C1123">
        <f>VLOOKUP(B1123,pivottrain!A:C,2,0)</f>
        <v>0.73152478952291866</v>
      </c>
      <c r="D1123">
        <f>VLOOKUP(B1123,pivottrain!A:C,3,0)</f>
        <v>0.26847521047708139</v>
      </c>
      <c r="E1123" t="str">
        <f t="shared" si="17"/>
        <v>FEMALE</v>
      </c>
    </row>
    <row r="1124" spans="1:5">
      <c r="A1124" t="s">
        <v>4</v>
      </c>
      <c r="B1124" t="s">
        <v>2993</v>
      </c>
      <c r="C1124">
        <f>VLOOKUP(B1124,pivottrain!A:C,2,0)</f>
        <v>0.10810810810810811</v>
      </c>
      <c r="D1124">
        <f>VLOOKUP(B1124,pivottrain!A:C,3,0)</f>
        <v>0.89189189189189189</v>
      </c>
      <c r="E1124" t="str">
        <f t="shared" si="17"/>
        <v>MALE</v>
      </c>
    </row>
    <row r="1125" spans="1:5">
      <c r="A1125" t="s">
        <v>6</v>
      </c>
      <c r="B1125" t="s">
        <v>2983</v>
      </c>
      <c r="C1125">
        <f>VLOOKUP(B1125,pivottrain!A:C,2,0)</f>
        <v>0.82037996545768566</v>
      </c>
      <c r="D1125">
        <f>VLOOKUP(B1125,pivottrain!A:C,3,0)</f>
        <v>0.17962003454231434</v>
      </c>
      <c r="E1125" t="str">
        <f t="shared" si="17"/>
        <v>FEMALE</v>
      </c>
    </row>
    <row r="1126" spans="1:5">
      <c r="A1126" t="s">
        <v>6</v>
      </c>
      <c r="B1126" t="s">
        <v>2983</v>
      </c>
      <c r="C1126">
        <f>VLOOKUP(B1126,pivottrain!A:C,2,0)</f>
        <v>0.82037996545768566</v>
      </c>
      <c r="D1126">
        <f>VLOOKUP(B1126,pivottrain!A:C,3,0)</f>
        <v>0.17962003454231434</v>
      </c>
      <c r="E1126" t="str">
        <f t="shared" si="17"/>
        <v>FEMALE</v>
      </c>
    </row>
    <row r="1127" spans="1:5">
      <c r="A1127" t="s">
        <v>6</v>
      </c>
      <c r="B1127" t="s">
        <v>2983</v>
      </c>
      <c r="C1127">
        <f>VLOOKUP(B1127,pivottrain!A:C,2,0)</f>
        <v>0.82037996545768566</v>
      </c>
      <c r="D1127">
        <f>VLOOKUP(B1127,pivottrain!A:C,3,0)</f>
        <v>0.17962003454231434</v>
      </c>
      <c r="E1127" t="str">
        <f t="shared" si="17"/>
        <v>FEMALE</v>
      </c>
    </row>
    <row r="1128" spans="1:5">
      <c r="A1128" t="s">
        <v>4</v>
      </c>
      <c r="B1128" t="s">
        <v>2982</v>
      </c>
      <c r="C1128">
        <f>VLOOKUP(B1128,pivottrain!A:C,2,0)</f>
        <v>3.7234042553191488E-2</v>
      </c>
      <c r="D1128">
        <f>VLOOKUP(B1128,pivottrain!A:C,3,0)</f>
        <v>0.96276595744680848</v>
      </c>
      <c r="E1128" t="str">
        <f t="shared" si="17"/>
        <v>MALE</v>
      </c>
    </row>
    <row r="1129" spans="1:5">
      <c r="A1129" t="s">
        <v>6</v>
      </c>
      <c r="B1129" t="s">
        <v>2976</v>
      </c>
      <c r="C1129">
        <f>VLOOKUP(B1129,pivottrain!A:C,2,0)</f>
        <v>0.73152478952291866</v>
      </c>
      <c r="D1129">
        <f>VLOOKUP(B1129,pivottrain!A:C,3,0)</f>
        <v>0.26847521047708139</v>
      </c>
      <c r="E1129" t="str">
        <f t="shared" si="17"/>
        <v>FEMALE</v>
      </c>
    </row>
    <row r="1130" spans="1:5">
      <c r="A1130" t="s">
        <v>6</v>
      </c>
      <c r="B1130" t="s">
        <v>2983</v>
      </c>
      <c r="C1130">
        <f>VLOOKUP(B1130,pivottrain!A:C,2,0)</f>
        <v>0.82037996545768566</v>
      </c>
      <c r="D1130">
        <f>VLOOKUP(B1130,pivottrain!A:C,3,0)</f>
        <v>0.17962003454231434</v>
      </c>
      <c r="E1130" t="str">
        <f t="shared" si="17"/>
        <v>FEMALE</v>
      </c>
    </row>
    <row r="1131" spans="1:5">
      <c r="A1131" t="s">
        <v>4</v>
      </c>
      <c r="B1131" t="s">
        <v>2984</v>
      </c>
      <c r="C1131">
        <f>VLOOKUP(B1131,pivottrain!A:C,2,0)</f>
        <v>2.6315789473684209E-2</v>
      </c>
      <c r="D1131">
        <f>VLOOKUP(B1131,pivottrain!A:C,3,0)</f>
        <v>0.97368421052631582</v>
      </c>
      <c r="E1131" t="str">
        <f t="shared" si="17"/>
        <v>MALE</v>
      </c>
    </row>
    <row r="1132" spans="1:5">
      <c r="A1132" t="s">
        <v>6</v>
      </c>
      <c r="B1132" t="s">
        <v>2983</v>
      </c>
      <c r="C1132">
        <f>VLOOKUP(B1132,pivottrain!A:C,2,0)</f>
        <v>0.82037996545768566</v>
      </c>
      <c r="D1132">
        <f>VLOOKUP(B1132,pivottrain!A:C,3,0)</f>
        <v>0.17962003454231434</v>
      </c>
      <c r="E1132" t="str">
        <f t="shared" si="17"/>
        <v>FEMALE</v>
      </c>
    </row>
    <row r="1133" spans="1:5">
      <c r="A1133" t="s">
        <v>4</v>
      </c>
      <c r="B1133" t="s">
        <v>2983</v>
      </c>
      <c r="C1133">
        <f>VLOOKUP(B1133,pivottrain!A:C,2,0)</f>
        <v>0.82037996545768566</v>
      </c>
      <c r="D1133">
        <f>VLOOKUP(B1133,pivottrain!A:C,3,0)</f>
        <v>0.17962003454231434</v>
      </c>
      <c r="E1133" t="str">
        <f t="shared" si="17"/>
        <v>FEMALE</v>
      </c>
    </row>
    <row r="1134" spans="1:5">
      <c r="A1134" t="s">
        <v>6</v>
      </c>
      <c r="B1134" t="s">
        <v>2983</v>
      </c>
      <c r="C1134">
        <f>VLOOKUP(B1134,pivottrain!A:C,2,0)</f>
        <v>0.82037996545768566</v>
      </c>
      <c r="D1134">
        <f>VLOOKUP(B1134,pivottrain!A:C,3,0)</f>
        <v>0.17962003454231434</v>
      </c>
      <c r="E1134" t="str">
        <f t="shared" si="17"/>
        <v>FEMALE</v>
      </c>
    </row>
    <row r="1135" spans="1:5">
      <c r="A1135" t="s">
        <v>4</v>
      </c>
      <c r="B1135" t="s">
        <v>2994</v>
      </c>
      <c r="C1135">
        <f>VLOOKUP(B1135,pivottrain!A:C,2,0)</f>
        <v>8.6538461538461536E-2</v>
      </c>
      <c r="D1135">
        <f>VLOOKUP(B1135,pivottrain!A:C,3,0)</f>
        <v>0.91346153846153844</v>
      </c>
      <c r="E1135" t="str">
        <f t="shared" si="17"/>
        <v>MALE</v>
      </c>
    </row>
    <row r="1136" spans="1:5">
      <c r="A1136" t="s">
        <v>6</v>
      </c>
      <c r="B1136" t="s">
        <v>2976</v>
      </c>
      <c r="C1136">
        <f>VLOOKUP(B1136,pivottrain!A:C,2,0)</f>
        <v>0.73152478952291866</v>
      </c>
      <c r="D1136">
        <f>VLOOKUP(B1136,pivottrain!A:C,3,0)</f>
        <v>0.26847521047708139</v>
      </c>
      <c r="E1136" t="str">
        <f t="shared" si="17"/>
        <v>FEMALE</v>
      </c>
    </row>
    <row r="1137" spans="1:5">
      <c r="A1137" t="s">
        <v>4</v>
      </c>
      <c r="B1137" t="s">
        <v>2978</v>
      </c>
      <c r="C1137">
        <f>VLOOKUP(B1137,pivottrain!A:C,2,0)</f>
        <v>5.0847457627118647E-2</v>
      </c>
      <c r="D1137">
        <f>VLOOKUP(B1137,pivottrain!A:C,3,0)</f>
        <v>0.94915254237288138</v>
      </c>
      <c r="E1137" t="str">
        <f t="shared" si="17"/>
        <v>MALE</v>
      </c>
    </row>
    <row r="1138" spans="1:5">
      <c r="A1138" t="s">
        <v>6</v>
      </c>
      <c r="B1138" t="s">
        <v>2976</v>
      </c>
      <c r="C1138">
        <f>VLOOKUP(B1138,pivottrain!A:C,2,0)</f>
        <v>0.73152478952291866</v>
      </c>
      <c r="D1138">
        <f>VLOOKUP(B1138,pivottrain!A:C,3,0)</f>
        <v>0.26847521047708139</v>
      </c>
      <c r="E1138" t="str">
        <f t="shared" si="17"/>
        <v>FEMALE</v>
      </c>
    </row>
    <row r="1139" spans="1:5">
      <c r="A1139" t="s">
        <v>6</v>
      </c>
      <c r="B1139" t="s">
        <v>2976</v>
      </c>
      <c r="C1139">
        <f>VLOOKUP(B1139,pivottrain!A:C,2,0)</f>
        <v>0.73152478952291866</v>
      </c>
      <c r="D1139">
        <f>VLOOKUP(B1139,pivottrain!A:C,3,0)</f>
        <v>0.26847521047708139</v>
      </c>
      <c r="E1139" t="str">
        <f t="shared" si="17"/>
        <v>FEMALE</v>
      </c>
    </row>
    <row r="1140" spans="1:5">
      <c r="A1140" t="s">
        <v>6</v>
      </c>
      <c r="B1140" t="s">
        <v>2986</v>
      </c>
      <c r="C1140">
        <f>VLOOKUP(B1140,pivottrain!A:C,2,0)</f>
        <v>0.28260869565217389</v>
      </c>
      <c r="D1140">
        <f>VLOOKUP(B1140,pivottrain!A:C,3,0)</f>
        <v>0.71739130434782605</v>
      </c>
      <c r="E1140" t="str">
        <f t="shared" si="17"/>
        <v>MALE</v>
      </c>
    </row>
    <row r="1141" spans="1:5">
      <c r="A1141" t="s">
        <v>6</v>
      </c>
      <c r="B1141" t="s">
        <v>2994</v>
      </c>
      <c r="C1141">
        <f>VLOOKUP(B1141,pivottrain!A:C,2,0)</f>
        <v>8.6538461538461536E-2</v>
      </c>
      <c r="D1141">
        <f>VLOOKUP(B1141,pivottrain!A:C,3,0)</f>
        <v>0.91346153846153844</v>
      </c>
      <c r="E1141" t="str">
        <f t="shared" si="17"/>
        <v>MALE</v>
      </c>
    </row>
    <row r="1142" spans="1:5">
      <c r="A1142" t="s">
        <v>4</v>
      </c>
      <c r="B1142" t="s">
        <v>2982</v>
      </c>
      <c r="C1142">
        <f>VLOOKUP(B1142,pivottrain!A:C,2,0)</f>
        <v>3.7234042553191488E-2</v>
      </c>
      <c r="D1142">
        <f>VLOOKUP(B1142,pivottrain!A:C,3,0)</f>
        <v>0.96276595744680848</v>
      </c>
      <c r="E1142" t="str">
        <f t="shared" si="17"/>
        <v>MALE</v>
      </c>
    </row>
    <row r="1143" spans="1:5">
      <c r="A1143" t="s">
        <v>4</v>
      </c>
      <c r="B1143" t="s">
        <v>2976</v>
      </c>
      <c r="C1143">
        <f>VLOOKUP(B1143,pivottrain!A:C,2,0)</f>
        <v>0.73152478952291866</v>
      </c>
      <c r="D1143">
        <f>VLOOKUP(B1143,pivottrain!A:C,3,0)</f>
        <v>0.26847521047708139</v>
      </c>
      <c r="E1143" t="str">
        <f t="shared" si="17"/>
        <v>FEMALE</v>
      </c>
    </row>
    <row r="1144" spans="1:5">
      <c r="A1144" t="s">
        <v>6</v>
      </c>
      <c r="B1144" t="s">
        <v>2976</v>
      </c>
      <c r="C1144">
        <f>VLOOKUP(B1144,pivottrain!A:C,2,0)</f>
        <v>0.73152478952291866</v>
      </c>
      <c r="D1144">
        <f>VLOOKUP(B1144,pivottrain!A:C,3,0)</f>
        <v>0.26847521047708139</v>
      </c>
      <c r="E1144" t="str">
        <f t="shared" si="17"/>
        <v>FEMALE</v>
      </c>
    </row>
    <row r="1145" spans="1:5">
      <c r="A1145" t="s">
        <v>6</v>
      </c>
      <c r="B1145" t="s">
        <v>2976</v>
      </c>
      <c r="C1145">
        <f>VLOOKUP(B1145,pivottrain!A:C,2,0)</f>
        <v>0.73152478952291866</v>
      </c>
      <c r="D1145">
        <f>VLOOKUP(B1145,pivottrain!A:C,3,0)</f>
        <v>0.26847521047708139</v>
      </c>
      <c r="E1145" t="str">
        <f t="shared" si="17"/>
        <v>FEMALE</v>
      </c>
    </row>
    <row r="1146" spans="1:5">
      <c r="A1146" t="s">
        <v>4</v>
      </c>
      <c r="B1146" t="s">
        <v>2980</v>
      </c>
      <c r="C1146">
        <f>VLOOKUP(B1146,pivottrain!A:C,2,0)</f>
        <v>0.33333333333333331</v>
      </c>
      <c r="D1146">
        <f>VLOOKUP(B1146,pivottrain!A:C,3,0)</f>
        <v>0.66666666666666663</v>
      </c>
      <c r="E1146" t="str">
        <f t="shared" si="17"/>
        <v>MALE</v>
      </c>
    </row>
    <row r="1147" spans="1:5">
      <c r="A1147" t="s">
        <v>4</v>
      </c>
      <c r="B1147" t="s">
        <v>2984</v>
      </c>
      <c r="C1147">
        <f>VLOOKUP(B1147,pivottrain!A:C,2,0)</f>
        <v>2.6315789473684209E-2</v>
      </c>
      <c r="D1147">
        <f>VLOOKUP(B1147,pivottrain!A:C,3,0)</f>
        <v>0.97368421052631582</v>
      </c>
      <c r="E1147" t="str">
        <f t="shared" si="17"/>
        <v>MALE</v>
      </c>
    </row>
    <row r="1148" spans="1:5">
      <c r="A1148" t="s">
        <v>4</v>
      </c>
      <c r="B1148" t="s">
        <v>2997</v>
      </c>
      <c r="C1148">
        <f>VLOOKUP(B1148,pivottrain!A:C,2,0)</f>
        <v>5.5555555555555552E-2</v>
      </c>
      <c r="D1148">
        <f>VLOOKUP(B1148,pivottrain!A:C,3,0)</f>
        <v>0.94444444444444442</v>
      </c>
      <c r="E1148" t="str">
        <f t="shared" si="17"/>
        <v>MALE</v>
      </c>
    </row>
    <row r="1149" spans="1:5">
      <c r="A1149" t="s">
        <v>6</v>
      </c>
      <c r="B1149" t="s">
        <v>2983</v>
      </c>
      <c r="C1149">
        <f>VLOOKUP(B1149,pivottrain!A:C,2,0)</f>
        <v>0.82037996545768566</v>
      </c>
      <c r="D1149">
        <f>VLOOKUP(B1149,pivottrain!A:C,3,0)</f>
        <v>0.17962003454231434</v>
      </c>
      <c r="E1149" t="str">
        <f t="shared" si="17"/>
        <v>FEMALE</v>
      </c>
    </row>
    <row r="1150" spans="1:5">
      <c r="A1150" t="s">
        <v>4</v>
      </c>
      <c r="B1150" t="s">
        <v>2988</v>
      </c>
      <c r="C1150">
        <f>VLOOKUP(B1150,pivottrain!A:C,2,0)</f>
        <v>6.5384615384615388E-2</v>
      </c>
      <c r="D1150">
        <f>VLOOKUP(B1150,pivottrain!A:C,3,0)</f>
        <v>0.93461538461538463</v>
      </c>
      <c r="E1150" t="str">
        <f t="shared" si="17"/>
        <v>MALE</v>
      </c>
    </row>
    <row r="1151" spans="1:5">
      <c r="A1151" t="s">
        <v>4</v>
      </c>
      <c r="B1151" t="s">
        <v>2976</v>
      </c>
      <c r="C1151">
        <f>VLOOKUP(B1151,pivottrain!A:C,2,0)</f>
        <v>0.73152478952291866</v>
      </c>
      <c r="D1151">
        <f>VLOOKUP(B1151,pivottrain!A:C,3,0)</f>
        <v>0.26847521047708139</v>
      </c>
      <c r="E1151" t="str">
        <f t="shared" si="17"/>
        <v>FEMALE</v>
      </c>
    </row>
    <row r="1152" spans="1:5">
      <c r="A1152" t="s">
        <v>6</v>
      </c>
      <c r="B1152" t="s">
        <v>2976</v>
      </c>
      <c r="C1152">
        <f>VLOOKUP(B1152,pivottrain!A:C,2,0)</f>
        <v>0.73152478952291866</v>
      </c>
      <c r="D1152">
        <f>VLOOKUP(B1152,pivottrain!A:C,3,0)</f>
        <v>0.26847521047708139</v>
      </c>
      <c r="E1152" t="str">
        <f t="shared" si="17"/>
        <v>FEMALE</v>
      </c>
    </row>
    <row r="1153" spans="1:5">
      <c r="A1153" t="s">
        <v>4</v>
      </c>
      <c r="B1153" t="s">
        <v>2992</v>
      </c>
      <c r="C1153">
        <f>VLOOKUP(B1153,pivottrain!A:C,2,0)</f>
        <v>0.06</v>
      </c>
      <c r="D1153">
        <f>VLOOKUP(B1153,pivottrain!A:C,3,0)</f>
        <v>0.94</v>
      </c>
      <c r="E1153" t="str">
        <f t="shared" si="17"/>
        <v>MALE</v>
      </c>
    </row>
    <row r="1154" spans="1:5">
      <c r="A1154" t="s">
        <v>6</v>
      </c>
      <c r="B1154" t="s">
        <v>2983</v>
      </c>
      <c r="C1154">
        <f>VLOOKUP(B1154,pivottrain!A:C,2,0)</f>
        <v>0.82037996545768566</v>
      </c>
      <c r="D1154">
        <f>VLOOKUP(B1154,pivottrain!A:C,3,0)</f>
        <v>0.17962003454231434</v>
      </c>
      <c r="E1154" t="str">
        <f t="shared" si="17"/>
        <v>FEMALE</v>
      </c>
    </row>
    <row r="1155" spans="1:5">
      <c r="A1155" t="s">
        <v>6</v>
      </c>
      <c r="B1155" t="s">
        <v>2976</v>
      </c>
      <c r="C1155">
        <f>VLOOKUP(B1155,pivottrain!A:C,2,0)</f>
        <v>0.73152478952291866</v>
      </c>
      <c r="D1155">
        <f>VLOOKUP(B1155,pivottrain!A:C,3,0)</f>
        <v>0.26847521047708139</v>
      </c>
      <c r="E1155" t="str">
        <f t="shared" ref="E1155:E1218" si="18">IF(D1155&gt;C1155,"MALE","FEMALE")</f>
        <v>FEMALE</v>
      </c>
    </row>
    <row r="1156" spans="1:5">
      <c r="A1156" t="s">
        <v>6</v>
      </c>
      <c r="B1156" t="s">
        <v>2976</v>
      </c>
      <c r="C1156">
        <f>VLOOKUP(B1156,pivottrain!A:C,2,0)</f>
        <v>0.73152478952291866</v>
      </c>
      <c r="D1156">
        <f>VLOOKUP(B1156,pivottrain!A:C,3,0)</f>
        <v>0.26847521047708139</v>
      </c>
      <c r="E1156" t="str">
        <f t="shared" si="18"/>
        <v>FEMALE</v>
      </c>
    </row>
    <row r="1157" spans="1:5">
      <c r="A1157" t="s">
        <v>4</v>
      </c>
      <c r="B1157" t="s">
        <v>2997</v>
      </c>
      <c r="C1157">
        <f>VLOOKUP(B1157,pivottrain!A:C,2,0)</f>
        <v>5.5555555555555552E-2</v>
      </c>
      <c r="D1157">
        <f>VLOOKUP(B1157,pivottrain!A:C,3,0)</f>
        <v>0.94444444444444442</v>
      </c>
      <c r="E1157" t="str">
        <f t="shared" si="18"/>
        <v>MALE</v>
      </c>
    </row>
    <row r="1158" spans="1:5">
      <c r="A1158" t="s">
        <v>6</v>
      </c>
      <c r="B1158" t="s">
        <v>2976</v>
      </c>
      <c r="C1158">
        <f>VLOOKUP(B1158,pivottrain!A:C,2,0)</f>
        <v>0.73152478952291866</v>
      </c>
      <c r="D1158">
        <f>VLOOKUP(B1158,pivottrain!A:C,3,0)</f>
        <v>0.26847521047708139</v>
      </c>
      <c r="E1158" t="str">
        <f t="shared" si="18"/>
        <v>FEMALE</v>
      </c>
    </row>
    <row r="1159" spans="1:5">
      <c r="A1159" t="s">
        <v>4</v>
      </c>
      <c r="B1159" t="s">
        <v>2988</v>
      </c>
      <c r="C1159">
        <f>VLOOKUP(B1159,pivottrain!A:C,2,0)</f>
        <v>6.5384615384615388E-2</v>
      </c>
      <c r="D1159">
        <f>VLOOKUP(B1159,pivottrain!A:C,3,0)</f>
        <v>0.93461538461538463</v>
      </c>
      <c r="E1159" t="str">
        <f t="shared" si="18"/>
        <v>MALE</v>
      </c>
    </row>
    <row r="1160" spans="1:5">
      <c r="A1160" t="s">
        <v>6</v>
      </c>
      <c r="B1160" t="s">
        <v>2979</v>
      </c>
      <c r="C1160">
        <f>VLOOKUP(B1160,pivottrain!A:C,2,0)</f>
        <v>0.47619047619047616</v>
      </c>
      <c r="D1160">
        <f>VLOOKUP(B1160,pivottrain!A:C,3,0)</f>
        <v>0.52380952380952384</v>
      </c>
      <c r="E1160" t="str">
        <f t="shared" si="18"/>
        <v>MALE</v>
      </c>
    </row>
    <row r="1161" spans="1:5">
      <c r="A1161" t="s">
        <v>6</v>
      </c>
      <c r="B1161" t="s">
        <v>2976</v>
      </c>
      <c r="C1161">
        <f>VLOOKUP(B1161,pivottrain!A:C,2,0)</f>
        <v>0.73152478952291866</v>
      </c>
      <c r="D1161">
        <f>VLOOKUP(B1161,pivottrain!A:C,3,0)</f>
        <v>0.26847521047708139</v>
      </c>
      <c r="E1161" t="str">
        <f t="shared" si="18"/>
        <v>FEMALE</v>
      </c>
    </row>
    <row r="1162" spans="1:5">
      <c r="A1162" t="s">
        <v>6</v>
      </c>
      <c r="B1162" t="s">
        <v>2983</v>
      </c>
      <c r="C1162">
        <f>VLOOKUP(B1162,pivottrain!A:C,2,0)</f>
        <v>0.82037996545768566</v>
      </c>
      <c r="D1162">
        <f>VLOOKUP(B1162,pivottrain!A:C,3,0)</f>
        <v>0.17962003454231434</v>
      </c>
      <c r="E1162" t="str">
        <f t="shared" si="18"/>
        <v>FEMALE</v>
      </c>
    </row>
    <row r="1163" spans="1:5">
      <c r="A1163" t="s">
        <v>6</v>
      </c>
      <c r="B1163" t="s">
        <v>2976</v>
      </c>
      <c r="C1163">
        <f>VLOOKUP(B1163,pivottrain!A:C,2,0)</f>
        <v>0.73152478952291866</v>
      </c>
      <c r="D1163">
        <f>VLOOKUP(B1163,pivottrain!A:C,3,0)</f>
        <v>0.26847521047708139</v>
      </c>
      <c r="E1163" t="str">
        <f t="shared" si="18"/>
        <v>FEMALE</v>
      </c>
    </row>
    <row r="1164" spans="1:5">
      <c r="A1164" t="s">
        <v>4</v>
      </c>
      <c r="B1164" t="s">
        <v>2983</v>
      </c>
      <c r="C1164">
        <f>VLOOKUP(B1164,pivottrain!A:C,2,0)</f>
        <v>0.82037996545768566</v>
      </c>
      <c r="D1164">
        <f>VLOOKUP(B1164,pivottrain!A:C,3,0)</f>
        <v>0.17962003454231434</v>
      </c>
      <c r="E1164" t="str">
        <f t="shared" si="18"/>
        <v>FEMALE</v>
      </c>
    </row>
    <row r="1165" spans="1:5">
      <c r="A1165" t="s">
        <v>6</v>
      </c>
      <c r="B1165" t="s">
        <v>2983</v>
      </c>
      <c r="C1165">
        <f>VLOOKUP(B1165,pivottrain!A:C,2,0)</f>
        <v>0.82037996545768566</v>
      </c>
      <c r="D1165">
        <f>VLOOKUP(B1165,pivottrain!A:C,3,0)</f>
        <v>0.17962003454231434</v>
      </c>
      <c r="E1165" t="str">
        <f t="shared" si="18"/>
        <v>FEMALE</v>
      </c>
    </row>
    <row r="1166" spans="1:5">
      <c r="A1166" t="s">
        <v>4</v>
      </c>
      <c r="B1166" t="s">
        <v>2976</v>
      </c>
      <c r="C1166">
        <f>VLOOKUP(B1166,pivottrain!A:C,2,0)</f>
        <v>0.73152478952291866</v>
      </c>
      <c r="D1166">
        <f>VLOOKUP(B1166,pivottrain!A:C,3,0)</f>
        <v>0.26847521047708139</v>
      </c>
      <c r="E1166" t="str">
        <f t="shared" si="18"/>
        <v>FEMALE</v>
      </c>
    </row>
    <row r="1167" spans="1:5">
      <c r="A1167" t="s">
        <v>4</v>
      </c>
      <c r="B1167" t="s">
        <v>2983</v>
      </c>
      <c r="C1167">
        <f>VLOOKUP(B1167,pivottrain!A:C,2,0)</f>
        <v>0.82037996545768566</v>
      </c>
      <c r="D1167">
        <f>VLOOKUP(B1167,pivottrain!A:C,3,0)</f>
        <v>0.17962003454231434</v>
      </c>
      <c r="E1167" t="str">
        <f t="shared" si="18"/>
        <v>FEMALE</v>
      </c>
    </row>
    <row r="1168" spans="1:5">
      <c r="A1168" t="s">
        <v>6</v>
      </c>
      <c r="B1168" t="s">
        <v>2976</v>
      </c>
      <c r="C1168">
        <f>VLOOKUP(B1168,pivottrain!A:C,2,0)</f>
        <v>0.73152478952291866</v>
      </c>
      <c r="D1168">
        <f>VLOOKUP(B1168,pivottrain!A:C,3,0)</f>
        <v>0.26847521047708139</v>
      </c>
      <c r="E1168" t="str">
        <f t="shared" si="18"/>
        <v>FEMALE</v>
      </c>
    </row>
    <row r="1169" spans="1:5">
      <c r="A1169" t="s">
        <v>6</v>
      </c>
      <c r="B1169" t="s">
        <v>2983</v>
      </c>
      <c r="C1169">
        <f>VLOOKUP(B1169,pivottrain!A:C,2,0)</f>
        <v>0.82037996545768566</v>
      </c>
      <c r="D1169">
        <f>VLOOKUP(B1169,pivottrain!A:C,3,0)</f>
        <v>0.17962003454231434</v>
      </c>
      <c r="E1169" t="str">
        <f t="shared" si="18"/>
        <v>FEMALE</v>
      </c>
    </row>
    <row r="1170" spans="1:5">
      <c r="A1170" t="s">
        <v>4</v>
      </c>
      <c r="B1170" t="s">
        <v>2983</v>
      </c>
      <c r="C1170">
        <f>VLOOKUP(B1170,pivottrain!A:C,2,0)</f>
        <v>0.82037996545768566</v>
      </c>
      <c r="D1170">
        <f>VLOOKUP(B1170,pivottrain!A:C,3,0)</f>
        <v>0.17962003454231434</v>
      </c>
      <c r="E1170" t="str">
        <f t="shared" si="18"/>
        <v>FEMALE</v>
      </c>
    </row>
    <row r="1171" spans="1:5">
      <c r="A1171" t="s">
        <v>6</v>
      </c>
      <c r="B1171" t="s">
        <v>2976</v>
      </c>
      <c r="C1171">
        <f>VLOOKUP(B1171,pivottrain!A:C,2,0)</f>
        <v>0.73152478952291866</v>
      </c>
      <c r="D1171">
        <f>VLOOKUP(B1171,pivottrain!A:C,3,0)</f>
        <v>0.26847521047708139</v>
      </c>
      <c r="E1171" t="str">
        <f t="shared" si="18"/>
        <v>FEMALE</v>
      </c>
    </row>
    <row r="1172" spans="1:5">
      <c r="A1172" t="s">
        <v>6</v>
      </c>
      <c r="B1172" t="s">
        <v>2976</v>
      </c>
      <c r="C1172">
        <f>VLOOKUP(B1172,pivottrain!A:C,2,0)</f>
        <v>0.73152478952291866</v>
      </c>
      <c r="D1172">
        <f>VLOOKUP(B1172,pivottrain!A:C,3,0)</f>
        <v>0.26847521047708139</v>
      </c>
      <c r="E1172" t="str">
        <f t="shared" si="18"/>
        <v>FEMALE</v>
      </c>
    </row>
    <row r="1173" spans="1:5">
      <c r="A1173" t="s">
        <v>6</v>
      </c>
      <c r="B1173" t="s">
        <v>2986</v>
      </c>
      <c r="C1173">
        <f>VLOOKUP(B1173,pivottrain!A:C,2,0)</f>
        <v>0.28260869565217389</v>
      </c>
      <c r="D1173">
        <f>VLOOKUP(B1173,pivottrain!A:C,3,0)</f>
        <v>0.71739130434782605</v>
      </c>
      <c r="E1173" t="str">
        <f t="shared" si="18"/>
        <v>MALE</v>
      </c>
    </row>
    <row r="1174" spans="1:5">
      <c r="A1174" t="s">
        <v>6</v>
      </c>
      <c r="B1174" t="s">
        <v>2976</v>
      </c>
      <c r="C1174">
        <f>VLOOKUP(B1174,pivottrain!A:C,2,0)</f>
        <v>0.73152478952291866</v>
      </c>
      <c r="D1174">
        <f>VLOOKUP(B1174,pivottrain!A:C,3,0)</f>
        <v>0.26847521047708139</v>
      </c>
      <c r="E1174" t="str">
        <f t="shared" si="18"/>
        <v>FEMALE</v>
      </c>
    </row>
    <row r="1175" spans="1:5">
      <c r="A1175" t="s">
        <v>6</v>
      </c>
      <c r="B1175" t="s">
        <v>2976</v>
      </c>
      <c r="C1175">
        <f>VLOOKUP(B1175,pivottrain!A:C,2,0)</f>
        <v>0.73152478952291866</v>
      </c>
      <c r="D1175">
        <f>VLOOKUP(B1175,pivottrain!A:C,3,0)</f>
        <v>0.26847521047708139</v>
      </c>
      <c r="E1175" t="str">
        <f t="shared" si="18"/>
        <v>FEMALE</v>
      </c>
    </row>
    <row r="1176" spans="1:5">
      <c r="A1176" t="s">
        <v>4</v>
      </c>
      <c r="B1176" t="s">
        <v>2994</v>
      </c>
      <c r="C1176">
        <f>VLOOKUP(B1176,pivottrain!A:C,2,0)</f>
        <v>8.6538461538461536E-2</v>
      </c>
      <c r="D1176">
        <f>VLOOKUP(B1176,pivottrain!A:C,3,0)</f>
        <v>0.91346153846153844</v>
      </c>
      <c r="E1176" t="str">
        <f t="shared" si="18"/>
        <v>MALE</v>
      </c>
    </row>
    <row r="1177" spans="1:5">
      <c r="A1177" t="s">
        <v>6</v>
      </c>
      <c r="B1177" t="s">
        <v>2992</v>
      </c>
      <c r="C1177">
        <f>VLOOKUP(B1177,pivottrain!A:C,2,0)</f>
        <v>0.06</v>
      </c>
      <c r="D1177">
        <f>VLOOKUP(B1177,pivottrain!A:C,3,0)</f>
        <v>0.94</v>
      </c>
      <c r="E1177" t="str">
        <f t="shared" si="18"/>
        <v>MALE</v>
      </c>
    </row>
    <row r="1178" spans="1:5">
      <c r="A1178" t="s">
        <v>4</v>
      </c>
      <c r="B1178" t="s">
        <v>2996</v>
      </c>
      <c r="C1178">
        <f>VLOOKUP(B1178,pivottrain!A:C,2,0)</f>
        <v>0</v>
      </c>
      <c r="D1178">
        <f>VLOOKUP(B1178,pivottrain!A:C,3,0)</f>
        <v>1</v>
      </c>
      <c r="E1178" t="str">
        <f t="shared" si="18"/>
        <v>MALE</v>
      </c>
    </row>
    <row r="1179" spans="1:5">
      <c r="A1179" t="s">
        <v>4</v>
      </c>
      <c r="B1179" t="s">
        <v>2982</v>
      </c>
      <c r="C1179">
        <f>VLOOKUP(B1179,pivottrain!A:C,2,0)</f>
        <v>3.7234042553191488E-2</v>
      </c>
      <c r="D1179">
        <f>VLOOKUP(B1179,pivottrain!A:C,3,0)</f>
        <v>0.96276595744680848</v>
      </c>
      <c r="E1179" t="str">
        <f t="shared" si="18"/>
        <v>MALE</v>
      </c>
    </row>
    <row r="1180" spans="1:5">
      <c r="A1180" t="s">
        <v>6</v>
      </c>
      <c r="B1180" t="s">
        <v>2983</v>
      </c>
      <c r="C1180">
        <f>VLOOKUP(B1180,pivottrain!A:C,2,0)</f>
        <v>0.82037996545768566</v>
      </c>
      <c r="D1180">
        <f>VLOOKUP(B1180,pivottrain!A:C,3,0)</f>
        <v>0.17962003454231434</v>
      </c>
      <c r="E1180" t="str">
        <f t="shared" si="18"/>
        <v>FEMALE</v>
      </c>
    </row>
    <row r="1181" spans="1:5">
      <c r="A1181" t="s">
        <v>4</v>
      </c>
      <c r="B1181" t="s">
        <v>2992</v>
      </c>
      <c r="C1181">
        <f>VLOOKUP(B1181,pivottrain!A:C,2,0)</f>
        <v>0.06</v>
      </c>
      <c r="D1181">
        <f>VLOOKUP(B1181,pivottrain!A:C,3,0)</f>
        <v>0.94</v>
      </c>
      <c r="E1181" t="str">
        <f t="shared" si="18"/>
        <v>MALE</v>
      </c>
    </row>
    <row r="1182" spans="1:5">
      <c r="A1182" t="s">
        <v>6</v>
      </c>
      <c r="B1182" t="s">
        <v>2976</v>
      </c>
      <c r="C1182">
        <f>VLOOKUP(B1182,pivottrain!A:C,2,0)</f>
        <v>0.73152478952291866</v>
      </c>
      <c r="D1182">
        <f>VLOOKUP(B1182,pivottrain!A:C,3,0)</f>
        <v>0.26847521047708139</v>
      </c>
      <c r="E1182" t="str">
        <f t="shared" si="18"/>
        <v>FEMALE</v>
      </c>
    </row>
    <row r="1183" spans="1:5">
      <c r="A1183" t="s">
        <v>4</v>
      </c>
      <c r="B1183" t="s">
        <v>2986</v>
      </c>
      <c r="C1183">
        <f>VLOOKUP(B1183,pivottrain!A:C,2,0)</f>
        <v>0.28260869565217389</v>
      </c>
      <c r="D1183">
        <f>VLOOKUP(B1183,pivottrain!A:C,3,0)</f>
        <v>0.71739130434782605</v>
      </c>
      <c r="E1183" t="str">
        <f t="shared" si="18"/>
        <v>MALE</v>
      </c>
    </row>
    <row r="1184" spans="1:5">
      <c r="A1184" t="s">
        <v>4</v>
      </c>
      <c r="B1184" t="s">
        <v>2993</v>
      </c>
      <c r="C1184">
        <f>VLOOKUP(B1184,pivottrain!A:C,2,0)</f>
        <v>0.10810810810810811</v>
      </c>
      <c r="D1184">
        <f>VLOOKUP(B1184,pivottrain!A:C,3,0)</f>
        <v>0.89189189189189189</v>
      </c>
      <c r="E1184" t="str">
        <f t="shared" si="18"/>
        <v>MALE</v>
      </c>
    </row>
    <row r="1185" spans="1:5">
      <c r="A1185" t="s">
        <v>6</v>
      </c>
      <c r="B1185" t="s">
        <v>2983</v>
      </c>
      <c r="C1185">
        <f>VLOOKUP(B1185,pivottrain!A:C,2,0)</f>
        <v>0.82037996545768566</v>
      </c>
      <c r="D1185">
        <f>VLOOKUP(B1185,pivottrain!A:C,3,0)</f>
        <v>0.17962003454231434</v>
      </c>
      <c r="E1185" t="str">
        <f t="shared" si="18"/>
        <v>FEMALE</v>
      </c>
    </row>
    <row r="1186" spans="1:5">
      <c r="A1186" t="s">
        <v>4</v>
      </c>
      <c r="B1186" t="s">
        <v>2988</v>
      </c>
      <c r="C1186">
        <f>VLOOKUP(B1186,pivottrain!A:C,2,0)</f>
        <v>6.5384615384615388E-2</v>
      </c>
      <c r="D1186">
        <f>VLOOKUP(B1186,pivottrain!A:C,3,0)</f>
        <v>0.93461538461538463</v>
      </c>
      <c r="E1186" t="str">
        <f t="shared" si="18"/>
        <v>MALE</v>
      </c>
    </row>
    <row r="1187" spans="1:5">
      <c r="A1187" t="s">
        <v>6</v>
      </c>
      <c r="B1187" t="s">
        <v>2976</v>
      </c>
      <c r="C1187">
        <f>VLOOKUP(B1187,pivottrain!A:C,2,0)</f>
        <v>0.73152478952291866</v>
      </c>
      <c r="D1187">
        <f>VLOOKUP(B1187,pivottrain!A:C,3,0)</f>
        <v>0.26847521047708139</v>
      </c>
      <c r="E1187" t="str">
        <f t="shared" si="18"/>
        <v>FEMALE</v>
      </c>
    </row>
    <row r="1188" spans="1:5">
      <c r="A1188" t="s">
        <v>4</v>
      </c>
      <c r="B1188" t="s">
        <v>2986</v>
      </c>
      <c r="C1188">
        <f>VLOOKUP(B1188,pivottrain!A:C,2,0)</f>
        <v>0.28260869565217389</v>
      </c>
      <c r="D1188">
        <f>VLOOKUP(B1188,pivottrain!A:C,3,0)</f>
        <v>0.71739130434782605</v>
      </c>
      <c r="E1188" t="str">
        <f t="shared" si="18"/>
        <v>MALE</v>
      </c>
    </row>
    <row r="1189" spans="1:5">
      <c r="A1189" t="s">
        <v>4</v>
      </c>
      <c r="B1189" t="s">
        <v>2996</v>
      </c>
      <c r="C1189">
        <f>VLOOKUP(B1189,pivottrain!A:C,2,0)</f>
        <v>0</v>
      </c>
      <c r="D1189">
        <f>VLOOKUP(B1189,pivottrain!A:C,3,0)</f>
        <v>1</v>
      </c>
      <c r="E1189" t="str">
        <f t="shared" si="18"/>
        <v>MALE</v>
      </c>
    </row>
    <row r="1190" spans="1:5">
      <c r="A1190" t="s">
        <v>4</v>
      </c>
      <c r="B1190" t="s">
        <v>2983</v>
      </c>
      <c r="C1190">
        <f>VLOOKUP(B1190,pivottrain!A:C,2,0)</f>
        <v>0.82037996545768566</v>
      </c>
      <c r="D1190">
        <f>VLOOKUP(B1190,pivottrain!A:C,3,0)</f>
        <v>0.17962003454231434</v>
      </c>
      <c r="E1190" t="str">
        <f t="shared" si="18"/>
        <v>FEMALE</v>
      </c>
    </row>
    <row r="1191" spans="1:5">
      <c r="A1191" t="s">
        <v>4</v>
      </c>
      <c r="B1191" t="s">
        <v>2990</v>
      </c>
      <c r="C1191">
        <f>VLOOKUP(B1191,pivottrain!A:C,2,0)</f>
        <v>4.7619047619047616E-2</v>
      </c>
      <c r="D1191">
        <f>VLOOKUP(B1191,pivottrain!A:C,3,0)</f>
        <v>0.95238095238095233</v>
      </c>
      <c r="E1191" t="str">
        <f t="shared" si="18"/>
        <v>MALE</v>
      </c>
    </row>
    <row r="1192" spans="1:5">
      <c r="A1192" t="s">
        <v>6</v>
      </c>
      <c r="B1192" t="s">
        <v>2983</v>
      </c>
      <c r="C1192">
        <f>VLOOKUP(B1192,pivottrain!A:C,2,0)</f>
        <v>0.82037996545768566</v>
      </c>
      <c r="D1192">
        <f>VLOOKUP(B1192,pivottrain!A:C,3,0)</f>
        <v>0.17962003454231434</v>
      </c>
      <c r="E1192" t="str">
        <f t="shared" si="18"/>
        <v>FEMALE</v>
      </c>
    </row>
    <row r="1193" spans="1:5">
      <c r="A1193" t="s">
        <v>4</v>
      </c>
      <c r="B1193" t="s">
        <v>2983</v>
      </c>
      <c r="C1193">
        <f>VLOOKUP(B1193,pivottrain!A:C,2,0)</f>
        <v>0.82037996545768566</v>
      </c>
      <c r="D1193">
        <f>VLOOKUP(B1193,pivottrain!A:C,3,0)</f>
        <v>0.17962003454231434</v>
      </c>
      <c r="E1193" t="str">
        <f t="shared" si="18"/>
        <v>FEMALE</v>
      </c>
    </row>
    <row r="1194" spans="1:5">
      <c r="A1194" t="s">
        <v>6</v>
      </c>
      <c r="B1194" t="s">
        <v>2983</v>
      </c>
      <c r="C1194">
        <f>VLOOKUP(B1194,pivottrain!A:C,2,0)</f>
        <v>0.82037996545768566</v>
      </c>
      <c r="D1194">
        <f>VLOOKUP(B1194,pivottrain!A:C,3,0)</f>
        <v>0.17962003454231434</v>
      </c>
      <c r="E1194" t="str">
        <f t="shared" si="18"/>
        <v>FEMALE</v>
      </c>
    </row>
    <row r="1195" spans="1:5">
      <c r="A1195" t="s">
        <v>6</v>
      </c>
      <c r="B1195" t="s">
        <v>2983</v>
      </c>
      <c r="C1195">
        <f>VLOOKUP(B1195,pivottrain!A:C,2,0)</f>
        <v>0.82037996545768566</v>
      </c>
      <c r="D1195">
        <f>VLOOKUP(B1195,pivottrain!A:C,3,0)</f>
        <v>0.17962003454231434</v>
      </c>
      <c r="E1195" t="str">
        <f t="shared" si="18"/>
        <v>FEMALE</v>
      </c>
    </row>
    <row r="1196" spans="1:5">
      <c r="A1196" t="s">
        <v>4</v>
      </c>
      <c r="B1196" t="s">
        <v>2994</v>
      </c>
      <c r="C1196">
        <f>VLOOKUP(B1196,pivottrain!A:C,2,0)</f>
        <v>8.6538461538461536E-2</v>
      </c>
      <c r="D1196">
        <f>VLOOKUP(B1196,pivottrain!A:C,3,0)</f>
        <v>0.91346153846153844</v>
      </c>
      <c r="E1196" t="str">
        <f t="shared" si="18"/>
        <v>MALE</v>
      </c>
    </row>
    <row r="1197" spans="1:5">
      <c r="A1197" t="s">
        <v>6</v>
      </c>
      <c r="B1197" t="s">
        <v>2983</v>
      </c>
      <c r="C1197">
        <f>VLOOKUP(B1197,pivottrain!A:C,2,0)</f>
        <v>0.82037996545768566</v>
      </c>
      <c r="D1197">
        <f>VLOOKUP(B1197,pivottrain!A:C,3,0)</f>
        <v>0.17962003454231434</v>
      </c>
      <c r="E1197" t="str">
        <f t="shared" si="18"/>
        <v>FEMALE</v>
      </c>
    </row>
    <row r="1198" spans="1:5">
      <c r="A1198" t="s">
        <v>4</v>
      </c>
      <c r="B1198" t="s">
        <v>2993</v>
      </c>
      <c r="C1198">
        <f>VLOOKUP(B1198,pivottrain!A:C,2,0)</f>
        <v>0.10810810810810811</v>
      </c>
      <c r="D1198">
        <f>VLOOKUP(B1198,pivottrain!A:C,3,0)</f>
        <v>0.89189189189189189</v>
      </c>
      <c r="E1198" t="str">
        <f t="shared" si="18"/>
        <v>MALE</v>
      </c>
    </row>
    <row r="1199" spans="1:5">
      <c r="A1199" t="s">
        <v>6</v>
      </c>
      <c r="B1199" t="s">
        <v>2983</v>
      </c>
      <c r="C1199">
        <f>VLOOKUP(B1199,pivottrain!A:C,2,0)</f>
        <v>0.82037996545768566</v>
      </c>
      <c r="D1199">
        <f>VLOOKUP(B1199,pivottrain!A:C,3,0)</f>
        <v>0.17962003454231434</v>
      </c>
      <c r="E1199" t="str">
        <f t="shared" si="18"/>
        <v>FEMALE</v>
      </c>
    </row>
    <row r="1200" spans="1:5">
      <c r="A1200" t="s">
        <v>4</v>
      </c>
      <c r="B1200" t="s">
        <v>2992</v>
      </c>
      <c r="C1200">
        <f>VLOOKUP(B1200,pivottrain!A:C,2,0)</f>
        <v>0.06</v>
      </c>
      <c r="D1200">
        <f>VLOOKUP(B1200,pivottrain!A:C,3,0)</f>
        <v>0.94</v>
      </c>
      <c r="E1200" t="str">
        <f t="shared" si="18"/>
        <v>MALE</v>
      </c>
    </row>
    <row r="1201" spans="1:5">
      <c r="A1201" t="s">
        <v>6</v>
      </c>
      <c r="B1201" t="s">
        <v>2983</v>
      </c>
      <c r="C1201">
        <f>VLOOKUP(B1201,pivottrain!A:C,2,0)</f>
        <v>0.82037996545768566</v>
      </c>
      <c r="D1201">
        <f>VLOOKUP(B1201,pivottrain!A:C,3,0)</f>
        <v>0.17962003454231434</v>
      </c>
      <c r="E1201" t="str">
        <f t="shared" si="18"/>
        <v>FEMALE</v>
      </c>
    </row>
    <row r="1202" spans="1:5">
      <c r="A1202" t="s">
        <v>4</v>
      </c>
      <c r="B1202" t="s">
        <v>2979</v>
      </c>
      <c r="C1202">
        <f>VLOOKUP(B1202,pivottrain!A:C,2,0)</f>
        <v>0.47619047619047616</v>
      </c>
      <c r="D1202">
        <f>VLOOKUP(B1202,pivottrain!A:C,3,0)</f>
        <v>0.52380952380952384</v>
      </c>
      <c r="E1202" t="str">
        <f t="shared" si="18"/>
        <v>MALE</v>
      </c>
    </row>
    <row r="1203" spans="1:5">
      <c r="A1203" t="s">
        <v>6</v>
      </c>
      <c r="B1203" t="s">
        <v>2986</v>
      </c>
      <c r="C1203">
        <f>VLOOKUP(B1203,pivottrain!A:C,2,0)</f>
        <v>0.28260869565217389</v>
      </c>
      <c r="D1203">
        <f>VLOOKUP(B1203,pivottrain!A:C,3,0)</f>
        <v>0.71739130434782605</v>
      </c>
      <c r="E1203" t="str">
        <f t="shared" si="18"/>
        <v>MALE</v>
      </c>
    </row>
    <row r="1204" spans="1:5">
      <c r="A1204" t="s">
        <v>6</v>
      </c>
      <c r="B1204" t="s">
        <v>2983</v>
      </c>
      <c r="C1204">
        <f>VLOOKUP(B1204,pivottrain!A:C,2,0)</f>
        <v>0.82037996545768566</v>
      </c>
      <c r="D1204">
        <f>VLOOKUP(B1204,pivottrain!A:C,3,0)</f>
        <v>0.17962003454231434</v>
      </c>
      <c r="E1204" t="str">
        <f t="shared" si="18"/>
        <v>FEMALE</v>
      </c>
    </row>
    <row r="1205" spans="1:5">
      <c r="A1205" t="s">
        <v>6</v>
      </c>
      <c r="B1205" t="s">
        <v>2976</v>
      </c>
      <c r="C1205">
        <f>VLOOKUP(B1205,pivottrain!A:C,2,0)</f>
        <v>0.73152478952291866</v>
      </c>
      <c r="D1205">
        <f>VLOOKUP(B1205,pivottrain!A:C,3,0)</f>
        <v>0.26847521047708139</v>
      </c>
      <c r="E1205" t="str">
        <f t="shared" si="18"/>
        <v>FEMALE</v>
      </c>
    </row>
    <row r="1206" spans="1:5">
      <c r="A1206" t="s">
        <v>4</v>
      </c>
      <c r="B1206" t="s">
        <v>2994</v>
      </c>
      <c r="C1206">
        <f>VLOOKUP(B1206,pivottrain!A:C,2,0)</f>
        <v>8.6538461538461536E-2</v>
      </c>
      <c r="D1206">
        <f>VLOOKUP(B1206,pivottrain!A:C,3,0)</f>
        <v>0.91346153846153844</v>
      </c>
      <c r="E1206" t="str">
        <f t="shared" si="18"/>
        <v>MALE</v>
      </c>
    </row>
    <row r="1207" spans="1:5">
      <c r="A1207" t="s">
        <v>6</v>
      </c>
      <c r="B1207" t="s">
        <v>2986</v>
      </c>
      <c r="C1207">
        <f>VLOOKUP(B1207,pivottrain!A:C,2,0)</f>
        <v>0.28260869565217389</v>
      </c>
      <c r="D1207">
        <f>VLOOKUP(B1207,pivottrain!A:C,3,0)</f>
        <v>0.71739130434782605</v>
      </c>
      <c r="E1207" t="str">
        <f t="shared" si="18"/>
        <v>MALE</v>
      </c>
    </row>
    <row r="1208" spans="1:5">
      <c r="A1208" t="s">
        <v>6</v>
      </c>
      <c r="B1208" t="s">
        <v>2983</v>
      </c>
      <c r="C1208">
        <f>VLOOKUP(B1208,pivottrain!A:C,2,0)</f>
        <v>0.82037996545768566</v>
      </c>
      <c r="D1208">
        <f>VLOOKUP(B1208,pivottrain!A:C,3,0)</f>
        <v>0.17962003454231434</v>
      </c>
      <c r="E1208" t="str">
        <f t="shared" si="18"/>
        <v>FEMALE</v>
      </c>
    </row>
    <row r="1209" spans="1:5">
      <c r="A1209" t="s">
        <v>4</v>
      </c>
      <c r="B1209" t="s">
        <v>2984</v>
      </c>
      <c r="C1209">
        <f>VLOOKUP(B1209,pivottrain!A:C,2,0)</f>
        <v>2.6315789473684209E-2</v>
      </c>
      <c r="D1209">
        <f>VLOOKUP(B1209,pivottrain!A:C,3,0)</f>
        <v>0.97368421052631582</v>
      </c>
      <c r="E1209" t="str">
        <f t="shared" si="18"/>
        <v>MALE</v>
      </c>
    </row>
    <row r="1210" spans="1:5">
      <c r="A1210" t="s">
        <v>6</v>
      </c>
      <c r="B1210" t="s">
        <v>2983</v>
      </c>
      <c r="C1210">
        <f>VLOOKUP(B1210,pivottrain!A:C,2,0)</f>
        <v>0.82037996545768566</v>
      </c>
      <c r="D1210">
        <f>VLOOKUP(B1210,pivottrain!A:C,3,0)</f>
        <v>0.17962003454231434</v>
      </c>
      <c r="E1210" t="str">
        <f t="shared" si="18"/>
        <v>FEMALE</v>
      </c>
    </row>
    <row r="1211" spans="1:5">
      <c r="A1211" t="s">
        <v>6</v>
      </c>
      <c r="B1211" t="s">
        <v>2983</v>
      </c>
      <c r="C1211">
        <f>VLOOKUP(B1211,pivottrain!A:C,2,0)</f>
        <v>0.82037996545768566</v>
      </c>
      <c r="D1211">
        <f>VLOOKUP(B1211,pivottrain!A:C,3,0)</f>
        <v>0.17962003454231434</v>
      </c>
      <c r="E1211" t="str">
        <f t="shared" si="18"/>
        <v>FEMALE</v>
      </c>
    </row>
    <row r="1212" spans="1:5">
      <c r="A1212" t="s">
        <v>6</v>
      </c>
      <c r="B1212" t="s">
        <v>2976</v>
      </c>
      <c r="C1212">
        <f>VLOOKUP(B1212,pivottrain!A:C,2,0)</f>
        <v>0.73152478952291866</v>
      </c>
      <c r="D1212">
        <f>VLOOKUP(B1212,pivottrain!A:C,3,0)</f>
        <v>0.26847521047708139</v>
      </c>
      <c r="E1212" t="str">
        <f t="shared" si="18"/>
        <v>FEMALE</v>
      </c>
    </row>
    <row r="1213" spans="1:5">
      <c r="A1213" t="s">
        <v>4</v>
      </c>
      <c r="B1213" t="s">
        <v>2994</v>
      </c>
      <c r="C1213">
        <f>VLOOKUP(B1213,pivottrain!A:C,2,0)</f>
        <v>8.6538461538461536E-2</v>
      </c>
      <c r="D1213">
        <f>VLOOKUP(B1213,pivottrain!A:C,3,0)</f>
        <v>0.91346153846153844</v>
      </c>
      <c r="E1213" t="str">
        <f t="shared" si="18"/>
        <v>MALE</v>
      </c>
    </row>
    <row r="1214" spans="1:5">
      <c r="A1214" t="s">
        <v>4</v>
      </c>
      <c r="B1214" t="s">
        <v>2992</v>
      </c>
      <c r="C1214">
        <f>VLOOKUP(B1214,pivottrain!A:C,2,0)</f>
        <v>0.06</v>
      </c>
      <c r="D1214">
        <f>VLOOKUP(B1214,pivottrain!A:C,3,0)</f>
        <v>0.94</v>
      </c>
      <c r="E1214" t="str">
        <f t="shared" si="18"/>
        <v>MALE</v>
      </c>
    </row>
    <row r="1215" spans="1:5">
      <c r="A1215" t="s">
        <v>6</v>
      </c>
      <c r="B1215" t="s">
        <v>2983</v>
      </c>
      <c r="C1215">
        <f>VLOOKUP(B1215,pivottrain!A:C,2,0)</f>
        <v>0.82037996545768566</v>
      </c>
      <c r="D1215">
        <f>VLOOKUP(B1215,pivottrain!A:C,3,0)</f>
        <v>0.17962003454231434</v>
      </c>
      <c r="E1215" t="str">
        <f t="shared" si="18"/>
        <v>FEMALE</v>
      </c>
    </row>
    <row r="1216" spans="1:5">
      <c r="A1216" t="s">
        <v>4</v>
      </c>
      <c r="B1216" t="s">
        <v>2985</v>
      </c>
      <c r="C1216">
        <f>VLOOKUP(B1216,pivottrain!A:C,2,0)</f>
        <v>6.25E-2</v>
      </c>
      <c r="D1216">
        <f>VLOOKUP(B1216,pivottrain!A:C,3,0)</f>
        <v>0.9375</v>
      </c>
      <c r="E1216" t="str">
        <f t="shared" si="18"/>
        <v>MALE</v>
      </c>
    </row>
    <row r="1217" spans="1:5">
      <c r="A1217" t="s">
        <v>6</v>
      </c>
      <c r="B1217" t="s">
        <v>2976</v>
      </c>
      <c r="C1217">
        <f>VLOOKUP(B1217,pivottrain!A:C,2,0)</f>
        <v>0.73152478952291866</v>
      </c>
      <c r="D1217">
        <f>VLOOKUP(B1217,pivottrain!A:C,3,0)</f>
        <v>0.26847521047708139</v>
      </c>
      <c r="E1217" t="str">
        <f t="shared" si="18"/>
        <v>FEMALE</v>
      </c>
    </row>
    <row r="1218" spans="1:5">
      <c r="A1218" t="s">
        <v>6</v>
      </c>
      <c r="B1218" t="s">
        <v>2983</v>
      </c>
      <c r="C1218">
        <f>VLOOKUP(B1218,pivottrain!A:C,2,0)</f>
        <v>0.82037996545768566</v>
      </c>
      <c r="D1218">
        <f>VLOOKUP(B1218,pivottrain!A:C,3,0)</f>
        <v>0.17962003454231434</v>
      </c>
      <c r="E1218" t="str">
        <f t="shared" si="18"/>
        <v>FEMALE</v>
      </c>
    </row>
    <row r="1219" spans="1:5">
      <c r="A1219" t="s">
        <v>4</v>
      </c>
      <c r="B1219" t="s">
        <v>2976</v>
      </c>
      <c r="C1219">
        <f>VLOOKUP(B1219,pivottrain!A:C,2,0)</f>
        <v>0.73152478952291866</v>
      </c>
      <c r="D1219">
        <f>VLOOKUP(B1219,pivottrain!A:C,3,0)</f>
        <v>0.26847521047708139</v>
      </c>
      <c r="E1219" t="str">
        <f t="shared" ref="E1219:E1282" si="19">IF(D1219&gt;C1219,"MALE","FEMALE")</f>
        <v>FEMALE</v>
      </c>
    </row>
    <row r="1220" spans="1:5">
      <c r="A1220" t="s">
        <v>6</v>
      </c>
      <c r="B1220" t="s">
        <v>2983</v>
      </c>
      <c r="C1220">
        <f>VLOOKUP(B1220,pivottrain!A:C,2,0)</f>
        <v>0.82037996545768566</v>
      </c>
      <c r="D1220">
        <f>VLOOKUP(B1220,pivottrain!A:C,3,0)</f>
        <v>0.17962003454231434</v>
      </c>
      <c r="E1220" t="str">
        <f t="shared" si="19"/>
        <v>FEMALE</v>
      </c>
    </row>
    <row r="1221" spans="1:5">
      <c r="A1221" t="s">
        <v>4</v>
      </c>
      <c r="B1221" t="s">
        <v>2990</v>
      </c>
      <c r="C1221">
        <f>VLOOKUP(B1221,pivottrain!A:C,2,0)</f>
        <v>4.7619047619047616E-2</v>
      </c>
      <c r="D1221">
        <f>VLOOKUP(B1221,pivottrain!A:C,3,0)</f>
        <v>0.95238095238095233</v>
      </c>
      <c r="E1221" t="str">
        <f t="shared" si="19"/>
        <v>MALE</v>
      </c>
    </row>
    <row r="1222" spans="1:5">
      <c r="A1222" t="s">
        <v>4</v>
      </c>
      <c r="B1222" t="s">
        <v>2979</v>
      </c>
      <c r="C1222">
        <f>VLOOKUP(B1222,pivottrain!A:C,2,0)</f>
        <v>0.47619047619047616</v>
      </c>
      <c r="D1222">
        <f>VLOOKUP(B1222,pivottrain!A:C,3,0)</f>
        <v>0.52380952380952384</v>
      </c>
      <c r="E1222" t="str">
        <f t="shared" si="19"/>
        <v>MALE</v>
      </c>
    </row>
    <row r="1223" spans="1:5">
      <c r="A1223" t="s">
        <v>6</v>
      </c>
      <c r="B1223" t="s">
        <v>2976</v>
      </c>
      <c r="C1223">
        <f>VLOOKUP(B1223,pivottrain!A:C,2,0)</f>
        <v>0.73152478952291866</v>
      </c>
      <c r="D1223">
        <f>VLOOKUP(B1223,pivottrain!A:C,3,0)</f>
        <v>0.26847521047708139</v>
      </c>
      <c r="E1223" t="str">
        <f t="shared" si="19"/>
        <v>FEMALE</v>
      </c>
    </row>
    <row r="1224" spans="1:5">
      <c r="A1224" t="s">
        <v>4</v>
      </c>
      <c r="B1224" t="s">
        <v>2984</v>
      </c>
      <c r="C1224">
        <f>VLOOKUP(B1224,pivottrain!A:C,2,0)</f>
        <v>2.6315789473684209E-2</v>
      </c>
      <c r="D1224">
        <f>VLOOKUP(B1224,pivottrain!A:C,3,0)</f>
        <v>0.97368421052631582</v>
      </c>
      <c r="E1224" t="str">
        <f t="shared" si="19"/>
        <v>MALE</v>
      </c>
    </row>
    <row r="1225" spans="1:5">
      <c r="A1225" t="s">
        <v>6</v>
      </c>
      <c r="B1225" t="s">
        <v>2983</v>
      </c>
      <c r="C1225">
        <f>VLOOKUP(B1225,pivottrain!A:C,2,0)</f>
        <v>0.82037996545768566</v>
      </c>
      <c r="D1225">
        <f>VLOOKUP(B1225,pivottrain!A:C,3,0)</f>
        <v>0.17962003454231434</v>
      </c>
      <c r="E1225" t="str">
        <f t="shared" si="19"/>
        <v>FEMALE</v>
      </c>
    </row>
    <row r="1226" spans="1:5">
      <c r="A1226" t="s">
        <v>4</v>
      </c>
      <c r="B1226" t="s">
        <v>2982</v>
      </c>
      <c r="C1226">
        <f>VLOOKUP(B1226,pivottrain!A:C,2,0)</f>
        <v>3.7234042553191488E-2</v>
      </c>
      <c r="D1226">
        <f>VLOOKUP(B1226,pivottrain!A:C,3,0)</f>
        <v>0.96276595744680848</v>
      </c>
      <c r="E1226" t="str">
        <f t="shared" si="19"/>
        <v>MALE</v>
      </c>
    </row>
    <row r="1227" spans="1:5">
      <c r="A1227" t="s">
        <v>6</v>
      </c>
      <c r="B1227" t="s">
        <v>2983</v>
      </c>
      <c r="C1227">
        <f>VLOOKUP(B1227,pivottrain!A:C,2,0)</f>
        <v>0.82037996545768566</v>
      </c>
      <c r="D1227">
        <f>VLOOKUP(B1227,pivottrain!A:C,3,0)</f>
        <v>0.17962003454231434</v>
      </c>
      <c r="E1227" t="str">
        <f t="shared" si="19"/>
        <v>FEMALE</v>
      </c>
    </row>
    <row r="1228" spans="1:5">
      <c r="A1228" t="s">
        <v>6</v>
      </c>
      <c r="B1228" t="s">
        <v>2976</v>
      </c>
      <c r="C1228">
        <f>VLOOKUP(B1228,pivottrain!A:C,2,0)</f>
        <v>0.73152478952291866</v>
      </c>
      <c r="D1228">
        <f>VLOOKUP(B1228,pivottrain!A:C,3,0)</f>
        <v>0.26847521047708139</v>
      </c>
      <c r="E1228" t="str">
        <f t="shared" si="19"/>
        <v>FEMALE</v>
      </c>
    </row>
    <row r="1229" spans="1:5">
      <c r="A1229" t="s">
        <v>6</v>
      </c>
      <c r="B1229" t="s">
        <v>2983</v>
      </c>
      <c r="C1229">
        <f>VLOOKUP(B1229,pivottrain!A:C,2,0)</f>
        <v>0.82037996545768566</v>
      </c>
      <c r="D1229">
        <f>VLOOKUP(B1229,pivottrain!A:C,3,0)</f>
        <v>0.17962003454231434</v>
      </c>
      <c r="E1229" t="str">
        <f t="shared" si="19"/>
        <v>FEMALE</v>
      </c>
    </row>
    <row r="1230" spans="1:5">
      <c r="A1230" t="s">
        <v>6</v>
      </c>
      <c r="B1230" t="s">
        <v>2983</v>
      </c>
      <c r="C1230">
        <f>VLOOKUP(B1230,pivottrain!A:C,2,0)</f>
        <v>0.82037996545768566</v>
      </c>
      <c r="D1230">
        <f>VLOOKUP(B1230,pivottrain!A:C,3,0)</f>
        <v>0.17962003454231434</v>
      </c>
      <c r="E1230" t="str">
        <f t="shared" si="19"/>
        <v>FEMALE</v>
      </c>
    </row>
    <row r="1231" spans="1:5">
      <c r="A1231" t="s">
        <v>4</v>
      </c>
      <c r="B1231" t="s">
        <v>2994</v>
      </c>
      <c r="C1231">
        <f>VLOOKUP(B1231,pivottrain!A:C,2,0)</f>
        <v>8.6538461538461536E-2</v>
      </c>
      <c r="D1231">
        <f>VLOOKUP(B1231,pivottrain!A:C,3,0)</f>
        <v>0.91346153846153844</v>
      </c>
      <c r="E1231" t="str">
        <f t="shared" si="19"/>
        <v>MALE</v>
      </c>
    </row>
    <row r="1232" spans="1:5">
      <c r="A1232" t="s">
        <v>4</v>
      </c>
      <c r="B1232" t="s">
        <v>2982</v>
      </c>
      <c r="C1232">
        <f>VLOOKUP(B1232,pivottrain!A:C,2,0)</f>
        <v>3.7234042553191488E-2</v>
      </c>
      <c r="D1232">
        <f>VLOOKUP(B1232,pivottrain!A:C,3,0)</f>
        <v>0.96276595744680848</v>
      </c>
      <c r="E1232" t="str">
        <f t="shared" si="19"/>
        <v>MALE</v>
      </c>
    </row>
    <row r="1233" spans="1:5">
      <c r="A1233" t="s">
        <v>4</v>
      </c>
      <c r="B1233" t="s">
        <v>2988</v>
      </c>
      <c r="C1233">
        <f>VLOOKUP(B1233,pivottrain!A:C,2,0)</f>
        <v>6.5384615384615388E-2</v>
      </c>
      <c r="D1233">
        <f>VLOOKUP(B1233,pivottrain!A:C,3,0)</f>
        <v>0.93461538461538463</v>
      </c>
      <c r="E1233" t="str">
        <f t="shared" si="19"/>
        <v>MALE</v>
      </c>
    </row>
    <row r="1234" spans="1:5">
      <c r="A1234" t="s">
        <v>4</v>
      </c>
      <c r="B1234" t="s">
        <v>2988</v>
      </c>
      <c r="C1234">
        <f>VLOOKUP(B1234,pivottrain!A:C,2,0)</f>
        <v>6.5384615384615388E-2</v>
      </c>
      <c r="D1234">
        <f>VLOOKUP(B1234,pivottrain!A:C,3,0)</f>
        <v>0.93461538461538463</v>
      </c>
      <c r="E1234" t="str">
        <f t="shared" si="19"/>
        <v>MALE</v>
      </c>
    </row>
    <row r="1235" spans="1:5">
      <c r="A1235" t="s">
        <v>4</v>
      </c>
      <c r="B1235" t="s">
        <v>2976</v>
      </c>
      <c r="C1235">
        <f>VLOOKUP(B1235,pivottrain!A:C,2,0)</f>
        <v>0.73152478952291866</v>
      </c>
      <c r="D1235">
        <f>VLOOKUP(B1235,pivottrain!A:C,3,0)</f>
        <v>0.26847521047708139</v>
      </c>
      <c r="E1235" t="str">
        <f t="shared" si="19"/>
        <v>FEMALE</v>
      </c>
    </row>
    <row r="1236" spans="1:5">
      <c r="A1236" t="s">
        <v>4</v>
      </c>
      <c r="B1236" t="s">
        <v>2982</v>
      </c>
      <c r="C1236">
        <f>VLOOKUP(B1236,pivottrain!A:C,2,0)</f>
        <v>3.7234042553191488E-2</v>
      </c>
      <c r="D1236">
        <f>VLOOKUP(B1236,pivottrain!A:C,3,0)</f>
        <v>0.96276595744680848</v>
      </c>
      <c r="E1236" t="str">
        <f t="shared" si="19"/>
        <v>MALE</v>
      </c>
    </row>
    <row r="1237" spans="1:5">
      <c r="A1237" t="s">
        <v>4</v>
      </c>
      <c r="B1237" t="s">
        <v>2976</v>
      </c>
      <c r="C1237">
        <f>VLOOKUP(B1237,pivottrain!A:C,2,0)</f>
        <v>0.73152478952291866</v>
      </c>
      <c r="D1237">
        <f>VLOOKUP(B1237,pivottrain!A:C,3,0)</f>
        <v>0.26847521047708139</v>
      </c>
      <c r="E1237" t="str">
        <f t="shared" si="19"/>
        <v>FEMALE</v>
      </c>
    </row>
    <row r="1238" spans="1:5">
      <c r="A1238" t="s">
        <v>4</v>
      </c>
      <c r="B1238" t="s">
        <v>2976</v>
      </c>
      <c r="C1238">
        <f>VLOOKUP(B1238,pivottrain!A:C,2,0)</f>
        <v>0.73152478952291866</v>
      </c>
      <c r="D1238">
        <f>VLOOKUP(B1238,pivottrain!A:C,3,0)</f>
        <v>0.26847521047708139</v>
      </c>
      <c r="E1238" t="str">
        <f t="shared" si="19"/>
        <v>FEMALE</v>
      </c>
    </row>
    <row r="1239" spans="1:5">
      <c r="A1239" t="s">
        <v>6</v>
      </c>
      <c r="B1239" t="s">
        <v>2983</v>
      </c>
      <c r="C1239">
        <f>VLOOKUP(B1239,pivottrain!A:C,2,0)</f>
        <v>0.82037996545768566</v>
      </c>
      <c r="D1239">
        <f>VLOOKUP(B1239,pivottrain!A:C,3,0)</f>
        <v>0.17962003454231434</v>
      </c>
      <c r="E1239" t="str">
        <f t="shared" si="19"/>
        <v>FEMALE</v>
      </c>
    </row>
    <row r="1240" spans="1:5">
      <c r="A1240" t="s">
        <v>6</v>
      </c>
      <c r="B1240" t="s">
        <v>2976</v>
      </c>
      <c r="C1240">
        <f>VLOOKUP(B1240,pivottrain!A:C,2,0)</f>
        <v>0.73152478952291866</v>
      </c>
      <c r="D1240">
        <f>VLOOKUP(B1240,pivottrain!A:C,3,0)</f>
        <v>0.26847521047708139</v>
      </c>
      <c r="E1240" t="str">
        <f t="shared" si="19"/>
        <v>FEMALE</v>
      </c>
    </row>
    <row r="1241" spans="1:5">
      <c r="A1241" t="s">
        <v>6</v>
      </c>
      <c r="B1241" t="s">
        <v>2983</v>
      </c>
      <c r="C1241">
        <f>VLOOKUP(B1241,pivottrain!A:C,2,0)</f>
        <v>0.82037996545768566</v>
      </c>
      <c r="D1241">
        <f>VLOOKUP(B1241,pivottrain!A:C,3,0)</f>
        <v>0.17962003454231434</v>
      </c>
      <c r="E1241" t="str">
        <f t="shared" si="19"/>
        <v>FEMALE</v>
      </c>
    </row>
    <row r="1242" spans="1:5">
      <c r="A1242" t="s">
        <v>4</v>
      </c>
      <c r="B1242" t="s">
        <v>2976</v>
      </c>
      <c r="C1242">
        <f>VLOOKUP(B1242,pivottrain!A:C,2,0)</f>
        <v>0.73152478952291866</v>
      </c>
      <c r="D1242">
        <f>VLOOKUP(B1242,pivottrain!A:C,3,0)</f>
        <v>0.26847521047708139</v>
      </c>
      <c r="E1242" t="str">
        <f t="shared" si="19"/>
        <v>FEMALE</v>
      </c>
    </row>
    <row r="1243" spans="1:5">
      <c r="A1243" t="s">
        <v>4</v>
      </c>
      <c r="B1243" t="s">
        <v>2994</v>
      </c>
      <c r="C1243">
        <f>VLOOKUP(B1243,pivottrain!A:C,2,0)</f>
        <v>8.6538461538461536E-2</v>
      </c>
      <c r="D1243">
        <f>VLOOKUP(B1243,pivottrain!A:C,3,0)</f>
        <v>0.91346153846153844</v>
      </c>
      <c r="E1243" t="str">
        <f t="shared" si="19"/>
        <v>MALE</v>
      </c>
    </row>
    <row r="1244" spans="1:5">
      <c r="A1244" t="s">
        <v>6</v>
      </c>
      <c r="B1244" t="s">
        <v>2976</v>
      </c>
      <c r="C1244">
        <f>VLOOKUP(B1244,pivottrain!A:C,2,0)</f>
        <v>0.73152478952291866</v>
      </c>
      <c r="D1244">
        <f>VLOOKUP(B1244,pivottrain!A:C,3,0)</f>
        <v>0.26847521047708139</v>
      </c>
      <c r="E1244" t="str">
        <f t="shared" si="19"/>
        <v>FEMALE</v>
      </c>
    </row>
    <row r="1245" spans="1:5">
      <c r="A1245" t="s">
        <v>4</v>
      </c>
      <c r="B1245" t="s">
        <v>2983</v>
      </c>
      <c r="C1245">
        <f>VLOOKUP(B1245,pivottrain!A:C,2,0)</f>
        <v>0.82037996545768566</v>
      </c>
      <c r="D1245">
        <f>VLOOKUP(B1245,pivottrain!A:C,3,0)</f>
        <v>0.17962003454231434</v>
      </c>
      <c r="E1245" t="str">
        <f t="shared" si="19"/>
        <v>FEMALE</v>
      </c>
    </row>
    <row r="1246" spans="1:5">
      <c r="A1246" t="s">
        <v>4</v>
      </c>
      <c r="B1246" t="s">
        <v>2985</v>
      </c>
      <c r="C1246">
        <f>VLOOKUP(B1246,pivottrain!A:C,2,0)</f>
        <v>6.25E-2</v>
      </c>
      <c r="D1246">
        <f>VLOOKUP(B1246,pivottrain!A:C,3,0)</f>
        <v>0.9375</v>
      </c>
      <c r="E1246" t="str">
        <f t="shared" si="19"/>
        <v>MALE</v>
      </c>
    </row>
    <row r="1247" spans="1:5">
      <c r="A1247" t="s">
        <v>4</v>
      </c>
      <c r="B1247" t="s">
        <v>2983</v>
      </c>
      <c r="C1247">
        <f>VLOOKUP(B1247,pivottrain!A:C,2,0)</f>
        <v>0.82037996545768566</v>
      </c>
      <c r="D1247">
        <f>VLOOKUP(B1247,pivottrain!A:C,3,0)</f>
        <v>0.17962003454231434</v>
      </c>
      <c r="E1247" t="str">
        <f t="shared" si="19"/>
        <v>FEMALE</v>
      </c>
    </row>
    <row r="1248" spans="1:5">
      <c r="A1248" t="s">
        <v>6</v>
      </c>
      <c r="B1248" t="s">
        <v>2983</v>
      </c>
      <c r="C1248">
        <f>VLOOKUP(B1248,pivottrain!A:C,2,0)</f>
        <v>0.82037996545768566</v>
      </c>
      <c r="D1248">
        <f>VLOOKUP(B1248,pivottrain!A:C,3,0)</f>
        <v>0.17962003454231434</v>
      </c>
      <c r="E1248" t="str">
        <f t="shared" si="19"/>
        <v>FEMALE</v>
      </c>
    </row>
    <row r="1249" spans="1:5">
      <c r="A1249" t="s">
        <v>4</v>
      </c>
      <c r="B1249" t="s">
        <v>2992</v>
      </c>
      <c r="C1249">
        <f>VLOOKUP(B1249,pivottrain!A:C,2,0)</f>
        <v>0.06</v>
      </c>
      <c r="D1249">
        <f>VLOOKUP(B1249,pivottrain!A:C,3,0)</f>
        <v>0.94</v>
      </c>
      <c r="E1249" t="str">
        <f t="shared" si="19"/>
        <v>MALE</v>
      </c>
    </row>
    <row r="1250" spans="1:5">
      <c r="A1250" t="s">
        <v>4</v>
      </c>
      <c r="B1250" t="s">
        <v>2998</v>
      </c>
      <c r="C1250">
        <f>VLOOKUP(B1250,pivottrain!A:C,2,0)</f>
        <v>0.18181818181818182</v>
      </c>
      <c r="D1250">
        <f>VLOOKUP(B1250,pivottrain!A:C,3,0)</f>
        <v>0.81818181818181823</v>
      </c>
      <c r="E1250" t="str">
        <f t="shared" si="19"/>
        <v>MALE</v>
      </c>
    </row>
    <row r="1251" spans="1:5">
      <c r="A1251" t="s">
        <v>6</v>
      </c>
      <c r="B1251" t="s">
        <v>2983</v>
      </c>
      <c r="C1251">
        <f>VLOOKUP(B1251,pivottrain!A:C,2,0)</f>
        <v>0.82037996545768566</v>
      </c>
      <c r="D1251">
        <f>VLOOKUP(B1251,pivottrain!A:C,3,0)</f>
        <v>0.17962003454231434</v>
      </c>
      <c r="E1251" t="str">
        <f t="shared" si="19"/>
        <v>FEMALE</v>
      </c>
    </row>
    <row r="1252" spans="1:5">
      <c r="A1252" t="s">
        <v>4</v>
      </c>
      <c r="B1252" t="s">
        <v>2992</v>
      </c>
      <c r="C1252">
        <f>VLOOKUP(B1252,pivottrain!A:C,2,0)</f>
        <v>0.06</v>
      </c>
      <c r="D1252">
        <f>VLOOKUP(B1252,pivottrain!A:C,3,0)</f>
        <v>0.94</v>
      </c>
      <c r="E1252" t="str">
        <f t="shared" si="19"/>
        <v>MALE</v>
      </c>
    </row>
    <row r="1253" spans="1:5">
      <c r="A1253" t="s">
        <v>4</v>
      </c>
      <c r="B1253" t="s">
        <v>2983</v>
      </c>
      <c r="C1253">
        <f>VLOOKUP(B1253,pivottrain!A:C,2,0)</f>
        <v>0.82037996545768566</v>
      </c>
      <c r="D1253">
        <f>VLOOKUP(B1253,pivottrain!A:C,3,0)</f>
        <v>0.17962003454231434</v>
      </c>
      <c r="E1253" t="str">
        <f t="shared" si="19"/>
        <v>FEMALE</v>
      </c>
    </row>
    <row r="1254" spans="1:5">
      <c r="A1254" t="s">
        <v>4</v>
      </c>
      <c r="B1254" t="s">
        <v>2995</v>
      </c>
      <c r="C1254">
        <f>VLOOKUP(B1254,pivottrain!A:C,2,0)</f>
        <v>0.15492957746478872</v>
      </c>
      <c r="D1254">
        <f>VLOOKUP(B1254,pivottrain!A:C,3,0)</f>
        <v>0.84507042253521125</v>
      </c>
      <c r="E1254" t="str">
        <f t="shared" si="19"/>
        <v>MALE</v>
      </c>
    </row>
    <row r="1255" spans="1:5">
      <c r="A1255" t="s">
        <v>6</v>
      </c>
      <c r="B1255" t="s">
        <v>2976</v>
      </c>
      <c r="C1255">
        <f>VLOOKUP(B1255,pivottrain!A:C,2,0)</f>
        <v>0.73152478952291866</v>
      </c>
      <c r="D1255">
        <f>VLOOKUP(B1255,pivottrain!A:C,3,0)</f>
        <v>0.26847521047708139</v>
      </c>
      <c r="E1255" t="str">
        <f t="shared" si="19"/>
        <v>FEMALE</v>
      </c>
    </row>
    <row r="1256" spans="1:5">
      <c r="A1256" t="s">
        <v>6</v>
      </c>
      <c r="B1256" t="s">
        <v>2976</v>
      </c>
      <c r="C1256">
        <f>VLOOKUP(B1256,pivottrain!A:C,2,0)</f>
        <v>0.73152478952291866</v>
      </c>
      <c r="D1256">
        <f>VLOOKUP(B1256,pivottrain!A:C,3,0)</f>
        <v>0.26847521047708139</v>
      </c>
      <c r="E1256" t="str">
        <f t="shared" si="19"/>
        <v>FEMALE</v>
      </c>
    </row>
    <row r="1257" spans="1:5">
      <c r="A1257" t="s">
        <v>4</v>
      </c>
      <c r="B1257" t="s">
        <v>2997</v>
      </c>
      <c r="C1257">
        <f>VLOOKUP(B1257,pivottrain!A:C,2,0)</f>
        <v>5.5555555555555552E-2</v>
      </c>
      <c r="D1257">
        <f>VLOOKUP(B1257,pivottrain!A:C,3,0)</f>
        <v>0.94444444444444442</v>
      </c>
      <c r="E1257" t="str">
        <f t="shared" si="19"/>
        <v>MALE</v>
      </c>
    </row>
    <row r="1258" spans="1:5">
      <c r="A1258" t="s">
        <v>4</v>
      </c>
      <c r="B1258" t="s">
        <v>2988</v>
      </c>
      <c r="C1258">
        <f>VLOOKUP(B1258,pivottrain!A:C,2,0)</f>
        <v>6.5384615384615388E-2</v>
      </c>
      <c r="D1258">
        <f>VLOOKUP(B1258,pivottrain!A:C,3,0)</f>
        <v>0.93461538461538463</v>
      </c>
      <c r="E1258" t="str">
        <f t="shared" si="19"/>
        <v>MALE</v>
      </c>
    </row>
    <row r="1259" spans="1:5">
      <c r="A1259" t="s">
        <v>6</v>
      </c>
      <c r="B1259" t="s">
        <v>2983</v>
      </c>
      <c r="C1259">
        <f>VLOOKUP(B1259,pivottrain!A:C,2,0)</f>
        <v>0.82037996545768566</v>
      </c>
      <c r="D1259">
        <f>VLOOKUP(B1259,pivottrain!A:C,3,0)</f>
        <v>0.17962003454231434</v>
      </c>
      <c r="E1259" t="str">
        <f t="shared" si="19"/>
        <v>FEMALE</v>
      </c>
    </row>
    <row r="1260" spans="1:5">
      <c r="A1260" t="s">
        <v>4</v>
      </c>
      <c r="B1260" t="s">
        <v>2986</v>
      </c>
      <c r="C1260">
        <f>VLOOKUP(B1260,pivottrain!A:C,2,0)</f>
        <v>0.28260869565217389</v>
      </c>
      <c r="D1260">
        <f>VLOOKUP(B1260,pivottrain!A:C,3,0)</f>
        <v>0.71739130434782605</v>
      </c>
      <c r="E1260" t="str">
        <f t="shared" si="19"/>
        <v>MALE</v>
      </c>
    </row>
    <row r="1261" spans="1:5">
      <c r="A1261" t="s">
        <v>4</v>
      </c>
      <c r="B1261" t="s">
        <v>2992</v>
      </c>
      <c r="C1261">
        <f>VLOOKUP(B1261,pivottrain!A:C,2,0)</f>
        <v>0.06</v>
      </c>
      <c r="D1261">
        <f>VLOOKUP(B1261,pivottrain!A:C,3,0)</f>
        <v>0.94</v>
      </c>
      <c r="E1261" t="str">
        <f t="shared" si="19"/>
        <v>MALE</v>
      </c>
    </row>
    <row r="1262" spans="1:5">
      <c r="A1262" t="s">
        <v>6</v>
      </c>
      <c r="B1262" t="s">
        <v>2983</v>
      </c>
      <c r="C1262">
        <f>VLOOKUP(B1262,pivottrain!A:C,2,0)</f>
        <v>0.82037996545768566</v>
      </c>
      <c r="D1262">
        <f>VLOOKUP(B1262,pivottrain!A:C,3,0)</f>
        <v>0.17962003454231434</v>
      </c>
      <c r="E1262" t="str">
        <f t="shared" si="19"/>
        <v>FEMALE</v>
      </c>
    </row>
    <row r="1263" spans="1:5">
      <c r="A1263" t="s">
        <v>4</v>
      </c>
      <c r="B1263" t="s">
        <v>2982</v>
      </c>
      <c r="C1263">
        <f>VLOOKUP(B1263,pivottrain!A:C,2,0)</f>
        <v>3.7234042553191488E-2</v>
      </c>
      <c r="D1263">
        <f>VLOOKUP(B1263,pivottrain!A:C,3,0)</f>
        <v>0.96276595744680848</v>
      </c>
      <c r="E1263" t="str">
        <f t="shared" si="19"/>
        <v>MALE</v>
      </c>
    </row>
    <row r="1264" spans="1:5">
      <c r="A1264" t="s">
        <v>4</v>
      </c>
      <c r="B1264" t="s">
        <v>2976</v>
      </c>
      <c r="C1264">
        <f>VLOOKUP(B1264,pivottrain!A:C,2,0)</f>
        <v>0.73152478952291866</v>
      </c>
      <c r="D1264">
        <f>VLOOKUP(B1264,pivottrain!A:C,3,0)</f>
        <v>0.26847521047708139</v>
      </c>
      <c r="E1264" t="str">
        <f t="shared" si="19"/>
        <v>FEMALE</v>
      </c>
    </row>
    <row r="1265" spans="1:5">
      <c r="A1265" t="s">
        <v>6</v>
      </c>
      <c r="B1265" t="s">
        <v>2976</v>
      </c>
      <c r="C1265">
        <f>VLOOKUP(B1265,pivottrain!A:C,2,0)</f>
        <v>0.73152478952291866</v>
      </c>
      <c r="D1265">
        <f>VLOOKUP(B1265,pivottrain!A:C,3,0)</f>
        <v>0.26847521047708139</v>
      </c>
      <c r="E1265" t="str">
        <f t="shared" si="19"/>
        <v>FEMALE</v>
      </c>
    </row>
    <row r="1266" spans="1:5">
      <c r="A1266" t="s">
        <v>6</v>
      </c>
      <c r="B1266" t="s">
        <v>2976</v>
      </c>
      <c r="C1266">
        <f>VLOOKUP(B1266,pivottrain!A:C,2,0)</f>
        <v>0.73152478952291866</v>
      </c>
      <c r="D1266">
        <f>VLOOKUP(B1266,pivottrain!A:C,3,0)</f>
        <v>0.26847521047708139</v>
      </c>
      <c r="E1266" t="str">
        <f t="shared" si="19"/>
        <v>FEMALE</v>
      </c>
    </row>
    <row r="1267" spans="1:5">
      <c r="A1267" t="s">
        <v>6</v>
      </c>
      <c r="B1267" t="s">
        <v>2986</v>
      </c>
      <c r="C1267">
        <f>VLOOKUP(B1267,pivottrain!A:C,2,0)</f>
        <v>0.28260869565217389</v>
      </c>
      <c r="D1267">
        <f>VLOOKUP(B1267,pivottrain!A:C,3,0)</f>
        <v>0.71739130434782605</v>
      </c>
      <c r="E1267" t="str">
        <f t="shared" si="19"/>
        <v>MALE</v>
      </c>
    </row>
    <row r="1268" spans="1:5">
      <c r="A1268" t="s">
        <v>4</v>
      </c>
      <c r="B1268" t="s">
        <v>2978</v>
      </c>
      <c r="C1268">
        <f>VLOOKUP(B1268,pivottrain!A:C,2,0)</f>
        <v>5.0847457627118647E-2</v>
      </c>
      <c r="D1268">
        <f>VLOOKUP(B1268,pivottrain!A:C,3,0)</f>
        <v>0.94915254237288138</v>
      </c>
      <c r="E1268" t="str">
        <f t="shared" si="19"/>
        <v>MALE</v>
      </c>
    </row>
    <row r="1269" spans="1:5">
      <c r="A1269" t="s">
        <v>4</v>
      </c>
      <c r="B1269" t="s">
        <v>2988</v>
      </c>
      <c r="C1269">
        <f>VLOOKUP(B1269,pivottrain!A:C,2,0)</f>
        <v>6.5384615384615388E-2</v>
      </c>
      <c r="D1269">
        <f>VLOOKUP(B1269,pivottrain!A:C,3,0)</f>
        <v>0.93461538461538463</v>
      </c>
      <c r="E1269" t="str">
        <f t="shared" si="19"/>
        <v>MALE</v>
      </c>
    </row>
    <row r="1270" spans="1:5">
      <c r="A1270" t="s">
        <v>6</v>
      </c>
      <c r="B1270" t="s">
        <v>2976</v>
      </c>
      <c r="C1270">
        <f>VLOOKUP(B1270,pivottrain!A:C,2,0)</f>
        <v>0.73152478952291866</v>
      </c>
      <c r="D1270">
        <f>VLOOKUP(B1270,pivottrain!A:C,3,0)</f>
        <v>0.26847521047708139</v>
      </c>
      <c r="E1270" t="str">
        <f t="shared" si="19"/>
        <v>FEMALE</v>
      </c>
    </row>
    <row r="1271" spans="1:5">
      <c r="A1271" t="s">
        <v>4</v>
      </c>
      <c r="B1271" t="s">
        <v>2993</v>
      </c>
      <c r="C1271">
        <f>VLOOKUP(B1271,pivottrain!A:C,2,0)</f>
        <v>0.10810810810810811</v>
      </c>
      <c r="D1271">
        <f>VLOOKUP(B1271,pivottrain!A:C,3,0)</f>
        <v>0.89189189189189189</v>
      </c>
      <c r="E1271" t="str">
        <f t="shared" si="19"/>
        <v>MALE</v>
      </c>
    </row>
    <row r="1272" spans="1:5">
      <c r="A1272" t="s">
        <v>4</v>
      </c>
      <c r="B1272" t="s">
        <v>2978</v>
      </c>
      <c r="C1272">
        <f>VLOOKUP(B1272,pivottrain!A:C,2,0)</f>
        <v>5.0847457627118647E-2</v>
      </c>
      <c r="D1272">
        <f>VLOOKUP(B1272,pivottrain!A:C,3,0)</f>
        <v>0.94915254237288138</v>
      </c>
      <c r="E1272" t="str">
        <f t="shared" si="19"/>
        <v>MALE</v>
      </c>
    </row>
    <row r="1273" spans="1:5">
      <c r="A1273" t="s">
        <v>4</v>
      </c>
      <c r="B1273" t="s">
        <v>2976</v>
      </c>
      <c r="C1273">
        <f>VLOOKUP(B1273,pivottrain!A:C,2,0)</f>
        <v>0.73152478952291866</v>
      </c>
      <c r="D1273">
        <f>VLOOKUP(B1273,pivottrain!A:C,3,0)</f>
        <v>0.26847521047708139</v>
      </c>
      <c r="E1273" t="str">
        <f t="shared" si="19"/>
        <v>FEMALE</v>
      </c>
    </row>
    <row r="1274" spans="1:5">
      <c r="A1274" t="s">
        <v>4</v>
      </c>
      <c r="B1274" t="s">
        <v>2994</v>
      </c>
      <c r="C1274">
        <f>VLOOKUP(B1274,pivottrain!A:C,2,0)</f>
        <v>8.6538461538461536E-2</v>
      </c>
      <c r="D1274">
        <f>VLOOKUP(B1274,pivottrain!A:C,3,0)</f>
        <v>0.91346153846153844</v>
      </c>
      <c r="E1274" t="str">
        <f t="shared" si="19"/>
        <v>MALE</v>
      </c>
    </row>
    <row r="1275" spans="1:5">
      <c r="A1275" t="s">
        <v>4</v>
      </c>
      <c r="B1275" t="s">
        <v>2988</v>
      </c>
      <c r="C1275">
        <f>VLOOKUP(B1275,pivottrain!A:C,2,0)</f>
        <v>6.5384615384615388E-2</v>
      </c>
      <c r="D1275">
        <f>VLOOKUP(B1275,pivottrain!A:C,3,0)</f>
        <v>0.93461538461538463</v>
      </c>
      <c r="E1275" t="str">
        <f t="shared" si="19"/>
        <v>MALE</v>
      </c>
    </row>
    <row r="1276" spans="1:5">
      <c r="A1276" t="s">
        <v>4</v>
      </c>
      <c r="B1276" t="s">
        <v>2985</v>
      </c>
      <c r="C1276">
        <f>VLOOKUP(B1276,pivottrain!A:C,2,0)</f>
        <v>6.25E-2</v>
      </c>
      <c r="D1276">
        <f>VLOOKUP(B1276,pivottrain!A:C,3,0)</f>
        <v>0.9375</v>
      </c>
      <c r="E1276" t="str">
        <f t="shared" si="19"/>
        <v>MALE</v>
      </c>
    </row>
    <row r="1277" spans="1:5">
      <c r="A1277" t="s">
        <v>6</v>
      </c>
      <c r="B1277" t="s">
        <v>2976</v>
      </c>
      <c r="C1277">
        <f>VLOOKUP(B1277,pivottrain!A:C,2,0)</f>
        <v>0.73152478952291866</v>
      </c>
      <c r="D1277">
        <f>VLOOKUP(B1277,pivottrain!A:C,3,0)</f>
        <v>0.26847521047708139</v>
      </c>
      <c r="E1277" t="str">
        <f t="shared" si="19"/>
        <v>FEMALE</v>
      </c>
    </row>
    <row r="1278" spans="1:5">
      <c r="A1278" t="s">
        <v>4</v>
      </c>
      <c r="B1278" t="s">
        <v>2983</v>
      </c>
      <c r="C1278">
        <f>VLOOKUP(B1278,pivottrain!A:C,2,0)</f>
        <v>0.82037996545768566</v>
      </c>
      <c r="D1278">
        <f>VLOOKUP(B1278,pivottrain!A:C,3,0)</f>
        <v>0.17962003454231434</v>
      </c>
      <c r="E1278" t="str">
        <f t="shared" si="19"/>
        <v>FEMALE</v>
      </c>
    </row>
    <row r="1279" spans="1:5">
      <c r="A1279" t="s">
        <v>6</v>
      </c>
      <c r="B1279" t="s">
        <v>2976</v>
      </c>
      <c r="C1279">
        <f>VLOOKUP(B1279,pivottrain!A:C,2,0)</f>
        <v>0.73152478952291866</v>
      </c>
      <c r="D1279">
        <f>VLOOKUP(B1279,pivottrain!A:C,3,0)</f>
        <v>0.26847521047708139</v>
      </c>
      <c r="E1279" t="str">
        <f t="shared" si="19"/>
        <v>FEMALE</v>
      </c>
    </row>
    <row r="1280" spans="1:5">
      <c r="A1280" t="s">
        <v>4</v>
      </c>
      <c r="B1280" t="s">
        <v>2982</v>
      </c>
      <c r="C1280">
        <f>VLOOKUP(B1280,pivottrain!A:C,2,0)</f>
        <v>3.7234042553191488E-2</v>
      </c>
      <c r="D1280">
        <f>VLOOKUP(B1280,pivottrain!A:C,3,0)</f>
        <v>0.96276595744680848</v>
      </c>
      <c r="E1280" t="str">
        <f t="shared" si="19"/>
        <v>MALE</v>
      </c>
    </row>
    <row r="1281" spans="1:5">
      <c r="A1281" t="s">
        <v>6</v>
      </c>
      <c r="B1281" t="s">
        <v>2976</v>
      </c>
      <c r="C1281">
        <f>VLOOKUP(B1281,pivottrain!A:C,2,0)</f>
        <v>0.73152478952291866</v>
      </c>
      <c r="D1281">
        <f>VLOOKUP(B1281,pivottrain!A:C,3,0)</f>
        <v>0.26847521047708139</v>
      </c>
      <c r="E1281" t="str">
        <f t="shared" si="19"/>
        <v>FEMALE</v>
      </c>
    </row>
    <row r="1282" spans="1:5">
      <c r="A1282" t="s">
        <v>4</v>
      </c>
      <c r="B1282" t="s">
        <v>2987</v>
      </c>
      <c r="C1282">
        <f>VLOOKUP(B1282,pivottrain!A:C,2,0)</f>
        <v>0.171875</v>
      </c>
      <c r="D1282">
        <f>VLOOKUP(B1282,pivottrain!A:C,3,0)</f>
        <v>0.828125</v>
      </c>
      <c r="E1282" t="str">
        <f t="shared" si="19"/>
        <v>MALE</v>
      </c>
    </row>
    <row r="1283" spans="1:5">
      <c r="A1283" t="s">
        <v>4</v>
      </c>
      <c r="B1283" t="s">
        <v>2982</v>
      </c>
      <c r="C1283">
        <f>VLOOKUP(B1283,pivottrain!A:C,2,0)</f>
        <v>3.7234042553191488E-2</v>
      </c>
      <c r="D1283">
        <f>VLOOKUP(B1283,pivottrain!A:C,3,0)</f>
        <v>0.96276595744680848</v>
      </c>
      <c r="E1283" t="str">
        <f t="shared" ref="E1283:E1346" si="20">IF(D1283&gt;C1283,"MALE","FEMALE")</f>
        <v>MALE</v>
      </c>
    </row>
    <row r="1284" spans="1:5">
      <c r="A1284" t="s">
        <v>4</v>
      </c>
      <c r="B1284" t="s">
        <v>2992</v>
      </c>
      <c r="C1284">
        <f>VLOOKUP(B1284,pivottrain!A:C,2,0)</f>
        <v>0.06</v>
      </c>
      <c r="D1284">
        <f>VLOOKUP(B1284,pivottrain!A:C,3,0)</f>
        <v>0.94</v>
      </c>
      <c r="E1284" t="str">
        <f t="shared" si="20"/>
        <v>MALE</v>
      </c>
    </row>
    <row r="1285" spans="1:5">
      <c r="A1285" t="s">
        <v>4</v>
      </c>
      <c r="B1285" t="s">
        <v>2988</v>
      </c>
      <c r="C1285">
        <f>VLOOKUP(B1285,pivottrain!A:C,2,0)</f>
        <v>6.5384615384615388E-2</v>
      </c>
      <c r="D1285">
        <f>VLOOKUP(B1285,pivottrain!A:C,3,0)</f>
        <v>0.93461538461538463</v>
      </c>
      <c r="E1285" t="str">
        <f t="shared" si="20"/>
        <v>MALE</v>
      </c>
    </row>
    <row r="1286" spans="1:5">
      <c r="A1286" t="s">
        <v>6</v>
      </c>
      <c r="B1286" t="s">
        <v>2988</v>
      </c>
      <c r="C1286">
        <f>VLOOKUP(B1286,pivottrain!A:C,2,0)</f>
        <v>6.5384615384615388E-2</v>
      </c>
      <c r="D1286">
        <f>VLOOKUP(B1286,pivottrain!A:C,3,0)</f>
        <v>0.93461538461538463</v>
      </c>
      <c r="E1286" t="str">
        <f t="shared" si="20"/>
        <v>MALE</v>
      </c>
    </row>
    <row r="1287" spans="1:5">
      <c r="A1287" t="s">
        <v>6</v>
      </c>
      <c r="B1287" t="s">
        <v>2976</v>
      </c>
      <c r="C1287">
        <f>VLOOKUP(B1287,pivottrain!A:C,2,0)</f>
        <v>0.73152478952291866</v>
      </c>
      <c r="D1287">
        <f>VLOOKUP(B1287,pivottrain!A:C,3,0)</f>
        <v>0.26847521047708139</v>
      </c>
      <c r="E1287" t="str">
        <f t="shared" si="20"/>
        <v>FEMALE</v>
      </c>
    </row>
    <row r="1288" spans="1:5">
      <c r="A1288" t="s">
        <v>4</v>
      </c>
      <c r="B1288" t="s">
        <v>2994</v>
      </c>
      <c r="C1288">
        <f>VLOOKUP(B1288,pivottrain!A:C,2,0)</f>
        <v>8.6538461538461536E-2</v>
      </c>
      <c r="D1288">
        <f>VLOOKUP(B1288,pivottrain!A:C,3,0)</f>
        <v>0.91346153846153844</v>
      </c>
      <c r="E1288" t="str">
        <f t="shared" si="20"/>
        <v>MALE</v>
      </c>
    </row>
    <row r="1289" spans="1:5">
      <c r="A1289" t="s">
        <v>6</v>
      </c>
      <c r="B1289" t="s">
        <v>2976</v>
      </c>
      <c r="C1289">
        <f>VLOOKUP(B1289,pivottrain!A:C,2,0)</f>
        <v>0.73152478952291866</v>
      </c>
      <c r="D1289">
        <f>VLOOKUP(B1289,pivottrain!A:C,3,0)</f>
        <v>0.26847521047708139</v>
      </c>
      <c r="E1289" t="str">
        <f t="shared" si="20"/>
        <v>FEMALE</v>
      </c>
    </row>
    <row r="1290" spans="1:5">
      <c r="A1290" t="s">
        <v>4</v>
      </c>
      <c r="B1290" t="s">
        <v>2986</v>
      </c>
      <c r="C1290">
        <f>VLOOKUP(B1290,pivottrain!A:C,2,0)</f>
        <v>0.28260869565217389</v>
      </c>
      <c r="D1290">
        <f>VLOOKUP(B1290,pivottrain!A:C,3,0)</f>
        <v>0.71739130434782605</v>
      </c>
      <c r="E1290" t="str">
        <f t="shared" si="20"/>
        <v>MALE</v>
      </c>
    </row>
    <row r="1291" spans="1:5">
      <c r="A1291" t="s">
        <v>4</v>
      </c>
      <c r="B1291" t="s">
        <v>2995</v>
      </c>
      <c r="C1291">
        <f>VLOOKUP(B1291,pivottrain!A:C,2,0)</f>
        <v>0.15492957746478872</v>
      </c>
      <c r="D1291">
        <f>VLOOKUP(B1291,pivottrain!A:C,3,0)</f>
        <v>0.84507042253521125</v>
      </c>
      <c r="E1291" t="str">
        <f t="shared" si="20"/>
        <v>MALE</v>
      </c>
    </row>
    <row r="1292" spans="1:5">
      <c r="A1292" t="s">
        <v>4</v>
      </c>
      <c r="B1292" t="s">
        <v>2988</v>
      </c>
      <c r="C1292">
        <f>VLOOKUP(B1292,pivottrain!A:C,2,0)</f>
        <v>6.5384615384615388E-2</v>
      </c>
      <c r="D1292">
        <f>VLOOKUP(B1292,pivottrain!A:C,3,0)</f>
        <v>0.93461538461538463</v>
      </c>
      <c r="E1292" t="str">
        <f t="shared" si="20"/>
        <v>MALE</v>
      </c>
    </row>
    <row r="1293" spans="1:5">
      <c r="A1293" t="s">
        <v>4</v>
      </c>
      <c r="B1293" t="s">
        <v>2976</v>
      </c>
      <c r="C1293">
        <f>VLOOKUP(B1293,pivottrain!A:C,2,0)</f>
        <v>0.73152478952291866</v>
      </c>
      <c r="D1293">
        <f>VLOOKUP(B1293,pivottrain!A:C,3,0)</f>
        <v>0.26847521047708139</v>
      </c>
      <c r="E1293" t="str">
        <f t="shared" si="20"/>
        <v>FEMALE</v>
      </c>
    </row>
    <row r="1294" spans="1:5">
      <c r="A1294" t="s">
        <v>4</v>
      </c>
      <c r="B1294" t="s">
        <v>2992</v>
      </c>
      <c r="C1294">
        <f>VLOOKUP(B1294,pivottrain!A:C,2,0)</f>
        <v>0.06</v>
      </c>
      <c r="D1294">
        <f>VLOOKUP(B1294,pivottrain!A:C,3,0)</f>
        <v>0.94</v>
      </c>
      <c r="E1294" t="str">
        <f t="shared" si="20"/>
        <v>MALE</v>
      </c>
    </row>
    <row r="1295" spans="1:5">
      <c r="A1295" t="s">
        <v>6</v>
      </c>
      <c r="B1295" t="s">
        <v>2976</v>
      </c>
      <c r="C1295">
        <f>VLOOKUP(B1295,pivottrain!A:C,2,0)</f>
        <v>0.73152478952291866</v>
      </c>
      <c r="D1295">
        <f>VLOOKUP(B1295,pivottrain!A:C,3,0)</f>
        <v>0.26847521047708139</v>
      </c>
      <c r="E1295" t="str">
        <f t="shared" si="20"/>
        <v>FEMALE</v>
      </c>
    </row>
    <row r="1296" spans="1:5">
      <c r="A1296" t="s">
        <v>4</v>
      </c>
      <c r="B1296" t="s">
        <v>2988</v>
      </c>
      <c r="C1296">
        <f>VLOOKUP(B1296,pivottrain!A:C,2,0)</f>
        <v>6.5384615384615388E-2</v>
      </c>
      <c r="D1296">
        <f>VLOOKUP(B1296,pivottrain!A:C,3,0)</f>
        <v>0.93461538461538463</v>
      </c>
      <c r="E1296" t="str">
        <f t="shared" si="20"/>
        <v>MALE</v>
      </c>
    </row>
    <row r="1297" spans="1:5">
      <c r="A1297" t="s">
        <v>6</v>
      </c>
      <c r="B1297" t="s">
        <v>2983</v>
      </c>
      <c r="C1297">
        <f>VLOOKUP(B1297,pivottrain!A:C,2,0)</f>
        <v>0.82037996545768566</v>
      </c>
      <c r="D1297">
        <f>VLOOKUP(B1297,pivottrain!A:C,3,0)</f>
        <v>0.17962003454231434</v>
      </c>
      <c r="E1297" t="str">
        <f t="shared" si="20"/>
        <v>FEMALE</v>
      </c>
    </row>
    <row r="1298" spans="1:5">
      <c r="A1298" t="s">
        <v>6</v>
      </c>
      <c r="B1298" t="s">
        <v>2983</v>
      </c>
      <c r="C1298">
        <f>VLOOKUP(B1298,pivottrain!A:C,2,0)</f>
        <v>0.82037996545768566</v>
      </c>
      <c r="D1298">
        <f>VLOOKUP(B1298,pivottrain!A:C,3,0)</f>
        <v>0.17962003454231434</v>
      </c>
      <c r="E1298" t="str">
        <f t="shared" si="20"/>
        <v>FEMALE</v>
      </c>
    </row>
    <row r="1299" spans="1:5">
      <c r="A1299" t="s">
        <v>6</v>
      </c>
      <c r="B1299" t="s">
        <v>2993</v>
      </c>
      <c r="C1299">
        <f>VLOOKUP(B1299,pivottrain!A:C,2,0)</f>
        <v>0.10810810810810811</v>
      </c>
      <c r="D1299">
        <f>VLOOKUP(B1299,pivottrain!A:C,3,0)</f>
        <v>0.89189189189189189</v>
      </c>
      <c r="E1299" t="str">
        <f t="shared" si="20"/>
        <v>MALE</v>
      </c>
    </row>
    <row r="1300" spans="1:5">
      <c r="A1300" t="s">
        <v>6</v>
      </c>
      <c r="B1300" t="s">
        <v>2983</v>
      </c>
      <c r="C1300">
        <f>VLOOKUP(B1300,pivottrain!A:C,2,0)</f>
        <v>0.82037996545768566</v>
      </c>
      <c r="D1300">
        <f>VLOOKUP(B1300,pivottrain!A:C,3,0)</f>
        <v>0.17962003454231434</v>
      </c>
      <c r="E1300" t="str">
        <f t="shared" si="20"/>
        <v>FEMALE</v>
      </c>
    </row>
    <row r="1301" spans="1:5">
      <c r="A1301" t="s">
        <v>4</v>
      </c>
      <c r="B1301" t="s">
        <v>2997</v>
      </c>
      <c r="C1301">
        <f>VLOOKUP(B1301,pivottrain!A:C,2,0)</f>
        <v>5.5555555555555552E-2</v>
      </c>
      <c r="D1301">
        <f>VLOOKUP(B1301,pivottrain!A:C,3,0)</f>
        <v>0.94444444444444442</v>
      </c>
      <c r="E1301" t="str">
        <f t="shared" si="20"/>
        <v>MALE</v>
      </c>
    </row>
    <row r="1302" spans="1:5">
      <c r="A1302" t="s">
        <v>6</v>
      </c>
      <c r="B1302" t="s">
        <v>2983</v>
      </c>
      <c r="C1302">
        <f>VLOOKUP(B1302,pivottrain!A:C,2,0)</f>
        <v>0.82037996545768566</v>
      </c>
      <c r="D1302">
        <f>VLOOKUP(B1302,pivottrain!A:C,3,0)</f>
        <v>0.17962003454231434</v>
      </c>
      <c r="E1302" t="str">
        <f t="shared" si="20"/>
        <v>FEMALE</v>
      </c>
    </row>
    <row r="1303" spans="1:5">
      <c r="A1303" t="s">
        <v>4</v>
      </c>
      <c r="B1303" t="s">
        <v>2976</v>
      </c>
      <c r="C1303">
        <f>VLOOKUP(B1303,pivottrain!A:C,2,0)</f>
        <v>0.73152478952291866</v>
      </c>
      <c r="D1303">
        <f>VLOOKUP(B1303,pivottrain!A:C,3,0)</f>
        <v>0.26847521047708139</v>
      </c>
      <c r="E1303" t="str">
        <f t="shared" si="20"/>
        <v>FEMALE</v>
      </c>
    </row>
    <row r="1304" spans="1:5">
      <c r="A1304" t="s">
        <v>4</v>
      </c>
      <c r="B1304" t="s">
        <v>2982</v>
      </c>
      <c r="C1304">
        <f>VLOOKUP(B1304,pivottrain!A:C,2,0)</f>
        <v>3.7234042553191488E-2</v>
      </c>
      <c r="D1304">
        <f>VLOOKUP(B1304,pivottrain!A:C,3,0)</f>
        <v>0.96276595744680848</v>
      </c>
      <c r="E1304" t="str">
        <f t="shared" si="20"/>
        <v>MALE</v>
      </c>
    </row>
    <row r="1305" spans="1:5">
      <c r="A1305" t="s">
        <v>4</v>
      </c>
      <c r="B1305" t="s">
        <v>2982</v>
      </c>
      <c r="C1305">
        <f>VLOOKUP(B1305,pivottrain!A:C,2,0)</f>
        <v>3.7234042553191488E-2</v>
      </c>
      <c r="D1305">
        <f>VLOOKUP(B1305,pivottrain!A:C,3,0)</f>
        <v>0.96276595744680848</v>
      </c>
      <c r="E1305" t="str">
        <f t="shared" si="20"/>
        <v>MALE</v>
      </c>
    </row>
    <row r="1306" spans="1:5">
      <c r="A1306" t="s">
        <v>6</v>
      </c>
      <c r="B1306" t="s">
        <v>2983</v>
      </c>
      <c r="C1306">
        <f>VLOOKUP(B1306,pivottrain!A:C,2,0)</f>
        <v>0.82037996545768566</v>
      </c>
      <c r="D1306">
        <f>VLOOKUP(B1306,pivottrain!A:C,3,0)</f>
        <v>0.17962003454231434</v>
      </c>
      <c r="E1306" t="str">
        <f t="shared" si="20"/>
        <v>FEMALE</v>
      </c>
    </row>
    <row r="1307" spans="1:5">
      <c r="A1307" t="s">
        <v>6</v>
      </c>
      <c r="B1307" t="s">
        <v>2976</v>
      </c>
      <c r="C1307">
        <f>VLOOKUP(B1307,pivottrain!A:C,2,0)</f>
        <v>0.73152478952291866</v>
      </c>
      <c r="D1307">
        <f>VLOOKUP(B1307,pivottrain!A:C,3,0)</f>
        <v>0.26847521047708139</v>
      </c>
      <c r="E1307" t="str">
        <f t="shared" si="20"/>
        <v>FEMALE</v>
      </c>
    </row>
    <row r="1308" spans="1:5">
      <c r="A1308" t="s">
        <v>6</v>
      </c>
      <c r="B1308" t="s">
        <v>2983</v>
      </c>
      <c r="C1308">
        <f>VLOOKUP(B1308,pivottrain!A:C,2,0)</f>
        <v>0.82037996545768566</v>
      </c>
      <c r="D1308">
        <f>VLOOKUP(B1308,pivottrain!A:C,3,0)</f>
        <v>0.17962003454231434</v>
      </c>
      <c r="E1308" t="str">
        <f t="shared" si="20"/>
        <v>FEMALE</v>
      </c>
    </row>
    <row r="1309" spans="1:5">
      <c r="A1309" t="s">
        <v>6</v>
      </c>
      <c r="B1309" t="s">
        <v>2976</v>
      </c>
      <c r="C1309">
        <f>VLOOKUP(B1309,pivottrain!A:C,2,0)</f>
        <v>0.73152478952291866</v>
      </c>
      <c r="D1309">
        <f>VLOOKUP(B1309,pivottrain!A:C,3,0)</f>
        <v>0.26847521047708139</v>
      </c>
      <c r="E1309" t="str">
        <f t="shared" si="20"/>
        <v>FEMALE</v>
      </c>
    </row>
    <row r="1310" spans="1:5">
      <c r="A1310" t="s">
        <v>6</v>
      </c>
      <c r="B1310" t="s">
        <v>2976</v>
      </c>
      <c r="C1310">
        <f>VLOOKUP(B1310,pivottrain!A:C,2,0)</f>
        <v>0.73152478952291866</v>
      </c>
      <c r="D1310">
        <f>VLOOKUP(B1310,pivottrain!A:C,3,0)</f>
        <v>0.26847521047708139</v>
      </c>
      <c r="E1310" t="str">
        <f t="shared" si="20"/>
        <v>FEMALE</v>
      </c>
    </row>
    <row r="1311" spans="1:5">
      <c r="A1311" t="s">
        <v>4</v>
      </c>
      <c r="B1311" t="s">
        <v>2992</v>
      </c>
      <c r="C1311">
        <f>VLOOKUP(B1311,pivottrain!A:C,2,0)</f>
        <v>0.06</v>
      </c>
      <c r="D1311">
        <f>VLOOKUP(B1311,pivottrain!A:C,3,0)</f>
        <v>0.94</v>
      </c>
      <c r="E1311" t="str">
        <f t="shared" si="20"/>
        <v>MALE</v>
      </c>
    </row>
    <row r="1312" spans="1:5">
      <c r="A1312" t="s">
        <v>4</v>
      </c>
      <c r="B1312" t="s">
        <v>2988</v>
      </c>
      <c r="C1312">
        <f>VLOOKUP(B1312,pivottrain!A:C,2,0)</f>
        <v>6.5384615384615388E-2</v>
      </c>
      <c r="D1312">
        <f>VLOOKUP(B1312,pivottrain!A:C,3,0)</f>
        <v>0.93461538461538463</v>
      </c>
      <c r="E1312" t="str">
        <f t="shared" si="20"/>
        <v>MALE</v>
      </c>
    </row>
    <row r="1313" spans="1:5">
      <c r="A1313" t="s">
        <v>4</v>
      </c>
      <c r="B1313" t="s">
        <v>2988</v>
      </c>
      <c r="C1313">
        <f>VLOOKUP(B1313,pivottrain!A:C,2,0)</f>
        <v>6.5384615384615388E-2</v>
      </c>
      <c r="D1313">
        <f>VLOOKUP(B1313,pivottrain!A:C,3,0)</f>
        <v>0.93461538461538463</v>
      </c>
      <c r="E1313" t="str">
        <f t="shared" si="20"/>
        <v>MALE</v>
      </c>
    </row>
    <row r="1314" spans="1:5">
      <c r="A1314" t="s">
        <v>4</v>
      </c>
      <c r="B1314" t="s">
        <v>2988</v>
      </c>
      <c r="C1314">
        <f>VLOOKUP(B1314,pivottrain!A:C,2,0)</f>
        <v>6.5384615384615388E-2</v>
      </c>
      <c r="D1314">
        <f>VLOOKUP(B1314,pivottrain!A:C,3,0)</f>
        <v>0.93461538461538463</v>
      </c>
      <c r="E1314" t="str">
        <f t="shared" si="20"/>
        <v>MALE</v>
      </c>
    </row>
    <row r="1315" spans="1:5">
      <c r="A1315" t="s">
        <v>4</v>
      </c>
      <c r="B1315" t="s">
        <v>2976</v>
      </c>
      <c r="C1315">
        <f>VLOOKUP(B1315,pivottrain!A:C,2,0)</f>
        <v>0.73152478952291866</v>
      </c>
      <c r="D1315">
        <f>VLOOKUP(B1315,pivottrain!A:C,3,0)</f>
        <v>0.26847521047708139</v>
      </c>
      <c r="E1315" t="str">
        <f t="shared" si="20"/>
        <v>FEMALE</v>
      </c>
    </row>
    <row r="1316" spans="1:5">
      <c r="A1316" t="s">
        <v>6</v>
      </c>
      <c r="B1316" t="s">
        <v>2976</v>
      </c>
      <c r="C1316">
        <f>VLOOKUP(B1316,pivottrain!A:C,2,0)</f>
        <v>0.73152478952291866</v>
      </c>
      <c r="D1316">
        <f>VLOOKUP(B1316,pivottrain!A:C,3,0)</f>
        <v>0.26847521047708139</v>
      </c>
      <c r="E1316" t="str">
        <f t="shared" si="20"/>
        <v>FEMALE</v>
      </c>
    </row>
    <row r="1317" spans="1:5">
      <c r="A1317" t="s">
        <v>4</v>
      </c>
      <c r="B1317" t="s">
        <v>2985</v>
      </c>
      <c r="C1317">
        <f>VLOOKUP(B1317,pivottrain!A:C,2,0)</f>
        <v>6.25E-2</v>
      </c>
      <c r="D1317">
        <f>VLOOKUP(B1317,pivottrain!A:C,3,0)</f>
        <v>0.9375</v>
      </c>
      <c r="E1317" t="str">
        <f t="shared" si="20"/>
        <v>MALE</v>
      </c>
    </row>
    <row r="1318" spans="1:5">
      <c r="A1318" t="s">
        <v>4</v>
      </c>
      <c r="B1318" t="s">
        <v>2984</v>
      </c>
      <c r="C1318">
        <f>VLOOKUP(B1318,pivottrain!A:C,2,0)</f>
        <v>2.6315789473684209E-2</v>
      </c>
      <c r="D1318">
        <f>VLOOKUP(B1318,pivottrain!A:C,3,0)</f>
        <v>0.97368421052631582</v>
      </c>
      <c r="E1318" t="str">
        <f t="shared" si="20"/>
        <v>MALE</v>
      </c>
    </row>
    <row r="1319" spans="1:5">
      <c r="A1319" t="s">
        <v>4</v>
      </c>
      <c r="B1319" t="s">
        <v>2984</v>
      </c>
      <c r="C1319">
        <f>VLOOKUP(B1319,pivottrain!A:C,2,0)</f>
        <v>2.6315789473684209E-2</v>
      </c>
      <c r="D1319">
        <f>VLOOKUP(B1319,pivottrain!A:C,3,0)</f>
        <v>0.97368421052631582</v>
      </c>
      <c r="E1319" t="str">
        <f t="shared" si="20"/>
        <v>MALE</v>
      </c>
    </row>
    <row r="1320" spans="1:5">
      <c r="A1320" t="s">
        <v>6</v>
      </c>
      <c r="B1320" t="s">
        <v>2992</v>
      </c>
      <c r="C1320">
        <f>VLOOKUP(B1320,pivottrain!A:C,2,0)</f>
        <v>0.06</v>
      </c>
      <c r="D1320">
        <f>VLOOKUP(B1320,pivottrain!A:C,3,0)</f>
        <v>0.94</v>
      </c>
      <c r="E1320" t="str">
        <f t="shared" si="20"/>
        <v>MALE</v>
      </c>
    </row>
    <row r="1321" spans="1:5">
      <c r="A1321" t="s">
        <v>4</v>
      </c>
      <c r="B1321" t="s">
        <v>2976</v>
      </c>
      <c r="C1321">
        <f>VLOOKUP(B1321,pivottrain!A:C,2,0)</f>
        <v>0.73152478952291866</v>
      </c>
      <c r="D1321">
        <f>VLOOKUP(B1321,pivottrain!A:C,3,0)</f>
        <v>0.26847521047708139</v>
      </c>
      <c r="E1321" t="str">
        <f t="shared" si="20"/>
        <v>FEMALE</v>
      </c>
    </row>
    <row r="1322" spans="1:5">
      <c r="A1322" t="s">
        <v>4</v>
      </c>
      <c r="B1322" t="s">
        <v>2982</v>
      </c>
      <c r="C1322">
        <f>VLOOKUP(B1322,pivottrain!A:C,2,0)</f>
        <v>3.7234042553191488E-2</v>
      </c>
      <c r="D1322">
        <f>VLOOKUP(B1322,pivottrain!A:C,3,0)</f>
        <v>0.96276595744680848</v>
      </c>
      <c r="E1322" t="str">
        <f t="shared" si="20"/>
        <v>MALE</v>
      </c>
    </row>
    <row r="1323" spans="1:5">
      <c r="A1323" t="s">
        <v>4</v>
      </c>
      <c r="B1323" t="s">
        <v>2987</v>
      </c>
      <c r="C1323">
        <f>VLOOKUP(B1323,pivottrain!A:C,2,0)</f>
        <v>0.171875</v>
      </c>
      <c r="D1323">
        <f>VLOOKUP(B1323,pivottrain!A:C,3,0)</f>
        <v>0.828125</v>
      </c>
      <c r="E1323" t="str">
        <f t="shared" si="20"/>
        <v>MALE</v>
      </c>
    </row>
    <row r="1324" spans="1:5">
      <c r="A1324" t="s">
        <v>4</v>
      </c>
      <c r="B1324" t="s">
        <v>2988</v>
      </c>
      <c r="C1324">
        <f>VLOOKUP(B1324,pivottrain!A:C,2,0)</f>
        <v>6.5384615384615388E-2</v>
      </c>
      <c r="D1324">
        <f>VLOOKUP(B1324,pivottrain!A:C,3,0)</f>
        <v>0.93461538461538463</v>
      </c>
      <c r="E1324" t="str">
        <f t="shared" si="20"/>
        <v>MALE</v>
      </c>
    </row>
    <row r="1325" spans="1:5">
      <c r="A1325" t="s">
        <v>4</v>
      </c>
      <c r="B1325" t="s">
        <v>2993</v>
      </c>
      <c r="C1325">
        <f>VLOOKUP(B1325,pivottrain!A:C,2,0)</f>
        <v>0.10810810810810811</v>
      </c>
      <c r="D1325">
        <f>VLOOKUP(B1325,pivottrain!A:C,3,0)</f>
        <v>0.89189189189189189</v>
      </c>
      <c r="E1325" t="str">
        <f t="shared" si="20"/>
        <v>MALE</v>
      </c>
    </row>
    <row r="1326" spans="1:5">
      <c r="A1326" t="s">
        <v>4</v>
      </c>
      <c r="B1326" t="s">
        <v>2987</v>
      </c>
      <c r="C1326">
        <f>VLOOKUP(B1326,pivottrain!A:C,2,0)</f>
        <v>0.171875</v>
      </c>
      <c r="D1326">
        <f>VLOOKUP(B1326,pivottrain!A:C,3,0)</f>
        <v>0.828125</v>
      </c>
      <c r="E1326" t="str">
        <f t="shared" si="20"/>
        <v>MALE</v>
      </c>
    </row>
    <row r="1327" spans="1:5">
      <c r="A1327" t="s">
        <v>6</v>
      </c>
      <c r="B1327" t="s">
        <v>2983</v>
      </c>
      <c r="C1327">
        <f>VLOOKUP(B1327,pivottrain!A:C,2,0)</f>
        <v>0.82037996545768566</v>
      </c>
      <c r="D1327">
        <f>VLOOKUP(B1327,pivottrain!A:C,3,0)</f>
        <v>0.17962003454231434</v>
      </c>
      <c r="E1327" t="str">
        <f t="shared" si="20"/>
        <v>FEMALE</v>
      </c>
    </row>
    <row r="1328" spans="1:5">
      <c r="A1328" t="s">
        <v>4</v>
      </c>
      <c r="B1328" t="s">
        <v>2976</v>
      </c>
      <c r="C1328">
        <f>VLOOKUP(B1328,pivottrain!A:C,2,0)</f>
        <v>0.73152478952291866</v>
      </c>
      <c r="D1328">
        <f>VLOOKUP(B1328,pivottrain!A:C,3,0)</f>
        <v>0.26847521047708139</v>
      </c>
      <c r="E1328" t="str">
        <f t="shared" si="20"/>
        <v>FEMALE</v>
      </c>
    </row>
    <row r="1329" spans="1:5">
      <c r="A1329" t="s">
        <v>6</v>
      </c>
      <c r="B1329" t="s">
        <v>2976</v>
      </c>
      <c r="C1329">
        <f>VLOOKUP(B1329,pivottrain!A:C,2,0)</f>
        <v>0.73152478952291866</v>
      </c>
      <c r="D1329">
        <f>VLOOKUP(B1329,pivottrain!A:C,3,0)</f>
        <v>0.26847521047708139</v>
      </c>
      <c r="E1329" t="str">
        <f t="shared" si="20"/>
        <v>FEMALE</v>
      </c>
    </row>
    <row r="1330" spans="1:5">
      <c r="A1330" t="s">
        <v>6</v>
      </c>
      <c r="B1330" t="s">
        <v>2983</v>
      </c>
      <c r="C1330">
        <f>VLOOKUP(B1330,pivottrain!A:C,2,0)</f>
        <v>0.82037996545768566</v>
      </c>
      <c r="D1330">
        <f>VLOOKUP(B1330,pivottrain!A:C,3,0)</f>
        <v>0.17962003454231434</v>
      </c>
      <c r="E1330" t="str">
        <f t="shared" si="20"/>
        <v>FEMALE</v>
      </c>
    </row>
    <row r="1331" spans="1:5">
      <c r="A1331" t="s">
        <v>4</v>
      </c>
      <c r="B1331" t="s">
        <v>2983</v>
      </c>
      <c r="C1331">
        <f>VLOOKUP(B1331,pivottrain!A:C,2,0)</f>
        <v>0.82037996545768566</v>
      </c>
      <c r="D1331">
        <f>VLOOKUP(B1331,pivottrain!A:C,3,0)</f>
        <v>0.17962003454231434</v>
      </c>
      <c r="E1331" t="str">
        <f t="shared" si="20"/>
        <v>FEMALE</v>
      </c>
    </row>
    <row r="1332" spans="1:5">
      <c r="A1332" t="s">
        <v>6</v>
      </c>
      <c r="B1332" t="s">
        <v>2976</v>
      </c>
      <c r="C1332">
        <f>VLOOKUP(B1332,pivottrain!A:C,2,0)</f>
        <v>0.73152478952291866</v>
      </c>
      <c r="D1332">
        <f>VLOOKUP(B1332,pivottrain!A:C,3,0)</f>
        <v>0.26847521047708139</v>
      </c>
      <c r="E1332" t="str">
        <f t="shared" si="20"/>
        <v>FEMALE</v>
      </c>
    </row>
    <row r="1333" spans="1:5">
      <c r="A1333" t="s">
        <v>4</v>
      </c>
      <c r="B1333" t="s">
        <v>2982</v>
      </c>
      <c r="C1333">
        <f>VLOOKUP(B1333,pivottrain!A:C,2,0)</f>
        <v>3.7234042553191488E-2</v>
      </c>
      <c r="D1333">
        <f>VLOOKUP(B1333,pivottrain!A:C,3,0)</f>
        <v>0.96276595744680848</v>
      </c>
      <c r="E1333" t="str">
        <f t="shared" si="20"/>
        <v>MALE</v>
      </c>
    </row>
    <row r="1334" spans="1:5">
      <c r="A1334" t="s">
        <v>6</v>
      </c>
      <c r="B1334" t="s">
        <v>2976</v>
      </c>
      <c r="C1334">
        <f>VLOOKUP(B1334,pivottrain!A:C,2,0)</f>
        <v>0.73152478952291866</v>
      </c>
      <c r="D1334">
        <f>VLOOKUP(B1334,pivottrain!A:C,3,0)</f>
        <v>0.26847521047708139</v>
      </c>
      <c r="E1334" t="str">
        <f t="shared" si="20"/>
        <v>FEMALE</v>
      </c>
    </row>
    <row r="1335" spans="1:5">
      <c r="A1335" t="s">
        <v>4</v>
      </c>
      <c r="B1335" t="s">
        <v>2988</v>
      </c>
      <c r="C1335">
        <f>VLOOKUP(B1335,pivottrain!A:C,2,0)</f>
        <v>6.5384615384615388E-2</v>
      </c>
      <c r="D1335">
        <f>VLOOKUP(B1335,pivottrain!A:C,3,0)</f>
        <v>0.93461538461538463</v>
      </c>
      <c r="E1335" t="str">
        <f t="shared" si="20"/>
        <v>MALE</v>
      </c>
    </row>
    <row r="1336" spans="1:5">
      <c r="A1336" t="s">
        <v>6</v>
      </c>
      <c r="B1336" t="s">
        <v>2976</v>
      </c>
      <c r="C1336">
        <f>VLOOKUP(B1336,pivottrain!A:C,2,0)</f>
        <v>0.73152478952291866</v>
      </c>
      <c r="D1336">
        <f>VLOOKUP(B1336,pivottrain!A:C,3,0)</f>
        <v>0.26847521047708139</v>
      </c>
      <c r="E1336" t="str">
        <f t="shared" si="20"/>
        <v>FEMALE</v>
      </c>
    </row>
    <row r="1337" spans="1:5">
      <c r="A1337" t="s">
        <v>4</v>
      </c>
      <c r="B1337" t="s">
        <v>2984</v>
      </c>
      <c r="C1337">
        <f>VLOOKUP(B1337,pivottrain!A:C,2,0)</f>
        <v>2.6315789473684209E-2</v>
      </c>
      <c r="D1337">
        <f>VLOOKUP(B1337,pivottrain!A:C,3,0)</f>
        <v>0.97368421052631582</v>
      </c>
      <c r="E1337" t="str">
        <f t="shared" si="20"/>
        <v>MALE</v>
      </c>
    </row>
    <row r="1338" spans="1:5">
      <c r="A1338" t="s">
        <v>4</v>
      </c>
      <c r="B1338" t="s">
        <v>2982</v>
      </c>
      <c r="C1338">
        <f>VLOOKUP(B1338,pivottrain!A:C,2,0)</f>
        <v>3.7234042553191488E-2</v>
      </c>
      <c r="D1338">
        <f>VLOOKUP(B1338,pivottrain!A:C,3,0)</f>
        <v>0.96276595744680848</v>
      </c>
      <c r="E1338" t="str">
        <f t="shared" si="20"/>
        <v>MALE</v>
      </c>
    </row>
    <row r="1339" spans="1:5">
      <c r="A1339" t="s">
        <v>6</v>
      </c>
      <c r="B1339" t="s">
        <v>2976</v>
      </c>
      <c r="C1339">
        <f>VLOOKUP(B1339,pivottrain!A:C,2,0)</f>
        <v>0.73152478952291866</v>
      </c>
      <c r="D1339">
        <f>VLOOKUP(B1339,pivottrain!A:C,3,0)</f>
        <v>0.26847521047708139</v>
      </c>
      <c r="E1339" t="str">
        <f t="shared" si="20"/>
        <v>FEMALE</v>
      </c>
    </row>
    <row r="1340" spans="1:5">
      <c r="A1340" t="s">
        <v>4</v>
      </c>
      <c r="B1340" t="s">
        <v>2976</v>
      </c>
      <c r="C1340">
        <f>VLOOKUP(B1340,pivottrain!A:C,2,0)</f>
        <v>0.73152478952291866</v>
      </c>
      <c r="D1340">
        <f>VLOOKUP(B1340,pivottrain!A:C,3,0)</f>
        <v>0.26847521047708139</v>
      </c>
      <c r="E1340" t="str">
        <f t="shared" si="20"/>
        <v>FEMALE</v>
      </c>
    </row>
    <row r="1341" spans="1:5">
      <c r="A1341" t="s">
        <v>6</v>
      </c>
      <c r="B1341" t="s">
        <v>2997</v>
      </c>
      <c r="C1341">
        <f>VLOOKUP(B1341,pivottrain!A:C,2,0)</f>
        <v>5.5555555555555552E-2</v>
      </c>
      <c r="D1341">
        <f>VLOOKUP(B1341,pivottrain!A:C,3,0)</f>
        <v>0.94444444444444442</v>
      </c>
      <c r="E1341" t="str">
        <f t="shared" si="20"/>
        <v>MALE</v>
      </c>
    </row>
    <row r="1342" spans="1:5">
      <c r="A1342" t="s">
        <v>4</v>
      </c>
      <c r="B1342" t="s">
        <v>2995</v>
      </c>
      <c r="C1342">
        <f>VLOOKUP(B1342,pivottrain!A:C,2,0)</f>
        <v>0.15492957746478872</v>
      </c>
      <c r="D1342">
        <f>VLOOKUP(B1342,pivottrain!A:C,3,0)</f>
        <v>0.84507042253521125</v>
      </c>
      <c r="E1342" t="str">
        <f t="shared" si="20"/>
        <v>MALE</v>
      </c>
    </row>
    <row r="1343" spans="1:5">
      <c r="A1343" t="s">
        <v>6</v>
      </c>
      <c r="B1343" t="s">
        <v>2983</v>
      </c>
      <c r="C1343">
        <f>VLOOKUP(B1343,pivottrain!A:C,2,0)</f>
        <v>0.82037996545768566</v>
      </c>
      <c r="D1343">
        <f>VLOOKUP(B1343,pivottrain!A:C,3,0)</f>
        <v>0.17962003454231434</v>
      </c>
      <c r="E1343" t="str">
        <f t="shared" si="20"/>
        <v>FEMALE</v>
      </c>
    </row>
    <row r="1344" spans="1:5">
      <c r="A1344" t="s">
        <v>4</v>
      </c>
      <c r="B1344" t="s">
        <v>2988</v>
      </c>
      <c r="C1344">
        <f>VLOOKUP(B1344,pivottrain!A:C,2,0)</f>
        <v>6.5384615384615388E-2</v>
      </c>
      <c r="D1344">
        <f>VLOOKUP(B1344,pivottrain!A:C,3,0)</f>
        <v>0.93461538461538463</v>
      </c>
      <c r="E1344" t="str">
        <f t="shared" si="20"/>
        <v>MALE</v>
      </c>
    </row>
    <row r="1345" spans="1:5">
      <c r="A1345" t="s">
        <v>4</v>
      </c>
      <c r="B1345" t="s">
        <v>2983</v>
      </c>
      <c r="C1345">
        <f>VLOOKUP(B1345,pivottrain!A:C,2,0)</f>
        <v>0.82037996545768566</v>
      </c>
      <c r="D1345">
        <f>VLOOKUP(B1345,pivottrain!A:C,3,0)</f>
        <v>0.17962003454231434</v>
      </c>
      <c r="E1345" t="str">
        <f t="shared" si="20"/>
        <v>FEMALE</v>
      </c>
    </row>
    <row r="1346" spans="1:5">
      <c r="A1346" t="s">
        <v>6</v>
      </c>
      <c r="B1346" t="s">
        <v>2983</v>
      </c>
      <c r="C1346">
        <f>VLOOKUP(B1346,pivottrain!A:C,2,0)</f>
        <v>0.82037996545768566</v>
      </c>
      <c r="D1346">
        <f>VLOOKUP(B1346,pivottrain!A:C,3,0)</f>
        <v>0.17962003454231434</v>
      </c>
      <c r="E1346" t="str">
        <f t="shared" si="20"/>
        <v>FEMALE</v>
      </c>
    </row>
    <row r="1347" spans="1:5">
      <c r="A1347" t="s">
        <v>4</v>
      </c>
      <c r="B1347" t="s">
        <v>2992</v>
      </c>
      <c r="C1347">
        <f>VLOOKUP(B1347,pivottrain!A:C,2,0)</f>
        <v>0.06</v>
      </c>
      <c r="D1347">
        <f>VLOOKUP(B1347,pivottrain!A:C,3,0)</f>
        <v>0.94</v>
      </c>
      <c r="E1347" t="str">
        <f t="shared" ref="E1347:E1410" si="21">IF(D1347&gt;C1347,"MALE","FEMALE")</f>
        <v>MALE</v>
      </c>
    </row>
    <row r="1348" spans="1:5">
      <c r="A1348" t="s">
        <v>4</v>
      </c>
      <c r="B1348" t="s">
        <v>2983</v>
      </c>
      <c r="C1348">
        <f>VLOOKUP(B1348,pivottrain!A:C,2,0)</f>
        <v>0.82037996545768566</v>
      </c>
      <c r="D1348">
        <f>VLOOKUP(B1348,pivottrain!A:C,3,0)</f>
        <v>0.17962003454231434</v>
      </c>
      <c r="E1348" t="str">
        <f t="shared" si="21"/>
        <v>FEMALE</v>
      </c>
    </row>
    <row r="1349" spans="1:5">
      <c r="A1349" t="s">
        <v>6</v>
      </c>
      <c r="B1349" t="s">
        <v>2976</v>
      </c>
      <c r="C1349">
        <f>VLOOKUP(B1349,pivottrain!A:C,2,0)</f>
        <v>0.73152478952291866</v>
      </c>
      <c r="D1349">
        <f>VLOOKUP(B1349,pivottrain!A:C,3,0)</f>
        <v>0.26847521047708139</v>
      </c>
      <c r="E1349" t="str">
        <f t="shared" si="21"/>
        <v>FEMALE</v>
      </c>
    </row>
    <row r="1350" spans="1:5">
      <c r="A1350" t="s">
        <v>4</v>
      </c>
      <c r="B1350" t="s">
        <v>2995</v>
      </c>
      <c r="C1350">
        <f>VLOOKUP(B1350,pivottrain!A:C,2,0)</f>
        <v>0.15492957746478872</v>
      </c>
      <c r="D1350">
        <f>VLOOKUP(B1350,pivottrain!A:C,3,0)</f>
        <v>0.84507042253521125</v>
      </c>
      <c r="E1350" t="str">
        <f t="shared" si="21"/>
        <v>MALE</v>
      </c>
    </row>
    <row r="1351" spans="1:5">
      <c r="A1351" t="s">
        <v>4</v>
      </c>
      <c r="B1351" t="s">
        <v>2976</v>
      </c>
      <c r="C1351">
        <f>VLOOKUP(B1351,pivottrain!A:C,2,0)</f>
        <v>0.73152478952291866</v>
      </c>
      <c r="D1351">
        <f>VLOOKUP(B1351,pivottrain!A:C,3,0)</f>
        <v>0.26847521047708139</v>
      </c>
      <c r="E1351" t="str">
        <f t="shared" si="21"/>
        <v>FEMALE</v>
      </c>
    </row>
    <row r="1352" spans="1:5">
      <c r="A1352" t="s">
        <v>6</v>
      </c>
      <c r="B1352" t="s">
        <v>2976</v>
      </c>
      <c r="C1352">
        <f>VLOOKUP(B1352,pivottrain!A:C,2,0)</f>
        <v>0.73152478952291866</v>
      </c>
      <c r="D1352">
        <f>VLOOKUP(B1352,pivottrain!A:C,3,0)</f>
        <v>0.26847521047708139</v>
      </c>
      <c r="E1352" t="str">
        <f t="shared" si="21"/>
        <v>FEMALE</v>
      </c>
    </row>
    <row r="1353" spans="1:5">
      <c r="A1353" t="s">
        <v>6</v>
      </c>
      <c r="B1353" t="s">
        <v>2976</v>
      </c>
      <c r="C1353">
        <f>VLOOKUP(B1353,pivottrain!A:C,2,0)</f>
        <v>0.73152478952291866</v>
      </c>
      <c r="D1353">
        <f>VLOOKUP(B1353,pivottrain!A:C,3,0)</f>
        <v>0.26847521047708139</v>
      </c>
      <c r="E1353" t="str">
        <f t="shared" si="21"/>
        <v>FEMALE</v>
      </c>
    </row>
    <row r="1354" spans="1:5">
      <c r="A1354" t="s">
        <v>6</v>
      </c>
      <c r="B1354" t="s">
        <v>2976</v>
      </c>
      <c r="C1354">
        <f>VLOOKUP(B1354,pivottrain!A:C,2,0)</f>
        <v>0.73152478952291866</v>
      </c>
      <c r="D1354">
        <f>VLOOKUP(B1354,pivottrain!A:C,3,0)</f>
        <v>0.26847521047708139</v>
      </c>
      <c r="E1354" t="str">
        <f t="shared" si="21"/>
        <v>FEMALE</v>
      </c>
    </row>
    <row r="1355" spans="1:5">
      <c r="A1355" t="s">
        <v>4</v>
      </c>
      <c r="B1355" t="s">
        <v>2988</v>
      </c>
      <c r="C1355">
        <f>VLOOKUP(B1355,pivottrain!A:C,2,0)</f>
        <v>6.5384615384615388E-2</v>
      </c>
      <c r="D1355">
        <f>VLOOKUP(B1355,pivottrain!A:C,3,0)</f>
        <v>0.93461538461538463</v>
      </c>
      <c r="E1355" t="str">
        <f t="shared" si="21"/>
        <v>MALE</v>
      </c>
    </row>
    <row r="1356" spans="1:5">
      <c r="A1356" t="s">
        <v>4</v>
      </c>
      <c r="B1356" t="s">
        <v>2994</v>
      </c>
      <c r="C1356">
        <f>VLOOKUP(B1356,pivottrain!A:C,2,0)</f>
        <v>8.6538461538461536E-2</v>
      </c>
      <c r="D1356">
        <f>VLOOKUP(B1356,pivottrain!A:C,3,0)</f>
        <v>0.91346153846153844</v>
      </c>
      <c r="E1356" t="str">
        <f t="shared" si="21"/>
        <v>MALE</v>
      </c>
    </row>
    <row r="1357" spans="1:5">
      <c r="A1357" t="s">
        <v>4</v>
      </c>
      <c r="B1357" t="s">
        <v>2994</v>
      </c>
      <c r="C1357">
        <f>VLOOKUP(B1357,pivottrain!A:C,2,0)</f>
        <v>8.6538461538461536E-2</v>
      </c>
      <c r="D1357">
        <f>VLOOKUP(B1357,pivottrain!A:C,3,0)</f>
        <v>0.91346153846153844</v>
      </c>
      <c r="E1357" t="str">
        <f t="shared" si="21"/>
        <v>MALE</v>
      </c>
    </row>
    <row r="1358" spans="1:5">
      <c r="A1358" t="s">
        <v>4</v>
      </c>
      <c r="B1358" t="s">
        <v>2976</v>
      </c>
      <c r="C1358">
        <f>VLOOKUP(B1358,pivottrain!A:C,2,0)</f>
        <v>0.73152478952291866</v>
      </c>
      <c r="D1358">
        <f>VLOOKUP(B1358,pivottrain!A:C,3,0)</f>
        <v>0.26847521047708139</v>
      </c>
      <c r="E1358" t="str">
        <f t="shared" si="21"/>
        <v>FEMALE</v>
      </c>
    </row>
    <row r="1359" spans="1:5">
      <c r="A1359" t="s">
        <v>6</v>
      </c>
      <c r="B1359" t="s">
        <v>2983</v>
      </c>
      <c r="C1359">
        <f>VLOOKUP(B1359,pivottrain!A:C,2,0)</f>
        <v>0.82037996545768566</v>
      </c>
      <c r="D1359">
        <f>VLOOKUP(B1359,pivottrain!A:C,3,0)</f>
        <v>0.17962003454231434</v>
      </c>
      <c r="E1359" t="str">
        <f t="shared" si="21"/>
        <v>FEMALE</v>
      </c>
    </row>
    <row r="1360" spans="1:5">
      <c r="A1360" t="s">
        <v>4</v>
      </c>
      <c r="B1360" t="s">
        <v>2978</v>
      </c>
      <c r="C1360">
        <f>VLOOKUP(B1360,pivottrain!A:C,2,0)</f>
        <v>5.0847457627118647E-2</v>
      </c>
      <c r="D1360">
        <f>VLOOKUP(B1360,pivottrain!A:C,3,0)</f>
        <v>0.94915254237288138</v>
      </c>
      <c r="E1360" t="str">
        <f t="shared" si="21"/>
        <v>MALE</v>
      </c>
    </row>
    <row r="1361" spans="1:5">
      <c r="A1361" t="s">
        <v>4</v>
      </c>
      <c r="B1361" t="s">
        <v>2976</v>
      </c>
      <c r="C1361">
        <f>VLOOKUP(B1361,pivottrain!A:C,2,0)</f>
        <v>0.73152478952291866</v>
      </c>
      <c r="D1361">
        <f>VLOOKUP(B1361,pivottrain!A:C,3,0)</f>
        <v>0.26847521047708139</v>
      </c>
      <c r="E1361" t="str">
        <f t="shared" si="21"/>
        <v>FEMALE</v>
      </c>
    </row>
    <row r="1362" spans="1:5">
      <c r="A1362" t="s">
        <v>4</v>
      </c>
      <c r="B1362" t="s">
        <v>2990</v>
      </c>
      <c r="C1362">
        <f>VLOOKUP(B1362,pivottrain!A:C,2,0)</f>
        <v>4.7619047619047616E-2</v>
      </c>
      <c r="D1362">
        <f>VLOOKUP(B1362,pivottrain!A:C,3,0)</f>
        <v>0.95238095238095233</v>
      </c>
      <c r="E1362" t="str">
        <f t="shared" si="21"/>
        <v>MALE</v>
      </c>
    </row>
    <row r="1363" spans="1:5">
      <c r="A1363" t="s">
        <v>6</v>
      </c>
      <c r="B1363" t="s">
        <v>2976</v>
      </c>
      <c r="C1363">
        <f>VLOOKUP(B1363,pivottrain!A:C,2,0)</f>
        <v>0.73152478952291866</v>
      </c>
      <c r="D1363">
        <f>VLOOKUP(B1363,pivottrain!A:C,3,0)</f>
        <v>0.26847521047708139</v>
      </c>
      <c r="E1363" t="str">
        <f t="shared" si="21"/>
        <v>FEMALE</v>
      </c>
    </row>
    <row r="1364" spans="1:5">
      <c r="A1364" t="s">
        <v>4</v>
      </c>
      <c r="B1364" t="s">
        <v>2983</v>
      </c>
      <c r="C1364">
        <f>VLOOKUP(B1364,pivottrain!A:C,2,0)</f>
        <v>0.82037996545768566</v>
      </c>
      <c r="D1364">
        <f>VLOOKUP(B1364,pivottrain!A:C,3,0)</f>
        <v>0.17962003454231434</v>
      </c>
      <c r="E1364" t="str">
        <f t="shared" si="21"/>
        <v>FEMALE</v>
      </c>
    </row>
    <row r="1365" spans="1:5">
      <c r="A1365" t="s">
        <v>4</v>
      </c>
      <c r="B1365" t="s">
        <v>2988</v>
      </c>
      <c r="C1365">
        <f>VLOOKUP(B1365,pivottrain!A:C,2,0)</f>
        <v>6.5384615384615388E-2</v>
      </c>
      <c r="D1365">
        <f>VLOOKUP(B1365,pivottrain!A:C,3,0)</f>
        <v>0.93461538461538463</v>
      </c>
      <c r="E1365" t="str">
        <f t="shared" si="21"/>
        <v>MALE</v>
      </c>
    </row>
    <row r="1366" spans="1:5">
      <c r="A1366" t="s">
        <v>6</v>
      </c>
      <c r="B1366" t="s">
        <v>2976</v>
      </c>
      <c r="C1366">
        <f>VLOOKUP(B1366,pivottrain!A:C,2,0)</f>
        <v>0.73152478952291866</v>
      </c>
      <c r="D1366">
        <f>VLOOKUP(B1366,pivottrain!A:C,3,0)</f>
        <v>0.26847521047708139</v>
      </c>
      <c r="E1366" t="str">
        <f t="shared" si="21"/>
        <v>FEMALE</v>
      </c>
    </row>
    <row r="1367" spans="1:5">
      <c r="A1367" t="s">
        <v>4</v>
      </c>
      <c r="B1367" t="s">
        <v>2986</v>
      </c>
      <c r="C1367">
        <f>VLOOKUP(B1367,pivottrain!A:C,2,0)</f>
        <v>0.28260869565217389</v>
      </c>
      <c r="D1367">
        <f>VLOOKUP(B1367,pivottrain!A:C,3,0)</f>
        <v>0.71739130434782605</v>
      </c>
      <c r="E1367" t="str">
        <f t="shared" si="21"/>
        <v>MALE</v>
      </c>
    </row>
    <row r="1368" spans="1:5">
      <c r="A1368" t="s">
        <v>6</v>
      </c>
      <c r="B1368" t="s">
        <v>2976</v>
      </c>
      <c r="C1368">
        <f>VLOOKUP(B1368,pivottrain!A:C,2,0)</f>
        <v>0.73152478952291866</v>
      </c>
      <c r="D1368">
        <f>VLOOKUP(B1368,pivottrain!A:C,3,0)</f>
        <v>0.26847521047708139</v>
      </c>
      <c r="E1368" t="str">
        <f t="shared" si="21"/>
        <v>FEMALE</v>
      </c>
    </row>
    <row r="1369" spans="1:5">
      <c r="A1369" t="s">
        <v>4</v>
      </c>
      <c r="B1369" t="s">
        <v>2986</v>
      </c>
      <c r="C1369">
        <f>VLOOKUP(B1369,pivottrain!A:C,2,0)</f>
        <v>0.28260869565217389</v>
      </c>
      <c r="D1369">
        <f>VLOOKUP(B1369,pivottrain!A:C,3,0)</f>
        <v>0.71739130434782605</v>
      </c>
      <c r="E1369" t="str">
        <f t="shared" si="21"/>
        <v>MALE</v>
      </c>
    </row>
    <row r="1370" spans="1:5">
      <c r="A1370" t="s">
        <v>6</v>
      </c>
      <c r="B1370" t="s">
        <v>2976</v>
      </c>
      <c r="C1370">
        <f>VLOOKUP(B1370,pivottrain!A:C,2,0)</f>
        <v>0.73152478952291866</v>
      </c>
      <c r="D1370">
        <f>VLOOKUP(B1370,pivottrain!A:C,3,0)</f>
        <v>0.26847521047708139</v>
      </c>
      <c r="E1370" t="str">
        <f t="shared" si="21"/>
        <v>FEMALE</v>
      </c>
    </row>
    <row r="1371" spans="1:5">
      <c r="A1371" t="s">
        <v>6</v>
      </c>
      <c r="B1371" t="s">
        <v>2983</v>
      </c>
      <c r="C1371">
        <f>VLOOKUP(B1371,pivottrain!A:C,2,0)</f>
        <v>0.82037996545768566</v>
      </c>
      <c r="D1371">
        <f>VLOOKUP(B1371,pivottrain!A:C,3,0)</f>
        <v>0.17962003454231434</v>
      </c>
      <c r="E1371" t="str">
        <f t="shared" si="21"/>
        <v>FEMALE</v>
      </c>
    </row>
    <row r="1372" spans="1:5">
      <c r="A1372" t="s">
        <v>6</v>
      </c>
      <c r="B1372" t="s">
        <v>2988</v>
      </c>
      <c r="C1372">
        <f>VLOOKUP(B1372,pivottrain!A:C,2,0)</f>
        <v>6.5384615384615388E-2</v>
      </c>
      <c r="D1372">
        <f>VLOOKUP(B1372,pivottrain!A:C,3,0)</f>
        <v>0.93461538461538463</v>
      </c>
      <c r="E1372" t="str">
        <f t="shared" si="21"/>
        <v>MALE</v>
      </c>
    </row>
    <row r="1373" spans="1:5">
      <c r="A1373" t="s">
        <v>4</v>
      </c>
      <c r="B1373" t="s">
        <v>2982</v>
      </c>
      <c r="C1373">
        <f>VLOOKUP(B1373,pivottrain!A:C,2,0)</f>
        <v>3.7234042553191488E-2</v>
      </c>
      <c r="D1373">
        <f>VLOOKUP(B1373,pivottrain!A:C,3,0)</f>
        <v>0.96276595744680848</v>
      </c>
      <c r="E1373" t="str">
        <f t="shared" si="21"/>
        <v>MALE</v>
      </c>
    </row>
    <row r="1374" spans="1:5">
      <c r="A1374" t="s">
        <v>6</v>
      </c>
      <c r="B1374" t="s">
        <v>2976</v>
      </c>
      <c r="C1374">
        <f>VLOOKUP(B1374,pivottrain!A:C,2,0)</f>
        <v>0.73152478952291866</v>
      </c>
      <c r="D1374">
        <f>VLOOKUP(B1374,pivottrain!A:C,3,0)</f>
        <v>0.26847521047708139</v>
      </c>
      <c r="E1374" t="str">
        <f t="shared" si="21"/>
        <v>FEMALE</v>
      </c>
    </row>
    <row r="1375" spans="1:5">
      <c r="A1375" t="s">
        <v>4</v>
      </c>
      <c r="B1375" t="s">
        <v>2988</v>
      </c>
      <c r="C1375">
        <f>VLOOKUP(B1375,pivottrain!A:C,2,0)</f>
        <v>6.5384615384615388E-2</v>
      </c>
      <c r="D1375">
        <f>VLOOKUP(B1375,pivottrain!A:C,3,0)</f>
        <v>0.93461538461538463</v>
      </c>
      <c r="E1375" t="str">
        <f t="shared" si="21"/>
        <v>MALE</v>
      </c>
    </row>
    <row r="1376" spans="1:5">
      <c r="A1376" t="s">
        <v>6</v>
      </c>
      <c r="B1376" t="s">
        <v>2976</v>
      </c>
      <c r="C1376">
        <f>VLOOKUP(B1376,pivottrain!A:C,2,0)</f>
        <v>0.73152478952291866</v>
      </c>
      <c r="D1376">
        <f>VLOOKUP(B1376,pivottrain!A:C,3,0)</f>
        <v>0.26847521047708139</v>
      </c>
      <c r="E1376" t="str">
        <f t="shared" si="21"/>
        <v>FEMALE</v>
      </c>
    </row>
    <row r="1377" spans="1:5">
      <c r="A1377" t="s">
        <v>6</v>
      </c>
      <c r="B1377" t="s">
        <v>2983</v>
      </c>
      <c r="C1377">
        <f>VLOOKUP(B1377,pivottrain!A:C,2,0)</f>
        <v>0.82037996545768566</v>
      </c>
      <c r="D1377">
        <f>VLOOKUP(B1377,pivottrain!A:C,3,0)</f>
        <v>0.17962003454231434</v>
      </c>
      <c r="E1377" t="str">
        <f t="shared" si="21"/>
        <v>FEMALE</v>
      </c>
    </row>
    <row r="1378" spans="1:5">
      <c r="A1378" t="s">
        <v>4</v>
      </c>
      <c r="B1378" t="s">
        <v>2976</v>
      </c>
      <c r="C1378">
        <f>VLOOKUP(B1378,pivottrain!A:C,2,0)</f>
        <v>0.73152478952291866</v>
      </c>
      <c r="D1378">
        <f>VLOOKUP(B1378,pivottrain!A:C,3,0)</f>
        <v>0.26847521047708139</v>
      </c>
      <c r="E1378" t="str">
        <f t="shared" si="21"/>
        <v>FEMALE</v>
      </c>
    </row>
    <row r="1379" spans="1:5">
      <c r="A1379" t="s">
        <v>6</v>
      </c>
      <c r="B1379" t="s">
        <v>2976</v>
      </c>
      <c r="C1379">
        <f>VLOOKUP(B1379,pivottrain!A:C,2,0)</f>
        <v>0.73152478952291866</v>
      </c>
      <c r="D1379">
        <f>VLOOKUP(B1379,pivottrain!A:C,3,0)</f>
        <v>0.26847521047708139</v>
      </c>
      <c r="E1379" t="str">
        <f t="shared" si="21"/>
        <v>FEMALE</v>
      </c>
    </row>
    <row r="1380" spans="1:5">
      <c r="A1380" t="s">
        <v>4</v>
      </c>
      <c r="B1380" t="s">
        <v>2988</v>
      </c>
      <c r="C1380">
        <f>VLOOKUP(B1380,pivottrain!A:C,2,0)</f>
        <v>6.5384615384615388E-2</v>
      </c>
      <c r="D1380">
        <f>VLOOKUP(B1380,pivottrain!A:C,3,0)</f>
        <v>0.93461538461538463</v>
      </c>
      <c r="E1380" t="str">
        <f t="shared" si="21"/>
        <v>MALE</v>
      </c>
    </row>
    <row r="1381" spans="1:5">
      <c r="A1381" t="s">
        <v>6</v>
      </c>
      <c r="B1381" t="s">
        <v>2976</v>
      </c>
      <c r="C1381">
        <f>VLOOKUP(B1381,pivottrain!A:C,2,0)</f>
        <v>0.73152478952291866</v>
      </c>
      <c r="D1381">
        <f>VLOOKUP(B1381,pivottrain!A:C,3,0)</f>
        <v>0.26847521047708139</v>
      </c>
      <c r="E1381" t="str">
        <f t="shared" si="21"/>
        <v>FEMALE</v>
      </c>
    </row>
    <row r="1382" spans="1:5">
      <c r="A1382" t="s">
        <v>6</v>
      </c>
      <c r="B1382" t="s">
        <v>2976</v>
      </c>
      <c r="C1382">
        <f>VLOOKUP(B1382,pivottrain!A:C,2,0)</f>
        <v>0.73152478952291866</v>
      </c>
      <c r="D1382">
        <f>VLOOKUP(B1382,pivottrain!A:C,3,0)</f>
        <v>0.26847521047708139</v>
      </c>
      <c r="E1382" t="str">
        <f t="shared" si="21"/>
        <v>FEMALE</v>
      </c>
    </row>
    <row r="1383" spans="1:5">
      <c r="A1383" t="s">
        <v>4</v>
      </c>
      <c r="B1383" t="s">
        <v>2976</v>
      </c>
      <c r="C1383">
        <f>VLOOKUP(B1383,pivottrain!A:C,2,0)</f>
        <v>0.73152478952291866</v>
      </c>
      <c r="D1383">
        <f>VLOOKUP(B1383,pivottrain!A:C,3,0)</f>
        <v>0.26847521047708139</v>
      </c>
      <c r="E1383" t="str">
        <f t="shared" si="21"/>
        <v>FEMALE</v>
      </c>
    </row>
    <row r="1384" spans="1:5">
      <c r="A1384" t="s">
        <v>6</v>
      </c>
      <c r="B1384" t="s">
        <v>2983</v>
      </c>
      <c r="C1384">
        <f>VLOOKUP(B1384,pivottrain!A:C,2,0)</f>
        <v>0.82037996545768566</v>
      </c>
      <c r="D1384">
        <f>VLOOKUP(B1384,pivottrain!A:C,3,0)</f>
        <v>0.17962003454231434</v>
      </c>
      <c r="E1384" t="str">
        <f t="shared" si="21"/>
        <v>FEMALE</v>
      </c>
    </row>
    <row r="1385" spans="1:5">
      <c r="A1385" t="s">
        <v>4</v>
      </c>
      <c r="B1385" t="s">
        <v>2983</v>
      </c>
      <c r="C1385">
        <f>VLOOKUP(B1385,pivottrain!A:C,2,0)</f>
        <v>0.82037996545768566</v>
      </c>
      <c r="D1385">
        <f>VLOOKUP(B1385,pivottrain!A:C,3,0)</f>
        <v>0.17962003454231434</v>
      </c>
      <c r="E1385" t="str">
        <f t="shared" si="21"/>
        <v>FEMALE</v>
      </c>
    </row>
    <row r="1386" spans="1:5">
      <c r="A1386" t="s">
        <v>4</v>
      </c>
      <c r="B1386" t="s">
        <v>2976</v>
      </c>
      <c r="C1386">
        <f>VLOOKUP(B1386,pivottrain!A:C,2,0)</f>
        <v>0.73152478952291866</v>
      </c>
      <c r="D1386">
        <f>VLOOKUP(B1386,pivottrain!A:C,3,0)</f>
        <v>0.26847521047708139</v>
      </c>
      <c r="E1386" t="str">
        <f t="shared" si="21"/>
        <v>FEMALE</v>
      </c>
    </row>
    <row r="1387" spans="1:5">
      <c r="A1387" t="s">
        <v>6</v>
      </c>
      <c r="B1387" t="s">
        <v>2995</v>
      </c>
      <c r="C1387">
        <f>VLOOKUP(B1387,pivottrain!A:C,2,0)</f>
        <v>0.15492957746478872</v>
      </c>
      <c r="D1387">
        <f>VLOOKUP(B1387,pivottrain!A:C,3,0)</f>
        <v>0.84507042253521125</v>
      </c>
      <c r="E1387" t="str">
        <f t="shared" si="21"/>
        <v>MALE</v>
      </c>
    </row>
    <row r="1388" spans="1:5">
      <c r="A1388" t="s">
        <v>6</v>
      </c>
      <c r="B1388" t="s">
        <v>2976</v>
      </c>
      <c r="C1388">
        <f>VLOOKUP(B1388,pivottrain!A:C,2,0)</f>
        <v>0.73152478952291866</v>
      </c>
      <c r="D1388">
        <f>VLOOKUP(B1388,pivottrain!A:C,3,0)</f>
        <v>0.26847521047708139</v>
      </c>
      <c r="E1388" t="str">
        <f t="shared" si="21"/>
        <v>FEMALE</v>
      </c>
    </row>
    <row r="1389" spans="1:5">
      <c r="A1389" t="s">
        <v>6</v>
      </c>
      <c r="B1389" t="s">
        <v>2976</v>
      </c>
      <c r="C1389">
        <f>VLOOKUP(B1389,pivottrain!A:C,2,0)</f>
        <v>0.73152478952291866</v>
      </c>
      <c r="D1389">
        <f>VLOOKUP(B1389,pivottrain!A:C,3,0)</f>
        <v>0.26847521047708139</v>
      </c>
      <c r="E1389" t="str">
        <f t="shared" si="21"/>
        <v>FEMALE</v>
      </c>
    </row>
    <row r="1390" spans="1:5">
      <c r="A1390" t="s">
        <v>4</v>
      </c>
      <c r="B1390" t="s">
        <v>2987</v>
      </c>
      <c r="C1390">
        <f>VLOOKUP(B1390,pivottrain!A:C,2,0)</f>
        <v>0.171875</v>
      </c>
      <c r="D1390">
        <f>VLOOKUP(B1390,pivottrain!A:C,3,0)</f>
        <v>0.828125</v>
      </c>
      <c r="E1390" t="str">
        <f t="shared" si="21"/>
        <v>MALE</v>
      </c>
    </row>
    <row r="1391" spans="1:5">
      <c r="A1391" t="s">
        <v>4</v>
      </c>
      <c r="B1391" t="s">
        <v>2992</v>
      </c>
      <c r="C1391">
        <f>VLOOKUP(B1391,pivottrain!A:C,2,0)</f>
        <v>0.06</v>
      </c>
      <c r="D1391">
        <f>VLOOKUP(B1391,pivottrain!A:C,3,0)</f>
        <v>0.94</v>
      </c>
      <c r="E1391" t="str">
        <f t="shared" si="21"/>
        <v>MALE</v>
      </c>
    </row>
    <row r="1392" spans="1:5">
      <c r="A1392" t="s">
        <v>6</v>
      </c>
      <c r="B1392" t="s">
        <v>2976</v>
      </c>
      <c r="C1392">
        <f>VLOOKUP(B1392,pivottrain!A:C,2,0)</f>
        <v>0.73152478952291866</v>
      </c>
      <c r="D1392">
        <f>VLOOKUP(B1392,pivottrain!A:C,3,0)</f>
        <v>0.26847521047708139</v>
      </c>
      <c r="E1392" t="str">
        <f t="shared" si="21"/>
        <v>FEMALE</v>
      </c>
    </row>
    <row r="1393" spans="1:5">
      <c r="A1393" t="s">
        <v>6</v>
      </c>
      <c r="B1393" t="s">
        <v>2976</v>
      </c>
      <c r="C1393">
        <f>VLOOKUP(B1393,pivottrain!A:C,2,0)</f>
        <v>0.73152478952291866</v>
      </c>
      <c r="D1393">
        <f>VLOOKUP(B1393,pivottrain!A:C,3,0)</f>
        <v>0.26847521047708139</v>
      </c>
      <c r="E1393" t="str">
        <f t="shared" si="21"/>
        <v>FEMALE</v>
      </c>
    </row>
    <row r="1394" spans="1:5">
      <c r="A1394" t="s">
        <v>6</v>
      </c>
      <c r="B1394" t="s">
        <v>2976</v>
      </c>
      <c r="C1394">
        <f>VLOOKUP(B1394,pivottrain!A:C,2,0)</f>
        <v>0.73152478952291866</v>
      </c>
      <c r="D1394">
        <f>VLOOKUP(B1394,pivottrain!A:C,3,0)</f>
        <v>0.26847521047708139</v>
      </c>
      <c r="E1394" t="str">
        <f t="shared" si="21"/>
        <v>FEMALE</v>
      </c>
    </row>
    <row r="1395" spans="1:5">
      <c r="A1395" t="s">
        <v>6</v>
      </c>
      <c r="B1395" t="s">
        <v>2976</v>
      </c>
      <c r="C1395">
        <f>VLOOKUP(B1395,pivottrain!A:C,2,0)</f>
        <v>0.73152478952291866</v>
      </c>
      <c r="D1395">
        <f>VLOOKUP(B1395,pivottrain!A:C,3,0)</f>
        <v>0.26847521047708139</v>
      </c>
      <c r="E1395" t="str">
        <f t="shared" si="21"/>
        <v>FEMALE</v>
      </c>
    </row>
    <row r="1396" spans="1:5">
      <c r="A1396" t="s">
        <v>4</v>
      </c>
      <c r="B1396" t="s">
        <v>2995</v>
      </c>
      <c r="C1396">
        <f>VLOOKUP(B1396,pivottrain!A:C,2,0)</f>
        <v>0.15492957746478872</v>
      </c>
      <c r="D1396">
        <f>VLOOKUP(B1396,pivottrain!A:C,3,0)</f>
        <v>0.84507042253521125</v>
      </c>
      <c r="E1396" t="str">
        <f t="shared" si="21"/>
        <v>MALE</v>
      </c>
    </row>
    <row r="1397" spans="1:5">
      <c r="A1397" t="s">
        <v>6</v>
      </c>
      <c r="B1397" t="s">
        <v>2976</v>
      </c>
      <c r="C1397">
        <f>VLOOKUP(B1397,pivottrain!A:C,2,0)</f>
        <v>0.73152478952291866</v>
      </c>
      <c r="D1397">
        <f>VLOOKUP(B1397,pivottrain!A:C,3,0)</f>
        <v>0.26847521047708139</v>
      </c>
      <c r="E1397" t="str">
        <f t="shared" si="21"/>
        <v>FEMALE</v>
      </c>
    </row>
    <row r="1398" spans="1:5">
      <c r="A1398" t="s">
        <v>6</v>
      </c>
      <c r="B1398" t="s">
        <v>2976</v>
      </c>
      <c r="C1398">
        <f>VLOOKUP(B1398,pivottrain!A:C,2,0)</f>
        <v>0.73152478952291866</v>
      </c>
      <c r="D1398">
        <f>VLOOKUP(B1398,pivottrain!A:C,3,0)</f>
        <v>0.26847521047708139</v>
      </c>
      <c r="E1398" t="str">
        <f t="shared" si="21"/>
        <v>FEMALE</v>
      </c>
    </row>
    <row r="1399" spans="1:5">
      <c r="A1399" t="s">
        <v>6</v>
      </c>
      <c r="B1399" t="s">
        <v>2976</v>
      </c>
      <c r="C1399">
        <f>VLOOKUP(B1399,pivottrain!A:C,2,0)</f>
        <v>0.73152478952291866</v>
      </c>
      <c r="D1399">
        <f>VLOOKUP(B1399,pivottrain!A:C,3,0)</f>
        <v>0.26847521047708139</v>
      </c>
      <c r="E1399" t="str">
        <f t="shared" si="21"/>
        <v>FEMALE</v>
      </c>
    </row>
    <row r="1400" spans="1:5">
      <c r="A1400" t="s">
        <v>4</v>
      </c>
      <c r="B1400" t="s">
        <v>2988</v>
      </c>
      <c r="C1400">
        <f>VLOOKUP(B1400,pivottrain!A:C,2,0)</f>
        <v>6.5384615384615388E-2</v>
      </c>
      <c r="D1400">
        <f>VLOOKUP(B1400,pivottrain!A:C,3,0)</f>
        <v>0.93461538461538463</v>
      </c>
      <c r="E1400" t="str">
        <f t="shared" si="21"/>
        <v>MALE</v>
      </c>
    </row>
    <row r="1401" spans="1:5">
      <c r="A1401" t="s">
        <v>4</v>
      </c>
      <c r="B1401" t="s">
        <v>2976</v>
      </c>
      <c r="C1401">
        <f>VLOOKUP(B1401,pivottrain!A:C,2,0)</f>
        <v>0.73152478952291866</v>
      </c>
      <c r="D1401">
        <f>VLOOKUP(B1401,pivottrain!A:C,3,0)</f>
        <v>0.26847521047708139</v>
      </c>
      <c r="E1401" t="str">
        <f t="shared" si="21"/>
        <v>FEMALE</v>
      </c>
    </row>
    <row r="1402" spans="1:5">
      <c r="A1402" t="s">
        <v>4</v>
      </c>
      <c r="B1402" t="s">
        <v>2985</v>
      </c>
      <c r="C1402">
        <f>VLOOKUP(B1402,pivottrain!A:C,2,0)</f>
        <v>6.25E-2</v>
      </c>
      <c r="D1402">
        <f>VLOOKUP(B1402,pivottrain!A:C,3,0)</f>
        <v>0.9375</v>
      </c>
      <c r="E1402" t="str">
        <f t="shared" si="21"/>
        <v>MALE</v>
      </c>
    </row>
    <row r="1403" spans="1:5">
      <c r="A1403" t="s">
        <v>4</v>
      </c>
      <c r="B1403" t="s">
        <v>2986</v>
      </c>
      <c r="C1403">
        <f>VLOOKUP(B1403,pivottrain!A:C,2,0)</f>
        <v>0.28260869565217389</v>
      </c>
      <c r="D1403">
        <f>VLOOKUP(B1403,pivottrain!A:C,3,0)</f>
        <v>0.71739130434782605</v>
      </c>
      <c r="E1403" t="str">
        <f t="shared" si="21"/>
        <v>MALE</v>
      </c>
    </row>
    <row r="1404" spans="1:5">
      <c r="A1404" t="s">
        <v>6</v>
      </c>
      <c r="B1404" t="s">
        <v>2976</v>
      </c>
      <c r="C1404">
        <f>VLOOKUP(B1404,pivottrain!A:C,2,0)</f>
        <v>0.73152478952291866</v>
      </c>
      <c r="D1404">
        <f>VLOOKUP(B1404,pivottrain!A:C,3,0)</f>
        <v>0.26847521047708139</v>
      </c>
      <c r="E1404" t="str">
        <f t="shared" si="21"/>
        <v>FEMALE</v>
      </c>
    </row>
    <row r="1405" spans="1:5">
      <c r="A1405" t="s">
        <v>4</v>
      </c>
      <c r="B1405" t="s">
        <v>2992</v>
      </c>
      <c r="C1405">
        <f>VLOOKUP(B1405,pivottrain!A:C,2,0)</f>
        <v>0.06</v>
      </c>
      <c r="D1405">
        <f>VLOOKUP(B1405,pivottrain!A:C,3,0)</f>
        <v>0.94</v>
      </c>
      <c r="E1405" t="str">
        <f t="shared" si="21"/>
        <v>MALE</v>
      </c>
    </row>
    <row r="1406" spans="1:5">
      <c r="A1406" t="s">
        <v>4</v>
      </c>
      <c r="B1406" t="s">
        <v>2982</v>
      </c>
      <c r="C1406">
        <f>VLOOKUP(B1406,pivottrain!A:C,2,0)</f>
        <v>3.7234042553191488E-2</v>
      </c>
      <c r="D1406">
        <f>VLOOKUP(B1406,pivottrain!A:C,3,0)</f>
        <v>0.96276595744680848</v>
      </c>
      <c r="E1406" t="str">
        <f t="shared" si="21"/>
        <v>MALE</v>
      </c>
    </row>
    <row r="1407" spans="1:5">
      <c r="A1407" t="s">
        <v>4</v>
      </c>
      <c r="B1407" t="s">
        <v>2982</v>
      </c>
      <c r="C1407">
        <f>VLOOKUP(B1407,pivottrain!A:C,2,0)</f>
        <v>3.7234042553191488E-2</v>
      </c>
      <c r="D1407">
        <f>VLOOKUP(B1407,pivottrain!A:C,3,0)</f>
        <v>0.96276595744680848</v>
      </c>
      <c r="E1407" t="str">
        <f t="shared" si="21"/>
        <v>MALE</v>
      </c>
    </row>
    <row r="1408" spans="1:5">
      <c r="A1408" t="s">
        <v>6</v>
      </c>
      <c r="B1408" t="s">
        <v>2976</v>
      </c>
      <c r="C1408">
        <f>VLOOKUP(B1408,pivottrain!A:C,2,0)</f>
        <v>0.73152478952291866</v>
      </c>
      <c r="D1408">
        <f>VLOOKUP(B1408,pivottrain!A:C,3,0)</f>
        <v>0.26847521047708139</v>
      </c>
      <c r="E1408" t="str">
        <f t="shared" si="21"/>
        <v>FEMALE</v>
      </c>
    </row>
    <row r="1409" spans="1:5">
      <c r="A1409" t="s">
        <v>4</v>
      </c>
      <c r="B1409" t="s">
        <v>2976</v>
      </c>
      <c r="C1409">
        <f>VLOOKUP(B1409,pivottrain!A:C,2,0)</f>
        <v>0.73152478952291866</v>
      </c>
      <c r="D1409">
        <f>VLOOKUP(B1409,pivottrain!A:C,3,0)</f>
        <v>0.26847521047708139</v>
      </c>
      <c r="E1409" t="str">
        <f t="shared" si="21"/>
        <v>FEMALE</v>
      </c>
    </row>
    <row r="1410" spans="1:5">
      <c r="A1410" t="s">
        <v>4</v>
      </c>
      <c r="B1410" t="s">
        <v>2993</v>
      </c>
      <c r="C1410">
        <f>VLOOKUP(B1410,pivottrain!A:C,2,0)</f>
        <v>0.10810810810810811</v>
      </c>
      <c r="D1410">
        <f>VLOOKUP(B1410,pivottrain!A:C,3,0)</f>
        <v>0.89189189189189189</v>
      </c>
      <c r="E1410" t="str">
        <f t="shared" si="21"/>
        <v>MALE</v>
      </c>
    </row>
    <row r="1411" spans="1:5">
      <c r="A1411" t="s">
        <v>4</v>
      </c>
      <c r="B1411" t="s">
        <v>2992</v>
      </c>
      <c r="C1411">
        <f>VLOOKUP(B1411,pivottrain!A:C,2,0)</f>
        <v>0.06</v>
      </c>
      <c r="D1411">
        <f>VLOOKUP(B1411,pivottrain!A:C,3,0)</f>
        <v>0.94</v>
      </c>
      <c r="E1411" t="str">
        <f t="shared" ref="E1411:E1474" si="22">IF(D1411&gt;C1411,"MALE","FEMALE")</f>
        <v>MALE</v>
      </c>
    </row>
    <row r="1412" spans="1:5">
      <c r="A1412" t="s">
        <v>6</v>
      </c>
      <c r="B1412" t="s">
        <v>2983</v>
      </c>
      <c r="C1412">
        <f>VLOOKUP(B1412,pivottrain!A:C,2,0)</f>
        <v>0.82037996545768566</v>
      </c>
      <c r="D1412">
        <f>VLOOKUP(B1412,pivottrain!A:C,3,0)</f>
        <v>0.17962003454231434</v>
      </c>
      <c r="E1412" t="str">
        <f t="shared" si="22"/>
        <v>FEMALE</v>
      </c>
    </row>
    <row r="1413" spans="1:5">
      <c r="A1413" t="s">
        <v>4</v>
      </c>
      <c r="B1413" t="s">
        <v>2987</v>
      </c>
      <c r="C1413">
        <f>VLOOKUP(B1413,pivottrain!A:C,2,0)</f>
        <v>0.171875</v>
      </c>
      <c r="D1413">
        <f>VLOOKUP(B1413,pivottrain!A:C,3,0)</f>
        <v>0.828125</v>
      </c>
      <c r="E1413" t="str">
        <f t="shared" si="22"/>
        <v>MALE</v>
      </c>
    </row>
    <row r="1414" spans="1:5">
      <c r="A1414" t="s">
        <v>6</v>
      </c>
      <c r="B1414" t="s">
        <v>2983</v>
      </c>
      <c r="C1414">
        <f>VLOOKUP(B1414,pivottrain!A:C,2,0)</f>
        <v>0.82037996545768566</v>
      </c>
      <c r="D1414">
        <f>VLOOKUP(B1414,pivottrain!A:C,3,0)</f>
        <v>0.17962003454231434</v>
      </c>
      <c r="E1414" t="str">
        <f t="shared" si="22"/>
        <v>FEMALE</v>
      </c>
    </row>
    <row r="1415" spans="1:5">
      <c r="A1415" t="s">
        <v>6</v>
      </c>
      <c r="B1415" t="s">
        <v>2976</v>
      </c>
      <c r="C1415">
        <f>VLOOKUP(B1415,pivottrain!A:C,2,0)</f>
        <v>0.73152478952291866</v>
      </c>
      <c r="D1415">
        <f>VLOOKUP(B1415,pivottrain!A:C,3,0)</f>
        <v>0.26847521047708139</v>
      </c>
      <c r="E1415" t="str">
        <f t="shared" si="22"/>
        <v>FEMALE</v>
      </c>
    </row>
    <row r="1416" spans="1:5">
      <c r="A1416" t="s">
        <v>4</v>
      </c>
      <c r="B1416" t="s">
        <v>2992</v>
      </c>
      <c r="C1416">
        <f>VLOOKUP(B1416,pivottrain!A:C,2,0)</f>
        <v>0.06</v>
      </c>
      <c r="D1416">
        <f>VLOOKUP(B1416,pivottrain!A:C,3,0)</f>
        <v>0.94</v>
      </c>
      <c r="E1416" t="str">
        <f t="shared" si="22"/>
        <v>MALE</v>
      </c>
    </row>
    <row r="1417" spans="1:5">
      <c r="A1417" t="s">
        <v>4</v>
      </c>
      <c r="B1417" t="s">
        <v>2988</v>
      </c>
      <c r="C1417">
        <f>VLOOKUP(B1417,pivottrain!A:C,2,0)</f>
        <v>6.5384615384615388E-2</v>
      </c>
      <c r="D1417">
        <f>VLOOKUP(B1417,pivottrain!A:C,3,0)</f>
        <v>0.93461538461538463</v>
      </c>
      <c r="E1417" t="str">
        <f t="shared" si="22"/>
        <v>MALE</v>
      </c>
    </row>
    <row r="1418" spans="1:5">
      <c r="A1418" t="s">
        <v>6</v>
      </c>
      <c r="B1418" t="s">
        <v>2979</v>
      </c>
      <c r="C1418">
        <f>VLOOKUP(B1418,pivottrain!A:C,2,0)</f>
        <v>0.47619047619047616</v>
      </c>
      <c r="D1418">
        <f>VLOOKUP(B1418,pivottrain!A:C,3,0)</f>
        <v>0.52380952380952384</v>
      </c>
      <c r="E1418" t="str">
        <f t="shared" si="22"/>
        <v>MALE</v>
      </c>
    </row>
    <row r="1419" spans="1:5">
      <c r="A1419" t="s">
        <v>4</v>
      </c>
      <c r="B1419" t="s">
        <v>2976</v>
      </c>
      <c r="C1419">
        <f>VLOOKUP(B1419,pivottrain!A:C,2,0)</f>
        <v>0.73152478952291866</v>
      </c>
      <c r="D1419">
        <f>VLOOKUP(B1419,pivottrain!A:C,3,0)</f>
        <v>0.26847521047708139</v>
      </c>
      <c r="E1419" t="str">
        <f t="shared" si="22"/>
        <v>FEMALE</v>
      </c>
    </row>
    <row r="1420" spans="1:5">
      <c r="A1420" t="s">
        <v>6</v>
      </c>
      <c r="B1420" t="s">
        <v>2976</v>
      </c>
      <c r="C1420">
        <f>VLOOKUP(B1420,pivottrain!A:C,2,0)</f>
        <v>0.73152478952291866</v>
      </c>
      <c r="D1420">
        <f>VLOOKUP(B1420,pivottrain!A:C,3,0)</f>
        <v>0.26847521047708139</v>
      </c>
      <c r="E1420" t="str">
        <f t="shared" si="22"/>
        <v>FEMALE</v>
      </c>
    </row>
    <row r="1421" spans="1:5">
      <c r="A1421" t="s">
        <v>4</v>
      </c>
      <c r="B1421" t="s">
        <v>2983</v>
      </c>
      <c r="C1421">
        <f>VLOOKUP(B1421,pivottrain!A:C,2,0)</f>
        <v>0.82037996545768566</v>
      </c>
      <c r="D1421">
        <f>VLOOKUP(B1421,pivottrain!A:C,3,0)</f>
        <v>0.17962003454231434</v>
      </c>
      <c r="E1421" t="str">
        <f t="shared" si="22"/>
        <v>FEMALE</v>
      </c>
    </row>
    <row r="1422" spans="1:5">
      <c r="A1422" t="s">
        <v>6</v>
      </c>
      <c r="B1422" t="s">
        <v>2986</v>
      </c>
      <c r="C1422">
        <f>VLOOKUP(B1422,pivottrain!A:C,2,0)</f>
        <v>0.28260869565217389</v>
      </c>
      <c r="D1422">
        <f>VLOOKUP(B1422,pivottrain!A:C,3,0)</f>
        <v>0.71739130434782605</v>
      </c>
      <c r="E1422" t="str">
        <f t="shared" si="22"/>
        <v>MALE</v>
      </c>
    </row>
    <row r="1423" spans="1:5">
      <c r="A1423" t="s">
        <v>4</v>
      </c>
      <c r="B1423" t="s">
        <v>2982</v>
      </c>
      <c r="C1423">
        <f>VLOOKUP(B1423,pivottrain!A:C,2,0)</f>
        <v>3.7234042553191488E-2</v>
      </c>
      <c r="D1423">
        <f>VLOOKUP(B1423,pivottrain!A:C,3,0)</f>
        <v>0.96276595744680848</v>
      </c>
      <c r="E1423" t="str">
        <f t="shared" si="22"/>
        <v>MALE</v>
      </c>
    </row>
    <row r="1424" spans="1:5">
      <c r="A1424" t="s">
        <v>4</v>
      </c>
      <c r="B1424" t="s">
        <v>2992</v>
      </c>
      <c r="C1424">
        <f>VLOOKUP(B1424,pivottrain!A:C,2,0)</f>
        <v>0.06</v>
      </c>
      <c r="D1424">
        <f>VLOOKUP(B1424,pivottrain!A:C,3,0)</f>
        <v>0.94</v>
      </c>
      <c r="E1424" t="str">
        <f t="shared" si="22"/>
        <v>MALE</v>
      </c>
    </row>
    <row r="1425" spans="1:5">
      <c r="A1425" t="s">
        <v>4</v>
      </c>
      <c r="B1425" t="s">
        <v>2982</v>
      </c>
      <c r="C1425">
        <f>VLOOKUP(B1425,pivottrain!A:C,2,0)</f>
        <v>3.7234042553191488E-2</v>
      </c>
      <c r="D1425">
        <f>VLOOKUP(B1425,pivottrain!A:C,3,0)</f>
        <v>0.96276595744680848</v>
      </c>
      <c r="E1425" t="str">
        <f t="shared" si="22"/>
        <v>MALE</v>
      </c>
    </row>
    <row r="1426" spans="1:5">
      <c r="A1426" t="s">
        <v>6</v>
      </c>
      <c r="B1426" t="s">
        <v>2983</v>
      </c>
      <c r="C1426">
        <f>VLOOKUP(B1426,pivottrain!A:C,2,0)</f>
        <v>0.82037996545768566</v>
      </c>
      <c r="D1426">
        <f>VLOOKUP(B1426,pivottrain!A:C,3,0)</f>
        <v>0.17962003454231434</v>
      </c>
      <c r="E1426" t="str">
        <f t="shared" si="22"/>
        <v>FEMALE</v>
      </c>
    </row>
    <row r="1427" spans="1:5">
      <c r="A1427" t="s">
        <v>6</v>
      </c>
      <c r="B1427" t="s">
        <v>2976</v>
      </c>
      <c r="C1427">
        <f>VLOOKUP(B1427,pivottrain!A:C,2,0)</f>
        <v>0.73152478952291866</v>
      </c>
      <c r="D1427">
        <f>VLOOKUP(B1427,pivottrain!A:C,3,0)</f>
        <v>0.26847521047708139</v>
      </c>
      <c r="E1427" t="str">
        <f t="shared" si="22"/>
        <v>FEMALE</v>
      </c>
    </row>
    <row r="1428" spans="1:5">
      <c r="A1428" t="s">
        <v>6</v>
      </c>
      <c r="B1428" t="s">
        <v>2976</v>
      </c>
      <c r="C1428">
        <f>VLOOKUP(B1428,pivottrain!A:C,2,0)</f>
        <v>0.73152478952291866</v>
      </c>
      <c r="D1428">
        <f>VLOOKUP(B1428,pivottrain!A:C,3,0)</f>
        <v>0.26847521047708139</v>
      </c>
      <c r="E1428" t="str">
        <f t="shared" si="22"/>
        <v>FEMALE</v>
      </c>
    </row>
    <row r="1429" spans="1:5">
      <c r="A1429" t="s">
        <v>4</v>
      </c>
      <c r="B1429" t="s">
        <v>2988</v>
      </c>
      <c r="C1429">
        <f>VLOOKUP(B1429,pivottrain!A:C,2,0)</f>
        <v>6.5384615384615388E-2</v>
      </c>
      <c r="D1429">
        <f>VLOOKUP(B1429,pivottrain!A:C,3,0)</f>
        <v>0.93461538461538463</v>
      </c>
      <c r="E1429" t="str">
        <f t="shared" si="22"/>
        <v>MALE</v>
      </c>
    </row>
    <row r="1430" spans="1:5">
      <c r="A1430" t="s">
        <v>6</v>
      </c>
      <c r="B1430" t="s">
        <v>2976</v>
      </c>
      <c r="C1430">
        <f>VLOOKUP(B1430,pivottrain!A:C,2,0)</f>
        <v>0.73152478952291866</v>
      </c>
      <c r="D1430">
        <f>VLOOKUP(B1430,pivottrain!A:C,3,0)</f>
        <v>0.26847521047708139</v>
      </c>
      <c r="E1430" t="str">
        <f t="shared" si="22"/>
        <v>FEMALE</v>
      </c>
    </row>
    <row r="1431" spans="1:5">
      <c r="A1431" t="s">
        <v>6</v>
      </c>
      <c r="B1431" t="s">
        <v>2976</v>
      </c>
      <c r="C1431">
        <f>VLOOKUP(B1431,pivottrain!A:C,2,0)</f>
        <v>0.73152478952291866</v>
      </c>
      <c r="D1431">
        <f>VLOOKUP(B1431,pivottrain!A:C,3,0)</f>
        <v>0.26847521047708139</v>
      </c>
      <c r="E1431" t="str">
        <f t="shared" si="22"/>
        <v>FEMALE</v>
      </c>
    </row>
    <row r="1432" spans="1:5">
      <c r="A1432" t="s">
        <v>6</v>
      </c>
      <c r="B1432" t="s">
        <v>2985</v>
      </c>
      <c r="C1432">
        <f>VLOOKUP(B1432,pivottrain!A:C,2,0)</f>
        <v>6.25E-2</v>
      </c>
      <c r="D1432">
        <f>VLOOKUP(B1432,pivottrain!A:C,3,0)</f>
        <v>0.9375</v>
      </c>
      <c r="E1432" t="str">
        <f t="shared" si="22"/>
        <v>MALE</v>
      </c>
    </row>
    <row r="1433" spans="1:5">
      <c r="A1433" t="s">
        <v>4</v>
      </c>
      <c r="B1433" t="s">
        <v>2994</v>
      </c>
      <c r="C1433">
        <f>VLOOKUP(B1433,pivottrain!A:C,2,0)</f>
        <v>8.6538461538461536E-2</v>
      </c>
      <c r="D1433">
        <f>VLOOKUP(B1433,pivottrain!A:C,3,0)</f>
        <v>0.91346153846153844</v>
      </c>
      <c r="E1433" t="str">
        <f t="shared" si="22"/>
        <v>MALE</v>
      </c>
    </row>
    <row r="1434" spans="1:5">
      <c r="A1434" t="s">
        <v>6</v>
      </c>
      <c r="B1434" t="s">
        <v>2976</v>
      </c>
      <c r="C1434">
        <f>VLOOKUP(B1434,pivottrain!A:C,2,0)</f>
        <v>0.73152478952291866</v>
      </c>
      <c r="D1434">
        <f>VLOOKUP(B1434,pivottrain!A:C,3,0)</f>
        <v>0.26847521047708139</v>
      </c>
      <c r="E1434" t="str">
        <f t="shared" si="22"/>
        <v>FEMALE</v>
      </c>
    </row>
    <row r="1435" spans="1:5">
      <c r="A1435" t="s">
        <v>4</v>
      </c>
      <c r="B1435" t="s">
        <v>2988</v>
      </c>
      <c r="C1435">
        <f>VLOOKUP(B1435,pivottrain!A:C,2,0)</f>
        <v>6.5384615384615388E-2</v>
      </c>
      <c r="D1435">
        <f>VLOOKUP(B1435,pivottrain!A:C,3,0)</f>
        <v>0.93461538461538463</v>
      </c>
      <c r="E1435" t="str">
        <f t="shared" si="22"/>
        <v>MALE</v>
      </c>
    </row>
    <row r="1436" spans="1:5">
      <c r="A1436" t="s">
        <v>6</v>
      </c>
      <c r="B1436" t="s">
        <v>2976</v>
      </c>
      <c r="C1436">
        <f>VLOOKUP(B1436,pivottrain!A:C,2,0)</f>
        <v>0.73152478952291866</v>
      </c>
      <c r="D1436">
        <f>VLOOKUP(B1436,pivottrain!A:C,3,0)</f>
        <v>0.26847521047708139</v>
      </c>
      <c r="E1436" t="str">
        <f t="shared" si="22"/>
        <v>FEMALE</v>
      </c>
    </row>
    <row r="1437" spans="1:5">
      <c r="A1437" t="s">
        <v>6</v>
      </c>
      <c r="B1437" t="s">
        <v>2976</v>
      </c>
      <c r="C1437">
        <f>VLOOKUP(B1437,pivottrain!A:C,2,0)</f>
        <v>0.73152478952291866</v>
      </c>
      <c r="D1437">
        <f>VLOOKUP(B1437,pivottrain!A:C,3,0)</f>
        <v>0.26847521047708139</v>
      </c>
      <c r="E1437" t="str">
        <f t="shared" si="22"/>
        <v>FEMALE</v>
      </c>
    </row>
    <row r="1438" spans="1:5">
      <c r="A1438" t="s">
        <v>4</v>
      </c>
      <c r="B1438" t="s">
        <v>2992</v>
      </c>
      <c r="C1438">
        <f>VLOOKUP(B1438,pivottrain!A:C,2,0)</f>
        <v>0.06</v>
      </c>
      <c r="D1438">
        <f>VLOOKUP(B1438,pivottrain!A:C,3,0)</f>
        <v>0.94</v>
      </c>
      <c r="E1438" t="str">
        <f t="shared" si="22"/>
        <v>MALE</v>
      </c>
    </row>
    <row r="1439" spans="1:5">
      <c r="A1439" t="s">
        <v>6</v>
      </c>
      <c r="B1439" t="s">
        <v>2976</v>
      </c>
      <c r="C1439">
        <f>VLOOKUP(B1439,pivottrain!A:C,2,0)</f>
        <v>0.73152478952291866</v>
      </c>
      <c r="D1439">
        <f>VLOOKUP(B1439,pivottrain!A:C,3,0)</f>
        <v>0.26847521047708139</v>
      </c>
      <c r="E1439" t="str">
        <f t="shared" si="22"/>
        <v>FEMALE</v>
      </c>
    </row>
    <row r="1440" spans="1:5">
      <c r="A1440" t="s">
        <v>6</v>
      </c>
      <c r="B1440" t="s">
        <v>2976</v>
      </c>
      <c r="C1440">
        <f>VLOOKUP(B1440,pivottrain!A:C,2,0)</f>
        <v>0.73152478952291866</v>
      </c>
      <c r="D1440">
        <f>VLOOKUP(B1440,pivottrain!A:C,3,0)</f>
        <v>0.26847521047708139</v>
      </c>
      <c r="E1440" t="str">
        <f t="shared" si="22"/>
        <v>FEMALE</v>
      </c>
    </row>
    <row r="1441" spans="1:5">
      <c r="A1441" t="s">
        <v>4</v>
      </c>
      <c r="B1441" t="s">
        <v>2976</v>
      </c>
      <c r="C1441">
        <f>VLOOKUP(B1441,pivottrain!A:C,2,0)</f>
        <v>0.73152478952291866</v>
      </c>
      <c r="D1441">
        <f>VLOOKUP(B1441,pivottrain!A:C,3,0)</f>
        <v>0.26847521047708139</v>
      </c>
      <c r="E1441" t="str">
        <f t="shared" si="22"/>
        <v>FEMALE</v>
      </c>
    </row>
    <row r="1442" spans="1:5">
      <c r="A1442" t="s">
        <v>4</v>
      </c>
      <c r="B1442" t="s">
        <v>2988</v>
      </c>
      <c r="C1442">
        <f>VLOOKUP(B1442,pivottrain!A:C,2,0)</f>
        <v>6.5384615384615388E-2</v>
      </c>
      <c r="D1442">
        <f>VLOOKUP(B1442,pivottrain!A:C,3,0)</f>
        <v>0.93461538461538463</v>
      </c>
      <c r="E1442" t="str">
        <f t="shared" si="22"/>
        <v>MALE</v>
      </c>
    </row>
    <row r="1443" spans="1:5">
      <c r="A1443" t="s">
        <v>4</v>
      </c>
      <c r="B1443" t="s">
        <v>2988</v>
      </c>
      <c r="C1443">
        <f>VLOOKUP(B1443,pivottrain!A:C,2,0)</f>
        <v>6.5384615384615388E-2</v>
      </c>
      <c r="D1443">
        <f>VLOOKUP(B1443,pivottrain!A:C,3,0)</f>
        <v>0.93461538461538463</v>
      </c>
      <c r="E1443" t="str">
        <f t="shared" si="22"/>
        <v>MALE</v>
      </c>
    </row>
    <row r="1444" spans="1:5">
      <c r="A1444" t="s">
        <v>4</v>
      </c>
      <c r="B1444" t="s">
        <v>2976</v>
      </c>
      <c r="C1444">
        <f>VLOOKUP(B1444,pivottrain!A:C,2,0)</f>
        <v>0.73152478952291866</v>
      </c>
      <c r="D1444">
        <f>VLOOKUP(B1444,pivottrain!A:C,3,0)</f>
        <v>0.26847521047708139</v>
      </c>
      <c r="E1444" t="str">
        <f t="shared" si="22"/>
        <v>FEMALE</v>
      </c>
    </row>
    <row r="1445" spans="1:5">
      <c r="A1445" t="s">
        <v>4</v>
      </c>
      <c r="B1445" t="s">
        <v>2988</v>
      </c>
      <c r="C1445">
        <f>VLOOKUP(B1445,pivottrain!A:C,2,0)</f>
        <v>6.5384615384615388E-2</v>
      </c>
      <c r="D1445">
        <f>VLOOKUP(B1445,pivottrain!A:C,3,0)</f>
        <v>0.93461538461538463</v>
      </c>
      <c r="E1445" t="str">
        <f t="shared" si="22"/>
        <v>MALE</v>
      </c>
    </row>
    <row r="1446" spans="1:5">
      <c r="A1446" t="s">
        <v>4</v>
      </c>
      <c r="B1446" t="s">
        <v>2988</v>
      </c>
      <c r="C1446">
        <f>VLOOKUP(B1446,pivottrain!A:C,2,0)</f>
        <v>6.5384615384615388E-2</v>
      </c>
      <c r="D1446">
        <f>VLOOKUP(B1446,pivottrain!A:C,3,0)</f>
        <v>0.93461538461538463</v>
      </c>
      <c r="E1446" t="str">
        <f t="shared" si="22"/>
        <v>MALE</v>
      </c>
    </row>
    <row r="1447" spans="1:5">
      <c r="A1447" t="s">
        <v>6</v>
      </c>
      <c r="B1447" t="s">
        <v>2983</v>
      </c>
      <c r="C1447">
        <f>VLOOKUP(B1447,pivottrain!A:C,2,0)</f>
        <v>0.82037996545768566</v>
      </c>
      <c r="D1447">
        <f>VLOOKUP(B1447,pivottrain!A:C,3,0)</f>
        <v>0.17962003454231434</v>
      </c>
      <c r="E1447" t="str">
        <f t="shared" si="22"/>
        <v>FEMALE</v>
      </c>
    </row>
    <row r="1448" spans="1:5">
      <c r="A1448" t="s">
        <v>4</v>
      </c>
      <c r="B1448" t="s">
        <v>2988</v>
      </c>
      <c r="C1448">
        <f>VLOOKUP(B1448,pivottrain!A:C,2,0)</f>
        <v>6.5384615384615388E-2</v>
      </c>
      <c r="D1448">
        <f>VLOOKUP(B1448,pivottrain!A:C,3,0)</f>
        <v>0.93461538461538463</v>
      </c>
      <c r="E1448" t="str">
        <f t="shared" si="22"/>
        <v>MALE</v>
      </c>
    </row>
    <row r="1449" spans="1:5">
      <c r="A1449" t="s">
        <v>4</v>
      </c>
      <c r="B1449" t="s">
        <v>2988</v>
      </c>
      <c r="C1449">
        <f>VLOOKUP(B1449,pivottrain!A:C,2,0)</f>
        <v>6.5384615384615388E-2</v>
      </c>
      <c r="D1449">
        <f>VLOOKUP(B1449,pivottrain!A:C,3,0)</f>
        <v>0.93461538461538463</v>
      </c>
      <c r="E1449" t="str">
        <f t="shared" si="22"/>
        <v>MALE</v>
      </c>
    </row>
    <row r="1450" spans="1:5">
      <c r="A1450" t="s">
        <v>6</v>
      </c>
      <c r="B1450" t="s">
        <v>2983</v>
      </c>
      <c r="C1450">
        <f>VLOOKUP(B1450,pivottrain!A:C,2,0)</f>
        <v>0.82037996545768566</v>
      </c>
      <c r="D1450">
        <f>VLOOKUP(B1450,pivottrain!A:C,3,0)</f>
        <v>0.17962003454231434</v>
      </c>
      <c r="E1450" t="str">
        <f t="shared" si="22"/>
        <v>FEMALE</v>
      </c>
    </row>
    <row r="1451" spans="1:5">
      <c r="A1451" t="s">
        <v>6</v>
      </c>
      <c r="B1451" t="s">
        <v>2976</v>
      </c>
      <c r="C1451">
        <f>VLOOKUP(B1451,pivottrain!A:C,2,0)</f>
        <v>0.73152478952291866</v>
      </c>
      <c r="D1451">
        <f>VLOOKUP(B1451,pivottrain!A:C,3,0)</f>
        <v>0.26847521047708139</v>
      </c>
      <c r="E1451" t="str">
        <f t="shared" si="22"/>
        <v>FEMALE</v>
      </c>
    </row>
    <row r="1452" spans="1:5">
      <c r="A1452" t="s">
        <v>4</v>
      </c>
      <c r="B1452" t="s">
        <v>2982</v>
      </c>
      <c r="C1452">
        <f>VLOOKUP(B1452,pivottrain!A:C,2,0)</f>
        <v>3.7234042553191488E-2</v>
      </c>
      <c r="D1452">
        <f>VLOOKUP(B1452,pivottrain!A:C,3,0)</f>
        <v>0.96276595744680848</v>
      </c>
      <c r="E1452" t="str">
        <f t="shared" si="22"/>
        <v>MALE</v>
      </c>
    </row>
    <row r="1453" spans="1:5">
      <c r="A1453" t="s">
        <v>4</v>
      </c>
      <c r="B1453" t="s">
        <v>2987</v>
      </c>
      <c r="C1453">
        <f>VLOOKUP(B1453,pivottrain!A:C,2,0)</f>
        <v>0.171875</v>
      </c>
      <c r="D1453">
        <f>VLOOKUP(B1453,pivottrain!A:C,3,0)</f>
        <v>0.828125</v>
      </c>
      <c r="E1453" t="str">
        <f t="shared" si="22"/>
        <v>MALE</v>
      </c>
    </row>
    <row r="1454" spans="1:5">
      <c r="A1454" t="s">
        <v>4</v>
      </c>
      <c r="B1454" t="s">
        <v>2986</v>
      </c>
      <c r="C1454">
        <f>VLOOKUP(B1454,pivottrain!A:C,2,0)</f>
        <v>0.28260869565217389</v>
      </c>
      <c r="D1454">
        <f>VLOOKUP(B1454,pivottrain!A:C,3,0)</f>
        <v>0.71739130434782605</v>
      </c>
      <c r="E1454" t="str">
        <f t="shared" si="22"/>
        <v>MALE</v>
      </c>
    </row>
    <row r="1455" spans="1:5">
      <c r="A1455" t="s">
        <v>4</v>
      </c>
      <c r="B1455" t="s">
        <v>2983</v>
      </c>
      <c r="C1455">
        <f>VLOOKUP(B1455,pivottrain!A:C,2,0)</f>
        <v>0.82037996545768566</v>
      </c>
      <c r="D1455">
        <f>VLOOKUP(B1455,pivottrain!A:C,3,0)</f>
        <v>0.17962003454231434</v>
      </c>
      <c r="E1455" t="str">
        <f t="shared" si="22"/>
        <v>FEMALE</v>
      </c>
    </row>
    <row r="1456" spans="1:5">
      <c r="A1456" t="s">
        <v>6</v>
      </c>
      <c r="B1456" t="s">
        <v>2983</v>
      </c>
      <c r="C1456">
        <f>VLOOKUP(B1456,pivottrain!A:C,2,0)</f>
        <v>0.82037996545768566</v>
      </c>
      <c r="D1456">
        <f>VLOOKUP(B1456,pivottrain!A:C,3,0)</f>
        <v>0.17962003454231434</v>
      </c>
      <c r="E1456" t="str">
        <f t="shared" si="22"/>
        <v>FEMALE</v>
      </c>
    </row>
    <row r="1457" spans="1:5">
      <c r="A1457" t="s">
        <v>4</v>
      </c>
      <c r="B1457" t="s">
        <v>2988</v>
      </c>
      <c r="C1457">
        <f>VLOOKUP(B1457,pivottrain!A:C,2,0)</f>
        <v>6.5384615384615388E-2</v>
      </c>
      <c r="D1457">
        <f>VLOOKUP(B1457,pivottrain!A:C,3,0)</f>
        <v>0.93461538461538463</v>
      </c>
      <c r="E1457" t="str">
        <f t="shared" si="22"/>
        <v>MALE</v>
      </c>
    </row>
    <row r="1458" spans="1:5">
      <c r="A1458" t="s">
        <v>4</v>
      </c>
      <c r="B1458" t="s">
        <v>2993</v>
      </c>
      <c r="C1458">
        <f>VLOOKUP(B1458,pivottrain!A:C,2,0)</f>
        <v>0.10810810810810811</v>
      </c>
      <c r="D1458">
        <f>VLOOKUP(B1458,pivottrain!A:C,3,0)</f>
        <v>0.89189189189189189</v>
      </c>
      <c r="E1458" t="str">
        <f t="shared" si="22"/>
        <v>MALE</v>
      </c>
    </row>
    <row r="1459" spans="1:5">
      <c r="A1459" t="s">
        <v>4</v>
      </c>
      <c r="B1459" t="s">
        <v>2986</v>
      </c>
      <c r="C1459">
        <f>VLOOKUP(B1459,pivottrain!A:C,2,0)</f>
        <v>0.28260869565217389</v>
      </c>
      <c r="D1459">
        <f>VLOOKUP(B1459,pivottrain!A:C,3,0)</f>
        <v>0.71739130434782605</v>
      </c>
      <c r="E1459" t="str">
        <f t="shared" si="22"/>
        <v>MALE</v>
      </c>
    </row>
    <row r="1460" spans="1:5">
      <c r="A1460" t="s">
        <v>4</v>
      </c>
      <c r="B1460" t="s">
        <v>2988</v>
      </c>
      <c r="C1460">
        <f>VLOOKUP(B1460,pivottrain!A:C,2,0)</f>
        <v>6.5384615384615388E-2</v>
      </c>
      <c r="D1460">
        <f>VLOOKUP(B1460,pivottrain!A:C,3,0)</f>
        <v>0.93461538461538463</v>
      </c>
      <c r="E1460" t="str">
        <f t="shared" si="22"/>
        <v>MALE</v>
      </c>
    </row>
    <row r="1461" spans="1:5">
      <c r="A1461" t="s">
        <v>6</v>
      </c>
      <c r="B1461" t="s">
        <v>2976</v>
      </c>
      <c r="C1461">
        <f>VLOOKUP(B1461,pivottrain!A:C,2,0)</f>
        <v>0.73152478952291866</v>
      </c>
      <c r="D1461">
        <f>VLOOKUP(B1461,pivottrain!A:C,3,0)</f>
        <v>0.26847521047708139</v>
      </c>
      <c r="E1461" t="str">
        <f t="shared" si="22"/>
        <v>FEMALE</v>
      </c>
    </row>
    <row r="1462" spans="1:5">
      <c r="A1462" t="s">
        <v>4</v>
      </c>
      <c r="B1462" t="s">
        <v>2986</v>
      </c>
      <c r="C1462">
        <f>VLOOKUP(B1462,pivottrain!A:C,2,0)</f>
        <v>0.28260869565217389</v>
      </c>
      <c r="D1462">
        <f>VLOOKUP(B1462,pivottrain!A:C,3,0)</f>
        <v>0.71739130434782605</v>
      </c>
      <c r="E1462" t="str">
        <f t="shared" si="22"/>
        <v>MALE</v>
      </c>
    </row>
    <row r="1463" spans="1:5">
      <c r="A1463" t="s">
        <v>4</v>
      </c>
      <c r="B1463" t="s">
        <v>2987</v>
      </c>
      <c r="C1463">
        <f>VLOOKUP(B1463,pivottrain!A:C,2,0)</f>
        <v>0.171875</v>
      </c>
      <c r="D1463">
        <f>VLOOKUP(B1463,pivottrain!A:C,3,0)</f>
        <v>0.828125</v>
      </c>
      <c r="E1463" t="str">
        <f t="shared" si="22"/>
        <v>MALE</v>
      </c>
    </row>
    <row r="1464" spans="1:5">
      <c r="A1464" t="s">
        <v>4</v>
      </c>
      <c r="B1464" t="s">
        <v>2976</v>
      </c>
      <c r="C1464">
        <f>VLOOKUP(B1464,pivottrain!A:C,2,0)</f>
        <v>0.73152478952291866</v>
      </c>
      <c r="D1464">
        <f>VLOOKUP(B1464,pivottrain!A:C,3,0)</f>
        <v>0.26847521047708139</v>
      </c>
      <c r="E1464" t="str">
        <f t="shared" si="22"/>
        <v>FEMALE</v>
      </c>
    </row>
    <row r="1465" spans="1:5">
      <c r="A1465" t="s">
        <v>6</v>
      </c>
      <c r="B1465" t="s">
        <v>2976</v>
      </c>
      <c r="C1465">
        <f>VLOOKUP(B1465,pivottrain!A:C,2,0)</f>
        <v>0.73152478952291866</v>
      </c>
      <c r="D1465">
        <f>VLOOKUP(B1465,pivottrain!A:C,3,0)</f>
        <v>0.26847521047708139</v>
      </c>
      <c r="E1465" t="str">
        <f t="shared" si="22"/>
        <v>FEMALE</v>
      </c>
    </row>
    <row r="1466" spans="1:5">
      <c r="A1466" t="s">
        <v>4</v>
      </c>
      <c r="B1466" t="s">
        <v>2976</v>
      </c>
      <c r="C1466">
        <f>VLOOKUP(B1466,pivottrain!A:C,2,0)</f>
        <v>0.73152478952291866</v>
      </c>
      <c r="D1466">
        <f>VLOOKUP(B1466,pivottrain!A:C,3,0)</f>
        <v>0.26847521047708139</v>
      </c>
      <c r="E1466" t="str">
        <f t="shared" si="22"/>
        <v>FEMALE</v>
      </c>
    </row>
    <row r="1467" spans="1:5">
      <c r="A1467" t="s">
        <v>6</v>
      </c>
      <c r="B1467" t="s">
        <v>2976</v>
      </c>
      <c r="C1467">
        <f>VLOOKUP(B1467,pivottrain!A:C,2,0)</f>
        <v>0.73152478952291866</v>
      </c>
      <c r="D1467">
        <f>VLOOKUP(B1467,pivottrain!A:C,3,0)</f>
        <v>0.26847521047708139</v>
      </c>
      <c r="E1467" t="str">
        <f t="shared" si="22"/>
        <v>FEMALE</v>
      </c>
    </row>
    <row r="1468" spans="1:5">
      <c r="A1468" t="s">
        <v>4</v>
      </c>
      <c r="B1468" t="s">
        <v>2985</v>
      </c>
      <c r="C1468">
        <f>VLOOKUP(B1468,pivottrain!A:C,2,0)</f>
        <v>6.25E-2</v>
      </c>
      <c r="D1468">
        <f>VLOOKUP(B1468,pivottrain!A:C,3,0)</f>
        <v>0.9375</v>
      </c>
      <c r="E1468" t="str">
        <f t="shared" si="22"/>
        <v>MALE</v>
      </c>
    </row>
    <row r="1469" spans="1:5">
      <c r="A1469" t="s">
        <v>6</v>
      </c>
      <c r="B1469" t="s">
        <v>2976</v>
      </c>
      <c r="C1469">
        <f>VLOOKUP(B1469,pivottrain!A:C,2,0)</f>
        <v>0.73152478952291866</v>
      </c>
      <c r="D1469">
        <f>VLOOKUP(B1469,pivottrain!A:C,3,0)</f>
        <v>0.26847521047708139</v>
      </c>
      <c r="E1469" t="str">
        <f t="shared" si="22"/>
        <v>FEMALE</v>
      </c>
    </row>
    <row r="1470" spans="1:5">
      <c r="A1470" t="s">
        <v>6</v>
      </c>
      <c r="B1470" t="s">
        <v>2983</v>
      </c>
      <c r="C1470">
        <f>VLOOKUP(B1470,pivottrain!A:C,2,0)</f>
        <v>0.82037996545768566</v>
      </c>
      <c r="D1470">
        <f>VLOOKUP(B1470,pivottrain!A:C,3,0)</f>
        <v>0.17962003454231434</v>
      </c>
      <c r="E1470" t="str">
        <f t="shared" si="22"/>
        <v>FEMALE</v>
      </c>
    </row>
    <row r="1471" spans="1:5">
      <c r="A1471" t="s">
        <v>6</v>
      </c>
      <c r="B1471" t="s">
        <v>2976</v>
      </c>
      <c r="C1471">
        <f>VLOOKUP(B1471,pivottrain!A:C,2,0)</f>
        <v>0.73152478952291866</v>
      </c>
      <c r="D1471">
        <f>VLOOKUP(B1471,pivottrain!A:C,3,0)</f>
        <v>0.26847521047708139</v>
      </c>
      <c r="E1471" t="str">
        <f t="shared" si="22"/>
        <v>FEMALE</v>
      </c>
    </row>
    <row r="1472" spans="1:5">
      <c r="A1472" t="s">
        <v>4</v>
      </c>
      <c r="B1472" t="s">
        <v>2982</v>
      </c>
      <c r="C1472">
        <f>VLOOKUP(B1472,pivottrain!A:C,2,0)</f>
        <v>3.7234042553191488E-2</v>
      </c>
      <c r="D1472">
        <f>VLOOKUP(B1472,pivottrain!A:C,3,0)</f>
        <v>0.96276595744680848</v>
      </c>
      <c r="E1472" t="str">
        <f t="shared" si="22"/>
        <v>MALE</v>
      </c>
    </row>
    <row r="1473" spans="1:5">
      <c r="A1473" t="s">
        <v>4</v>
      </c>
      <c r="B1473" t="s">
        <v>2987</v>
      </c>
      <c r="C1473">
        <f>VLOOKUP(B1473,pivottrain!A:C,2,0)</f>
        <v>0.171875</v>
      </c>
      <c r="D1473">
        <f>VLOOKUP(B1473,pivottrain!A:C,3,0)</f>
        <v>0.828125</v>
      </c>
      <c r="E1473" t="str">
        <f t="shared" si="22"/>
        <v>MALE</v>
      </c>
    </row>
    <row r="1474" spans="1:5">
      <c r="A1474" t="s">
        <v>4</v>
      </c>
      <c r="B1474" t="s">
        <v>2976</v>
      </c>
      <c r="C1474">
        <f>VLOOKUP(B1474,pivottrain!A:C,2,0)</f>
        <v>0.73152478952291866</v>
      </c>
      <c r="D1474">
        <f>VLOOKUP(B1474,pivottrain!A:C,3,0)</f>
        <v>0.26847521047708139</v>
      </c>
      <c r="E1474" t="str">
        <f t="shared" si="22"/>
        <v>FEMALE</v>
      </c>
    </row>
    <row r="1475" spans="1:5">
      <c r="A1475" t="s">
        <v>4</v>
      </c>
      <c r="B1475" t="s">
        <v>2985</v>
      </c>
      <c r="C1475">
        <f>VLOOKUP(B1475,pivottrain!A:C,2,0)</f>
        <v>6.25E-2</v>
      </c>
      <c r="D1475">
        <f>VLOOKUP(B1475,pivottrain!A:C,3,0)</f>
        <v>0.9375</v>
      </c>
      <c r="E1475" t="str">
        <f t="shared" ref="E1475:E1538" si="23">IF(D1475&gt;C1475,"MALE","FEMALE")</f>
        <v>MALE</v>
      </c>
    </row>
    <row r="1476" spans="1:5">
      <c r="A1476" t="s">
        <v>6</v>
      </c>
      <c r="B1476" t="s">
        <v>2976</v>
      </c>
      <c r="C1476">
        <f>VLOOKUP(B1476,pivottrain!A:C,2,0)</f>
        <v>0.73152478952291866</v>
      </c>
      <c r="D1476">
        <f>VLOOKUP(B1476,pivottrain!A:C,3,0)</f>
        <v>0.26847521047708139</v>
      </c>
      <c r="E1476" t="str">
        <f t="shared" si="23"/>
        <v>FEMALE</v>
      </c>
    </row>
    <row r="1477" spans="1:5">
      <c r="A1477" t="s">
        <v>6</v>
      </c>
      <c r="B1477" t="s">
        <v>2983</v>
      </c>
      <c r="C1477">
        <f>VLOOKUP(B1477,pivottrain!A:C,2,0)</f>
        <v>0.82037996545768566</v>
      </c>
      <c r="D1477">
        <f>VLOOKUP(B1477,pivottrain!A:C,3,0)</f>
        <v>0.17962003454231434</v>
      </c>
      <c r="E1477" t="str">
        <f t="shared" si="23"/>
        <v>FEMALE</v>
      </c>
    </row>
    <row r="1478" spans="1:5">
      <c r="A1478" t="s">
        <v>4</v>
      </c>
      <c r="B1478" t="s">
        <v>2995</v>
      </c>
      <c r="C1478">
        <f>VLOOKUP(B1478,pivottrain!A:C,2,0)</f>
        <v>0.15492957746478872</v>
      </c>
      <c r="D1478">
        <f>VLOOKUP(B1478,pivottrain!A:C,3,0)</f>
        <v>0.84507042253521125</v>
      </c>
      <c r="E1478" t="str">
        <f t="shared" si="23"/>
        <v>MALE</v>
      </c>
    </row>
    <row r="1479" spans="1:5">
      <c r="A1479" t="s">
        <v>4</v>
      </c>
      <c r="B1479" t="s">
        <v>2981</v>
      </c>
      <c r="C1479">
        <f>VLOOKUP(B1479,pivottrain!A:C,2,0)</f>
        <v>5.2631578947368418E-2</v>
      </c>
      <c r="D1479">
        <f>VLOOKUP(B1479,pivottrain!A:C,3,0)</f>
        <v>0.94736842105263153</v>
      </c>
      <c r="E1479" t="str">
        <f t="shared" si="23"/>
        <v>MALE</v>
      </c>
    </row>
    <row r="1480" spans="1:5">
      <c r="A1480" t="s">
        <v>4</v>
      </c>
      <c r="B1480" t="s">
        <v>2992</v>
      </c>
      <c r="C1480">
        <f>VLOOKUP(B1480,pivottrain!A:C,2,0)</f>
        <v>0.06</v>
      </c>
      <c r="D1480">
        <f>VLOOKUP(B1480,pivottrain!A:C,3,0)</f>
        <v>0.94</v>
      </c>
      <c r="E1480" t="str">
        <f t="shared" si="23"/>
        <v>MALE</v>
      </c>
    </row>
    <row r="1481" spans="1:5">
      <c r="A1481" t="s">
        <v>6</v>
      </c>
      <c r="B1481" t="s">
        <v>2976</v>
      </c>
      <c r="C1481">
        <f>VLOOKUP(B1481,pivottrain!A:C,2,0)</f>
        <v>0.73152478952291866</v>
      </c>
      <c r="D1481">
        <f>VLOOKUP(B1481,pivottrain!A:C,3,0)</f>
        <v>0.26847521047708139</v>
      </c>
      <c r="E1481" t="str">
        <f t="shared" si="23"/>
        <v>FEMALE</v>
      </c>
    </row>
    <row r="1482" spans="1:5">
      <c r="A1482" t="s">
        <v>6</v>
      </c>
      <c r="B1482" t="s">
        <v>2983</v>
      </c>
      <c r="C1482">
        <f>VLOOKUP(B1482,pivottrain!A:C,2,0)</f>
        <v>0.82037996545768566</v>
      </c>
      <c r="D1482">
        <f>VLOOKUP(B1482,pivottrain!A:C,3,0)</f>
        <v>0.17962003454231434</v>
      </c>
      <c r="E1482" t="str">
        <f t="shared" si="23"/>
        <v>FEMALE</v>
      </c>
    </row>
    <row r="1483" spans="1:5">
      <c r="A1483" t="s">
        <v>4</v>
      </c>
      <c r="B1483" t="s">
        <v>2983</v>
      </c>
      <c r="C1483">
        <f>VLOOKUP(B1483,pivottrain!A:C,2,0)</f>
        <v>0.82037996545768566</v>
      </c>
      <c r="D1483">
        <f>VLOOKUP(B1483,pivottrain!A:C,3,0)</f>
        <v>0.17962003454231434</v>
      </c>
      <c r="E1483" t="str">
        <f t="shared" si="23"/>
        <v>FEMALE</v>
      </c>
    </row>
    <row r="1484" spans="1:5">
      <c r="A1484" t="s">
        <v>4</v>
      </c>
      <c r="B1484" t="s">
        <v>2994</v>
      </c>
      <c r="C1484">
        <f>VLOOKUP(B1484,pivottrain!A:C,2,0)</f>
        <v>8.6538461538461536E-2</v>
      </c>
      <c r="D1484">
        <f>VLOOKUP(B1484,pivottrain!A:C,3,0)</f>
        <v>0.91346153846153844</v>
      </c>
      <c r="E1484" t="str">
        <f t="shared" si="23"/>
        <v>MALE</v>
      </c>
    </row>
    <row r="1485" spans="1:5">
      <c r="A1485" t="s">
        <v>6</v>
      </c>
      <c r="B1485" t="s">
        <v>2976</v>
      </c>
      <c r="C1485">
        <f>VLOOKUP(B1485,pivottrain!A:C,2,0)</f>
        <v>0.73152478952291866</v>
      </c>
      <c r="D1485">
        <f>VLOOKUP(B1485,pivottrain!A:C,3,0)</f>
        <v>0.26847521047708139</v>
      </c>
      <c r="E1485" t="str">
        <f t="shared" si="23"/>
        <v>FEMALE</v>
      </c>
    </row>
    <row r="1486" spans="1:5">
      <c r="A1486" t="s">
        <v>4</v>
      </c>
      <c r="B1486" t="s">
        <v>2986</v>
      </c>
      <c r="C1486">
        <f>VLOOKUP(B1486,pivottrain!A:C,2,0)</f>
        <v>0.28260869565217389</v>
      </c>
      <c r="D1486">
        <f>VLOOKUP(B1486,pivottrain!A:C,3,0)</f>
        <v>0.71739130434782605</v>
      </c>
      <c r="E1486" t="str">
        <f t="shared" si="23"/>
        <v>MALE</v>
      </c>
    </row>
    <row r="1487" spans="1:5">
      <c r="A1487" t="s">
        <v>4</v>
      </c>
      <c r="B1487" t="s">
        <v>2988</v>
      </c>
      <c r="C1487">
        <f>VLOOKUP(B1487,pivottrain!A:C,2,0)</f>
        <v>6.5384615384615388E-2</v>
      </c>
      <c r="D1487">
        <f>VLOOKUP(B1487,pivottrain!A:C,3,0)</f>
        <v>0.93461538461538463</v>
      </c>
      <c r="E1487" t="str">
        <f t="shared" si="23"/>
        <v>MALE</v>
      </c>
    </row>
    <row r="1488" spans="1:5">
      <c r="A1488" t="s">
        <v>6</v>
      </c>
      <c r="B1488" t="s">
        <v>2976</v>
      </c>
      <c r="C1488">
        <f>VLOOKUP(B1488,pivottrain!A:C,2,0)</f>
        <v>0.73152478952291866</v>
      </c>
      <c r="D1488">
        <f>VLOOKUP(B1488,pivottrain!A:C,3,0)</f>
        <v>0.26847521047708139</v>
      </c>
      <c r="E1488" t="str">
        <f t="shared" si="23"/>
        <v>FEMALE</v>
      </c>
    </row>
    <row r="1489" spans="1:5">
      <c r="A1489" t="s">
        <v>6</v>
      </c>
      <c r="B1489" t="s">
        <v>2976</v>
      </c>
      <c r="C1489">
        <f>VLOOKUP(B1489,pivottrain!A:C,2,0)</f>
        <v>0.73152478952291866</v>
      </c>
      <c r="D1489">
        <f>VLOOKUP(B1489,pivottrain!A:C,3,0)</f>
        <v>0.26847521047708139</v>
      </c>
      <c r="E1489" t="str">
        <f t="shared" si="23"/>
        <v>FEMALE</v>
      </c>
    </row>
    <row r="1490" spans="1:5">
      <c r="A1490" t="s">
        <v>4</v>
      </c>
      <c r="B1490" t="s">
        <v>2977</v>
      </c>
      <c r="C1490">
        <f>VLOOKUP(B1490,pivottrain!A:C,2,0)</f>
        <v>0.15789473684210525</v>
      </c>
      <c r="D1490">
        <f>VLOOKUP(B1490,pivottrain!A:C,3,0)</f>
        <v>0.84210526315789469</v>
      </c>
      <c r="E1490" t="str">
        <f t="shared" si="23"/>
        <v>MALE</v>
      </c>
    </row>
    <row r="1491" spans="1:5">
      <c r="A1491" t="s">
        <v>6</v>
      </c>
      <c r="B1491" t="s">
        <v>2976</v>
      </c>
      <c r="C1491">
        <f>VLOOKUP(B1491,pivottrain!A:C,2,0)</f>
        <v>0.73152478952291866</v>
      </c>
      <c r="D1491">
        <f>VLOOKUP(B1491,pivottrain!A:C,3,0)</f>
        <v>0.26847521047708139</v>
      </c>
      <c r="E1491" t="str">
        <f t="shared" si="23"/>
        <v>FEMALE</v>
      </c>
    </row>
    <row r="1492" spans="1:5">
      <c r="A1492" t="s">
        <v>6</v>
      </c>
      <c r="B1492" t="s">
        <v>2976</v>
      </c>
      <c r="C1492">
        <f>VLOOKUP(B1492,pivottrain!A:C,2,0)</f>
        <v>0.73152478952291866</v>
      </c>
      <c r="D1492">
        <f>VLOOKUP(B1492,pivottrain!A:C,3,0)</f>
        <v>0.26847521047708139</v>
      </c>
      <c r="E1492" t="str">
        <f t="shared" si="23"/>
        <v>FEMALE</v>
      </c>
    </row>
    <row r="1493" spans="1:5">
      <c r="A1493" t="s">
        <v>4</v>
      </c>
      <c r="B1493" t="s">
        <v>2982</v>
      </c>
      <c r="C1493">
        <f>VLOOKUP(B1493,pivottrain!A:C,2,0)</f>
        <v>3.7234042553191488E-2</v>
      </c>
      <c r="D1493">
        <f>VLOOKUP(B1493,pivottrain!A:C,3,0)</f>
        <v>0.96276595744680848</v>
      </c>
      <c r="E1493" t="str">
        <f t="shared" si="23"/>
        <v>MALE</v>
      </c>
    </row>
    <row r="1494" spans="1:5">
      <c r="A1494" t="s">
        <v>6</v>
      </c>
      <c r="B1494" t="s">
        <v>2983</v>
      </c>
      <c r="C1494">
        <f>VLOOKUP(B1494,pivottrain!A:C,2,0)</f>
        <v>0.82037996545768566</v>
      </c>
      <c r="D1494">
        <f>VLOOKUP(B1494,pivottrain!A:C,3,0)</f>
        <v>0.17962003454231434</v>
      </c>
      <c r="E1494" t="str">
        <f t="shared" si="23"/>
        <v>FEMALE</v>
      </c>
    </row>
    <row r="1495" spans="1:5">
      <c r="A1495" t="s">
        <v>4</v>
      </c>
      <c r="B1495" t="s">
        <v>2976</v>
      </c>
      <c r="C1495">
        <f>VLOOKUP(B1495,pivottrain!A:C,2,0)</f>
        <v>0.73152478952291866</v>
      </c>
      <c r="D1495">
        <f>VLOOKUP(B1495,pivottrain!A:C,3,0)</f>
        <v>0.26847521047708139</v>
      </c>
      <c r="E1495" t="str">
        <f t="shared" si="23"/>
        <v>FEMALE</v>
      </c>
    </row>
    <row r="1496" spans="1:5">
      <c r="A1496" t="s">
        <v>4</v>
      </c>
      <c r="B1496" t="s">
        <v>2985</v>
      </c>
      <c r="C1496">
        <f>VLOOKUP(B1496,pivottrain!A:C,2,0)</f>
        <v>6.25E-2</v>
      </c>
      <c r="D1496">
        <f>VLOOKUP(B1496,pivottrain!A:C,3,0)</f>
        <v>0.9375</v>
      </c>
      <c r="E1496" t="str">
        <f t="shared" si="23"/>
        <v>MALE</v>
      </c>
    </row>
    <row r="1497" spans="1:5">
      <c r="A1497" t="s">
        <v>4</v>
      </c>
      <c r="B1497" t="s">
        <v>2977</v>
      </c>
      <c r="C1497">
        <f>VLOOKUP(B1497,pivottrain!A:C,2,0)</f>
        <v>0.15789473684210525</v>
      </c>
      <c r="D1497">
        <f>VLOOKUP(B1497,pivottrain!A:C,3,0)</f>
        <v>0.84210526315789469</v>
      </c>
      <c r="E1497" t="str">
        <f t="shared" si="23"/>
        <v>MALE</v>
      </c>
    </row>
    <row r="1498" spans="1:5">
      <c r="A1498" t="s">
        <v>6</v>
      </c>
      <c r="B1498" t="s">
        <v>2986</v>
      </c>
      <c r="C1498">
        <f>VLOOKUP(B1498,pivottrain!A:C,2,0)</f>
        <v>0.28260869565217389</v>
      </c>
      <c r="D1498">
        <f>VLOOKUP(B1498,pivottrain!A:C,3,0)</f>
        <v>0.71739130434782605</v>
      </c>
      <c r="E1498" t="str">
        <f t="shared" si="23"/>
        <v>MALE</v>
      </c>
    </row>
    <row r="1499" spans="1:5">
      <c r="A1499" t="s">
        <v>4</v>
      </c>
      <c r="B1499" t="s">
        <v>2988</v>
      </c>
      <c r="C1499">
        <f>VLOOKUP(B1499,pivottrain!A:C,2,0)</f>
        <v>6.5384615384615388E-2</v>
      </c>
      <c r="D1499">
        <f>VLOOKUP(B1499,pivottrain!A:C,3,0)</f>
        <v>0.93461538461538463</v>
      </c>
      <c r="E1499" t="str">
        <f t="shared" si="23"/>
        <v>MALE</v>
      </c>
    </row>
    <row r="1500" spans="1:5">
      <c r="A1500" t="s">
        <v>6</v>
      </c>
      <c r="B1500" t="s">
        <v>2976</v>
      </c>
      <c r="C1500">
        <f>VLOOKUP(B1500,pivottrain!A:C,2,0)</f>
        <v>0.73152478952291866</v>
      </c>
      <c r="D1500">
        <f>VLOOKUP(B1500,pivottrain!A:C,3,0)</f>
        <v>0.26847521047708139</v>
      </c>
      <c r="E1500" t="str">
        <f t="shared" si="23"/>
        <v>FEMALE</v>
      </c>
    </row>
    <row r="1501" spans="1:5">
      <c r="A1501" t="s">
        <v>4</v>
      </c>
      <c r="B1501" t="s">
        <v>2984</v>
      </c>
      <c r="C1501">
        <f>VLOOKUP(B1501,pivottrain!A:C,2,0)</f>
        <v>2.6315789473684209E-2</v>
      </c>
      <c r="D1501">
        <f>VLOOKUP(B1501,pivottrain!A:C,3,0)</f>
        <v>0.97368421052631582</v>
      </c>
      <c r="E1501" t="str">
        <f t="shared" si="23"/>
        <v>MALE</v>
      </c>
    </row>
    <row r="1502" spans="1:5">
      <c r="A1502" t="s">
        <v>4</v>
      </c>
      <c r="B1502" t="s">
        <v>2986</v>
      </c>
      <c r="C1502">
        <f>VLOOKUP(B1502,pivottrain!A:C,2,0)</f>
        <v>0.28260869565217389</v>
      </c>
      <c r="D1502">
        <f>VLOOKUP(B1502,pivottrain!A:C,3,0)</f>
        <v>0.71739130434782605</v>
      </c>
      <c r="E1502" t="str">
        <f t="shared" si="23"/>
        <v>MALE</v>
      </c>
    </row>
    <row r="1503" spans="1:5">
      <c r="A1503" t="s">
        <v>6</v>
      </c>
      <c r="B1503" t="s">
        <v>2983</v>
      </c>
      <c r="C1503">
        <f>VLOOKUP(B1503,pivottrain!A:C,2,0)</f>
        <v>0.82037996545768566</v>
      </c>
      <c r="D1503">
        <f>VLOOKUP(B1503,pivottrain!A:C,3,0)</f>
        <v>0.17962003454231434</v>
      </c>
      <c r="E1503" t="str">
        <f t="shared" si="23"/>
        <v>FEMALE</v>
      </c>
    </row>
    <row r="1504" spans="1:5">
      <c r="A1504" t="s">
        <v>4</v>
      </c>
      <c r="B1504" t="s">
        <v>2995</v>
      </c>
      <c r="C1504">
        <f>VLOOKUP(B1504,pivottrain!A:C,2,0)</f>
        <v>0.15492957746478872</v>
      </c>
      <c r="D1504">
        <f>VLOOKUP(B1504,pivottrain!A:C,3,0)</f>
        <v>0.84507042253521125</v>
      </c>
      <c r="E1504" t="str">
        <f t="shared" si="23"/>
        <v>MALE</v>
      </c>
    </row>
    <row r="1505" spans="1:5">
      <c r="A1505" t="s">
        <v>4</v>
      </c>
      <c r="B1505" t="s">
        <v>2982</v>
      </c>
      <c r="C1505">
        <f>VLOOKUP(B1505,pivottrain!A:C,2,0)</f>
        <v>3.7234042553191488E-2</v>
      </c>
      <c r="D1505">
        <f>VLOOKUP(B1505,pivottrain!A:C,3,0)</f>
        <v>0.96276595744680848</v>
      </c>
      <c r="E1505" t="str">
        <f t="shared" si="23"/>
        <v>MALE</v>
      </c>
    </row>
    <row r="1506" spans="1:5">
      <c r="A1506" t="s">
        <v>6</v>
      </c>
      <c r="B1506" t="s">
        <v>2983</v>
      </c>
      <c r="C1506">
        <f>VLOOKUP(B1506,pivottrain!A:C,2,0)</f>
        <v>0.82037996545768566</v>
      </c>
      <c r="D1506">
        <f>VLOOKUP(B1506,pivottrain!A:C,3,0)</f>
        <v>0.17962003454231434</v>
      </c>
      <c r="E1506" t="str">
        <f t="shared" si="23"/>
        <v>FEMALE</v>
      </c>
    </row>
    <row r="1507" spans="1:5">
      <c r="A1507" t="s">
        <v>6</v>
      </c>
      <c r="B1507" t="s">
        <v>2976</v>
      </c>
      <c r="C1507">
        <f>VLOOKUP(B1507,pivottrain!A:C,2,0)</f>
        <v>0.73152478952291866</v>
      </c>
      <c r="D1507">
        <f>VLOOKUP(B1507,pivottrain!A:C,3,0)</f>
        <v>0.26847521047708139</v>
      </c>
      <c r="E1507" t="str">
        <f t="shared" si="23"/>
        <v>FEMALE</v>
      </c>
    </row>
    <row r="1508" spans="1:5">
      <c r="A1508" t="s">
        <v>4</v>
      </c>
      <c r="B1508" t="s">
        <v>2976</v>
      </c>
      <c r="C1508">
        <f>VLOOKUP(B1508,pivottrain!A:C,2,0)</f>
        <v>0.73152478952291866</v>
      </c>
      <c r="D1508">
        <f>VLOOKUP(B1508,pivottrain!A:C,3,0)</f>
        <v>0.26847521047708139</v>
      </c>
      <c r="E1508" t="str">
        <f t="shared" si="23"/>
        <v>FEMALE</v>
      </c>
    </row>
    <row r="1509" spans="1:5">
      <c r="A1509" t="s">
        <v>6</v>
      </c>
      <c r="B1509" t="s">
        <v>2976</v>
      </c>
      <c r="C1509">
        <f>VLOOKUP(B1509,pivottrain!A:C,2,0)</f>
        <v>0.73152478952291866</v>
      </c>
      <c r="D1509">
        <f>VLOOKUP(B1509,pivottrain!A:C,3,0)</f>
        <v>0.26847521047708139</v>
      </c>
      <c r="E1509" t="str">
        <f t="shared" si="23"/>
        <v>FEMALE</v>
      </c>
    </row>
    <row r="1510" spans="1:5">
      <c r="A1510" t="s">
        <v>4</v>
      </c>
      <c r="B1510" t="s">
        <v>2983</v>
      </c>
      <c r="C1510">
        <f>VLOOKUP(B1510,pivottrain!A:C,2,0)</f>
        <v>0.82037996545768566</v>
      </c>
      <c r="D1510">
        <f>VLOOKUP(B1510,pivottrain!A:C,3,0)</f>
        <v>0.17962003454231434</v>
      </c>
      <c r="E1510" t="str">
        <f t="shared" si="23"/>
        <v>FEMALE</v>
      </c>
    </row>
    <row r="1511" spans="1:5">
      <c r="A1511" t="s">
        <v>4</v>
      </c>
      <c r="B1511" t="s">
        <v>2994</v>
      </c>
      <c r="C1511">
        <f>VLOOKUP(B1511,pivottrain!A:C,2,0)</f>
        <v>8.6538461538461536E-2</v>
      </c>
      <c r="D1511">
        <f>VLOOKUP(B1511,pivottrain!A:C,3,0)</f>
        <v>0.91346153846153844</v>
      </c>
      <c r="E1511" t="str">
        <f t="shared" si="23"/>
        <v>MALE</v>
      </c>
    </row>
    <row r="1512" spans="1:5">
      <c r="A1512" t="s">
        <v>6</v>
      </c>
      <c r="B1512" t="s">
        <v>2976</v>
      </c>
      <c r="C1512">
        <f>VLOOKUP(B1512,pivottrain!A:C,2,0)</f>
        <v>0.73152478952291866</v>
      </c>
      <c r="D1512">
        <f>VLOOKUP(B1512,pivottrain!A:C,3,0)</f>
        <v>0.26847521047708139</v>
      </c>
      <c r="E1512" t="str">
        <f t="shared" si="23"/>
        <v>FEMALE</v>
      </c>
    </row>
    <row r="1513" spans="1:5">
      <c r="A1513" t="s">
        <v>4</v>
      </c>
      <c r="B1513" t="s">
        <v>2982</v>
      </c>
      <c r="C1513">
        <f>VLOOKUP(B1513,pivottrain!A:C,2,0)</f>
        <v>3.7234042553191488E-2</v>
      </c>
      <c r="D1513">
        <f>VLOOKUP(B1513,pivottrain!A:C,3,0)</f>
        <v>0.96276595744680848</v>
      </c>
      <c r="E1513" t="str">
        <f t="shared" si="23"/>
        <v>MALE</v>
      </c>
    </row>
    <row r="1514" spans="1:5">
      <c r="A1514" t="s">
        <v>4</v>
      </c>
      <c r="B1514" t="s">
        <v>2992</v>
      </c>
      <c r="C1514">
        <f>VLOOKUP(B1514,pivottrain!A:C,2,0)</f>
        <v>0.06</v>
      </c>
      <c r="D1514">
        <f>VLOOKUP(B1514,pivottrain!A:C,3,0)</f>
        <v>0.94</v>
      </c>
      <c r="E1514" t="str">
        <f t="shared" si="23"/>
        <v>MALE</v>
      </c>
    </row>
    <row r="1515" spans="1:5">
      <c r="A1515" t="s">
        <v>4</v>
      </c>
      <c r="B1515" t="s">
        <v>2988</v>
      </c>
      <c r="C1515">
        <f>VLOOKUP(B1515,pivottrain!A:C,2,0)</f>
        <v>6.5384615384615388E-2</v>
      </c>
      <c r="D1515">
        <f>VLOOKUP(B1515,pivottrain!A:C,3,0)</f>
        <v>0.93461538461538463</v>
      </c>
      <c r="E1515" t="str">
        <f t="shared" si="23"/>
        <v>MALE</v>
      </c>
    </row>
    <row r="1516" spans="1:5">
      <c r="A1516" t="s">
        <v>6</v>
      </c>
      <c r="B1516" t="s">
        <v>2976</v>
      </c>
      <c r="C1516">
        <f>VLOOKUP(B1516,pivottrain!A:C,2,0)</f>
        <v>0.73152478952291866</v>
      </c>
      <c r="D1516">
        <f>VLOOKUP(B1516,pivottrain!A:C,3,0)</f>
        <v>0.26847521047708139</v>
      </c>
      <c r="E1516" t="str">
        <f t="shared" si="23"/>
        <v>FEMALE</v>
      </c>
    </row>
    <row r="1517" spans="1:5">
      <c r="A1517" t="s">
        <v>4</v>
      </c>
      <c r="B1517" t="s">
        <v>2982</v>
      </c>
      <c r="C1517">
        <f>VLOOKUP(B1517,pivottrain!A:C,2,0)</f>
        <v>3.7234042553191488E-2</v>
      </c>
      <c r="D1517">
        <f>VLOOKUP(B1517,pivottrain!A:C,3,0)</f>
        <v>0.96276595744680848</v>
      </c>
      <c r="E1517" t="str">
        <f t="shared" si="23"/>
        <v>MALE</v>
      </c>
    </row>
    <row r="1518" spans="1:5">
      <c r="A1518" t="s">
        <v>6</v>
      </c>
      <c r="B1518" t="s">
        <v>2976</v>
      </c>
      <c r="C1518">
        <f>VLOOKUP(B1518,pivottrain!A:C,2,0)</f>
        <v>0.73152478952291866</v>
      </c>
      <c r="D1518">
        <f>VLOOKUP(B1518,pivottrain!A:C,3,0)</f>
        <v>0.26847521047708139</v>
      </c>
      <c r="E1518" t="str">
        <f t="shared" si="23"/>
        <v>FEMALE</v>
      </c>
    </row>
    <row r="1519" spans="1:5">
      <c r="A1519" t="s">
        <v>6</v>
      </c>
      <c r="B1519" t="s">
        <v>2983</v>
      </c>
      <c r="C1519">
        <f>VLOOKUP(B1519,pivottrain!A:C,2,0)</f>
        <v>0.82037996545768566</v>
      </c>
      <c r="D1519">
        <f>VLOOKUP(B1519,pivottrain!A:C,3,0)</f>
        <v>0.17962003454231434</v>
      </c>
      <c r="E1519" t="str">
        <f t="shared" si="23"/>
        <v>FEMALE</v>
      </c>
    </row>
    <row r="1520" spans="1:5">
      <c r="A1520" t="s">
        <v>4</v>
      </c>
      <c r="B1520" t="s">
        <v>2976</v>
      </c>
      <c r="C1520">
        <f>VLOOKUP(B1520,pivottrain!A:C,2,0)</f>
        <v>0.73152478952291866</v>
      </c>
      <c r="D1520">
        <f>VLOOKUP(B1520,pivottrain!A:C,3,0)</f>
        <v>0.26847521047708139</v>
      </c>
      <c r="E1520" t="str">
        <f t="shared" si="23"/>
        <v>FEMALE</v>
      </c>
    </row>
    <row r="1521" spans="1:5">
      <c r="A1521" t="s">
        <v>6</v>
      </c>
      <c r="B1521" t="s">
        <v>2983</v>
      </c>
      <c r="C1521">
        <f>VLOOKUP(B1521,pivottrain!A:C,2,0)</f>
        <v>0.82037996545768566</v>
      </c>
      <c r="D1521">
        <f>VLOOKUP(B1521,pivottrain!A:C,3,0)</f>
        <v>0.17962003454231434</v>
      </c>
      <c r="E1521" t="str">
        <f t="shared" si="23"/>
        <v>FEMALE</v>
      </c>
    </row>
    <row r="1522" spans="1:5">
      <c r="A1522" t="s">
        <v>6</v>
      </c>
      <c r="B1522" t="s">
        <v>2983</v>
      </c>
      <c r="C1522">
        <f>VLOOKUP(B1522,pivottrain!A:C,2,0)</f>
        <v>0.82037996545768566</v>
      </c>
      <c r="D1522">
        <f>VLOOKUP(B1522,pivottrain!A:C,3,0)</f>
        <v>0.17962003454231434</v>
      </c>
      <c r="E1522" t="str">
        <f t="shared" si="23"/>
        <v>FEMALE</v>
      </c>
    </row>
    <row r="1523" spans="1:5">
      <c r="A1523" t="s">
        <v>4</v>
      </c>
      <c r="B1523" t="s">
        <v>2985</v>
      </c>
      <c r="C1523">
        <f>VLOOKUP(B1523,pivottrain!A:C,2,0)</f>
        <v>6.25E-2</v>
      </c>
      <c r="D1523">
        <f>VLOOKUP(B1523,pivottrain!A:C,3,0)</f>
        <v>0.9375</v>
      </c>
      <c r="E1523" t="str">
        <f t="shared" si="23"/>
        <v>MALE</v>
      </c>
    </row>
    <row r="1524" spans="1:5">
      <c r="A1524" t="s">
        <v>6</v>
      </c>
      <c r="B1524" t="s">
        <v>2976</v>
      </c>
      <c r="C1524">
        <f>VLOOKUP(B1524,pivottrain!A:C,2,0)</f>
        <v>0.73152478952291866</v>
      </c>
      <c r="D1524">
        <f>VLOOKUP(B1524,pivottrain!A:C,3,0)</f>
        <v>0.26847521047708139</v>
      </c>
      <c r="E1524" t="str">
        <f t="shared" si="23"/>
        <v>FEMALE</v>
      </c>
    </row>
    <row r="1525" spans="1:5">
      <c r="A1525" t="s">
        <v>6</v>
      </c>
      <c r="B1525" t="s">
        <v>2983</v>
      </c>
      <c r="C1525">
        <f>VLOOKUP(B1525,pivottrain!A:C,2,0)</f>
        <v>0.82037996545768566</v>
      </c>
      <c r="D1525">
        <f>VLOOKUP(B1525,pivottrain!A:C,3,0)</f>
        <v>0.17962003454231434</v>
      </c>
      <c r="E1525" t="str">
        <f t="shared" si="23"/>
        <v>FEMALE</v>
      </c>
    </row>
    <row r="1526" spans="1:5">
      <c r="A1526" t="s">
        <v>4</v>
      </c>
      <c r="B1526" t="s">
        <v>2991</v>
      </c>
      <c r="C1526">
        <f>VLOOKUP(B1526,pivottrain!A:C,2,0)</f>
        <v>0</v>
      </c>
      <c r="D1526">
        <f>VLOOKUP(B1526,pivottrain!A:C,3,0)</f>
        <v>1</v>
      </c>
      <c r="E1526" t="str">
        <f t="shared" si="23"/>
        <v>MALE</v>
      </c>
    </row>
    <row r="1527" spans="1:5">
      <c r="A1527" t="s">
        <v>4</v>
      </c>
      <c r="B1527" t="s">
        <v>2982</v>
      </c>
      <c r="C1527">
        <f>VLOOKUP(B1527,pivottrain!A:C,2,0)</f>
        <v>3.7234042553191488E-2</v>
      </c>
      <c r="D1527">
        <f>VLOOKUP(B1527,pivottrain!A:C,3,0)</f>
        <v>0.96276595744680848</v>
      </c>
      <c r="E1527" t="str">
        <f t="shared" si="23"/>
        <v>MALE</v>
      </c>
    </row>
    <row r="1528" spans="1:5">
      <c r="A1528" t="s">
        <v>6</v>
      </c>
      <c r="B1528" t="s">
        <v>2976</v>
      </c>
      <c r="C1528">
        <f>VLOOKUP(B1528,pivottrain!A:C,2,0)</f>
        <v>0.73152478952291866</v>
      </c>
      <c r="D1528">
        <f>VLOOKUP(B1528,pivottrain!A:C,3,0)</f>
        <v>0.26847521047708139</v>
      </c>
      <c r="E1528" t="str">
        <f t="shared" si="23"/>
        <v>FEMALE</v>
      </c>
    </row>
    <row r="1529" spans="1:5">
      <c r="A1529" t="s">
        <v>6</v>
      </c>
      <c r="B1529" t="s">
        <v>2976</v>
      </c>
      <c r="C1529">
        <f>VLOOKUP(B1529,pivottrain!A:C,2,0)</f>
        <v>0.73152478952291866</v>
      </c>
      <c r="D1529">
        <f>VLOOKUP(B1529,pivottrain!A:C,3,0)</f>
        <v>0.26847521047708139</v>
      </c>
      <c r="E1529" t="str">
        <f t="shared" si="23"/>
        <v>FEMALE</v>
      </c>
    </row>
    <row r="1530" spans="1:5">
      <c r="A1530" t="s">
        <v>4</v>
      </c>
      <c r="B1530" t="s">
        <v>2986</v>
      </c>
      <c r="C1530">
        <f>VLOOKUP(B1530,pivottrain!A:C,2,0)</f>
        <v>0.28260869565217389</v>
      </c>
      <c r="D1530">
        <f>VLOOKUP(B1530,pivottrain!A:C,3,0)</f>
        <v>0.71739130434782605</v>
      </c>
      <c r="E1530" t="str">
        <f t="shared" si="23"/>
        <v>MALE</v>
      </c>
    </row>
    <row r="1531" spans="1:5">
      <c r="A1531" t="s">
        <v>4</v>
      </c>
      <c r="B1531" t="s">
        <v>2983</v>
      </c>
      <c r="C1531">
        <f>VLOOKUP(B1531,pivottrain!A:C,2,0)</f>
        <v>0.82037996545768566</v>
      </c>
      <c r="D1531">
        <f>VLOOKUP(B1531,pivottrain!A:C,3,0)</f>
        <v>0.17962003454231434</v>
      </c>
      <c r="E1531" t="str">
        <f t="shared" si="23"/>
        <v>FEMALE</v>
      </c>
    </row>
    <row r="1532" spans="1:5">
      <c r="A1532" t="s">
        <v>4</v>
      </c>
      <c r="B1532" t="s">
        <v>2992</v>
      </c>
      <c r="C1532">
        <f>VLOOKUP(B1532,pivottrain!A:C,2,0)</f>
        <v>0.06</v>
      </c>
      <c r="D1532">
        <f>VLOOKUP(B1532,pivottrain!A:C,3,0)</f>
        <v>0.94</v>
      </c>
      <c r="E1532" t="str">
        <f t="shared" si="23"/>
        <v>MALE</v>
      </c>
    </row>
    <row r="1533" spans="1:5">
      <c r="A1533" t="s">
        <v>6</v>
      </c>
      <c r="B1533" t="s">
        <v>2976</v>
      </c>
      <c r="C1533">
        <f>VLOOKUP(B1533,pivottrain!A:C,2,0)</f>
        <v>0.73152478952291866</v>
      </c>
      <c r="D1533">
        <f>VLOOKUP(B1533,pivottrain!A:C,3,0)</f>
        <v>0.26847521047708139</v>
      </c>
      <c r="E1533" t="str">
        <f t="shared" si="23"/>
        <v>FEMALE</v>
      </c>
    </row>
    <row r="1534" spans="1:5">
      <c r="A1534" t="s">
        <v>4</v>
      </c>
      <c r="B1534" t="s">
        <v>2996</v>
      </c>
      <c r="C1534">
        <f>VLOOKUP(B1534,pivottrain!A:C,2,0)</f>
        <v>0</v>
      </c>
      <c r="D1534">
        <f>VLOOKUP(B1534,pivottrain!A:C,3,0)</f>
        <v>1</v>
      </c>
      <c r="E1534" t="str">
        <f t="shared" si="23"/>
        <v>MALE</v>
      </c>
    </row>
    <row r="1535" spans="1:5">
      <c r="A1535" t="s">
        <v>4</v>
      </c>
      <c r="B1535" t="s">
        <v>2986</v>
      </c>
      <c r="C1535">
        <f>VLOOKUP(B1535,pivottrain!A:C,2,0)</f>
        <v>0.28260869565217389</v>
      </c>
      <c r="D1535">
        <f>VLOOKUP(B1535,pivottrain!A:C,3,0)</f>
        <v>0.71739130434782605</v>
      </c>
      <c r="E1535" t="str">
        <f t="shared" si="23"/>
        <v>MALE</v>
      </c>
    </row>
    <row r="1536" spans="1:5">
      <c r="A1536" t="s">
        <v>4</v>
      </c>
      <c r="B1536" t="s">
        <v>2994</v>
      </c>
      <c r="C1536">
        <f>VLOOKUP(B1536,pivottrain!A:C,2,0)</f>
        <v>8.6538461538461536E-2</v>
      </c>
      <c r="D1536">
        <f>VLOOKUP(B1536,pivottrain!A:C,3,0)</f>
        <v>0.91346153846153844</v>
      </c>
      <c r="E1536" t="str">
        <f t="shared" si="23"/>
        <v>MALE</v>
      </c>
    </row>
    <row r="1537" spans="1:5">
      <c r="A1537" t="s">
        <v>4</v>
      </c>
      <c r="B1537" t="s">
        <v>2988</v>
      </c>
      <c r="C1537">
        <f>VLOOKUP(B1537,pivottrain!A:C,2,0)</f>
        <v>6.5384615384615388E-2</v>
      </c>
      <c r="D1537">
        <f>VLOOKUP(B1537,pivottrain!A:C,3,0)</f>
        <v>0.93461538461538463</v>
      </c>
      <c r="E1537" t="str">
        <f t="shared" si="23"/>
        <v>MALE</v>
      </c>
    </row>
    <row r="1538" spans="1:5">
      <c r="A1538" t="s">
        <v>4</v>
      </c>
      <c r="B1538" t="s">
        <v>2992</v>
      </c>
      <c r="C1538">
        <f>VLOOKUP(B1538,pivottrain!A:C,2,0)</f>
        <v>0.06</v>
      </c>
      <c r="D1538">
        <f>VLOOKUP(B1538,pivottrain!A:C,3,0)</f>
        <v>0.94</v>
      </c>
      <c r="E1538" t="str">
        <f t="shared" si="23"/>
        <v>MALE</v>
      </c>
    </row>
    <row r="1539" spans="1:5">
      <c r="A1539" t="s">
        <v>4</v>
      </c>
      <c r="B1539" t="s">
        <v>2995</v>
      </c>
      <c r="C1539">
        <f>VLOOKUP(B1539,pivottrain!A:C,2,0)</f>
        <v>0.15492957746478872</v>
      </c>
      <c r="D1539">
        <f>VLOOKUP(B1539,pivottrain!A:C,3,0)</f>
        <v>0.84507042253521125</v>
      </c>
      <c r="E1539" t="str">
        <f t="shared" ref="E1539:E1602" si="24">IF(D1539&gt;C1539,"MALE","FEMALE")</f>
        <v>MALE</v>
      </c>
    </row>
    <row r="1540" spans="1:5">
      <c r="A1540" t="s">
        <v>4</v>
      </c>
      <c r="B1540" t="s">
        <v>2986</v>
      </c>
      <c r="C1540">
        <f>VLOOKUP(B1540,pivottrain!A:C,2,0)</f>
        <v>0.28260869565217389</v>
      </c>
      <c r="D1540">
        <f>VLOOKUP(B1540,pivottrain!A:C,3,0)</f>
        <v>0.71739130434782605</v>
      </c>
      <c r="E1540" t="str">
        <f t="shared" si="24"/>
        <v>MALE</v>
      </c>
    </row>
    <row r="1541" spans="1:5">
      <c r="A1541" t="s">
        <v>6</v>
      </c>
      <c r="B1541" t="s">
        <v>2992</v>
      </c>
      <c r="C1541">
        <f>VLOOKUP(B1541,pivottrain!A:C,2,0)</f>
        <v>0.06</v>
      </c>
      <c r="D1541">
        <f>VLOOKUP(B1541,pivottrain!A:C,3,0)</f>
        <v>0.94</v>
      </c>
      <c r="E1541" t="str">
        <f t="shared" si="24"/>
        <v>MALE</v>
      </c>
    </row>
    <row r="1542" spans="1:5">
      <c r="A1542" t="s">
        <v>4</v>
      </c>
      <c r="B1542" t="s">
        <v>2986</v>
      </c>
      <c r="C1542">
        <f>VLOOKUP(B1542,pivottrain!A:C,2,0)</f>
        <v>0.28260869565217389</v>
      </c>
      <c r="D1542">
        <f>VLOOKUP(B1542,pivottrain!A:C,3,0)</f>
        <v>0.71739130434782605</v>
      </c>
      <c r="E1542" t="str">
        <f t="shared" si="24"/>
        <v>MALE</v>
      </c>
    </row>
    <row r="1543" spans="1:5">
      <c r="A1543" t="s">
        <v>6</v>
      </c>
      <c r="B1543" t="s">
        <v>2983</v>
      </c>
      <c r="C1543">
        <f>VLOOKUP(B1543,pivottrain!A:C,2,0)</f>
        <v>0.82037996545768566</v>
      </c>
      <c r="D1543">
        <f>VLOOKUP(B1543,pivottrain!A:C,3,0)</f>
        <v>0.17962003454231434</v>
      </c>
      <c r="E1543" t="str">
        <f t="shared" si="24"/>
        <v>FEMALE</v>
      </c>
    </row>
    <row r="1544" spans="1:5">
      <c r="A1544" t="s">
        <v>4</v>
      </c>
      <c r="B1544" t="s">
        <v>2992</v>
      </c>
      <c r="C1544">
        <f>VLOOKUP(B1544,pivottrain!A:C,2,0)</f>
        <v>0.06</v>
      </c>
      <c r="D1544">
        <f>VLOOKUP(B1544,pivottrain!A:C,3,0)</f>
        <v>0.94</v>
      </c>
      <c r="E1544" t="str">
        <f t="shared" si="24"/>
        <v>MALE</v>
      </c>
    </row>
    <row r="1545" spans="1:5">
      <c r="A1545" t="s">
        <v>6</v>
      </c>
      <c r="B1545" t="s">
        <v>2983</v>
      </c>
      <c r="C1545">
        <f>VLOOKUP(B1545,pivottrain!A:C,2,0)</f>
        <v>0.82037996545768566</v>
      </c>
      <c r="D1545">
        <f>VLOOKUP(B1545,pivottrain!A:C,3,0)</f>
        <v>0.17962003454231434</v>
      </c>
      <c r="E1545" t="str">
        <f t="shared" si="24"/>
        <v>FEMALE</v>
      </c>
    </row>
    <row r="1546" spans="1:5">
      <c r="A1546" t="s">
        <v>4</v>
      </c>
      <c r="B1546" t="s">
        <v>2983</v>
      </c>
      <c r="C1546">
        <f>VLOOKUP(B1546,pivottrain!A:C,2,0)</f>
        <v>0.82037996545768566</v>
      </c>
      <c r="D1546">
        <f>VLOOKUP(B1546,pivottrain!A:C,3,0)</f>
        <v>0.17962003454231434</v>
      </c>
      <c r="E1546" t="str">
        <f t="shared" si="24"/>
        <v>FEMALE</v>
      </c>
    </row>
    <row r="1547" spans="1:5">
      <c r="A1547" t="s">
        <v>6</v>
      </c>
      <c r="B1547" t="s">
        <v>2983</v>
      </c>
      <c r="C1547">
        <f>VLOOKUP(B1547,pivottrain!A:C,2,0)</f>
        <v>0.82037996545768566</v>
      </c>
      <c r="D1547">
        <f>VLOOKUP(B1547,pivottrain!A:C,3,0)</f>
        <v>0.17962003454231434</v>
      </c>
      <c r="E1547" t="str">
        <f t="shared" si="24"/>
        <v>FEMALE</v>
      </c>
    </row>
    <row r="1548" spans="1:5">
      <c r="A1548" t="s">
        <v>6</v>
      </c>
      <c r="B1548" t="s">
        <v>2983</v>
      </c>
      <c r="C1548">
        <f>VLOOKUP(B1548,pivottrain!A:C,2,0)</f>
        <v>0.82037996545768566</v>
      </c>
      <c r="D1548">
        <f>VLOOKUP(B1548,pivottrain!A:C,3,0)</f>
        <v>0.17962003454231434</v>
      </c>
      <c r="E1548" t="str">
        <f t="shared" si="24"/>
        <v>FEMALE</v>
      </c>
    </row>
    <row r="1549" spans="1:5">
      <c r="A1549" t="s">
        <v>4</v>
      </c>
      <c r="B1549" t="s">
        <v>2978</v>
      </c>
      <c r="C1549">
        <f>VLOOKUP(B1549,pivottrain!A:C,2,0)</f>
        <v>5.0847457627118647E-2</v>
      </c>
      <c r="D1549">
        <f>VLOOKUP(B1549,pivottrain!A:C,3,0)</f>
        <v>0.94915254237288138</v>
      </c>
      <c r="E1549" t="str">
        <f t="shared" si="24"/>
        <v>MALE</v>
      </c>
    </row>
    <row r="1550" spans="1:5">
      <c r="A1550" t="s">
        <v>4</v>
      </c>
      <c r="B1550" t="s">
        <v>2985</v>
      </c>
      <c r="C1550">
        <f>VLOOKUP(B1550,pivottrain!A:C,2,0)</f>
        <v>6.25E-2</v>
      </c>
      <c r="D1550">
        <f>VLOOKUP(B1550,pivottrain!A:C,3,0)</f>
        <v>0.9375</v>
      </c>
      <c r="E1550" t="str">
        <f t="shared" si="24"/>
        <v>MALE</v>
      </c>
    </row>
    <row r="1551" spans="1:5">
      <c r="A1551" t="s">
        <v>4</v>
      </c>
      <c r="B1551" t="s">
        <v>2994</v>
      </c>
      <c r="C1551">
        <f>VLOOKUP(B1551,pivottrain!A:C,2,0)</f>
        <v>8.6538461538461536E-2</v>
      </c>
      <c r="D1551">
        <f>VLOOKUP(B1551,pivottrain!A:C,3,0)</f>
        <v>0.91346153846153844</v>
      </c>
      <c r="E1551" t="str">
        <f t="shared" si="24"/>
        <v>MALE</v>
      </c>
    </row>
    <row r="1552" spans="1:5">
      <c r="A1552" t="s">
        <v>4</v>
      </c>
      <c r="B1552" t="s">
        <v>2976</v>
      </c>
      <c r="C1552">
        <f>VLOOKUP(B1552,pivottrain!A:C,2,0)</f>
        <v>0.73152478952291866</v>
      </c>
      <c r="D1552">
        <f>VLOOKUP(B1552,pivottrain!A:C,3,0)</f>
        <v>0.26847521047708139</v>
      </c>
      <c r="E1552" t="str">
        <f t="shared" si="24"/>
        <v>FEMALE</v>
      </c>
    </row>
    <row r="1553" spans="1:5">
      <c r="A1553" t="s">
        <v>6</v>
      </c>
      <c r="B1553" t="s">
        <v>2976</v>
      </c>
      <c r="C1553">
        <f>VLOOKUP(B1553,pivottrain!A:C,2,0)</f>
        <v>0.73152478952291866</v>
      </c>
      <c r="D1553">
        <f>VLOOKUP(B1553,pivottrain!A:C,3,0)</f>
        <v>0.26847521047708139</v>
      </c>
      <c r="E1553" t="str">
        <f t="shared" si="24"/>
        <v>FEMALE</v>
      </c>
    </row>
    <row r="1554" spans="1:5">
      <c r="A1554" t="s">
        <v>6</v>
      </c>
      <c r="B1554" t="s">
        <v>2983</v>
      </c>
      <c r="C1554">
        <f>VLOOKUP(B1554,pivottrain!A:C,2,0)</f>
        <v>0.82037996545768566</v>
      </c>
      <c r="D1554">
        <f>VLOOKUP(B1554,pivottrain!A:C,3,0)</f>
        <v>0.17962003454231434</v>
      </c>
      <c r="E1554" t="str">
        <f t="shared" si="24"/>
        <v>FEMALE</v>
      </c>
    </row>
    <row r="1555" spans="1:5">
      <c r="A1555" t="s">
        <v>4</v>
      </c>
      <c r="B1555" t="s">
        <v>2988</v>
      </c>
      <c r="C1555">
        <f>VLOOKUP(B1555,pivottrain!A:C,2,0)</f>
        <v>6.5384615384615388E-2</v>
      </c>
      <c r="D1555">
        <f>VLOOKUP(B1555,pivottrain!A:C,3,0)</f>
        <v>0.93461538461538463</v>
      </c>
      <c r="E1555" t="str">
        <f t="shared" si="24"/>
        <v>MALE</v>
      </c>
    </row>
    <row r="1556" spans="1:5">
      <c r="A1556" t="s">
        <v>6</v>
      </c>
      <c r="B1556" t="s">
        <v>2983</v>
      </c>
      <c r="C1556">
        <f>VLOOKUP(B1556,pivottrain!A:C,2,0)</f>
        <v>0.82037996545768566</v>
      </c>
      <c r="D1556">
        <f>VLOOKUP(B1556,pivottrain!A:C,3,0)</f>
        <v>0.17962003454231434</v>
      </c>
      <c r="E1556" t="str">
        <f t="shared" si="24"/>
        <v>FEMALE</v>
      </c>
    </row>
    <row r="1557" spans="1:5">
      <c r="A1557" t="s">
        <v>4</v>
      </c>
      <c r="B1557" t="s">
        <v>2976</v>
      </c>
      <c r="C1557">
        <f>VLOOKUP(B1557,pivottrain!A:C,2,0)</f>
        <v>0.73152478952291866</v>
      </c>
      <c r="D1557">
        <f>VLOOKUP(B1557,pivottrain!A:C,3,0)</f>
        <v>0.26847521047708139</v>
      </c>
      <c r="E1557" t="str">
        <f t="shared" si="24"/>
        <v>FEMALE</v>
      </c>
    </row>
    <row r="1558" spans="1:5">
      <c r="A1558" t="s">
        <v>4</v>
      </c>
      <c r="B1558" t="s">
        <v>2988</v>
      </c>
      <c r="C1558">
        <f>VLOOKUP(B1558,pivottrain!A:C,2,0)</f>
        <v>6.5384615384615388E-2</v>
      </c>
      <c r="D1558">
        <f>VLOOKUP(B1558,pivottrain!A:C,3,0)</f>
        <v>0.93461538461538463</v>
      </c>
      <c r="E1558" t="str">
        <f t="shared" si="24"/>
        <v>MALE</v>
      </c>
    </row>
    <row r="1559" spans="1:5">
      <c r="A1559" t="s">
        <v>4</v>
      </c>
      <c r="B1559" t="s">
        <v>2988</v>
      </c>
      <c r="C1559">
        <f>VLOOKUP(B1559,pivottrain!A:C,2,0)</f>
        <v>6.5384615384615388E-2</v>
      </c>
      <c r="D1559">
        <f>VLOOKUP(B1559,pivottrain!A:C,3,0)</f>
        <v>0.93461538461538463</v>
      </c>
      <c r="E1559" t="str">
        <f t="shared" si="24"/>
        <v>MALE</v>
      </c>
    </row>
    <row r="1560" spans="1:5">
      <c r="A1560" t="s">
        <v>4</v>
      </c>
      <c r="B1560" t="s">
        <v>2988</v>
      </c>
      <c r="C1560">
        <f>VLOOKUP(B1560,pivottrain!A:C,2,0)</f>
        <v>6.5384615384615388E-2</v>
      </c>
      <c r="D1560">
        <f>VLOOKUP(B1560,pivottrain!A:C,3,0)</f>
        <v>0.93461538461538463</v>
      </c>
      <c r="E1560" t="str">
        <f t="shared" si="24"/>
        <v>MALE</v>
      </c>
    </row>
    <row r="1561" spans="1:5">
      <c r="A1561" t="s">
        <v>4</v>
      </c>
      <c r="B1561" t="s">
        <v>2982</v>
      </c>
      <c r="C1561">
        <f>VLOOKUP(B1561,pivottrain!A:C,2,0)</f>
        <v>3.7234042553191488E-2</v>
      </c>
      <c r="D1561">
        <f>VLOOKUP(B1561,pivottrain!A:C,3,0)</f>
        <v>0.96276595744680848</v>
      </c>
      <c r="E1561" t="str">
        <f t="shared" si="24"/>
        <v>MALE</v>
      </c>
    </row>
    <row r="1562" spans="1:5">
      <c r="A1562" t="s">
        <v>6</v>
      </c>
      <c r="B1562" t="s">
        <v>2976</v>
      </c>
      <c r="C1562">
        <f>VLOOKUP(B1562,pivottrain!A:C,2,0)</f>
        <v>0.73152478952291866</v>
      </c>
      <c r="D1562">
        <f>VLOOKUP(B1562,pivottrain!A:C,3,0)</f>
        <v>0.26847521047708139</v>
      </c>
      <c r="E1562" t="str">
        <f t="shared" si="24"/>
        <v>FEMALE</v>
      </c>
    </row>
    <row r="1563" spans="1:5">
      <c r="A1563" t="s">
        <v>6</v>
      </c>
      <c r="B1563" t="s">
        <v>2983</v>
      </c>
      <c r="C1563">
        <f>VLOOKUP(B1563,pivottrain!A:C,2,0)</f>
        <v>0.82037996545768566</v>
      </c>
      <c r="D1563">
        <f>VLOOKUP(B1563,pivottrain!A:C,3,0)</f>
        <v>0.17962003454231434</v>
      </c>
      <c r="E1563" t="str">
        <f t="shared" si="24"/>
        <v>FEMALE</v>
      </c>
    </row>
    <row r="1564" spans="1:5">
      <c r="A1564" t="s">
        <v>4</v>
      </c>
      <c r="B1564" t="s">
        <v>2992</v>
      </c>
      <c r="C1564">
        <f>VLOOKUP(B1564,pivottrain!A:C,2,0)</f>
        <v>0.06</v>
      </c>
      <c r="D1564">
        <f>VLOOKUP(B1564,pivottrain!A:C,3,0)</f>
        <v>0.94</v>
      </c>
      <c r="E1564" t="str">
        <f t="shared" si="24"/>
        <v>MALE</v>
      </c>
    </row>
    <row r="1565" spans="1:5">
      <c r="A1565" t="s">
        <v>4</v>
      </c>
      <c r="B1565" t="s">
        <v>2988</v>
      </c>
      <c r="C1565">
        <f>VLOOKUP(B1565,pivottrain!A:C,2,0)</f>
        <v>6.5384615384615388E-2</v>
      </c>
      <c r="D1565">
        <f>VLOOKUP(B1565,pivottrain!A:C,3,0)</f>
        <v>0.93461538461538463</v>
      </c>
      <c r="E1565" t="str">
        <f t="shared" si="24"/>
        <v>MALE</v>
      </c>
    </row>
    <row r="1566" spans="1:5">
      <c r="A1566" t="s">
        <v>4</v>
      </c>
      <c r="B1566" t="s">
        <v>2986</v>
      </c>
      <c r="C1566">
        <f>VLOOKUP(B1566,pivottrain!A:C,2,0)</f>
        <v>0.28260869565217389</v>
      </c>
      <c r="D1566">
        <f>VLOOKUP(B1566,pivottrain!A:C,3,0)</f>
        <v>0.71739130434782605</v>
      </c>
      <c r="E1566" t="str">
        <f t="shared" si="24"/>
        <v>MALE</v>
      </c>
    </row>
    <row r="1567" spans="1:5">
      <c r="A1567" t="s">
        <v>6</v>
      </c>
      <c r="B1567" t="s">
        <v>2976</v>
      </c>
      <c r="C1567">
        <f>VLOOKUP(B1567,pivottrain!A:C,2,0)</f>
        <v>0.73152478952291866</v>
      </c>
      <c r="D1567">
        <f>VLOOKUP(B1567,pivottrain!A:C,3,0)</f>
        <v>0.26847521047708139</v>
      </c>
      <c r="E1567" t="str">
        <f t="shared" si="24"/>
        <v>FEMALE</v>
      </c>
    </row>
    <row r="1568" spans="1:5">
      <c r="A1568" t="s">
        <v>4</v>
      </c>
      <c r="B1568" t="s">
        <v>2988</v>
      </c>
      <c r="C1568">
        <f>VLOOKUP(B1568,pivottrain!A:C,2,0)</f>
        <v>6.5384615384615388E-2</v>
      </c>
      <c r="D1568">
        <f>VLOOKUP(B1568,pivottrain!A:C,3,0)</f>
        <v>0.93461538461538463</v>
      </c>
      <c r="E1568" t="str">
        <f t="shared" si="24"/>
        <v>MALE</v>
      </c>
    </row>
    <row r="1569" spans="1:5">
      <c r="A1569" t="s">
        <v>6</v>
      </c>
      <c r="B1569" t="s">
        <v>2976</v>
      </c>
      <c r="C1569">
        <f>VLOOKUP(B1569,pivottrain!A:C,2,0)</f>
        <v>0.73152478952291866</v>
      </c>
      <c r="D1569">
        <f>VLOOKUP(B1569,pivottrain!A:C,3,0)</f>
        <v>0.26847521047708139</v>
      </c>
      <c r="E1569" t="str">
        <f t="shared" si="24"/>
        <v>FEMALE</v>
      </c>
    </row>
    <row r="1570" spans="1:5">
      <c r="A1570" t="s">
        <v>6</v>
      </c>
      <c r="B1570" t="s">
        <v>2983</v>
      </c>
      <c r="C1570">
        <f>VLOOKUP(B1570,pivottrain!A:C,2,0)</f>
        <v>0.82037996545768566</v>
      </c>
      <c r="D1570">
        <f>VLOOKUP(B1570,pivottrain!A:C,3,0)</f>
        <v>0.17962003454231434</v>
      </c>
      <c r="E1570" t="str">
        <f t="shared" si="24"/>
        <v>FEMALE</v>
      </c>
    </row>
    <row r="1571" spans="1:5">
      <c r="A1571" t="s">
        <v>6</v>
      </c>
      <c r="B1571" t="s">
        <v>2976</v>
      </c>
      <c r="C1571">
        <f>VLOOKUP(B1571,pivottrain!A:C,2,0)</f>
        <v>0.73152478952291866</v>
      </c>
      <c r="D1571">
        <f>VLOOKUP(B1571,pivottrain!A:C,3,0)</f>
        <v>0.26847521047708139</v>
      </c>
      <c r="E1571" t="str">
        <f t="shared" si="24"/>
        <v>FEMALE</v>
      </c>
    </row>
    <row r="1572" spans="1:5">
      <c r="A1572" t="s">
        <v>4</v>
      </c>
      <c r="B1572" t="s">
        <v>2976</v>
      </c>
      <c r="C1572">
        <f>VLOOKUP(B1572,pivottrain!A:C,2,0)</f>
        <v>0.73152478952291866</v>
      </c>
      <c r="D1572">
        <f>VLOOKUP(B1572,pivottrain!A:C,3,0)</f>
        <v>0.26847521047708139</v>
      </c>
      <c r="E1572" t="str">
        <f t="shared" si="24"/>
        <v>FEMALE</v>
      </c>
    </row>
    <row r="1573" spans="1:5">
      <c r="A1573" t="s">
        <v>4</v>
      </c>
      <c r="B1573" t="s">
        <v>2976</v>
      </c>
      <c r="C1573">
        <f>VLOOKUP(B1573,pivottrain!A:C,2,0)</f>
        <v>0.73152478952291866</v>
      </c>
      <c r="D1573">
        <f>VLOOKUP(B1573,pivottrain!A:C,3,0)</f>
        <v>0.26847521047708139</v>
      </c>
      <c r="E1573" t="str">
        <f t="shared" si="24"/>
        <v>FEMALE</v>
      </c>
    </row>
    <row r="1574" spans="1:5">
      <c r="A1574" t="s">
        <v>4</v>
      </c>
      <c r="B1574" t="s">
        <v>2986</v>
      </c>
      <c r="C1574">
        <f>VLOOKUP(B1574,pivottrain!A:C,2,0)</f>
        <v>0.28260869565217389</v>
      </c>
      <c r="D1574">
        <f>VLOOKUP(B1574,pivottrain!A:C,3,0)</f>
        <v>0.71739130434782605</v>
      </c>
      <c r="E1574" t="str">
        <f t="shared" si="24"/>
        <v>MALE</v>
      </c>
    </row>
    <row r="1575" spans="1:5">
      <c r="A1575" t="s">
        <v>4</v>
      </c>
      <c r="B1575" t="s">
        <v>2988</v>
      </c>
      <c r="C1575">
        <f>VLOOKUP(B1575,pivottrain!A:C,2,0)</f>
        <v>6.5384615384615388E-2</v>
      </c>
      <c r="D1575">
        <f>VLOOKUP(B1575,pivottrain!A:C,3,0)</f>
        <v>0.93461538461538463</v>
      </c>
      <c r="E1575" t="str">
        <f t="shared" si="24"/>
        <v>MALE</v>
      </c>
    </row>
    <row r="1576" spans="1:5">
      <c r="A1576" t="s">
        <v>6</v>
      </c>
      <c r="B1576" t="s">
        <v>2976</v>
      </c>
      <c r="C1576">
        <f>VLOOKUP(B1576,pivottrain!A:C,2,0)</f>
        <v>0.73152478952291866</v>
      </c>
      <c r="D1576">
        <f>VLOOKUP(B1576,pivottrain!A:C,3,0)</f>
        <v>0.26847521047708139</v>
      </c>
      <c r="E1576" t="str">
        <f t="shared" si="24"/>
        <v>FEMALE</v>
      </c>
    </row>
    <row r="1577" spans="1:5">
      <c r="A1577" t="s">
        <v>6</v>
      </c>
      <c r="B1577" t="s">
        <v>2976</v>
      </c>
      <c r="C1577">
        <f>VLOOKUP(B1577,pivottrain!A:C,2,0)</f>
        <v>0.73152478952291866</v>
      </c>
      <c r="D1577">
        <f>VLOOKUP(B1577,pivottrain!A:C,3,0)</f>
        <v>0.26847521047708139</v>
      </c>
      <c r="E1577" t="str">
        <f t="shared" si="24"/>
        <v>FEMALE</v>
      </c>
    </row>
    <row r="1578" spans="1:5">
      <c r="A1578" t="s">
        <v>6</v>
      </c>
      <c r="B1578" t="s">
        <v>2987</v>
      </c>
      <c r="C1578">
        <f>VLOOKUP(B1578,pivottrain!A:C,2,0)</f>
        <v>0.171875</v>
      </c>
      <c r="D1578">
        <f>VLOOKUP(B1578,pivottrain!A:C,3,0)</f>
        <v>0.828125</v>
      </c>
      <c r="E1578" t="str">
        <f t="shared" si="24"/>
        <v>MALE</v>
      </c>
    </row>
    <row r="1579" spans="1:5">
      <c r="A1579" t="s">
        <v>6</v>
      </c>
      <c r="B1579" t="s">
        <v>2983</v>
      </c>
      <c r="C1579">
        <f>VLOOKUP(B1579,pivottrain!A:C,2,0)</f>
        <v>0.82037996545768566</v>
      </c>
      <c r="D1579">
        <f>VLOOKUP(B1579,pivottrain!A:C,3,0)</f>
        <v>0.17962003454231434</v>
      </c>
      <c r="E1579" t="str">
        <f t="shared" si="24"/>
        <v>FEMALE</v>
      </c>
    </row>
    <row r="1580" spans="1:5">
      <c r="A1580" t="s">
        <v>4</v>
      </c>
      <c r="B1580" t="s">
        <v>2986</v>
      </c>
      <c r="C1580">
        <f>VLOOKUP(B1580,pivottrain!A:C,2,0)</f>
        <v>0.28260869565217389</v>
      </c>
      <c r="D1580">
        <f>VLOOKUP(B1580,pivottrain!A:C,3,0)</f>
        <v>0.71739130434782605</v>
      </c>
      <c r="E1580" t="str">
        <f t="shared" si="24"/>
        <v>MALE</v>
      </c>
    </row>
    <row r="1581" spans="1:5">
      <c r="A1581" t="s">
        <v>4</v>
      </c>
      <c r="B1581" t="s">
        <v>2984</v>
      </c>
      <c r="C1581">
        <f>VLOOKUP(B1581,pivottrain!A:C,2,0)</f>
        <v>2.6315789473684209E-2</v>
      </c>
      <c r="D1581">
        <f>VLOOKUP(B1581,pivottrain!A:C,3,0)</f>
        <v>0.97368421052631582</v>
      </c>
      <c r="E1581" t="str">
        <f t="shared" si="24"/>
        <v>MALE</v>
      </c>
    </row>
    <row r="1582" spans="1:5">
      <c r="A1582" t="s">
        <v>4</v>
      </c>
      <c r="B1582" t="s">
        <v>2988</v>
      </c>
      <c r="C1582">
        <f>VLOOKUP(B1582,pivottrain!A:C,2,0)</f>
        <v>6.5384615384615388E-2</v>
      </c>
      <c r="D1582">
        <f>VLOOKUP(B1582,pivottrain!A:C,3,0)</f>
        <v>0.93461538461538463</v>
      </c>
      <c r="E1582" t="str">
        <f t="shared" si="24"/>
        <v>MALE</v>
      </c>
    </row>
    <row r="1583" spans="1:5">
      <c r="A1583" t="s">
        <v>6</v>
      </c>
      <c r="B1583" t="s">
        <v>2976</v>
      </c>
      <c r="C1583">
        <f>VLOOKUP(B1583,pivottrain!A:C,2,0)</f>
        <v>0.73152478952291866</v>
      </c>
      <c r="D1583">
        <f>VLOOKUP(B1583,pivottrain!A:C,3,0)</f>
        <v>0.26847521047708139</v>
      </c>
      <c r="E1583" t="str">
        <f t="shared" si="24"/>
        <v>FEMALE</v>
      </c>
    </row>
    <row r="1584" spans="1:5">
      <c r="A1584" t="s">
        <v>4</v>
      </c>
      <c r="B1584" t="s">
        <v>2990</v>
      </c>
      <c r="C1584">
        <f>VLOOKUP(B1584,pivottrain!A:C,2,0)</f>
        <v>4.7619047619047616E-2</v>
      </c>
      <c r="D1584">
        <f>VLOOKUP(B1584,pivottrain!A:C,3,0)</f>
        <v>0.95238095238095233</v>
      </c>
      <c r="E1584" t="str">
        <f t="shared" si="24"/>
        <v>MALE</v>
      </c>
    </row>
    <row r="1585" spans="1:5">
      <c r="A1585" t="s">
        <v>4</v>
      </c>
      <c r="B1585" t="s">
        <v>2976</v>
      </c>
      <c r="C1585">
        <f>VLOOKUP(B1585,pivottrain!A:C,2,0)</f>
        <v>0.73152478952291866</v>
      </c>
      <c r="D1585">
        <f>VLOOKUP(B1585,pivottrain!A:C,3,0)</f>
        <v>0.26847521047708139</v>
      </c>
      <c r="E1585" t="str">
        <f t="shared" si="24"/>
        <v>FEMALE</v>
      </c>
    </row>
    <row r="1586" spans="1:5">
      <c r="A1586" t="s">
        <v>4</v>
      </c>
      <c r="B1586" t="s">
        <v>2988</v>
      </c>
      <c r="C1586">
        <f>VLOOKUP(B1586,pivottrain!A:C,2,0)</f>
        <v>6.5384615384615388E-2</v>
      </c>
      <c r="D1586">
        <f>VLOOKUP(B1586,pivottrain!A:C,3,0)</f>
        <v>0.93461538461538463</v>
      </c>
      <c r="E1586" t="str">
        <f t="shared" si="24"/>
        <v>MALE</v>
      </c>
    </row>
    <row r="1587" spans="1:5">
      <c r="A1587" t="s">
        <v>6</v>
      </c>
      <c r="B1587" t="s">
        <v>2976</v>
      </c>
      <c r="C1587">
        <f>VLOOKUP(B1587,pivottrain!A:C,2,0)</f>
        <v>0.73152478952291866</v>
      </c>
      <c r="D1587">
        <f>VLOOKUP(B1587,pivottrain!A:C,3,0)</f>
        <v>0.26847521047708139</v>
      </c>
      <c r="E1587" t="str">
        <f t="shared" si="24"/>
        <v>FEMALE</v>
      </c>
    </row>
    <row r="1588" spans="1:5">
      <c r="A1588" t="s">
        <v>6</v>
      </c>
      <c r="B1588" t="s">
        <v>2976</v>
      </c>
      <c r="C1588">
        <f>VLOOKUP(B1588,pivottrain!A:C,2,0)</f>
        <v>0.73152478952291866</v>
      </c>
      <c r="D1588">
        <f>VLOOKUP(B1588,pivottrain!A:C,3,0)</f>
        <v>0.26847521047708139</v>
      </c>
      <c r="E1588" t="str">
        <f t="shared" si="24"/>
        <v>FEMALE</v>
      </c>
    </row>
    <row r="1589" spans="1:5">
      <c r="A1589" t="s">
        <v>4</v>
      </c>
      <c r="B1589" t="s">
        <v>2988</v>
      </c>
      <c r="C1589">
        <f>VLOOKUP(B1589,pivottrain!A:C,2,0)</f>
        <v>6.5384615384615388E-2</v>
      </c>
      <c r="D1589">
        <f>VLOOKUP(B1589,pivottrain!A:C,3,0)</f>
        <v>0.93461538461538463</v>
      </c>
      <c r="E1589" t="str">
        <f t="shared" si="24"/>
        <v>MALE</v>
      </c>
    </row>
    <row r="1590" spans="1:5">
      <c r="A1590" t="s">
        <v>6</v>
      </c>
      <c r="B1590" t="s">
        <v>2983</v>
      </c>
      <c r="C1590">
        <f>VLOOKUP(B1590,pivottrain!A:C,2,0)</f>
        <v>0.82037996545768566</v>
      </c>
      <c r="D1590">
        <f>VLOOKUP(B1590,pivottrain!A:C,3,0)</f>
        <v>0.17962003454231434</v>
      </c>
      <c r="E1590" t="str">
        <f t="shared" si="24"/>
        <v>FEMALE</v>
      </c>
    </row>
    <row r="1591" spans="1:5">
      <c r="A1591" t="s">
        <v>4</v>
      </c>
      <c r="B1591" t="s">
        <v>2996</v>
      </c>
      <c r="C1591">
        <f>VLOOKUP(B1591,pivottrain!A:C,2,0)</f>
        <v>0</v>
      </c>
      <c r="D1591">
        <f>VLOOKUP(B1591,pivottrain!A:C,3,0)</f>
        <v>1</v>
      </c>
      <c r="E1591" t="str">
        <f t="shared" si="24"/>
        <v>MALE</v>
      </c>
    </row>
    <row r="1592" spans="1:5">
      <c r="A1592" t="s">
        <v>6</v>
      </c>
      <c r="B1592" t="s">
        <v>2983</v>
      </c>
      <c r="C1592">
        <f>VLOOKUP(B1592,pivottrain!A:C,2,0)</f>
        <v>0.82037996545768566</v>
      </c>
      <c r="D1592">
        <f>VLOOKUP(B1592,pivottrain!A:C,3,0)</f>
        <v>0.17962003454231434</v>
      </c>
      <c r="E1592" t="str">
        <f t="shared" si="24"/>
        <v>FEMALE</v>
      </c>
    </row>
    <row r="1593" spans="1:5">
      <c r="A1593" t="s">
        <v>4</v>
      </c>
      <c r="B1593" t="s">
        <v>2978</v>
      </c>
      <c r="C1593">
        <f>VLOOKUP(B1593,pivottrain!A:C,2,0)</f>
        <v>5.0847457627118647E-2</v>
      </c>
      <c r="D1593">
        <f>VLOOKUP(B1593,pivottrain!A:C,3,0)</f>
        <v>0.94915254237288138</v>
      </c>
      <c r="E1593" t="str">
        <f t="shared" si="24"/>
        <v>MALE</v>
      </c>
    </row>
    <row r="1594" spans="1:5">
      <c r="A1594" t="s">
        <v>4</v>
      </c>
      <c r="B1594" t="s">
        <v>2984</v>
      </c>
      <c r="C1594">
        <f>VLOOKUP(B1594,pivottrain!A:C,2,0)</f>
        <v>2.6315789473684209E-2</v>
      </c>
      <c r="D1594">
        <f>VLOOKUP(B1594,pivottrain!A:C,3,0)</f>
        <v>0.97368421052631582</v>
      </c>
      <c r="E1594" t="str">
        <f t="shared" si="24"/>
        <v>MALE</v>
      </c>
    </row>
    <row r="1595" spans="1:5">
      <c r="A1595" t="s">
        <v>4</v>
      </c>
      <c r="B1595" t="s">
        <v>2994</v>
      </c>
      <c r="C1595">
        <f>VLOOKUP(B1595,pivottrain!A:C,2,0)</f>
        <v>8.6538461538461536E-2</v>
      </c>
      <c r="D1595">
        <f>VLOOKUP(B1595,pivottrain!A:C,3,0)</f>
        <v>0.91346153846153844</v>
      </c>
      <c r="E1595" t="str">
        <f t="shared" si="24"/>
        <v>MALE</v>
      </c>
    </row>
    <row r="1596" spans="1:5">
      <c r="A1596" t="s">
        <v>6</v>
      </c>
      <c r="B1596" t="s">
        <v>2976</v>
      </c>
      <c r="C1596">
        <f>VLOOKUP(B1596,pivottrain!A:C,2,0)</f>
        <v>0.73152478952291866</v>
      </c>
      <c r="D1596">
        <f>VLOOKUP(B1596,pivottrain!A:C,3,0)</f>
        <v>0.26847521047708139</v>
      </c>
      <c r="E1596" t="str">
        <f t="shared" si="24"/>
        <v>FEMALE</v>
      </c>
    </row>
    <row r="1597" spans="1:5">
      <c r="A1597" t="s">
        <v>6</v>
      </c>
      <c r="B1597" t="s">
        <v>2976</v>
      </c>
      <c r="C1597">
        <f>VLOOKUP(B1597,pivottrain!A:C,2,0)</f>
        <v>0.73152478952291866</v>
      </c>
      <c r="D1597">
        <f>VLOOKUP(B1597,pivottrain!A:C,3,0)</f>
        <v>0.26847521047708139</v>
      </c>
      <c r="E1597" t="str">
        <f t="shared" si="24"/>
        <v>FEMALE</v>
      </c>
    </row>
    <row r="1598" spans="1:5">
      <c r="A1598" t="s">
        <v>6</v>
      </c>
      <c r="B1598" t="s">
        <v>2976</v>
      </c>
      <c r="C1598">
        <f>VLOOKUP(B1598,pivottrain!A:C,2,0)</f>
        <v>0.73152478952291866</v>
      </c>
      <c r="D1598">
        <f>VLOOKUP(B1598,pivottrain!A:C,3,0)</f>
        <v>0.26847521047708139</v>
      </c>
      <c r="E1598" t="str">
        <f t="shared" si="24"/>
        <v>FEMALE</v>
      </c>
    </row>
    <row r="1599" spans="1:5">
      <c r="A1599" t="s">
        <v>4</v>
      </c>
      <c r="B1599" t="s">
        <v>2976</v>
      </c>
      <c r="C1599">
        <f>VLOOKUP(B1599,pivottrain!A:C,2,0)</f>
        <v>0.73152478952291866</v>
      </c>
      <c r="D1599">
        <f>VLOOKUP(B1599,pivottrain!A:C,3,0)</f>
        <v>0.26847521047708139</v>
      </c>
      <c r="E1599" t="str">
        <f t="shared" si="24"/>
        <v>FEMALE</v>
      </c>
    </row>
    <row r="1600" spans="1:5">
      <c r="A1600" t="s">
        <v>4</v>
      </c>
      <c r="B1600" t="s">
        <v>2988</v>
      </c>
      <c r="C1600">
        <f>VLOOKUP(B1600,pivottrain!A:C,2,0)</f>
        <v>6.5384615384615388E-2</v>
      </c>
      <c r="D1600">
        <f>VLOOKUP(B1600,pivottrain!A:C,3,0)</f>
        <v>0.93461538461538463</v>
      </c>
      <c r="E1600" t="str">
        <f t="shared" si="24"/>
        <v>MALE</v>
      </c>
    </row>
    <row r="1601" spans="1:5">
      <c r="A1601" t="s">
        <v>6</v>
      </c>
      <c r="B1601" t="s">
        <v>2976</v>
      </c>
      <c r="C1601">
        <f>VLOOKUP(B1601,pivottrain!A:C,2,0)</f>
        <v>0.73152478952291866</v>
      </c>
      <c r="D1601">
        <f>VLOOKUP(B1601,pivottrain!A:C,3,0)</f>
        <v>0.26847521047708139</v>
      </c>
      <c r="E1601" t="str">
        <f t="shared" si="24"/>
        <v>FEMALE</v>
      </c>
    </row>
    <row r="1602" spans="1:5">
      <c r="A1602" t="s">
        <v>6</v>
      </c>
      <c r="B1602" t="s">
        <v>2983</v>
      </c>
      <c r="C1602">
        <f>VLOOKUP(B1602,pivottrain!A:C,2,0)</f>
        <v>0.82037996545768566</v>
      </c>
      <c r="D1602">
        <f>VLOOKUP(B1602,pivottrain!A:C,3,0)</f>
        <v>0.17962003454231434</v>
      </c>
      <c r="E1602" t="str">
        <f t="shared" si="24"/>
        <v>FEMALE</v>
      </c>
    </row>
    <row r="1603" spans="1:5">
      <c r="A1603" t="s">
        <v>6</v>
      </c>
      <c r="B1603" t="s">
        <v>2976</v>
      </c>
      <c r="C1603">
        <f>VLOOKUP(B1603,pivottrain!A:C,2,0)</f>
        <v>0.73152478952291866</v>
      </c>
      <c r="D1603">
        <f>VLOOKUP(B1603,pivottrain!A:C,3,0)</f>
        <v>0.26847521047708139</v>
      </c>
      <c r="E1603" t="str">
        <f t="shared" ref="E1603:E1666" si="25">IF(D1603&gt;C1603,"MALE","FEMALE")</f>
        <v>FEMALE</v>
      </c>
    </row>
    <row r="1604" spans="1:5">
      <c r="A1604" t="s">
        <v>4</v>
      </c>
      <c r="B1604" t="s">
        <v>2986</v>
      </c>
      <c r="C1604">
        <f>VLOOKUP(B1604,pivottrain!A:C,2,0)</f>
        <v>0.28260869565217389</v>
      </c>
      <c r="D1604">
        <f>VLOOKUP(B1604,pivottrain!A:C,3,0)</f>
        <v>0.71739130434782605</v>
      </c>
      <c r="E1604" t="str">
        <f t="shared" si="25"/>
        <v>MALE</v>
      </c>
    </row>
    <row r="1605" spans="1:5">
      <c r="A1605" t="s">
        <v>6</v>
      </c>
      <c r="B1605" t="s">
        <v>2976</v>
      </c>
      <c r="C1605">
        <f>VLOOKUP(B1605,pivottrain!A:C,2,0)</f>
        <v>0.73152478952291866</v>
      </c>
      <c r="D1605">
        <f>VLOOKUP(B1605,pivottrain!A:C,3,0)</f>
        <v>0.26847521047708139</v>
      </c>
      <c r="E1605" t="str">
        <f t="shared" si="25"/>
        <v>FEMALE</v>
      </c>
    </row>
    <row r="1606" spans="1:5">
      <c r="A1606" t="s">
        <v>4</v>
      </c>
      <c r="B1606" t="s">
        <v>2997</v>
      </c>
      <c r="C1606">
        <f>VLOOKUP(B1606,pivottrain!A:C,2,0)</f>
        <v>5.5555555555555552E-2</v>
      </c>
      <c r="D1606">
        <f>VLOOKUP(B1606,pivottrain!A:C,3,0)</f>
        <v>0.94444444444444442</v>
      </c>
      <c r="E1606" t="str">
        <f t="shared" si="25"/>
        <v>MALE</v>
      </c>
    </row>
    <row r="1607" spans="1:5">
      <c r="A1607" t="s">
        <v>4</v>
      </c>
      <c r="B1607" t="s">
        <v>2994</v>
      </c>
      <c r="C1607">
        <f>VLOOKUP(B1607,pivottrain!A:C,2,0)</f>
        <v>8.6538461538461536E-2</v>
      </c>
      <c r="D1607">
        <f>VLOOKUP(B1607,pivottrain!A:C,3,0)</f>
        <v>0.91346153846153844</v>
      </c>
      <c r="E1607" t="str">
        <f t="shared" si="25"/>
        <v>MALE</v>
      </c>
    </row>
    <row r="1608" spans="1:5">
      <c r="A1608" t="s">
        <v>4</v>
      </c>
      <c r="B1608" t="s">
        <v>2976</v>
      </c>
      <c r="C1608">
        <f>VLOOKUP(B1608,pivottrain!A:C,2,0)</f>
        <v>0.73152478952291866</v>
      </c>
      <c r="D1608">
        <f>VLOOKUP(B1608,pivottrain!A:C,3,0)</f>
        <v>0.26847521047708139</v>
      </c>
      <c r="E1608" t="str">
        <f t="shared" si="25"/>
        <v>FEMALE</v>
      </c>
    </row>
    <row r="1609" spans="1:5">
      <c r="A1609" t="s">
        <v>6</v>
      </c>
      <c r="B1609" t="s">
        <v>2983</v>
      </c>
      <c r="C1609">
        <f>VLOOKUP(B1609,pivottrain!A:C,2,0)</f>
        <v>0.82037996545768566</v>
      </c>
      <c r="D1609">
        <f>VLOOKUP(B1609,pivottrain!A:C,3,0)</f>
        <v>0.17962003454231434</v>
      </c>
      <c r="E1609" t="str">
        <f t="shared" si="25"/>
        <v>FEMALE</v>
      </c>
    </row>
    <row r="1610" spans="1:5">
      <c r="A1610" t="s">
        <v>6</v>
      </c>
      <c r="B1610" t="s">
        <v>2983</v>
      </c>
      <c r="C1610">
        <f>VLOOKUP(B1610,pivottrain!A:C,2,0)</f>
        <v>0.82037996545768566</v>
      </c>
      <c r="D1610">
        <f>VLOOKUP(B1610,pivottrain!A:C,3,0)</f>
        <v>0.17962003454231434</v>
      </c>
      <c r="E1610" t="str">
        <f t="shared" si="25"/>
        <v>FEMALE</v>
      </c>
    </row>
    <row r="1611" spans="1:5">
      <c r="A1611" t="s">
        <v>6</v>
      </c>
      <c r="B1611" t="s">
        <v>2983</v>
      </c>
      <c r="C1611">
        <f>VLOOKUP(B1611,pivottrain!A:C,2,0)</f>
        <v>0.82037996545768566</v>
      </c>
      <c r="D1611">
        <f>VLOOKUP(B1611,pivottrain!A:C,3,0)</f>
        <v>0.17962003454231434</v>
      </c>
      <c r="E1611" t="str">
        <f t="shared" si="25"/>
        <v>FEMALE</v>
      </c>
    </row>
    <row r="1612" spans="1:5">
      <c r="A1612" t="s">
        <v>4</v>
      </c>
      <c r="B1612" t="s">
        <v>2981</v>
      </c>
      <c r="C1612">
        <f>VLOOKUP(B1612,pivottrain!A:C,2,0)</f>
        <v>5.2631578947368418E-2</v>
      </c>
      <c r="D1612">
        <f>VLOOKUP(B1612,pivottrain!A:C,3,0)</f>
        <v>0.94736842105263153</v>
      </c>
      <c r="E1612" t="str">
        <f t="shared" si="25"/>
        <v>MALE</v>
      </c>
    </row>
    <row r="1613" spans="1:5">
      <c r="A1613" t="s">
        <v>4</v>
      </c>
      <c r="B1613" t="s">
        <v>2977</v>
      </c>
      <c r="C1613">
        <f>VLOOKUP(B1613,pivottrain!A:C,2,0)</f>
        <v>0.15789473684210525</v>
      </c>
      <c r="D1613">
        <f>VLOOKUP(B1613,pivottrain!A:C,3,0)</f>
        <v>0.84210526315789469</v>
      </c>
      <c r="E1613" t="str">
        <f t="shared" si="25"/>
        <v>MALE</v>
      </c>
    </row>
    <row r="1614" spans="1:5">
      <c r="A1614" t="s">
        <v>4</v>
      </c>
      <c r="B1614" t="s">
        <v>2993</v>
      </c>
      <c r="C1614">
        <f>VLOOKUP(B1614,pivottrain!A:C,2,0)</f>
        <v>0.10810810810810811</v>
      </c>
      <c r="D1614">
        <f>VLOOKUP(B1614,pivottrain!A:C,3,0)</f>
        <v>0.89189189189189189</v>
      </c>
      <c r="E1614" t="str">
        <f t="shared" si="25"/>
        <v>MALE</v>
      </c>
    </row>
    <row r="1615" spans="1:5">
      <c r="A1615" t="s">
        <v>6</v>
      </c>
      <c r="B1615" t="s">
        <v>2983</v>
      </c>
      <c r="C1615">
        <f>VLOOKUP(B1615,pivottrain!A:C,2,0)</f>
        <v>0.82037996545768566</v>
      </c>
      <c r="D1615">
        <f>VLOOKUP(B1615,pivottrain!A:C,3,0)</f>
        <v>0.17962003454231434</v>
      </c>
      <c r="E1615" t="str">
        <f t="shared" si="25"/>
        <v>FEMALE</v>
      </c>
    </row>
    <row r="1616" spans="1:5">
      <c r="A1616" t="s">
        <v>6</v>
      </c>
      <c r="B1616" t="s">
        <v>2976</v>
      </c>
      <c r="C1616">
        <f>VLOOKUP(B1616,pivottrain!A:C,2,0)</f>
        <v>0.73152478952291866</v>
      </c>
      <c r="D1616">
        <f>VLOOKUP(B1616,pivottrain!A:C,3,0)</f>
        <v>0.26847521047708139</v>
      </c>
      <c r="E1616" t="str">
        <f t="shared" si="25"/>
        <v>FEMALE</v>
      </c>
    </row>
    <row r="1617" spans="1:5">
      <c r="A1617" t="s">
        <v>4</v>
      </c>
      <c r="B1617" t="s">
        <v>2992</v>
      </c>
      <c r="C1617">
        <f>VLOOKUP(B1617,pivottrain!A:C,2,0)</f>
        <v>0.06</v>
      </c>
      <c r="D1617">
        <f>VLOOKUP(B1617,pivottrain!A:C,3,0)</f>
        <v>0.94</v>
      </c>
      <c r="E1617" t="str">
        <f t="shared" si="25"/>
        <v>MALE</v>
      </c>
    </row>
    <row r="1618" spans="1:5">
      <c r="A1618" t="s">
        <v>6</v>
      </c>
      <c r="B1618" t="s">
        <v>2983</v>
      </c>
      <c r="C1618">
        <f>VLOOKUP(B1618,pivottrain!A:C,2,0)</f>
        <v>0.82037996545768566</v>
      </c>
      <c r="D1618">
        <f>VLOOKUP(B1618,pivottrain!A:C,3,0)</f>
        <v>0.17962003454231434</v>
      </c>
      <c r="E1618" t="str">
        <f t="shared" si="25"/>
        <v>FEMALE</v>
      </c>
    </row>
    <row r="1619" spans="1:5">
      <c r="A1619" t="s">
        <v>4</v>
      </c>
      <c r="B1619" t="s">
        <v>2982</v>
      </c>
      <c r="C1619">
        <f>VLOOKUP(B1619,pivottrain!A:C,2,0)</f>
        <v>3.7234042553191488E-2</v>
      </c>
      <c r="D1619">
        <f>VLOOKUP(B1619,pivottrain!A:C,3,0)</f>
        <v>0.96276595744680848</v>
      </c>
      <c r="E1619" t="str">
        <f t="shared" si="25"/>
        <v>MALE</v>
      </c>
    </row>
    <row r="1620" spans="1:5">
      <c r="A1620" t="s">
        <v>4</v>
      </c>
      <c r="B1620" t="s">
        <v>2986</v>
      </c>
      <c r="C1620">
        <f>VLOOKUP(B1620,pivottrain!A:C,2,0)</f>
        <v>0.28260869565217389</v>
      </c>
      <c r="D1620">
        <f>VLOOKUP(B1620,pivottrain!A:C,3,0)</f>
        <v>0.71739130434782605</v>
      </c>
      <c r="E1620" t="str">
        <f t="shared" si="25"/>
        <v>MALE</v>
      </c>
    </row>
    <row r="1621" spans="1:5">
      <c r="A1621" t="s">
        <v>4</v>
      </c>
      <c r="B1621" t="s">
        <v>2985</v>
      </c>
      <c r="C1621">
        <f>VLOOKUP(B1621,pivottrain!A:C,2,0)</f>
        <v>6.25E-2</v>
      </c>
      <c r="D1621">
        <f>VLOOKUP(B1621,pivottrain!A:C,3,0)</f>
        <v>0.9375</v>
      </c>
      <c r="E1621" t="str">
        <f t="shared" si="25"/>
        <v>MALE</v>
      </c>
    </row>
    <row r="1622" spans="1:5">
      <c r="A1622" t="s">
        <v>6</v>
      </c>
      <c r="B1622" t="s">
        <v>2976</v>
      </c>
      <c r="C1622">
        <f>VLOOKUP(B1622,pivottrain!A:C,2,0)</f>
        <v>0.73152478952291866</v>
      </c>
      <c r="D1622">
        <f>VLOOKUP(B1622,pivottrain!A:C,3,0)</f>
        <v>0.26847521047708139</v>
      </c>
      <c r="E1622" t="str">
        <f t="shared" si="25"/>
        <v>FEMALE</v>
      </c>
    </row>
    <row r="1623" spans="1:5">
      <c r="A1623" t="s">
        <v>6</v>
      </c>
      <c r="B1623" t="s">
        <v>2979</v>
      </c>
      <c r="C1623">
        <f>VLOOKUP(B1623,pivottrain!A:C,2,0)</f>
        <v>0.47619047619047616</v>
      </c>
      <c r="D1623">
        <f>VLOOKUP(B1623,pivottrain!A:C,3,0)</f>
        <v>0.52380952380952384</v>
      </c>
      <c r="E1623" t="str">
        <f t="shared" si="25"/>
        <v>MALE</v>
      </c>
    </row>
    <row r="1624" spans="1:5">
      <c r="A1624" t="s">
        <v>4</v>
      </c>
      <c r="B1624" t="s">
        <v>2994</v>
      </c>
      <c r="C1624">
        <f>VLOOKUP(B1624,pivottrain!A:C,2,0)</f>
        <v>8.6538461538461536E-2</v>
      </c>
      <c r="D1624">
        <f>VLOOKUP(B1624,pivottrain!A:C,3,0)</f>
        <v>0.91346153846153844</v>
      </c>
      <c r="E1624" t="str">
        <f t="shared" si="25"/>
        <v>MALE</v>
      </c>
    </row>
    <row r="1625" spans="1:5">
      <c r="A1625" t="s">
        <v>4</v>
      </c>
      <c r="B1625" t="s">
        <v>2992</v>
      </c>
      <c r="C1625">
        <f>VLOOKUP(B1625,pivottrain!A:C,2,0)</f>
        <v>0.06</v>
      </c>
      <c r="D1625">
        <f>VLOOKUP(B1625,pivottrain!A:C,3,0)</f>
        <v>0.94</v>
      </c>
      <c r="E1625" t="str">
        <f t="shared" si="25"/>
        <v>MALE</v>
      </c>
    </row>
    <row r="1626" spans="1:5">
      <c r="A1626" t="s">
        <v>6</v>
      </c>
      <c r="B1626" t="s">
        <v>2976</v>
      </c>
      <c r="C1626">
        <f>VLOOKUP(B1626,pivottrain!A:C,2,0)</f>
        <v>0.73152478952291866</v>
      </c>
      <c r="D1626">
        <f>VLOOKUP(B1626,pivottrain!A:C,3,0)</f>
        <v>0.26847521047708139</v>
      </c>
      <c r="E1626" t="str">
        <f t="shared" si="25"/>
        <v>FEMALE</v>
      </c>
    </row>
    <row r="1627" spans="1:5">
      <c r="A1627" t="s">
        <v>6</v>
      </c>
      <c r="B1627" t="s">
        <v>2983</v>
      </c>
      <c r="C1627">
        <f>VLOOKUP(B1627,pivottrain!A:C,2,0)</f>
        <v>0.82037996545768566</v>
      </c>
      <c r="D1627">
        <f>VLOOKUP(B1627,pivottrain!A:C,3,0)</f>
        <v>0.17962003454231434</v>
      </c>
      <c r="E1627" t="str">
        <f t="shared" si="25"/>
        <v>FEMALE</v>
      </c>
    </row>
    <row r="1628" spans="1:5">
      <c r="A1628" t="s">
        <v>6</v>
      </c>
      <c r="B1628" t="s">
        <v>2976</v>
      </c>
      <c r="C1628">
        <f>VLOOKUP(B1628,pivottrain!A:C,2,0)</f>
        <v>0.73152478952291866</v>
      </c>
      <c r="D1628">
        <f>VLOOKUP(B1628,pivottrain!A:C,3,0)</f>
        <v>0.26847521047708139</v>
      </c>
      <c r="E1628" t="str">
        <f t="shared" si="25"/>
        <v>FEMALE</v>
      </c>
    </row>
    <row r="1629" spans="1:5">
      <c r="A1629" t="s">
        <v>4</v>
      </c>
      <c r="B1629" t="s">
        <v>2996</v>
      </c>
      <c r="C1629">
        <f>VLOOKUP(B1629,pivottrain!A:C,2,0)</f>
        <v>0</v>
      </c>
      <c r="D1629">
        <f>VLOOKUP(B1629,pivottrain!A:C,3,0)</f>
        <v>1</v>
      </c>
      <c r="E1629" t="str">
        <f t="shared" si="25"/>
        <v>MALE</v>
      </c>
    </row>
    <row r="1630" spans="1:5">
      <c r="A1630" t="s">
        <v>6</v>
      </c>
      <c r="B1630" t="s">
        <v>2976</v>
      </c>
      <c r="C1630">
        <f>VLOOKUP(B1630,pivottrain!A:C,2,0)</f>
        <v>0.73152478952291866</v>
      </c>
      <c r="D1630">
        <f>VLOOKUP(B1630,pivottrain!A:C,3,0)</f>
        <v>0.26847521047708139</v>
      </c>
      <c r="E1630" t="str">
        <f t="shared" si="25"/>
        <v>FEMALE</v>
      </c>
    </row>
    <row r="1631" spans="1:5">
      <c r="A1631" t="s">
        <v>4</v>
      </c>
      <c r="B1631" t="s">
        <v>2978</v>
      </c>
      <c r="C1631">
        <f>VLOOKUP(B1631,pivottrain!A:C,2,0)</f>
        <v>5.0847457627118647E-2</v>
      </c>
      <c r="D1631">
        <f>VLOOKUP(B1631,pivottrain!A:C,3,0)</f>
        <v>0.94915254237288138</v>
      </c>
      <c r="E1631" t="str">
        <f t="shared" si="25"/>
        <v>MALE</v>
      </c>
    </row>
    <row r="1632" spans="1:5">
      <c r="A1632" t="s">
        <v>6</v>
      </c>
      <c r="B1632" t="s">
        <v>2976</v>
      </c>
      <c r="C1632">
        <f>VLOOKUP(B1632,pivottrain!A:C,2,0)</f>
        <v>0.73152478952291866</v>
      </c>
      <c r="D1632">
        <f>VLOOKUP(B1632,pivottrain!A:C,3,0)</f>
        <v>0.26847521047708139</v>
      </c>
      <c r="E1632" t="str">
        <f t="shared" si="25"/>
        <v>FEMALE</v>
      </c>
    </row>
    <row r="1633" spans="1:5">
      <c r="A1633" t="s">
        <v>4</v>
      </c>
      <c r="B1633" t="s">
        <v>2982</v>
      </c>
      <c r="C1633">
        <f>VLOOKUP(B1633,pivottrain!A:C,2,0)</f>
        <v>3.7234042553191488E-2</v>
      </c>
      <c r="D1633">
        <f>VLOOKUP(B1633,pivottrain!A:C,3,0)</f>
        <v>0.96276595744680848</v>
      </c>
      <c r="E1633" t="str">
        <f t="shared" si="25"/>
        <v>MALE</v>
      </c>
    </row>
    <row r="1634" spans="1:5">
      <c r="A1634" t="s">
        <v>6</v>
      </c>
      <c r="B1634" t="s">
        <v>2983</v>
      </c>
      <c r="C1634">
        <f>VLOOKUP(B1634,pivottrain!A:C,2,0)</f>
        <v>0.82037996545768566</v>
      </c>
      <c r="D1634">
        <f>VLOOKUP(B1634,pivottrain!A:C,3,0)</f>
        <v>0.17962003454231434</v>
      </c>
      <c r="E1634" t="str">
        <f t="shared" si="25"/>
        <v>FEMALE</v>
      </c>
    </row>
    <row r="1635" spans="1:5">
      <c r="A1635" t="s">
        <v>6</v>
      </c>
      <c r="B1635" t="s">
        <v>2986</v>
      </c>
      <c r="C1635">
        <f>VLOOKUP(B1635,pivottrain!A:C,2,0)</f>
        <v>0.28260869565217389</v>
      </c>
      <c r="D1635">
        <f>VLOOKUP(B1635,pivottrain!A:C,3,0)</f>
        <v>0.71739130434782605</v>
      </c>
      <c r="E1635" t="str">
        <f t="shared" si="25"/>
        <v>MALE</v>
      </c>
    </row>
    <row r="1636" spans="1:5">
      <c r="A1636" t="s">
        <v>4</v>
      </c>
      <c r="B1636" t="s">
        <v>2987</v>
      </c>
      <c r="C1636">
        <f>VLOOKUP(B1636,pivottrain!A:C,2,0)</f>
        <v>0.171875</v>
      </c>
      <c r="D1636">
        <f>VLOOKUP(B1636,pivottrain!A:C,3,0)</f>
        <v>0.828125</v>
      </c>
      <c r="E1636" t="str">
        <f t="shared" si="25"/>
        <v>MALE</v>
      </c>
    </row>
    <row r="1637" spans="1:5">
      <c r="A1637" t="s">
        <v>4</v>
      </c>
      <c r="B1637" t="s">
        <v>2976</v>
      </c>
      <c r="C1637">
        <f>VLOOKUP(B1637,pivottrain!A:C,2,0)</f>
        <v>0.73152478952291866</v>
      </c>
      <c r="D1637">
        <f>VLOOKUP(B1637,pivottrain!A:C,3,0)</f>
        <v>0.26847521047708139</v>
      </c>
      <c r="E1637" t="str">
        <f t="shared" si="25"/>
        <v>FEMALE</v>
      </c>
    </row>
    <row r="1638" spans="1:5">
      <c r="A1638" t="s">
        <v>4</v>
      </c>
      <c r="B1638" t="s">
        <v>2982</v>
      </c>
      <c r="C1638">
        <f>VLOOKUP(B1638,pivottrain!A:C,2,0)</f>
        <v>3.7234042553191488E-2</v>
      </c>
      <c r="D1638">
        <f>VLOOKUP(B1638,pivottrain!A:C,3,0)</f>
        <v>0.96276595744680848</v>
      </c>
      <c r="E1638" t="str">
        <f t="shared" si="25"/>
        <v>MALE</v>
      </c>
    </row>
    <row r="1639" spans="1:5">
      <c r="A1639" t="s">
        <v>6</v>
      </c>
      <c r="B1639" t="s">
        <v>2976</v>
      </c>
      <c r="C1639">
        <f>VLOOKUP(B1639,pivottrain!A:C,2,0)</f>
        <v>0.73152478952291866</v>
      </c>
      <c r="D1639">
        <f>VLOOKUP(B1639,pivottrain!A:C,3,0)</f>
        <v>0.26847521047708139</v>
      </c>
      <c r="E1639" t="str">
        <f t="shared" si="25"/>
        <v>FEMALE</v>
      </c>
    </row>
    <row r="1640" spans="1:5">
      <c r="A1640" t="s">
        <v>6</v>
      </c>
      <c r="B1640" t="s">
        <v>2986</v>
      </c>
      <c r="C1640">
        <f>VLOOKUP(B1640,pivottrain!A:C,2,0)</f>
        <v>0.28260869565217389</v>
      </c>
      <c r="D1640">
        <f>VLOOKUP(B1640,pivottrain!A:C,3,0)</f>
        <v>0.71739130434782605</v>
      </c>
      <c r="E1640" t="str">
        <f t="shared" si="25"/>
        <v>MALE</v>
      </c>
    </row>
    <row r="1641" spans="1:5">
      <c r="A1641" t="s">
        <v>6</v>
      </c>
      <c r="B1641" t="s">
        <v>2983</v>
      </c>
      <c r="C1641">
        <f>VLOOKUP(B1641,pivottrain!A:C,2,0)</f>
        <v>0.82037996545768566</v>
      </c>
      <c r="D1641">
        <f>VLOOKUP(B1641,pivottrain!A:C,3,0)</f>
        <v>0.17962003454231434</v>
      </c>
      <c r="E1641" t="str">
        <f t="shared" si="25"/>
        <v>FEMALE</v>
      </c>
    </row>
    <row r="1642" spans="1:5">
      <c r="A1642" t="s">
        <v>4</v>
      </c>
      <c r="B1642" t="s">
        <v>2976</v>
      </c>
      <c r="C1642">
        <f>VLOOKUP(B1642,pivottrain!A:C,2,0)</f>
        <v>0.73152478952291866</v>
      </c>
      <c r="D1642">
        <f>VLOOKUP(B1642,pivottrain!A:C,3,0)</f>
        <v>0.26847521047708139</v>
      </c>
      <c r="E1642" t="str">
        <f t="shared" si="25"/>
        <v>FEMALE</v>
      </c>
    </row>
    <row r="1643" spans="1:5">
      <c r="A1643" t="s">
        <v>4</v>
      </c>
      <c r="B1643" t="s">
        <v>2976</v>
      </c>
      <c r="C1643">
        <f>VLOOKUP(B1643,pivottrain!A:C,2,0)</f>
        <v>0.73152478952291866</v>
      </c>
      <c r="D1643">
        <f>VLOOKUP(B1643,pivottrain!A:C,3,0)</f>
        <v>0.26847521047708139</v>
      </c>
      <c r="E1643" t="str">
        <f t="shared" si="25"/>
        <v>FEMALE</v>
      </c>
    </row>
    <row r="1644" spans="1:5">
      <c r="A1644" t="s">
        <v>4</v>
      </c>
      <c r="B1644" t="s">
        <v>2976</v>
      </c>
      <c r="C1644">
        <f>VLOOKUP(B1644,pivottrain!A:C,2,0)</f>
        <v>0.73152478952291866</v>
      </c>
      <c r="D1644">
        <f>VLOOKUP(B1644,pivottrain!A:C,3,0)</f>
        <v>0.26847521047708139</v>
      </c>
      <c r="E1644" t="str">
        <f t="shared" si="25"/>
        <v>FEMALE</v>
      </c>
    </row>
    <row r="1645" spans="1:5">
      <c r="A1645" t="s">
        <v>4</v>
      </c>
      <c r="B1645" t="s">
        <v>2998</v>
      </c>
      <c r="C1645">
        <f>VLOOKUP(B1645,pivottrain!A:C,2,0)</f>
        <v>0.18181818181818182</v>
      </c>
      <c r="D1645">
        <f>VLOOKUP(B1645,pivottrain!A:C,3,0)</f>
        <v>0.81818181818181823</v>
      </c>
      <c r="E1645" t="str">
        <f t="shared" si="25"/>
        <v>MALE</v>
      </c>
    </row>
    <row r="1646" spans="1:5">
      <c r="A1646" t="s">
        <v>6</v>
      </c>
      <c r="B1646" t="s">
        <v>2976</v>
      </c>
      <c r="C1646">
        <f>VLOOKUP(B1646,pivottrain!A:C,2,0)</f>
        <v>0.73152478952291866</v>
      </c>
      <c r="D1646">
        <f>VLOOKUP(B1646,pivottrain!A:C,3,0)</f>
        <v>0.26847521047708139</v>
      </c>
      <c r="E1646" t="str">
        <f t="shared" si="25"/>
        <v>FEMALE</v>
      </c>
    </row>
    <row r="1647" spans="1:5">
      <c r="A1647" t="s">
        <v>4</v>
      </c>
      <c r="B1647" t="s">
        <v>2995</v>
      </c>
      <c r="C1647">
        <f>VLOOKUP(B1647,pivottrain!A:C,2,0)</f>
        <v>0.15492957746478872</v>
      </c>
      <c r="D1647">
        <f>VLOOKUP(B1647,pivottrain!A:C,3,0)</f>
        <v>0.84507042253521125</v>
      </c>
      <c r="E1647" t="str">
        <f t="shared" si="25"/>
        <v>MALE</v>
      </c>
    </row>
    <row r="1648" spans="1:5">
      <c r="A1648" t="s">
        <v>4</v>
      </c>
      <c r="B1648" t="s">
        <v>2992</v>
      </c>
      <c r="C1648">
        <f>VLOOKUP(B1648,pivottrain!A:C,2,0)</f>
        <v>0.06</v>
      </c>
      <c r="D1648">
        <f>VLOOKUP(B1648,pivottrain!A:C,3,0)</f>
        <v>0.94</v>
      </c>
      <c r="E1648" t="str">
        <f t="shared" si="25"/>
        <v>MALE</v>
      </c>
    </row>
    <row r="1649" spans="1:5">
      <c r="A1649" t="s">
        <v>6</v>
      </c>
      <c r="B1649" t="s">
        <v>2976</v>
      </c>
      <c r="C1649">
        <f>VLOOKUP(B1649,pivottrain!A:C,2,0)</f>
        <v>0.73152478952291866</v>
      </c>
      <c r="D1649">
        <f>VLOOKUP(B1649,pivottrain!A:C,3,0)</f>
        <v>0.26847521047708139</v>
      </c>
      <c r="E1649" t="str">
        <f t="shared" si="25"/>
        <v>FEMALE</v>
      </c>
    </row>
    <row r="1650" spans="1:5">
      <c r="A1650" t="s">
        <v>6</v>
      </c>
      <c r="B1650" t="s">
        <v>2976</v>
      </c>
      <c r="C1650">
        <f>VLOOKUP(B1650,pivottrain!A:C,2,0)</f>
        <v>0.73152478952291866</v>
      </c>
      <c r="D1650">
        <f>VLOOKUP(B1650,pivottrain!A:C,3,0)</f>
        <v>0.26847521047708139</v>
      </c>
      <c r="E1650" t="str">
        <f t="shared" si="25"/>
        <v>FEMALE</v>
      </c>
    </row>
    <row r="1651" spans="1:5">
      <c r="A1651" t="s">
        <v>6</v>
      </c>
      <c r="B1651" t="s">
        <v>2976</v>
      </c>
      <c r="C1651">
        <f>VLOOKUP(B1651,pivottrain!A:C,2,0)</f>
        <v>0.73152478952291866</v>
      </c>
      <c r="D1651">
        <f>VLOOKUP(B1651,pivottrain!A:C,3,0)</f>
        <v>0.26847521047708139</v>
      </c>
      <c r="E1651" t="str">
        <f t="shared" si="25"/>
        <v>FEMALE</v>
      </c>
    </row>
    <row r="1652" spans="1:5">
      <c r="A1652" t="s">
        <v>6</v>
      </c>
      <c r="B1652" t="s">
        <v>2976</v>
      </c>
      <c r="C1652">
        <f>VLOOKUP(B1652,pivottrain!A:C,2,0)</f>
        <v>0.73152478952291866</v>
      </c>
      <c r="D1652">
        <f>VLOOKUP(B1652,pivottrain!A:C,3,0)</f>
        <v>0.26847521047708139</v>
      </c>
      <c r="E1652" t="str">
        <f t="shared" si="25"/>
        <v>FEMALE</v>
      </c>
    </row>
    <row r="1653" spans="1:5">
      <c r="A1653" t="s">
        <v>4</v>
      </c>
      <c r="B1653" t="s">
        <v>2982</v>
      </c>
      <c r="C1653">
        <f>VLOOKUP(B1653,pivottrain!A:C,2,0)</f>
        <v>3.7234042553191488E-2</v>
      </c>
      <c r="D1653">
        <f>VLOOKUP(B1653,pivottrain!A:C,3,0)</f>
        <v>0.96276595744680848</v>
      </c>
      <c r="E1653" t="str">
        <f t="shared" si="25"/>
        <v>MALE</v>
      </c>
    </row>
    <row r="1654" spans="1:5">
      <c r="A1654" t="s">
        <v>6</v>
      </c>
      <c r="B1654" t="s">
        <v>2976</v>
      </c>
      <c r="C1654">
        <f>VLOOKUP(B1654,pivottrain!A:C,2,0)</f>
        <v>0.73152478952291866</v>
      </c>
      <c r="D1654">
        <f>VLOOKUP(B1654,pivottrain!A:C,3,0)</f>
        <v>0.26847521047708139</v>
      </c>
      <c r="E1654" t="str">
        <f t="shared" si="25"/>
        <v>FEMALE</v>
      </c>
    </row>
    <row r="1655" spans="1:5">
      <c r="A1655" t="s">
        <v>6</v>
      </c>
      <c r="B1655" t="s">
        <v>2976</v>
      </c>
      <c r="C1655">
        <f>VLOOKUP(B1655,pivottrain!A:C,2,0)</f>
        <v>0.73152478952291866</v>
      </c>
      <c r="D1655">
        <f>VLOOKUP(B1655,pivottrain!A:C,3,0)</f>
        <v>0.26847521047708139</v>
      </c>
      <c r="E1655" t="str">
        <f t="shared" si="25"/>
        <v>FEMALE</v>
      </c>
    </row>
    <row r="1656" spans="1:5">
      <c r="A1656" t="s">
        <v>4</v>
      </c>
      <c r="B1656" t="s">
        <v>2982</v>
      </c>
      <c r="C1656">
        <f>VLOOKUP(B1656,pivottrain!A:C,2,0)</f>
        <v>3.7234042553191488E-2</v>
      </c>
      <c r="D1656">
        <f>VLOOKUP(B1656,pivottrain!A:C,3,0)</f>
        <v>0.96276595744680848</v>
      </c>
      <c r="E1656" t="str">
        <f t="shared" si="25"/>
        <v>MALE</v>
      </c>
    </row>
    <row r="1657" spans="1:5">
      <c r="A1657" t="s">
        <v>4</v>
      </c>
      <c r="B1657" t="s">
        <v>2992</v>
      </c>
      <c r="C1657">
        <f>VLOOKUP(B1657,pivottrain!A:C,2,0)</f>
        <v>0.06</v>
      </c>
      <c r="D1657">
        <f>VLOOKUP(B1657,pivottrain!A:C,3,0)</f>
        <v>0.94</v>
      </c>
      <c r="E1657" t="str">
        <f t="shared" si="25"/>
        <v>MALE</v>
      </c>
    </row>
    <row r="1658" spans="1:5">
      <c r="A1658" t="s">
        <v>4</v>
      </c>
      <c r="B1658" t="s">
        <v>2976</v>
      </c>
      <c r="C1658">
        <f>VLOOKUP(B1658,pivottrain!A:C,2,0)</f>
        <v>0.73152478952291866</v>
      </c>
      <c r="D1658">
        <f>VLOOKUP(B1658,pivottrain!A:C,3,0)</f>
        <v>0.26847521047708139</v>
      </c>
      <c r="E1658" t="str">
        <f t="shared" si="25"/>
        <v>FEMALE</v>
      </c>
    </row>
    <row r="1659" spans="1:5">
      <c r="A1659" t="s">
        <v>4</v>
      </c>
      <c r="B1659" t="s">
        <v>2976</v>
      </c>
      <c r="C1659">
        <f>VLOOKUP(B1659,pivottrain!A:C,2,0)</f>
        <v>0.73152478952291866</v>
      </c>
      <c r="D1659">
        <f>VLOOKUP(B1659,pivottrain!A:C,3,0)</f>
        <v>0.26847521047708139</v>
      </c>
      <c r="E1659" t="str">
        <f t="shared" si="25"/>
        <v>FEMALE</v>
      </c>
    </row>
    <row r="1660" spans="1:5">
      <c r="A1660" t="s">
        <v>4</v>
      </c>
      <c r="B1660" t="s">
        <v>2982</v>
      </c>
      <c r="C1660">
        <f>VLOOKUP(B1660,pivottrain!A:C,2,0)</f>
        <v>3.7234042553191488E-2</v>
      </c>
      <c r="D1660">
        <f>VLOOKUP(B1660,pivottrain!A:C,3,0)</f>
        <v>0.96276595744680848</v>
      </c>
      <c r="E1660" t="str">
        <f t="shared" si="25"/>
        <v>MALE</v>
      </c>
    </row>
    <row r="1661" spans="1:5">
      <c r="A1661" t="s">
        <v>6</v>
      </c>
      <c r="B1661" t="s">
        <v>2976</v>
      </c>
      <c r="C1661">
        <f>VLOOKUP(B1661,pivottrain!A:C,2,0)</f>
        <v>0.73152478952291866</v>
      </c>
      <c r="D1661">
        <f>VLOOKUP(B1661,pivottrain!A:C,3,0)</f>
        <v>0.26847521047708139</v>
      </c>
      <c r="E1661" t="str">
        <f t="shared" si="25"/>
        <v>FEMALE</v>
      </c>
    </row>
    <row r="1662" spans="1:5">
      <c r="A1662" t="s">
        <v>6</v>
      </c>
      <c r="B1662" t="s">
        <v>2976</v>
      </c>
      <c r="C1662">
        <f>VLOOKUP(B1662,pivottrain!A:C,2,0)</f>
        <v>0.73152478952291866</v>
      </c>
      <c r="D1662">
        <f>VLOOKUP(B1662,pivottrain!A:C,3,0)</f>
        <v>0.26847521047708139</v>
      </c>
      <c r="E1662" t="str">
        <f t="shared" si="25"/>
        <v>FEMALE</v>
      </c>
    </row>
    <row r="1663" spans="1:5">
      <c r="A1663" t="s">
        <v>4</v>
      </c>
      <c r="B1663" t="s">
        <v>2976</v>
      </c>
      <c r="C1663">
        <f>VLOOKUP(B1663,pivottrain!A:C,2,0)</f>
        <v>0.73152478952291866</v>
      </c>
      <c r="D1663">
        <f>VLOOKUP(B1663,pivottrain!A:C,3,0)</f>
        <v>0.26847521047708139</v>
      </c>
      <c r="E1663" t="str">
        <f t="shared" si="25"/>
        <v>FEMALE</v>
      </c>
    </row>
    <row r="1664" spans="1:5">
      <c r="A1664" t="s">
        <v>6</v>
      </c>
      <c r="B1664" t="s">
        <v>2983</v>
      </c>
      <c r="C1664">
        <f>VLOOKUP(B1664,pivottrain!A:C,2,0)</f>
        <v>0.82037996545768566</v>
      </c>
      <c r="D1664">
        <f>VLOOKUP(B1664,pivottrain!A:C,3,0)</f>
        <v>0.17962003454231434</v>
      </c>
      <c r="E1664" t="str">
        <f t="shared" si="25"/>
        <v>FEMALE</v>
      </c>
    </row>
    <row r="1665" spans="1:5">
      <c r="A1665" t="s">
        <v>6</v>
      </c>
      <c r="B1665" t="s">
        <v>2983</v>
      </c>
      <c r="C1665">
        <f>VLOOKUP(B1665,pivottrain!A:C,2,0)</f>
        <v>0.82037996545768566</v>
      </c>
      <c r="D1665">
        <f>VLOOKUP(B1665,pivottrain!A:C,3,0)</f>
        <v>0.17962003454231434</v>
      </c>
      <c r="E1665" t="str">
        <f t="shared" si="25"/>
        <v>FEMALE</v>
      </c>
    </row>
    <row r="1666" spans="1:5">
      <c r="A1666" t="s">
        <v>6</v>
      </c>
      <c r="B1666" t="s">
        <v>2976</v>
      </c>
      <c r="C1666">
        <f>VLOOKUP(B1666,pivottrain!A:C,2,0)</f>
        <v>0.73152478952291866</v>
      </c>
      <c r="D1666">
        <f>VLOOKUP(B1666,pivottrain!A:C,3,0)</f>
        <v>0.26847521047708139</v>
      </c>
      <c r="E1666" t="str">
        <f t="shared" si="25"/>
        <v>FEMALE</v>
      </c>
    </row>
    <row r="1667" spans="1:5">
      <c r="A1667" t="s">
        <v>4</v>
      </c>
      <c r="B1667" t="s">
        <v>2994</v>
      </c>
      <c r="C1667">
        <f>VLOOKUP(B1667,pivottrain!A:C,2,0)</f>
        <v>8.6538461538461536E-2</v>
      </c>
      <c r="D1667">
        <f>VLOOKUP(B1667,pivottrain!A:C,3,0)</f>
        <v>0.91346153846153844</v>
      </c>
      <c r="E1667" t="str">
        <f t="shared" ref="E1667:E1730" si="26">IF(D1667&gt;C1667,"MALE","FEMALE")</f>
        <v>MALE</v>
      </c>
    </row>
    <row r="1668" spans="1:5">
      <c r="A1668" t="s">
        <v>4</v>
      </c>
      <c r="B1668" t="s">
        <v>2994</v>
      </c>
      <c r="C1668">
        <f>VLOOKUP(B1668,pivottrain!A:C,2,0)</f>
        <v>8.6538461538461536E-2</v>
      </c>
      <c r="D1668">
        <f>VLOOKUP(B1668,pivottrain!A:C,3,0)</f>
        <v>0.91346153846153844</v>
      </c>
      <c r="E1668" t="str">
        <f t="shared" si="26"/>
        <v>MALE</v>
      </c>
    </row>
    <row r="1669" spans="1:5">
      <c r="A1669" t="s">
        <v>4</v>
      </c>
      <c r="B1669" t="s">
        <v>2994</v>
      </c>
      <c r="C1669">
        <f>VLOOKUP(B1669,pivottrain!A:C,2,0)</f>
        <v>8.6538461538461536E-2</v>
      </c>
      <c r="D1669">
        <f>VLOOKUP(B1669,pivottrain!A:C,3,0)</f>
        <v>0.91346153846153844</v>
      </c>
      <c r="E1669" t="str">
        <f t="shared" si="26"/>
        <v>MALE</v>
      </c>
    </row>
    <row r="1670" spans="1:5">
      <c r="A1670" t="s">
        <v>4</v>
      </c>
      <c r="B1670" t="s">
        <v>2988</v>
      </c>
      <c r="C1670">
        <f>VLOOKUP(B1670,pivottrain!A:C,2,0)</f>
        <v>6.5384615384615388E-2</v>
      </c>
      <c r="D1670">
        <f>VLOOKUP(B1670,pivottrain!A:C,3,0)</f>
        <v>0.93461538461538463</v>
      </c>
      <c r="E1670" t="str">
        <f t="shared" si="26"/>
        <v>MALE</v>
      </c>
    </row>
    <row r="1671" spans="1:5">
      <c r="A1671" t="s">
        <v>6</v>
      </c>
      <c r="B1671" t="s">
        <v>2983</v>
      </c>
      <c r="C1671">
        <f>VLOOKUP(B1671,pivottrain!A:C,2,0)</f>
        <v>0.82037996545768566</v>
      </c>
      <c r="D1671">
        <f>VLOOKUP(B1671,pivottrain!A:C,3,0)</f>
        <v>0.17962003454231434</v>
      </c>
      <c r="E1671" t="str">
        <f t="shared" si="26"/>
        <v>FEMALE</v>
      </c>
    </row>
    <row r="1672" spans="1:5">
      <c r="A1672" t="s">
        <v>4</v>
      </c>
      <c r="B1672" t="s">
        <v>2986</v>
      </c>
      <c r="C1672">
        <f>VLOOKUP(B1672,pivottrain!A:C,2,0)</f>
        <v>0.28260869565217389</v>
      </c>
      <c r="D1672">
        <f>VLOOKUP(B1672,pivottrain!A:C,3,0)</f>
        <v>0.71739130434782605</v>
      </c>
      <c r="E1672" t="str">
        <f t="shared" si="26"/>
        <v>MALE</v>
      </c>
    </row>
    <row r="1673" spans="1:5">
      <c r="A1673" t="s">
        <v>4</v>
      </c>
      <c r="B1673" t="s">
        <v>2976</v>
      </c>
      <c r="C1673">
        <f>VLOOKUP(B1673,pivottrain!A:C,2,0)</f>
        <v>0.73152478952291866</v>
      </c>
      <c r="D1673">
        <f>VLOOKUP(B1673,pivottrain!A:C,3,0)</f>
        <v>0.26847521047708139</v>
      </c>
      <c r="E1673" t="str">
        <f t="shared" si="26"/>
        <v>FEMALE</v>
      </c>
    </row>
    <row r="1674" spans="1:5">
      <c r="A1674" t="s">
        <v>6</v>
      </c>
      <c r="B1674" t="s">
        <v>2983</v>
      </c>
      <c r="C1674">
        <f>VLOOKUP(B1674,pivottrain!A:C,2,0)</f>
        <v>0.82037996545768566</v>
      </c>
      <c r="D1674">
        <f>VLOOKUP(B1674,pivottrain!A:C,3,0)</f>
        <v>0.17962003454231434</v>
      </c>
      <c r="E1674" t="str">
        <f t="shared" si="26"/>
        <v>FEMALE</v>
      </c>
    </row>
    <row r="1675" spans="1:5">
      <c r="A1675" t="s">
        <v>4</v>
      </c>
      <c r="B1675" t="s">
        <v>2995</v>
      </c>
      <c r="C1675">
        <f>VLOOKUP(B1675,pivottrain!A:C,2,0)</f>
        <v>0.15492957746478872</v>
      </c>
      <c r="D1675">
        <f>VLOOKUP(B1675,pivottrain!A:C,3,0)</f>
        <v>0.84507042253521125</v>
      </c>
      <c r="E1675" t="str">
        <f t="shared" si="26"/>
        <v>MALE</v>
      </c>
    </row>
    <row r="1676" spans="1:5">
      <c r="A1676" t="s">
        <v>4</v>
      </c>
      <c r="B1676" t="s">
        <v>2988</v>
      </c>
      <c r="C1676">
        <f>VLOOKUP(B1676,pivottrain!A:C,2,0)</f>
        <v>6.5384615384615388E-2</v>
      </c>
      <c r="D1676">
        <f>VLOOKUP(B1676,pivottrain!A:C,3,0)</f>
        <v>0.93461538461538463</v>
      </c>
      <c r="E1676" t="str">
        <f t="shared" si="26"/>
        <v>MALE</v>
      </c>
    </row>
    <row r="1677" spans="1:5">
      <c r="A1677" t="s">
        <v>4</v>
      </c>
      <c r="B1677" t="s">
        <v>2982</v>
      </c>
      <c r="C1677">
        <f>VLOOKUP(B1677,pivottrain!A:C,2,0)</f>
        <v>3.7234042553191488E-2</v>
      </c>
      <c r="D1677">
        <f>VLOOKUP(B1677,pivottrain!A:C,3,0)</f>
        <v>0.96276595744680848</v>
      </c>
      <c r="E1677" t="str">
        <f t="shared" si="26"/>
        <v>MALE</v>
      </c>
    </row>
    <row r="1678" spans="1:5">
      <c r="A1678" t="s">
        <v>6</v>
      </c>
      <c r="B1678" t="s">
        <v>2976</v>
      </c>
      <c r="C1678">
        <f>VLOOKUP(B1678,pivottrain!A:C,2,0)</f>
        <v>0.73152478952291866</v>
      </c>
      <c r="D1678">
        <f>VLOOKUP(B1678,pivottrain!A:C,3,0)</f>
        <v>0.26847521047708139</v>
      </c>
      <c r="E1678" t="str">
        <f t="shared" si="26"/>
        <v>FEMALE</v>
      </c>
    </row>
    <row r="1679" spans="1:5">
      <c r="A1679" t="s">
        <v>4</v>
      </c>
      <c r="B1679" t="s">
        <v>2989</v>
      </c>
      <c r="C1679">
        <f>VLOOKUP(B1679,pivottrain!A:C,2,0)</f>
        <v>0.33333333333333331</v>
      </c>
      <c r="D1679">
        <f>VLOOKUP(B1679,pivottrain!A:C,3,0)</f>
        <v>0.66666666666666663</v>
      </c>
      <c r="E1679" t="str">
        <f t="shared" si="26"/>
        <v>MALE</v>
      </c>
    </row>
    <row r="1680" spans="1:5">
      <c r="A1680" t="s">
        <v>4</v>
      </c>
      <c r="B1680" t="s">
        <v>2988</v>
      </c>
      <c r="C1680">
        <f>VLOOKUP(B1680,pivottrain!A:C,2,0)</f>
        <v>6.5384615384615388E-2</v>
      </c>
      <c r="D1680">
        <f>VLOOKUP(B1680,pivottrain!A:C,3,0)</f>
        <v>0.93461538461538463</v>
      </c>
      <c r="E1680" t="str">
        <f t="shared" si="26"/>
        <v>MALE</v>
      </c>
    </row>
    <row r="1681" spans="1:5">
      <c r="A1681" t="s">
        <v>6</v>
      </c>
      <c r="B1681" t="s">
        <v>2976</v>
      </c>
      <c r="C1681">
        <f>VLOOKUP(B1681,pivottrain!A:C,2,0)</f>
        <v>0.73152478952291866</v>
      </c>
      <c r="D1681">
        <f>VLOOKUP(B1681,pivottrain!A:C,3,0)</f>
        <v>0.26847521047708139</v>
      </c>
      <c r="E1681" t="str">
        <f t="shared" si="26"/>
        <v>FEMALE</v>
      </c>
    </row>
    <row r="1682" spans="1:5">
      <c r="A1682" t="s">
        <v>4</v>
      </c>
      <c r="B1682" t="s">
        <v>2976</v>
      </c>
      <c r="C1682">
        <f>VLOOKUP(B1682,pivottrain!A:C,2,0)</f>
        <v>0.73152478952291866</v>
      </c>
      <c r="D1682">
        <f>VLOOKUP(B1682,pivottrain!A:C,3,0)</f>
        <v>0.26847521047708139</v>
      </c>
      <c r="E1682" t="str">
        <f t="shared" si="26"/>
        <v>FEMALE</v>
      </c>
    </row>
    <row r="1683" spans="1:5">
      <c r="A1683" t="s">
        <v>4</v>
      </c>
      <c r="B1683" t="s">
        <v>2982</v>
      </c>
      <c r="C1683">
        <f>VLOOKUP(B1683,pivottrain!A:C,2,0)</f>
        <v>3.7234042553191488E-2</v>
      </c>
      <c r="D1683">
        <f>VLOOKUP(B1683,pivottrain!A:C,3,0)</f>
        <v>0.96276595744680848</v>
      </c>
      <c r="E1683" t="str">
        <f t="shared" si="26"/>
        <v>MALE</v>
      </c>
    </row>
    <row r="1684" spans="1:5">
      <c r="A1684" t="s">
        <v>4</v>
      </c>
      <c r="B1684" t="s">
        <v>2994</v>
      </c>
      <c r="C1684">
        <f>VLOOKUP(B1684,pivottrain!A:C,2,0)</f>
        <v>8.6538461538461536E-2</v>
      </c>
      <c r="D1684">
        <f>VLOOKUP(B1684,pivottrain!A:C,3,0)</f>
        <v>0.91346153846153844</v>
      </c>
      <c r="E1684" t="str">
        <f t="shared" si="26"/>
        <v>MALE</v>
      </c>
    </row>
    <row r="1685" spans="1:5">
      <c r="A1685" t="s">
        <v>4</v>
      </c>
      <c r="B1685" t="s">
        <v>2988</v>
      </c>
      <c r="C1685">
        <f>VLOOKUP(B1685,pivottrain!A:C,2,0)</f>
        <v>6.5384615384615388E-2</v>
      </c>
      <c r="D1685">
        <f>VLOOKUP(B1685,pivottrain!A:C,3,0)</f>
        <v>0.93461538461538463</v>
      </c>
      <c r="E1685" t="str">
        <f t="shared" si="26"/>
        <v>MALE</v>
      </c>
    </row>
    <row r="1686" spans="1:5">
      <c r="A1686" t="s">
        <v>4</v>
      </c>
      <c r="B1686" t="s">
        <v>2994</v>
      </c>
      <c r="C1686">
        <f>VLOOKUP(B1686,pivottrain!A:C,2,0)</f>
        <v>8.6538461538461536E-2</v>
      </c>
      <c r="D1686">
        <f>VLOOKUP(B1686,pivottrain!A:C,3,0)</f>
        <v>0.91346153846153844</v>
      </c>
      <c r="E1686" t="str">
        <f t="shared" si="26"/>
        <v>MALE</v>
      </c>
    </row>
    <row r="1687" spans="1:5">
      <c r="A1687" t="s">
        <v>4</v>
      </c>
      <c r="B1687" t="s">
        <v>2976</v>
      </c>
      <c r="C1687">
        <f>VLOOKUP(B1687,pivottrain!A:C,2,0)</f>
        <v>0.73152478952291866</v>
      </c>
      <c r="D1687">
        <f>VLOOKUP(B1687,pivottrain!A:C,3,0)</f>
        <v>0.26847521047708139</v>
      </c>
      <c r="E1687" t="str">
        <f t="shared" si="26"/>
        <v>FEMALE</v>
      </c>
    </row>
    <row r="1688" spans="1:5">
      <c r="A1688" t="s">
        <v>6</v>
      </c>
      <c r="B1688" t="s">
        <v>2976</v>
      </c>
      <c r="C1688">
        <f>VLOOKUP(B1688,pivottrain!A:C,2,0)</f>
        <v>0.73152478952291866</v>
      </c>
      <c r="D1688">
        <f>VLOOKUP(B1688,pivottrain!A:C,3,0)</f>
        <v>0.26847521047708139</v>
      </c>
      <c r="E1688" t="str">
        <f t="shared" si="26"/>
        <v>FEMALE</v>
      </c>
    </row>
    <row r="1689" spans="1:5">
      <c r="A1689" t="s">
        <v>4</v>
      </c>
      <c r="B1689" t="s">
        <v>2987</v>
      </c>
      <c r="C1689">
        <f>VLOOKUP(B1689,pivottrain!A:C,2,0)</f>
        <v>0.171875</v>
      </c>
      <c r="D1689">
        <f>VLOOKUP(B1689,pivottrain!A:C,3,0)</f>
        <v>0.828125</v>
      </c>
      <c r="E1689" t="str">
        <f t="shared" si="26"/>
        <v>MALE</v>
      </c>
    </row>
    <row r="1690" spans="1:5">
      <c r="A1690" t="s">
        <v>6</v>
      </c>
      <c r="B1690" t="s">
        <v>2976</v>
      </c>
      <c r="C1690">
        <f>VLOOKUP(B1690,pivottrain!A:C,2,0)</f>
        <v>0.73152478952291866</v>
      </c>
      <c r="D1690">
        <f>VLOOKUP(B1690,pivottrain!A:C,3,0)</f>
        <v>0.26847521047708139</v>
      </c>
      <c r="E1690" t="str">
        <f t="shared" si="26"/>
        <v>FEMALE</v>
      </c>
    </row>
    <row r="1691" spans="1:5">
      <c r="A1691" t="s">
        <v>6</v>
      </c>
      <c r="B1691" t="s">
        <v>2985</v>
      </c>
      <c r="C1691">
        <f>VLOOKUP(B1691,pivottrain!A:C,2,0)</f>
        <v>6.25E-2</v>
      </c>
      <c r="D1691">
        <f>VLOOKUP(B1691,pivottrain!A:C,3,0)</f>
        <v>0.9375</v>
      </c>
      <c r="E1691" t="str">
        <f t="shared" si="26"/>
        <v>MALE</v>
      </c>
    </row>
    <row r="1692" spans="1:5">
      <c r="A1692" t="s">
        <v>6</v>
      </c>
      <c r="B1692" t="s">
        <v>2976</v>
      </c>
      <c r="C1692">
        <f>VLOOKUP(B1692,pivottrain!A:C,2,0)</f>
        <v>0.73152478952291866</v>
      </c>
      <c r="D1692">
        <f>VLOOKUP(B1692,pivottrain!A:C,3,0)</f>
        <v>0.26847521047708139</v>
      </c>
      <c r="E1692" t="str">
        <f t="shared" si="26"/>
        <v>FEMALE</v>
      </c>
    </row>
    <row r="1693" spans="1:5">
      <c r="A1693" t="s">
        <v>6</v>
      </c>
      <c r="B1693" t="s">
        <v>2994</v>
      </c>
      <c r="C1693">
        <f>VLOOKUP(B1693,pivottrain!A:C,2,0)</f>
        <v>8.6538461538461536E-2</v>
      </c>
      <c r="D1693">
        <f>VLOOKUP(B1693,pivottrain!A:C,3,0)</f>
        <v>0.91346153846153844</v>
      </c>
      <c r="E1693" t="str">
        <f t="shared" si="26"/>
        <v>MALE</v>
      </c>
    </row>
    <row r="1694" spans="1:5">
      <c r="A1694" t="s">
        <v>4</v>
      </c>
      <c r="B1694" t="s">
        <v>2993</v>
      </c>
      <c r="C1694">
        <f>VLOOKUP(B1694,pivottrain!A:C,2,0)</f>
        <v>0.10810810810810811</v>
      </c>
      <c r="D1694">
        <f>VLOOKUP(B1694,pivottrain!A:C,3,0)</f>
        <v>0.89189189189189189</v>
      </c>
      <c r="E1694" t="str">
        <f t="shared" si="26"/>
        <v>MALE</v>
      </c>
    </row>
    <row r="1695" spans="1:5">
      <c r="A1695" t="s">
        <v>4</v>
      </c>
      <c r="B1695" t="s">
        <v>2976</v>
      </c>
      <c r="C1695">
        <f>VLOOKUP(B1695,pivottrain!A:C,2,0)</f>
        <v>0.73152478952291866</v>
      </c>
      <c r="D1695">
        <f>VLOOKUP(B1695,pivottrain!A:C,3,0)</f>
        <v>0.26847521047708139</v>
      </c>
      <c r="E1695" t="str">
        <f t="shared" si="26"/>
        <v>FEMALE</v>
      </c>
    </row>
    <row r="1696" spans="1:5">
      <c r="A1696" t="s">
        <v>4</v>
      </c>
      <c r="B1696" t="s">
        <v>2982</v>
      </c>
      <c r="C1696">
        <f>VLOOKUP(B1696,pivottrain!A:C,2,0)</f>
        <v>3.7234042553191488E-2</v>
      </c>
      <c r="D1696">
        <f>VLOOKUP(B1696,pivottrain!A:C,3,0)</f>
        <v>0.96276595744680848</v>
      </c>
      <c r="E1696" t="str">
        <f t="shared" si="26"/>
        <v>MALE</v>
      </c>
    </row>
    <row r="1697" spans="1:5">
      <c r="A1697" t="s">
        <v>6</v>
      </c>
      <c r="B1697" t="s">
        <v>2976</v>
      </c>
      <c r="C1697">
        <f>VLOOKUP(B1697,pivottrain!A:C,2,0)</f>
        <v>0.73152478952291866</v>
      </c>
      <c r="D1697">
        <f>VLOOKUP(B1697,pivottrain!A:C,3,0)</f>
        <v>0.26847521047708139</v>
      </c>
      <c r="E1697" t="str">
        <f t="shared" si="26"/>
        <v>FEMALE</v>
      </c>
    </row>
    <row r="1698" spans="1:5">
      <c r="A1698" t="s">
        <v>6</v>
      </c>
      <c r="B1698" t="s">
        <v>2976</v>
      </c>
      <c r="C1698">
        <f>VLOOKUP(B1698,pivottrain!A:C,2,0)</f>
        <v>0.73152478952291866</v>
      </c>
      <c r="D1698">
        <f>VLOOKUP(B1698,pivottrain!A:C,3,0)</f>
        <v>0.26847521047708139</v>
      </c>
      <c r="E1698" t="str">
        <f t="shared" si="26"/>
        <v>FEMALE</v>
      </c>
    </row>
    <row r="1699" spans="1:5">
      <c r="A1699" t="s">
        <v>4</v>
      </c>
      <c r="B1699" t="s">
        <v>2988</v>
      </c>
      <c r="C1699">
        <f>VLOOKUP(B1699,pivottrain!A:C,2,0)</f>
        <v>6.5384615384615388E-2</v>
      </c>
      <c r="D1699">
        <f>VLOOKUP(B1699,pivottrain!A:C,3,0)</f>
        <v>0.93461538461538463</v>
      </c>
      <c r="E1699" t="str">
        <f t="shared" si="26"/>
        <v>MALE</v>
      </c>
    </row>
    <row r="1700" spans="1:5">
      <c r="A1700" t="s">
        <v>4</v>
      </c>
      <c r="B1700" t="s">
        <v>2982</v>
      </c>
      <c r="C1700">
        <f>VLOOKUP(B1700,pivottrain!A:C,2,0)</f>
        <v>3.7234042553191488E-2</v>
      </c>
      <c r="D1700">
        <f>VLOOKUP(B1700,pivottrain!A:C,3,0)</f>
        <v>0.96276595744680848</v>
      </c>
      <c r="E1700" t="str">
        <f t="shared" si="26"/>
        <v>MALE</v>
      </c>
    </row>
    <row r="1701" spans="1:5">
      <c r="A1701" t="s">
        <v>6</v>
      </c>
      <c r="B1701" t="s">
        <v>2976</v>
      </c>
      <c r="C1701">
        <f>VLOOKUP(B1701,pivottrain!A:C,2,0)</f>
        <v>0.73152478952291866</v>
      </c>
      <c r="D1701">
        <f>VLOOKUP(B1701,pivottrain!A:C,3,0)</f>
        <v>0.26847521047708139</v>
      </c>
      <c r="E1701" t="str">
        <f t="shared" si="26"/>
        <v>FEMALE</v>
      </c>
    </row>
    <row r="1702" spans="1:5">
      <c r="A1702" t="s">
        <v>4</v>
      </c>
      <c r="B1702" t="s">
        <v>2985</v>
      </c>
      <c r="C1702">
        <f>VLOOKUP(B1702,pivottrain!A:C,2,0)</f>
        <v>6.25E-2</v>
      </c>
      <c r="D1702">
        <f>VLOOKUP(B1702,pivottrain!A:C,3,0)</f>
        <v>0.9375</v>
      </c>
      <c r="E1702" t="str">
        <f t="shared" si="26"/>
        <v>MALE</v>
      </c>
    </row>
    <row r="1703" spans="1:5">
      <c r="A1703" t="s">
        <v>6</v>
      </c>
      <c r="B1703" t="s">
        <v>2976</v>
      </c>
      <c r="C1703">
        <f>VLOOKUP(B1703,pivottrain!A:C,2,0)</f>
        <v>0.73152478952291866</v>
      </c>
      <c r="D1703">
        <f>VLOOKUP(B1703,pivottrain!A:C,3,0)</f>
        <v>0.26847521047708139</v>
      </c>
      <c r="E1703" t="str">
        <f t="shared" si="26"/>
        <v>FEMALE</v>
      </c>
    </row>
    <row r="1704" spans="1:5">
      <c r="A1704" t="s">
        <v>6</v>
      </c>
      <c r="B1704" t="s">
        <v>2976</v>
      </c>
      <c r="C1704">
        <f>VLOOKUP(B1704,pivottrain!A:C,2,0)</f>
        <v>0.73152478952291866</v>
      </c>
      <c r="D1704">
        <f>VLOOKUP(B1704,pivottrain!A:C,3,0)</f>
        <v>0.26847521047708139</v>
      </c>
      <c r="E1704" t="str">
        <f t="shared" si="26"/>
        <v>FEMALE</v>
      </c>
    </row>
    <row r="1705" spans="1:5">
      <c r="A1705" t="s">
        <v>4</v>
      </c>
      <c r="B1705" t="s">
        <v>2976</v>
      </c>
      <c r="C1705">
        <f>VLOOKUP(B1705,pivottrain!A:C,2,0)</f>
        <v>0.73152478952291866</v>
      </c>
      <c r="D1705">
        <f>VLOOKUP(B1705,pivottrain!A:C,3,0)</f>
        <v>0.26847521047708139</v>
      </c>
      <c r="E1705" t="str">
        <f t="shared" si="26"/>
        <v>FEMALE</v>
      </c>
    </row>
    <row r="1706" spans="1:5">
      <c r="A1706" t="s">
        <v>4</v>
      </c>
      <c r="B1706" t="s">
        <v>2988</v>
      </c>
      <c r="C1706">
        <f>VLOOKUP(B1706,pivottrain!A:C,2,0)</f>
        <v>6.5384615384615388E-2</v>
      </c>
      <c r="D1706">
        <f>VLOOKUP(B1706,pivottrain!A:C,3,0)</f>
        <v>0.93461538461538463</v>
      </c>
      <c r="E1706" t="str">
        <f t="shared" si="26"/>
        <v>MALE</v>
      </c>
    </row>
    <row r="1707" spans="1:5">
      <c r="A1707" t="s">
        <v>4</v>
      </c>
      <c r="B1707" t="s">
        <v>2983</v>
      </c>
      <c r="C1707">
        <f>VLOOKUP(B1707,pivottrain!A:C,2,0)</f>
        <v>0.82037996545768566</v>
      </c>
      <c r="D1707">
        <f>VLOOKUP(B1707,pivottrain!A:C,3,0)</f>
        <v>0.17962003454231434</v>
      </c>
      <c r="E1707" t="str">
        <f t="shared" si="26"/>
        <v>FEMALE</v>
      </c>
    </row>
    <row r="1708" spans="1:5">
      <c r="A1708" t="s">
        <v>4</v>
      </c>
      <c r="B1708" t="s">
        <v>2995</v>
      </c>
      <c r="C1708">
        <f>VLOOKUP(B1708,pivottrain!A:C,2,0)</f>
        <v>0.15492957746478872</v>
      </c>
      <c r="D1708">
        <f>VLOOKUP(B1708,pivottrain!A:C,3,0)</f>
        <v>0.84507042253521125</v>
      </c>
      <c r="E1708" t="str">
        <f t="shared" si="26"/>
        <v>MALE</v>
      </c>
    </row>
    <row r="1709" spans="1:5">
      <c r="A1709" t="s">
        <v>6</v>
      </c>
      <c r="B1709" t="s">
        <v>2976</v>
      </c>
      <c r="C1709">
        <f>VLOOKUP(B1709,pivottrain!A:C,2,0)</f>
        <v>0.73152478952291866</v>
      </c>
      <c r="D1709">
        <f>VLOOKUP(B1709,pivottrain!A:C,3,0)</f>
        <v>0.26847521047708139</v>
      </c>
      <c r="E1709" t="str">
        <f t="shared" si="26"/>
        <v>FEMALE</v>
      </c>
    </row>
    <row r="1710" spans="1:5">
      <c r="A1710" t="s">
        <v>6</v>
      </c>
      <c r="B1710" t="s">
        <v>2976</v>
      </c>
      <c r="C1710">
        <f>VLOOKUP(B1710,pivottrain!A:C,2,0)</f>
        <v>0.73152478952291866</v>
      </c>
      <c r="D1710">
        <f>VLOOKUP(B1710,pivottrain!A:C,3,0)</f>
        <v>0.26847521047708139</v>
      </c>
      <c r="E1710" t="str">
        <f t="shared" si="26"/>
        <v>FEMALE</v>
      </c>
    </row>
    <row r="1711" spans="1:5">
      <c r="A1711" t="s">
        <v>4</v>
      </c>
      <c r="B1711" t="s">
        <v>2979</v>
      </c>
      <c r="C1711">
        <f>VLOOKUP(B1711,pivottrain!A:C,2,0)</f>
        <v>0.47619047619047616</v>
      </c>
      <c r="D1711">
        <f>VLOOKUP(B1711,pivottrain!A:C,3,0)</f>
        <v>0.52380952380952384</v>
      </c>
      <c r="E1711" t="str">
        <f t="shared" si="26"/>
        <v>MALE</v>
      </c>
    </row>
    <row r="1712" spans="1:5">
      <c r="A1712" t="s">
        <v>6</v>
      </c>
      <c r="B1712" t="s">
        <v>2976</v>
      </c>
      <c r="C1712">
        <f>VLOOKUP(B1712,pivottrain!A:C,2,0)</f>
        <v>0.73152478952291866</v>
      </c>
      <c r="D1712">
        <f>VLOOKUP(B1712,pivottrain!A:C,3,0)</f>
        <v>0.26847521047708139</v>
      </c>
      <c r="E1712" t="str">
        <f t="shared" si="26"/>
        <v>FEMALE</v>
      </c>
    </row>
    <row r="1713" spans="1:5">
      <c r="A1713" t="s">
        <v>4</v>
      </c>
      <c r="B1713" t="s">
        <v>2988</v>
      </c>
      <c r="C1713">
        <f>VLOOKUP(B1713,pivottrain!A:C,2,0)</f>
        <v>6.5384615384615388E-2</v>
      </c>
      <c r="D1713">
        <f>VLOOKUP(B1713,pivottrain!A:C,3,0)</f>
        <v>0.93461538461538463</v>
      </c>
      <c r="E1713" t="str">
        <f t="shared" si="26"/>
        <v>MALE</v>
      </c>
    </row>
    <row r="1714" spans="1:5">
      <c r="A1714" t="s">
        <v>6</v>
      </c>
      <c r="B1714" t="s">
        <v>2976</v>
      </c>
      <c r="C1714">
        <f>VLOOKUP(B1714,pivottrain!A:C,2,0)</f>
        <v>0.73152478952291866</v>
      </c>
      <c r="D1714">
        <f>VLOOKUP(B1714,pivottrain!A:C,3,0)</f>
        <v>0.26847521047708139</v>
      </c>
      <c r="E1714" t="str">
        <f t="shared" si="26"/>
        <v>FEMALE</v>
      </c>
    </row>
    <row r="1715" spans="1:5">
      <c r="A1715" t="s">
        <v>6</v>
      </c>
      <c r="B1715" t="s">
        <v>2976</v>
      </c>
      <c r="C1715">
        <f>VLOOKUP(B1715,pivottrain!A:C,2,0)</f>
        <v>0.73152478952291866</v>
      </c>
      <c r="D1715">
        <f>VLOOKUP(B1715,pivottrain!A:C,3,0)</f>
        <v>0.26847521047708139</v>
      </c>
      <c r="E1715" t="str">
        <f t="shared" si="26"/>
        <v>FEMALE</v>
      </c>
    </row>
    <row r="1716" spans="1:5">
      <c r="A1716" t="s">
        <v>4</v>
      </c>
      <c r="B1716" t="s">
        <v>2995</v>
      </c>
      <c r="C1716">
        <f>VLOOKUP(B1716,pivottrain!A:C,2,0)</f>
        <v>0.15492957746478872</v>
      </c>
      <c r="D1716">
        <f>VLOOKUP(B1716,pivottrain!A:C,3,0)</f>
        <v>0.84507042253521125</v>
      </c>
      <c r="E1716" t="str">
        <f t="shared" si="26"/>
        <v>MALE</v>
      </c>
    </row>
    <row r="1717" spans="1:5">
      <c r="A1717" t="s">
        <v>4</v>
      </c>
      <c r="B1717" t="s">
        <v>2995</v>
      </c>
      <c r="C1717">
        <f>VLOOKUP(B1717,pivottrain!A:C,2,0)</f>
        <v>0.15492957746478872</v>
      </c>
      <c r="D1717">
        <f>VLOOKUP(B1717,pivottrain!A:C,3,0)</f>
        <v>0.84507042253521125</v>
      </c>
      <c r="E1717" t="str">
        <f t="shared" si="26"/>
        <v>MALE</v>
      </c>
    </row>
    <row r="1718" spans="1:5">
      <c r="A1718" t="s">
        <v>6</v>
      </c>
      <c r="B1718" t="s">
        <v>2976</v>
      </c>
      <c r="C1718">
        <f>VLOOKUP(B1718,pivottrain!A:C,2,0)</f>
        <v>0.73152478952291866</v>
      </c>
      <c r="D1718">
        <f>VLOOKUP(B1718,pivottrain!A:C,3,0)</f>
        <v>0.26847521047708139</v>
      </c>
      <c r="E1718" t="str">
        <f t="shared" si="26"/>
        <v>FEMALE</v>
      </c>
    </row>
    <row r="1719" spans="1:5">
      <c r="A1719" t="s">
        <v>6</v>
      </c>
      <c r="B1719" t="s">
        <v>2976</v>
      </c>
      <c r="C1719">
        <f>VLOOKUP(B1719,pivottrain!A:C,2,0)</f>
        <v>0.73152478952291866</v>
      </c>
      <c r="D1719">
        <f>VLOOKUP(B1719,pivottrain!A:C,3,0)</f>
        <v>0.26847521047708139</v>
      </c>
      <c r="E1719" t="str">
        <f t="shared" si="26"/>
        <v>FEMALE</v>
      </c>
    </row>
    <row r="1720" spans="1:5">
      <c r="A1720" t="s">
        <v>6</v>
      </c>
      <c r="B1720" t="s">
        <v>2983</v>
      </c>
      <c r="C1720">
        <f>VLOOKUP(B1720,pivottrain!A:C,2,0)</f>
        <v>0.82037996545768566</v>
      </c>
      <c r="D1720">
        <f>VLOOKUP(B1720,pivottrain!A:C,3,0)</f>
        <v>0.17962003454231434</v>
      </c>
      <c r="E1720" t="str">
        <f t="shared" si="26"/>
        <v>FEMALE</v>
      </c>
    </row>
    <row r="1721" spans="1:5">
      <c r="A1721" t="s">
        <v>6</v>
      </c>
      <c r="B1721" t="s">
        <v>2983</v>
      </c>
      <c r="C1721">
        <f>VLOOKUP(B1721,pivottrain!A:C,2,0)</f>
        <v>0.82037996545768566</v>
      </c>
      <c r="D1721">
        <f>VLOOKUP(B1721,pivottrain!A:C,3,0)</f>
        <v>0.17962003454231434</v>
      </c>
      <c r="E1721" t="str">
        <f t="shared" si="26"/>
        <v>FEMALE</v>
      </c>
    </row>
    <row r="1722" spans="1:5">
      <c r="A1722" t="s">
        <v>4</v>
      </c>
      <c r="B1722" t="s">
        <v>2978</v>
      </c>
      <c r="C1722">
        <f>VLOOKUP(B1722,pivottrain!A:C,2,0)</f>
        <v>5.0847457627118647E-2</v>
      </c>
      <c r="D1722">
        <f>VLOOKUP(B1722,pivottrain!A:C,3,0)</f>
        <v>0.94915254237288138</v>
      </c>
      <c r="E1722" t="str">
        <f t="shared" si="26"/>
        <v>MALE</v>
      </c>
    </row>
    <row r="1723" spans="1:5">
      <c r="A1723" t="s">
        <v>4</v>
      </c>
      <c r="B1723" t="s">
        <v>2982</v>
      </c>
      <c r="C1723">
        <f>VLOOKUP(B1723,pivottrain!A:C,2,0)</f>
        <v>3.7234042553191488E-2</v>
      </c>
      <c r="D1723">
        <f>VLOOKUP(B1723,pivottrain!A:C,3,0)</f>
        <v>0.96276595744680848</v>
      </c>
      <c r="E1723" t="str">
        <f t="shared" si="26"/>
        <v>MALE</v>
      </c>
    </row>
    <row r="1724" spans="1:5">
      <c r="A1724" t="s">
        <v>4</v>
      </c>
      <c r="B1724" t="s">
        <v>2984</v>
      </c>
      <c r="C1724">
        <f>VLOOKUP(B1724,pivottrain!A:C,2,0)</f>
        <v>2.6315789473684209E-2</v>
      </c>
      <c r="D1724">
        <f>VLOOKUP(B1724,pivottrain!A:C,3,0)</f>
        <v>0.97368421052631582</v>
      </c>
      <c r="E1724" t="str">
        <f t="shared" si="26"/>
        <v>MALE</v>
      </c>
    </row>
    <row r="1725" spans="1:5">
      <c r="A1725" t="s">
        <v>4</v>
      </c>
      <c r="B1725" t="s">
        <v>2988</v>
      </c>
      <c r="C1725">
        <f>VLOOKUP(B1725,pivottrain!A:C,2,0)</f>
        <v>6.5384615384615388E-2</v>
      </c>
      <c r="D1725">
        <f>VLOOKUP(B1725,pivottrain!A:C,3,0)</f>
        <v>0.93461538461538463</v>
      </c>
      <c r="E1725" t="str">
        <f t="shared" si="26"/>
        <v>MALE</v>
      </c>
    </row>
    <row r="1726" spans="1:5">
      <c r="A1726" t="s">
        <v>4</v>
      </c>
      <c r="B1726" t="s">
        <v>2992</v>
      </c>
      <c r="C1726">
        <f>VLOOKUP(B1726,pivottrain!A:C,2,0)</f>
        <v>0.06</v>
      </c>
      <c r="D1726">
        <f>VLOOKUP(B1726,pivottrain!A:C,3,0)</f>
        <v>0.94</v>
      </c>
      <c r="E1726" t="str">
        <f t="shared" si="26"/>
        <v>MALE</v>
      </c>
    </row>
    <row r="1727" spans="1:5">
      <c r="A1727" t="s">
        <v>6</v>
      </c>
      <c r="B1727" t="s">
        <v>2983</v>
      </c>
      <c r="C1727">
        <f>VLOOKUP(B1727,pivottrain!A:C,2,0)</f>
        <v>0.82037996545768566</v>
      </c>
      <c r="D1727">
        <f>VLOOKUP(B1727,pivottrain!A:C,3,0)</f>
        <v>0.17962003454231434</v>
      </c>
      <c r="E1727" t="str">
        <f t="shared" si="26"/>
        <v>FEMALE</v>
      </c>
    </row>
    <row r="1728" spans="1:5">
      <c r="A1728" t="s">
        <v>4</v>
      </c>
      <c r="B1728" t="s">
        <v>2988</v>
      </c>
      <c r="C1728">
        <f>VLOOKUP(B1728,pivottrain!A:C,2,0)</f>
        <v>6.5384615384615388E-2</v>
      </c>
      <c r="D1728">
        <f>VLOOKUP(B1728,pivottrain!A:C,3,0)</f>
        <v>0.93461538461538463</v>
      </c>
      <c r="E1728" t="str">
        <f t="shared" si="26"/>
        <v>MALE</v>
      </c>
    </row>
    <row r="1729" spans="1:5">
      <c r="A1729" t="s">
        <v>4</v>
      </c>
      <c r="B1729" t="s">
        <v>2984</v>
      </c>
      <c r="C1729">
        <f>VLOOKUP(B1729,pivottrain!A:C,2,0)</f>
        <v>2.6315789473684209E-2</v>
      </c>
      <c r="D1729">
        <f>VLOOKUP(B1729,pivottrain!A:C,3,0)</f>
        <v>0.97368421052631582</v>
      </c>
      <c r="E1729" t="str">
        <f t="shared" si="26"/>
        <v>MALE</v>
      </c>
    </row>
    <row r="1730" spans="1:5">
      <c r="A1730" t="s">
        <v>6</v>
      </c>
      <c r="B1730" t="s">
        <v>2976</v>
      </c>
      <c r="C1730">
        <f>VLOOKUP(B1730,pivottrain!A:C,2,0)</f>
        <v>0.73152478952291866</v>
      </c>
      <c r="D1730">
        <f>VLOOKUP(B1730,pivottrain!A:C,3,0)</f>
        <v>0.26847521047708139</v>
      </c>
      <c r="E1730" t="str">
        <f t="shared" si="26"/>
        <v>FEMALE</v>
      </c>
    </row>
    <row r="1731" spans="1:5">
      <c r="A1731" t="s">
        <v>4</v>
      </c>
      <c r="B1731" t="s">
        <v>2976</v>
      </c>
      <c r="C1731">
        <f>VLOOKUP(B1731,pivottrain!A:C,2,0)</f>
        <v>0.73152478952291866</v>
      </c>
      <c r="D1731">
        <f>VLOOKUP(B1731,pivottrain!A:C,3,0)</f>
        <v>0.26847521047708139</v>
      </c>
      <c r="E1731" t="str">
        <f t="shared" ref="E1731:E1794" si="27">IF(D1731&gt;C1731,"MALE","FEMALE")</f>
        <v>FEMALE</v>
      </c>
    </row>
    <row r="1732" spans="1:5">
      <c r="A1732" t="s">
        <v>4</v>
      </c>
      <c r="B1732" t="s">
        <v>2976</v>
      </c>
      <c r="C1732">
        <f>VLOOKUP(B1732,pivottrain!A:C,2,0)</f>
        <v>0.73152478952291866</v>
      </c>
      <c r="D1732">
        <f>VLOOKUP(B1732,pivottrain!A:C,3,0)</f>
        <v>0.26847521047708139</v>
      </c>
      <c r="E1732" t="str">
        <f t="shared" si="27"/>
        <v>FEMALE</v>
      </c>
    </row>
    <row r="1733" spans="1:5">
      <c r="A1733" t="s">
        <v>4</v>
      </c>
      <c r="B1733" t="s">
        <v>2994</v>
      </c>
      <c r="C1733">
        <f>VLOOKUP(B1733,pivottrain!A:C,2,0)</f>
        <v>8.6538461538461536E-2</v>
      </c>
      <c r="D1733">
        <f>VLOOKUP(B1733,pivottrain!A:C,3,0)</f>
        <v>0.91346153846153844</v>
      </c>
      <c r="E1733" t="str">
        <f t="shared" si="27"/>
        <v>MALE</v>
      </c>
    </row>
    <row r="1734" spans="1:5">
      <c r="A1734" t="s">
        <v>4</v>
      </c>
      <c r="B1734" t="s">
        <v>2996</v>
      </c>
      <c r="C1734">
        <f>VLOOKUP(B1734,pivottrain!A:C,2,0)</f>
        <v>0</v>
      </c>
      <c r="D1734">
        <f>VLOOKUP(B1734,pivottrain!A:C,3,0)</f>
        <v>1</v>
      </c>
      <c r="E1734" t="str">
        <f t="shared" si="27"/>
        <v>MALE</v>
      </c>
    </row>
    <row r="1735" spans="1:5">
      <c r="A1735" t="s">
        <v>4</v>
      </c>
      <c r="B1735" t="s">
        <v>2988</v>
      </c>
      <c r="C1735">
        <f>VLOOKUP(B1735,pivottrain!A:C,2,0)</f>
        <v>6.5384615384615388E-2</v>
      </c>
      <c r="D1735">
        <f>VLOOKUP(B1735,pivottrain!A:C,3,0)</f>
        <v>0.93461538461538463</v>
      </c>
      <c r="E1735" t="str">
        <f t="shared" si="27"/>
        <v>MALE</v>
      </c>
    </row>
    <row r="1736" spans="1:5">
      <c r="A1736" t="s">
        <v>4</v>
      </c>
      <c r="B1736" t="s">
        <v>2986</v>
      </c>
      <c r="C1736">
        <f>VLOOKUP(B1736,pivottrain!A:C,2,0)</f>
        <v>0.28260869565217389</v>
      </c>
      <c r="D1736">
        <f>VLOOKUP(B1736,pivottrain!A:C,3,0)</f>
        <v>0.71739130434782605</v>
      </c>
      <c r="E1736" t="str">
        <f t="shared" si="27"/>
        <v>MALE</v>
      </c>
    </row>
    <row r="1737" spans="1:5">
      <c r="A1737" t="s">
        <v>6</v>
      </c>
      <c r="B1737" t="s">
        <v>2986</v>
      </c>
      <c r="C1737">
        <f>VLOOKUP(B1737,pivottrain!A:C,2,0)</f>
        <v>0.28260869565217389</v>
      </c>
      <c r="D1737">
        <f>VLOOKUP(B1737,pivottrain!A:C,3,0)</f>
        <v>0.71739130434782605</v>
      </c>
      <c r="E1737" t="str">
        <f t="shared" si="27"/>
        <v>MALE</v>
      </c>
    </row>
    <row r="1738" spans="1:5">
      <c r="A1738" t="s">
        <v>4</v>
      </c>
      <c r="B1738" t="s">
        <v>2976</v>
      </c>
      <c r="C1738">
        <f>VLOOKUP(B1738,pivottrain!A:C,2,0)</f>
        <v>0.73152478952291866</v>
      </c>
      <c r="D1738">
        <f>VLOOKUP(B1738,pivottrain!A:C,3,0)</f>
        <v>0.26847521047708139</v>
      </c>
      <c r="E1738" t="str">
        <f t="shared" si="27"/>
        <v>FEMALE</v>
      </c>
    </row>
    <row r="1739" spans="1:5">
      <c r="A1739" t="s">
        <v>4</v>
      </c>
      <c r="B1739" t="s">
        <v>2982</v>
      </c>
      <c r="C1739">
        <f>VLOOKUP(B1739,pivottrain!A:C,2,0)</f>
        <v>3.7234042553191488E-2</v>
      </c>
      <c r="D1739">
        <f>VLOOKUP(B1739,pivottrain!A:C,3,0)</f>
        <v>0.96276595744680848</v>
      </c>
      <c r="E1739" t="str">
        <f t="shared" si="27"/>
        <v>MALE</v>
      </c>
    </row>
    <row r="1740" spans="1:5">
      <c r="A1740" t="s">
        <v>6</v>
      </c>
      <c r="B1740" t="s">
        <v>2976</v>
      </c>
      <c r="C1740">
        <f>VLOOKUP(B1740,pivottrain!A:C,2,0)</f>
        <v>0.73152478952291866</v>
      </c>
      <c r="D1740">
        <f>VLOOKUP(B1740,pivottrain!A:C,3,0)</f>
        <v>0.26847521047708139</v>
      </c>
      <c r="E1740" t="str">
        <f t="shared" si="27"/>
        <v>FEMALE</v>
      </c>
    </row>
    <row r="1741" spans="1:5">
      <c r="A1741" t="s">
        <v>6</v>
      </c>
      <c r="B1741" t="s">
        <v>2983</v>
      </c>
      <c r="C1741">
        <f>VLOOKUP(B1741,pivottrain!A:C,2,0)</f>
        <v>0.82037996545768566</v>
      </c>
      <c r="D1741">
        <f>VLOOKUP(B1741,pivottrain!A:C,3,0)</f>
        <v>0.17962003454231434</v>
      </c>
      <c r="E1741" t="str">
        <f t="shared" si="27"/>
        <v>FEMALE</v>
      </c>
    </row>
    <row r="1742" spans="1:5">
      <c r="A1742" t="s">
        <v>4</v>
      </c>
      <c r="B1742" t="s">
        <v>2982</v>
      </c>
      <c r="C1742">
        <f>VLOOKUP(B1742,pivottrain!A:C,2,0)</f>
        <v>3.7234042553191488E-2</v>
      </c>
      <c r="D1742">
        <f>VLOOKUP(B1742,pivottrain!A:C,3,0)</f>
        <v>0.96276595744680848</v>
      </c>
      <c r="E1742" t="str">
        <f t="shared" si="27"/>
        <v>MALE</v>
      </c>
    </row>
    <row r="1743" spans="1:5">
      <c r="A1743" t="s">
        <v>4</v>
      </c>
      <c r="B1743" t="s">
        <v>2992</v>
      </c>
      <c r="C1743">
        <f>VLOOKUP(B1743,pivottrain!A:C,2,0)</f>
        <v>0.06</v>
      </c>
      <c r="D1743">
        <f>VLOOKUP(B1743,pivottrain!A:C,3,0)</f>
        <v>0.94</v>
      </c>
      <c r="E1743" t="str">
        <f t="shared" si="27"/>
        <v>MALE</v>
      </c>
    </row>
    <row r="1744" spans="1:5">
      <c r="A1744" t="s">
        <v>4</v>
      </c>
      <c r="B1744" t="s">
        <v>2982</v>
      </c>
      <c r="C1744">
        <f>VLOOKUP(B1744,pivottrain!A:C,2,0)</f>
        <v>3.7234042553191488E-2</v>
      </c>
      <c r="D1744">
        <f>VLOOKUP(B1744,pivottrain!A:C,3,0)</f>
        <v>0.96276595744680848</v>
      </c>
      <c r="E1744" t="str">
        <f t="shared" si="27"/>
        <v>MALE</v>
      </c>
    </row>
    <row r="1745" spans="1:5">
      <c r="A1745" t="s">
        <v>6</v>
      </c>
      <c r="B1745" t="s">
        <v>2994</v>
      </c>
      <c r="C1745">
        <f>VLOOKUP(B1745,pivottrain!A:C,2,0)</f>
        <v>8.6538461538461536E-2</v>
      </c>
      <c r="D1745">
        <f>VLOOKUP(B1745,pivottrain!A:C,3,0)</f>
        <v>0.91346153846153844</v>
      </c>
      <c r="E1745" t="str">
        <f t="shared" si="27"/>
        <v>MALE</v>
      </c>
    </row>
    <row r="1746" spans="1:5">
      <c r="A1746" t="s">
        <v>4</v>
      </c>
      <c r="B1746" t="s">
        <v>2982</v>
      </c>
      <c r="C1746">
        <f>VLOOKUP(B1746,pivottrain!A:C,2,0)</f>
        <v>3.7234042553191488E-2</v>
      </c>
      <c r="D1746">
        <f>VLOOKUP(B1746,pivottrain!A:C,3,0)</f>
        <v>0.96276595744680848</v>
      </c>
      <c r="E1746" t="str">
        <f t="shared" si="27"/>
        <v>MALE</v>
      </c>
    </row>
    <row r="1747" spans="1:5">
      <c r="A1747" t="s">
        <v>4</v>
      </c>
      <c r="B1747" t="s">
        <v>2988</v>
      </c>
      <c r="C1747">
        <f>VLOOKUP(B1747,pivottrain!A:C,2,0)</f>
        <v>6.5384615384615388E-2</v>
      </c>
      <c r="D1747">
        <f>VLOOKUP(B1747,pivottrain!A:C,3,0)</f>
        <v>0.93461538461538463</v>
      </c>
      <c r="E1747" t="str">
        <f t="shared" si="27"/>
        <v>MALE</v>
      </c>
    </row>
    <row r="1748" spans="1:5">
      <c r="A1748" t="s">
        <v>6</v>
      </c>
      <c r="B1748" t="s">
        <v>2976</v>
      </c>
      <c r="C1748">
        <f>VLOOKUP(B1748,pivottrain!A:C,2,0)</f>
        <v>0.73152478952291866</v>
      </c>
      <c r="D1748">
        <f>VLOOKUP(B1748,pivottrain!A:C,3,0)</f>
        <v>0.26847521047708139</v>
      </c>
      <c r="E1748" t="str">
        <f t="shared" si="27"/>
        <v>FEMALE</v>
      </c>
    </row>
    <row r="1749" spans="1:5">
      <c r="A1749" t="s">
        <v>6</v>
      </c>
      <c r="B1749" t="s">
        <v>2983</v>
      </c>
      <c r="C1749">
        <f>VLOOKUP(B1749,pivottrain!A:C,2,0)</f>
        <v>0.82037996545768566</v>
      </c>
      <c r="D1749">
        <f>VLOOKUP(B1749,pivottrain!A:C,3,0)</f>
        <v>0.17962003454231434</v>
      </c>
      <c r="E1749" t="str">
        <f t="shared" si="27"/>
        <v>FEMALE</v>
      </c>
    </row>
    <row r="1750" spans="1:5">
      <c r="A1750" t="s">
        <v>4</v>
      </c>
      <c r="B1750" t="s">
        <v>2988</v>
      </c>
      <c r="C1750">
        <f>VLOOKUP(B1750,pivottrain!A:C,2,0)</f>
        <v>6.5384615384615388E-2</v>
      </c>
      <c r="D1750">
        <f>VLOOKUP(B1750,pivottrain!A:C,3,0)</f>
        <v>0.93461538461538463</v>
      </c>
      <c r="E1750" t="str">
        <f t="shared" si="27"/>
        <v>MALE</v>
      </c>
    </row>
    <row r="1751" spans="1:5">
      <c r="A1751" t="s">
        <v>4</v>
      </c>
      <c r="B1751" t="s">
        <v>2982</v>
      </c>
      <c r="C1751">
        <f>VLOOKUP(B1751,pivottrain!A:C,2,0)</f>
        <v>3.7234042553191488E-2</v>
      </c>
      <c r="D1751">
        <f>VLOOKUP(B1751,pivottrain!A:C,3,0)</f>
        <v>0.96276595744680848</v>
      </c>
      <c r="E1751" t="str">
        <f t="shared" si="27"/>
        <v>MALE</v>
      </c>
    </row>
    <row r="1752" spans="1:5">
      <c r="A1752" t="s">
        <v>4</v>
      </c>
      <c r="B1752" t="s">
        <v>2985</v>
      </c>
      <c r="C1752">
        <f>VLOOKUP(B1752,pivottrain!A:C,2,0)</f>
        <v>6.25E-2</v>
      </c>
      <c r="D1752">
        <f>VLOOKUP(B1752,pivottrain!A:C,3,0)</f>
        <v>0.9375</v>
      </c>
      <c r="E1752" t="str">
        <f t="shared" si="27"/>
        <v>MALE</v>
      </c>
    </row>
    <row r="1753" spans="1:5">
      <c r="A1753" t="s">
        <v>6</v>
      </c>
      <c r="B1753" t="s">
        <v>2976</v>
      </c>
      <c r="C1753">
        <f>VLOOKUP(B1753,pivottrain!A:C,2,0)</f>
        <v>0.73152478952291866</v>
      </c>
      <c r="D1753">
        <f>VLOOKUP(B1753,pivottrain!A:C,3,0)</f>
        <v>0.26847521047708139</v>
      </c>
      <c r="E1753" t="str">
        <f t="shared" si="27"/>
        <v>FEMALE</v>
      </c>
    </row>
    <row r="1754" spans="1:5">
      <c r="A1754" t="s">
        <v>4</v>
      </c>
      <c r="B1754" t="s">
        <v>2992</v>
      </c>
      <c r="C1754">
        <f>VLOOKUP(B1754,pivottrain!A:C,2,0)</f>
        <v>0.06</v>
      </c>
      <c r="D1754">
        <f>VLOOKUP(B1754,pivottrain!A:C,3,0)</f>
        <v>0.94</v>
      </c>
      <c r="E1754" t="str">
        <f t="shared" si="27"/>
        <v>MALE</v>
      </c>
    </row>
    <row r="1755" spans="1:5">
      <c r="A1755" t="s">
        <v>6</v>
      </c>
      <c r="B1755" t="s">
        <v>2983</v>
      </c>
      <c r="C1755">
        <f>VLOOKUP(B1755,pivottrain!A:C,2,0)</f>
        <v>0.82037996545768566</v>
      </c>
      <c r="D1755">
        <f>VLOOKUP(B1755,pivottrain!A:C,3,0)</f>
        <v>0.17962003454231434</v>
      </c>
      <c r="E1755" t="str">
        <f t="shared" si="27"/>
        <v>FEMALE</v>
      </c>
    </row>
    <row r="1756" spans="1:5">
      <c r="A1756" t="s">
        <v>4</v>
      </c>
      <c r="B1756" t="s">
        <v>2993</v>
      </c>
      <c r="C1756">
        <f>VLOOKUP(B1756,pivottrain!A:C,2,0)</f>
        <v>0.10810810810810811</v>
      </c>
      <c r="D1756">
        <f>VLOOKUP(B1756,pivottrain!A:C,3,0)</f>
        <v>0.89189189189189189</v>
      </c>
      <c r="E1756" t="str">
        <f t="shared" si="27"/>
        <v>MALE</v>
      </c>
    </row>
    <row r="1757" spans="1:5">
      <c r="A1757" t="s">
        <v>6</v>
      </c>
      <c r="B1757" t="s">
        <v>2976</v>
      </c>
      <c r="C1757">
        <f>VLOOKUP(B1757,pivottrain!A:C,2,0)</f>
        <v>0.73152478952291866</v>
      </c>
      <c r="D1757">
        <f>VLOOKUP(B1757,pivottrain!A:C,3,0)</f>
        <v>0.26847521047708139</v>
      </c>
      <c r="E1757" t="str">
        <f t="shared" si="27"/>
        <v>FEMALE</v>
      </c>
    </row>
    <row r="1758" spans="1:5">
      <c r="A1758" t="s">
        <v>6</v>
      </c>
      <c r="B1758" t="s">
        <v>2993</v>
      </c>
      <c r="C1758">
        <f>VLOOKUP(B1758,pivottrain!A:C,2,0)</f>
        <v>0.10810810810810811</v>
      </c>
      <c r="D1758">
        <f>VLOOKUP(B1758,pivottrain!A:C,3,0)</f>
        <v>0.89189189189189189</v>
      </c>
      <c r="E1758" t="str">
        <f t="shared" si="27"/>
        <v>MALE</v>
      </c>
    </row>
    <row r="1759" spans="1:5">
      <c r="A1759" t="s">
        <v>6</v>
      </c>
      <c r="B1759" t="s">
        <v>2976</v>
      </c>
      <c r="C1759">
        <f>VLOOKUP(B1759,pivottrain!A:C,2,0)</f>
        <v>0.73152478952291866</v>
      </c>
      <c r="D1759">
        <f>VLOOKUP(B1759,pivottrain!A:C,3,0)</f>
        <v>0.26847521047708139</v>
      </c>
      <c r="E1759" t="str">
        <f t="shared" si="27"/>
        <v>FEMALE</v>
      </c>
    </row>
    <row r="1760" spans="1:5">
      <c r="A1760" t="s">
        <v>4</v>
      </c>
      <c r="B1760" t="s">
        <v>2992</v>
      </c>
      <c r="C1760">
        <f>VLOOKUP(B1760,pivottrain!A:C,2,0)</f>
        <v>0.06</v>
      </c>
      <c r="D1760">
        <f>VLOOKUP(B1760,pivottrain!A:C,3,0)</f>
        <v>0.94</v>
      </c>
      <c r="E1760" t="str">
        <f t="shared" si="27"/>
        <v>MALE</v>
      </c>
    </row>
    <row r="1761" spans="1:5">
      <c r="A1761" t="s">
        <v>4</v>
      </c>
      <c r="B1761" t="s">
        <v>2982</v>
      </c>
      <c r="C1761">
        <f>VLOOKUP(B1761,pivottrain!A:C,2,0)</f>
        <v>3.7234042553191488E-2</v>
      </c>
      <c r="D1761">
        <f>VLOOKUP(B1761,pivottrain!A:C,3,0)</f>
        <v>0.96276595744680848</v>
      </c>
      <c r="E1761" t="str">
        <f t="shared" si="27"/>
        <v>MALE</v>
      </c>
    </row>
    <row r="1762" spans="1:5">
      <c r="A1762" t="s">
        <v>6</v>
      </c>
      <c r="B1762" t="s">
        <v>2976</v>
      </c>
      <c r="C1762">
        <f>VLOOKUP(B1762,pivottrain!A:C,2,0)</f>
        <v>0.73152478952291866</v>
      </c>
      <c r="D1762">
        <f>VLOOKUP(B1762,pivottrain!A:C,3,0)</f>
        <v>0.26847521047708139</v>
      </c>
      <c r="E1762" t="str">
        <f t="shared" si="27"/>
        <v>FEMALE</v>
      </c>
    </row>
    <row r="1763" spans="1:5">
      <c r="A1763" t="s">
        <v>6</v>
      </c>
      <c r="B1763" t="s">
        <v>2976</v>
      </c>
      <c r="C1763">
        <f>VLOOKUP(B1763,pivottrain!A:C,2,0)</f>
        <v>0.73152478952291866</v>
      </c>
      <c r="D1763">
        <f>VLOOKUP(B1763,pivottrain!A:C,3,0)</f>
        <v>0.26847521047708139</v>
      </c>
      <c r="E1763" t="str">
        <f t="shared" si="27"/>
        <v>FEMALE</v>
      </c>
    </row>
    <row r="1764" spans="1:5">
      <c r="A1764" t="s">
        <v>6</v>
      </c>
      <c r="B1764" t="s">
        <v>2976</v>
      </c>
      <c r="C1764">
        <f>VLOOKUP(B1764,pivottrain!A:C,2,0)</f>
        <v>0.73152478952291866</v>
      </c>
      <c r="D1764">
        <f>VLOOKUP(B1764,pivottrain!A:C,3,0)</f>
        <v>0.26847521047708139</v>
      </c>
      <c r="E1764" t="str">
        <f t="shared" si="27"/>
        <v>FEMALE</v>
      </c>
    </row>
    <row r="1765" spans="1:5">
      <c r="A1765" t="s">
        <v>4</v>
      </c>
      <c r="B1765" t="s">
        <v>2976</v>
      </c>
      <c r="C1765">
        <f>VLOOKUP(B1765,pivottrain!A:C,2,0)</f>
        <v>0.73152478952291866</v>
      </c>
      <c r="D1765">
        <f>VLOOKUP(B1765,pivottrain!A:C,3,0)</f>
        <v>0.26847521047708139</v>
      </c>
      <c r="E1765" t="str">
        <f t="shared" si="27"/>
        <v>FEMALE</v>
      </c>
    </row>
    <row r="1766" spans="1:5">
      <c r="A1766" t="s">
        <v>4</v>
      </c>
      <c r="B1766" t="s">
        <v>2976</v>
      </c>
      <c r="C1766">
        <f>VLOOKUP(B1766,pivottrain!A:C,2,0)</f>
        <v>0.73152478952291866</v>
      </c>
      <c r="D1766">
        <f>VLOOKUP(B1766,pivottrain!A:C,3,0)</f>
        <v>0.26847521047708139</v>
      </c>
      <c r="E1766" t="str">
        <f t="shared" si="27"/>
        <v>FEMALE</v>
      </c>
    </row>
    <row r="1767" spans="1:5">
      <c r="A1767" t="s">
        <v>6</v>
      </c>
      <c r="B1767" t="s">
        <v>2983</v>
      </c>
      <c r="C1767">
        <f>VLOOKUP(B1767,pivottrain!A:C,2,0)</f>
        <v>0.82037996545768566</v>
      </c>
      <c r="D1767">
        <f>VLOOKUP(B1767,pivottrain!A:C,3,0)</f>
        <v>0.17962003454231434</v>
      </c>
      <c r="E1767" t="str">
        <f t="shared" si="27"/>
        <v>FEMALE</v>
      </c>
    </row>
    <row r="1768" spans="1:5">
      <c r="A1768" t="s">
        <v>4</v>
      </c>
      <c r="B1768" t="s">
        <v>2982</v>
      </c>
      <c r="C1768">
        <f>VLOOKUP(B1768,pivottrain!A:C,2,0)</f>
        <v>3.7234042553191488E-2</v>
      </c>
      <c r="D1768">
        <f>VLOOKUP(B1768,pivottrain!A:C,3,0)</f>
        <v>0.96276595744680848</v>
      </c>
      <c r="E1768" t="str">
        <f t="shared" si="27"/>
        <v>MALE</v>
      </c>
    </row>
    <row r="1769" spans="1:5">
      <c r="A1769" t="s">
        <v>4</v>
      </c>
      <c r="B1769" t="s">
        <v>2995</v>
      </c>
      <c r="C1769">
        <f>VLOOKUP(B1769,pivottrain!A:C,2,0)</f>
        <v>0.15492957746478872</v>
      </c>
      <c r="D1769">
        <f>VLOOKUP(B1769,pivottrain!A:C,3,0)</f>
        <v>0.84507042253521125</v>
      </c>
      <c r="E1769" t="str">
        <f t="shared" si="27"/>
        <v>MALE</v>
      </c>
    </row>
    <row r="1770" spans="1:5">
      <c r="A1770" t="s">
        <v>4</v>
      </c>
      <c r="B1770" t="s">
        <v>2993</v>
      </c>
      <c r="C1770">
        <f>VLOOKUP(B1770,pivottrain!A:C,2,0)</f>
        <v>0.10810810810810811</v>
      </c>
      <c r="D1770">
        <f>VLOOKUP(B1770,pivottrain!A:C,3,0)</f>
        <v>0.89189189189189189</v>
      </c>
      <c r="E1770" t="str">
        <f t="shared" si="27"/>
        <v>MALE</v>
      </c>
    </row>
    <row r="1771" spans="1:5">
      <c r="A1771" t="s">
        <v>6</v>
      </c>
      <c r="B1771" t="s">
        <v>2976</v>
      </c>
      <c r="C1771">
        <f>VLOOKUP(B1771,pivottrain!A:C,2,0)</f>
        <v>0.73152478952291866</v>
      </c>
      <c r="D1771">
        <f>VLOOKUP(B1771,pivottrain!A:C,3,0)</f>
        <v>0.26847521047708139</v>
      </c>
      <c r="E1771" t="str">
        <f t="shared" si="27"/>
        <v>FEMALE</v>
      </c>
    </row>
    <row r="1772" spans="1:5">
      <c r="A1772" t="s">
        <v>6</v>
      </c>
      <c r="B1772" t="s">
        <v>2986</v>
      </c>
      <c r="C1772">
        <f>VLOOKUP(B1772,pivottrain!A:C,2,0)</f>
        <v>0.28260869565217389</v>
      </c>
      <c r="D1772">
        <f>VLOOKUP(B1772,pivottrain!A:C,3,0)</f>
        <v>0.71739130434782605</v>
      </c>
      <c r="E1772" t="str">
        <f t="shared" si="27"/>
        <v>MALE</v>
      </c>
    </row>
    <row r="1773" spans="1:5">
      <c r="A1773" t="s">
        <v>6</v>
      </c>
      <c r="B1773" t="s">
        <v>2983</v>
      </c>
      <c r="C1773">
        <f>VLOOKUP(B1773,pivottrain!A:C,2,0)</f>
        <v>0.82037996545768566</v>
      </c>
      <c r="D1773">
        <f>VLOOKUP(B1773,pivottrain!A:C,3,0)</f>
        <v>0.17962003454231434</v>
      </c>
      <c r="E1773" t="str">
        <f t="shared" si="27"/>
        <v>FEMALE</v>
      </c>
    </row>
    <row r="1774" spans="1:5">
      <c r="A1774" t="s">
        <v>4</v>
      </c>
      <c r="B1774" t="s">
        <v>2976</v>
      </c>
      <c r="C1774">
        <f>VLOOKUP(B1774,pivottrain!A:C,2,0)</f>
        <v>0.73152478952291866</v>
      </c>
      <c r="D1774">
        <f>VLOOKUP(B1774,pivottrain!A:C,3,0)</f>
        <v>0.26847521047708139</v>
      </c>
      <c r="E1774" t="str">
        <f t="shared" si="27"/>
        <v>FEMALE</v>
      </c>
    </row>
    <row r="1775" spans="1:5">
      <c r="A1775" t="s">
        <v>4</v>
      </c>
      <c r="B1775" t="s">
        <v>2986</v>
      </c>
      <c r="C1775">
        <f>VLOOKUP(B1775,pivottrain!A:C,2,0)</f>
        <v>0.28260869565217389</v>
      </c>
      <c r="D1775">
        <f>VLOOKUP(B1775,pivottrain!A:C,3,0)</f>
        <v>0.71739130434782605</v>
      </c>
      <c r="E1775" t="str">
        <f t="shared" si="27"/>
        <v>MALE</v>
      </c>
    </row>
    <row r="1776" spans="1:5">
      <c r="A1776" t="s">
        <v>4</v>
      </c>
      <c r="B1776" t="s">
        <v>2976</v>
      </c>
      <c r="C1776">
        <f>VLOOKUP(B1776,pivottrain!A:C,2,0)</f>
        <v>0.73152478952291866</v>
      </c>
      <c r="D1776">
        <f>VLOOKUP(B1776,pivottrain!A:C,3,0)</f>
        <v>0.26847521047708139</v>
      </c>
      <c r="E1776" t="str">
        <f t="shared" si="27"/>
        <v>FEMALE</v>
      </c>
    </row>
    <row r="1777" spans="1:5">
      <c r="A1777" t="s">
        <v>4</v>
      </c>
      <c r="B1777" t="s">
        <v>2985</v>
      </c>
      <c r="C1777">
        <f>VLOOKUP(B1777,pivottrain!A:C,2,0)</f>
        <v>6.25E-2</v>
      </c>
      <c r="D1777">
        <f>VLOOKUP(B1777,pivottrain!A:C,3,0)</f>
        <v>0.9375</v>
      </c>
      <c r="E1777" t="str">
        <f t="shared" si="27"/>
        <v>MALE</v>
      </c>
    </row>
    <row r="1778" spans="1:5">
      <c r="A1778" t="s">
        <v>6</v>
      </c>
      <c r="B1778" t="s">
        <v>2976</v>
      </c>
      <c r="C1778">
        <f>VLOOKUP(B1778,pivottrain!A:C,2,0)</f>
        <v>0.73152478952291866</v>
      </c>
      <c r="D1778">
        <f>VLOOKUP(B1778,pivottrain!A:C,3,0)</f>
        <v>0.26847521047708139</v>
      </c>
      <c r="E1778" t="str">
        <f t="shared" si="27"/>
        <v>FEMALE</v>
      </c>
    </row>
    <row r="1779" spans="1:5">
      <c r="A1779" t="s">
        <v>4</v>
      </c>
      <c r="B1779" t="s">
        <v>2982</v>
      </c>
      <c r="C1779">
        <f>VLOOKUP(B1779,pivottrain!A:C,2,0)</f>
        <v>3.7234042553191488E-2</v>
      </c>
      <c r="D1779">
        <f>VLOOKUP(B1779,pivottrain!A:C,3,0)</f>
        <v>0.96276595744680848</v>
      </c>
      <c r="E1779" t="str">
        <f t="shared" si="27"/>
        <v>MALE</v>
      </c>
    </row>
    <row r="1780" spans="1:5">
      <c r="A1780" t="s">
        <v>6</v>
      </c>
      <c r="B1780" t="s">
        <v>2976</v>
      </c>
      <c r="C1780">
        <f>VLOOKUP(B1780,pivottrain!A:C,2,0)</f>
        <v>0.73152478952291866</v>
      </c>
      <c r="D1780">
        <f>VLOOKUP(B1780,pivottrain!A:C,3,0)</f>
        <v>0.26847521047708139</v>
      </c>
      <c r="E1780" t="str">
        <f t="shared" si="27"/>
        <v>FEMALE</v>
      </c>
    </row>
    <row r="1781" spans="1:5">
      <c r="A1781" t="s">
        <v>6</v>
      </c>
      <c r="B1781" t="s">
        <v>2983</v>
      </c>
      <c r="C1781">
        <f>VLOOKUP(B1781,pivottrain!A:C,2,0)</f>
        <v>0.82037996545768566</v>
      </c>
      <c r="D1781">
        <f>VLOOKUP(B1781,pivottrain!A:C,3,0)</f>
        <v>0.17962003454231434</v>
      </c>
      <c r="E1781" t="str">
        <f t="shared" si="27"/>
        <v>FEMALE</v>
      </c>
    </row>
    <row r="1782" spans="1:5">
      <c r="A1782" t="s">
        <v>4</v>
      </c>
      <c r="B1782" t="s">
        <v>2985</v>
      </c>
      <c r="C1782">
        <f>VLOOKUP(B1782,pivottrain!A:C,2,0)</f>
        <v>6.25E-2</v>
      </c>
      <c r="D1782">
        <f>VLOOKUP(B1782,pivottrain!A:C,3,0)</f>
        <v>0.9375</v>
      </c>
      <c r="E1782" t="str">
        <f t="shared" si="27"/>
        <v>MALE</v>
      </c>
    </row>
    <row r="1783" spans="1:5">
      <c r="A1783" t="s">
        <v>6</v>
      </c>
      <c r="B1783" t="s">
        <v>2983</v>
      </c>
      <c r="C1783">
        <f>VLOOKUP(B1783,pivottrain!A:C,2,0)</f>
        <v>0.82037996545768566</v>
      </c>
      <c r="D1783">
        <f>VLOOKUP(B1783,pivottrain!A:C,3,0)</f>
        <v>0.17962003454231434</v>
      </c>
      <c r="E1783" t="str">
        <f t="shared" si="27"/>
        <v>FEMALE</v>
      </c>
    </row>
    <row r="1784" spans="1:5">
      <c r="A1784" t="s">
        <v>4</v>
      </c>
      <c r="B1784" t="s">
        <v>2990</v>
      </c>
      <c r="C1784">
        <f>VLOOKUP(B1784,pivottrain!A:C,2,0)</f>
        <v>4.7619047619047616E-2</v>
      </c>
      <c r="D1784">
        <f>VLOOKUP(B1784,pivottrain!A:C,3,0)</f>
        <v>0.95238095238095233</v>
      </c>
      <c r="E1784" t="str">
        <f t="shared" si="27"/>
        <v>MALE</v>
      </c>
    </row>
    <row r="1785" spans="1:5">
      <c r="A1785" t="s">
        <v>6</v>
      </c>
      <c r="B1785" t="s">
        <v>2983</v>
      </c>
      <c r="C1785">
        <f>VLOOKUP(B1785,pivottrain!A:C,2,0)</f>
        <v>0.82037996545768566</v>
      </c>
      <c r="D1785">
        <f>VLOOKUP(B1785,pivottrain!A:C,3,0)</f>
        <v>0.17962003454231434</v>
      </c>
      <c r="E1785" t="str">
        <f t="shared" si="27"/>
        <v>FEMALE</v>
      </c>
    </row>
    <row r="1786" spans="1:5">
      <c r="A1786" t="s">
        <v>4</v>
      </c>
      <c r="B1786" t="s">
        <v>2976</v>
      </c>
      <c r="C1786">
        <f>VLOOKUP(B1786,pivottrain!A:C,2,0)</f>
        <v>0.73152478952291866</v>
      </c>
      <c r="D1786">
        <f>VLOOKUP(B1786,pivottrain!A:C,3,0)</f>
        <v>0.26847521047708139</v>
      </c>
      <c r="E1786" t="str">
        <f t="shared" si="27"/>
        <v>FEMALE</v>
      </c>
    </row>
    <row r="1787" spans="1:5">
      <c r="A1787" t="s">
        <v>4</v>
      </c>
      <c r="B1787" t="s">
        <v>2976</v>
      </c>
      <c r="C1787">
        <f>VLOOKUP(B1787,pivottrain!A:C,2,0)</f>
        <v>0.73152478952291866</v>
      </c>
      <c r="D1787">
        <f>VLOOKUP(B1787,pivottrain!A:C,3,0)</f>
        <v>0.26847521047708139</v>
      </c>
      <c r="E1787" t="str">
        <f t="shared" si="27"/>
        <v>FEMALE</v>
      </c>
    </row>
    <row r="1788" spans="1:5">
      <c r="A1788" t="s">
        <v>4</v>
      </c>
      <c r="B1788" t="s">
        <v>2994</v>
      </c>
      <c r="C1788">
        <f>VLOOKUP(B1788,pivottrain!A:C,2,0)</f>
        <v>8.6538461538461536E-2</v>
      </c>
      <c r="D1788">
        <f>VLOOKUP(B1788,pivottrain!A:C,3,0)</f>
        <v>0.91346153846153844</v>
      </c>
      <c r="E1788" t="str">
        <f t="shared" si="27"/>
        <v>MALE</v>
      </c>
    </row>
    <row r="1789" spans="1:5">
      <c r="A1789" t="s">
        <v>4</v>
      </c>
      <c r="B1789" t="s">
        <v>2988</v>
      </c>
      <c r="C1789">
        <f>VLOOKUP(B1789,pivottrain!A:C,2,0)</f>
        <v>6.5384615384615388E-2</v>
      </c>
      <c r="D1789">
        <f>VLOOKUP(B1789,pivottrain!A:C,3,0)</f>
        <v>0.93461538461538463</v>
      </c>
      <c r="E1789" t="str">
        <f t="shared" si="27"/>
        <v>MALE</v>
      </c>
    </row>
    <row r="1790" spans="1:5">
      <c r="A1790" t="s">
        <v>6</v>
      </c>
      <c r="B1790" t="s">
        <v>2983</v>
      </c>
      <c r="C1790">
        <f>VLOOKUP(B1790,pivottrain!A:C,2,0)</f>
        <v>0.82037996545768566</v>
      </c>
      <c r="D1790">
        <f>VLOOKUP(B1790,pivottrain!A:C,3,0)</f>
        <v>0.17962003454231434</v>
      </c>
      <c r="E1790" t="str">
        <f t="shared" si="27"/>
        <v>FEMALE</v>
      </c>
    </row>
    <row r="1791" spans="1:5">
      <c r="A1791" t="s">
        <v>4</v>
      </c>
      <c r="B1791" t="s">
        <v>2986</v>
      </c>
      <c r="C1791">
        <f>VLOOKUP(B1791,pivottrain!A:C,2,0)</f>
        <v>0.28260869565217389</v>
      </c>
      <c r="D1791">
        <f>VLOOKUP(B1791,pivottrain!A:C,3,0)</f>
        <v>0.71739130434782605</v>
      </c>
      <c r="E1791" t="str">
        <f t="shared" si="27"/>
        <v>MALE</v>
      </c>
    </row>
    <row r="1792" spans="1:5">
      <c r="A1792" t="s">
        <v>4</v>
      </c>
      <c r="B1792" t="s">
        <v>2983</v>
      </c>
      <c r="C1792">
        <f>VLOOKUP(B1792,pivottrain!A:C,2,0)</f>
        <v>0.82037996545768566</v>
      </c>
      <c r="D1792">
        <f>VLOOKUP(B1792,pivottrain!A:C,3,0)</f>
        <v>0.17962003454231434</v>
      </c>
      <c r="E1792" t="str">
        <f t="shared" si="27"/>
        <v>FEMALE</v>
      </c>
    </row>
    <row r="1793" spans="1:5">
      <c r="A1793" t="s">
        <v>6</v>
      </c>
      <c r="B1793" t="s">
        <v>2976</v>
      </c>
      <c r="C1793">
        <f>VLOOKUP(B1793,pivottrain!A:C,2,0)</f>
        <v>0.73152478952291866</v>
      </c>
      <c r="D1793">
        <f>VLOOKUP(B1793,pivottrain!A:C,3,0)</f>
        <v>0.26847521047708139</v>
      </c>
      <c r="E1793" t="str">
        <f t="shared" si="27"/>
        <v>FEMALE</v>
      </c>
    </row>
    <row r="1794" spans="1:5">
      <c r="A1794" t="s">
        <v>4</v>
      </c>
      <c r="B1794" t="s">
        <v>2985</v>
      </c>
      <c r="C1794">
        <f>VLOOKUP(B1794,pivottrain!A:C,2,0)</f>
        <v>6.25E-2</v>
      </c>
      <c r="D1794">
        <f>VLOOKUP(B1794,pivottrain!A:C,3,0)</f>
        <v>0.9375</v>
      </c>
      <c r="E1794" t="str">
        <f t="shared" si="27"/>
        <v>MALE</v>
      </c>
    </row>
    <row r="1795" spans="1:5">
      <c r="A1795" t="s">
        <v>6</v>
      </c>
      <c r="B1795" t="s">
        <v>2982</v>
      </c>
      <c r="C1795">
        <f>VLOOKUP(B1795,pivottrain!A:C,2,0)</f>
        <v>3.7234042553191488E-2</v>
      </c>
      <c r="D1795">
        <f>VLOOKUP(B1795,pivottrain!A:C,3,0)</f>
        <v>0.96276595744680848</v>
      </c>
      <c r="E1795" t="str">
        <f t="shared" ref="E1795:E1858" si="28">IF(D1795&gt;C1795,"MALE","FEMALE")</f>
        <v>MALE</v>
      </c>
    </row>
    <row r="1796" spans="1:5">
      <c r="A1796" t="s">
        <v>4</v>
      </c>
      <c r="B1796" t="s">
        <v>2994</v>
      </c>
      <c r="C1796">
        <f>VLOOKUP(B1796,pivottrain!A:C,2,0)</f>
        <v>8.6538461538461536E-2</v>
      </c>
      <c r="D1796">
        <f>VLOOKUP(B1796,pivottrain!A:C,3,0)</f>
        <v>0.91346153846153844</v>
      </c>
      <c r="E1796" t="str">
        <f t="shared" si="28"/>
        <v>MALE</v>
      </c>
    </row>
    <row r="1797" spans="1:5">
      <c r="A1797" t="s">
        <v>6</v>
      </c>
      <c r="B1797" t="s">
        <v>2976</v>
      </c>
      <c r="C1797">
        <f>VLOOKUP(B1797,pivottrain!A:C,2,0)</f>
        <v>0.73152478952291866</v>
      </c>
      <c r="D1797">
        <f>VLOOKUP(B1797,pivottrain!A:C,3,0)</f>
        <v>0.26847521047708139</v>
      </c>
      <c r="E1797" t="str">
        <f t="shared" si="28"/>
        <v>FEMALE</v>
      </c>
    </row>
    <row r="1798" spans="1:5">
      <c r="A1798" t="s">
        <v>4</v>
      </c>
      <c r="B1798" t="s">
        <v>2988</v>
      </c>
      <c r="C1798">
        <f>VLOOKUP(B1798,pivottrain!A:C,2,0)</f>
        <v>6.5384615384615388E-2</v>
      </c>
      <c r="D1798">
        <f>VLOOKUP(B1798,pivottrain!A:C,3,0)</f>
        <v>0.93461538461538463</v>
      </c>
      <c r="E1798" t="str">
        <f t="shared" si="28"/>
        <v>MALE</v>
      </c>
    </row>
    <row r="1799" spans="1:5">
      <c r="A1799" t="s">
        <v>6</v>
      </c>
      <c r="B1799" t="s">
        <v>2983</v>
      </c>
      <c r="C1799">
        <f>VLOOKUP(B1799,pivottrain!A:C,2,0)</f>
        <v>0.82037996545768566</v>
      </c>
      <c r="D1799">
        <f>VLOOKUP(B1799,pivottrain!A:C,3,0)</f>
        <v>0.17962003454231434</v>
      </c>
      <c r="E1799" t="str">
        <f t="shared" si="28"/>
        <v>FEMALE</v>
      </c>
    </row>
    <row r="1800" spans="1:5">
      <c r="A1800" t="s">
        <v>6</v>
      </c>
      <c r="B1800" t="s">
        <v>2983</v>
      </c>
      <c r="C1800">
        <f>VLOOKUP(B1800,pivottrain!A:C,2,0)</f>
        <v>0.82037996545768566</v>
      </c>
      <c r="D1800">
        <f>VLOOKUP(B1800,pivottrain!A:C,3,0)</f>
        <v>0.17962003454231434</v>
      </c>
      <c r="E1800" t="str">
        <f t="shared" si="28"/>
        <v>FEMALE</v>
      </c>
    </row>
    <row r="1801" spans="1:5">
      <c r="A1801" t="s">
        <v>4</v>
      </c>
      <c r="B1801" t="s">
        <v>2976</v>
      </c>
      <c r="C1801">
        <f>VLOOKUP(B1801,pivottrain!A:C,2,0)</f>
        <v>0.73152478952291866</v>
      </c>
      <c r="D1801">
        <f>VLOOKUP(B1801,pivottrain!A:C,3,0)</f>
        <v>0.26847521047708139</v>
      </c>
      <c r="E1801" t="str">
        <f t="shared" si="28"/>
        <v>FEMALE</v>
      </c>
    </row>
    <row r="1802" spans="1:5">
      <c r="A1802" t="s">
        <v>4</v>
      </c>
      <c r="B1802" t="s">
        <v>2983</v>
      </c>
      <c r="C1802">
        <f>VLOOKUP(B1802,pivottrain!A:C,2,0)</f>
        <v>0.82037996545768566</v>
      </c>
      <c r="D1802">
        <f>VLOOKUP(B1802,pivottrain!A:C,3,0)</f>
        <v>0.17962003454231434</v>
      </c>
      <c r="E1802" t="str">
        <f t="shared" si="28"/>
        <v>FEMALE</v>
      </c>
    </row>
    <row r="1803" spans="1:5">
      <c r="A1803" t="s">
        <v>4</v>
      </c>
      <c r="B1803" t="s">
        <v>2988</v>
      </c>
      <c r="C1803">
        <f>VLOOKUP(B1803,pivottrain!A:C,2,0)</f>
        <v>6.5384615384615388E-2</v>
      </c>
      <c r="D1803">
        <f>VLOOKUP(B1803,pivottrain!A:C,3,0)</f>
        <v>0.93461538461538463</v>
      </c>
      <c r="E1803" t="str">
        <f t="shared" si="28"/>
        <v>MALE</v>
      </c>
    </row>
    <row r="1804" spans="1:5">
      <c r="A1804" t="s">
        <v>6</v>
      </c>
      <c r="B1804" t="s">
        <v>2983</v>
      </c>
      <c r="C1804">
        <f>VLOOKUP(B1804,pivottrain!A:C,2,0)</f>
        <v>0.82037996545768566</v>
      </c>
      <c r="D1804">
        <f>VLOOKUP(B1804,pivottrain!A:C,3,0)</f>
        <v>0.17962003454231434</v>
      </c>
      <c r="E1804" t="str">
        <f t="shared" si="28"/>
        <v>FEMALE</v>
      </c>
    </row>
    <row r="1805" spans="1:5">
      <c r="A1805" t="s">
        <v>6</v>
      </c>
      <c r="B1805" t="s">
        <v>2983</v>
      </c>
      <c r="C1805">
        <f>VLOOKUP(B1805,pivottrain!A:C,2,0)</f>
        <v>0.82037996545768566</v>
      </c>
      <c r="D1805">
        <f>VLOOKUP(B1805,pivottrain!A:C,3,0)</f>
        <v>0.17962003454231434</v>
      </c>
      <c r="E1805" t="str">
        <f t="shared" si="28"/>
        <v>FEMALE</v>
      </c>
    </row>
    <row r="1806" spans="1:5">
      <c r="A1806" t="s">
        <v>4</v>
      </c>
      <c r="B1806" t="s">
        <v>2993</v>
      </c>
      <c r="C1806">
        <f>VLOOKUP(B1806,pivottrain!A:C,2,0)</f>
        <v>0.10810810810810811</v>
      </c>
      <c r="D1806">
        <f>VLOOKUP(B1806,pivottrain!A:C,3,0)</f>
        <v>0.89189189189189189</v>
      </c>
      <c r="E1806" t="str">
        <f t="shared" si="28"/>
        <v>MALE</v>
      </c>
    </row>
    <row r="1807" spans="1:5">
      <c r="A1807" t="s">
        <v>4</v>
      </c>
      <c r="B1807" t="s">
        <v>2982</v>
      </c>
      <c r="C1807">
        <f>VLOOKUP(B1807,pivottrain!A:C,2,0)</f>
        <v>3.7234042553191488E-2</v>
      </c>
      <c r="D1807">
        <f>VLOOKUP(B1807,pivottrain!A:C,3,0)</f>
        <v>0.96276595744680848</v>
      </c>
      <c r="E1807" t="str">
        <f t="shared" si="28"/>
        <v>MALE</v>
      </c>
    </row>
    <row r="1808" spans="1:5">
      <c r="A1808" t="s">
        <v>4</v>
      </c>
      <c r="B1808" t="s">
        <v>2978</v>
      </c>
      <c r="C1808">
        <f>VLOOKUP(B1808,pivottrain!A:C,2,0)</f>
        <v>5.0847457627118647E-2</v>
      </c>
      <c r="D1808">
        <f>VLOOKUP(B1808,pivottrain!A:C,3,0)</f>
        <v>0.94915254237288138</v>
      </c>
      <c r="E1808" t="str">
        <f t="shared" si="28"/>
        <v>MALE</v>
      </c>
    </row>
    <row r="1809" spans="1:5">
      <c r="A1809" t="s">
        <v>6</v>
      </c>
      <c r="B1809" t="s">
        <v>2986</v>
      </c>
      <c r="C1809">
        <f>VLOOKUP(B1809,pivottrain!A:C,2,0)</f>
        <v>0.28260869565217389</v>
      </c>
      <c r="D1809">
        <f>VLOOKUP(B1809,pivottrain!A:C,3,0)</f>
        <v>0.71739130434782605</v>
      </c>
      <c r="E1809" t="str">
        <f t="shared" si="28"/>
        <v>MALE</v>
      </c>
    </row>
    <row r="1810" spans="1:5">
      <c r="A1810" t="s">
        <v>6</v>
      </c>
      <c r="B1810" t="s">
        <v>2983</v>
      </c>
      <c r="C1810">
        <f>VLOOKUP(B1810,pivottrain!A:C,2,0)</f>
        <v>0.82037996545768566</v>
      </c>
      <c r="D1810">
        <f>VLOOKUP(B1810,pivottrain!A:C,3,0)</f>
        <v>0.17962003454231434</v>
      </c>
      <c r="E1810" t="str">
        <f t="shared" si="28"/>
        <v>FEMALE</v>
      </c>
    </row>
    <row r="1811" spans="1:5">
      <c r="A1811" t="s">
        <v>6</v>
      </c>
      <c r="B1811" t="s">
        <v>2976</v>
      </c>
      <c r="C1811">
        <f>VLOOKUP(B1811,pivottrain!A:C,2,0)</f>
        <v>0.73152478952291866</v>
      </c>
      <c r="D1811">
        <f>VLOOKUP(B1811,pivottrain!A:C,3,0)</f>
        <v>0.26847521047708139</v>
      </c>
      <c r="E1811" t="str">
        <f t="shared" si="28"/>
        <v>FEMALE</v>
      </c>
    </row>
    <row r="1812" spans="1:5">
      <c r="A1812" t="s">
        <v>4</v>
      </c>
      <c r="B1812" t="s">
        <v>2976</v>
      </c>
      <c r="C1812">
        <f>VLOOKUP(B1812,pivottrain!A:C,2,0)</f>
        <v>0.73152478952291866</v>
      </c>
      <c r="D1812">
        <f>VLOOKUP(B1812,pivottrain!A:C,3,0)</f>
        <v>0.26847521047708139</v>
      </c>
      <c r="E1812" t="str">
        <f t="shared" si="28"/>
        <v>FEMALE</v>
      </c>
    </row>
    <row r="1813" spans="1:5">
      <c r="A1813" t="s">
        <v>4</v>
      </c>
      <c r="B1813" t="s">
        <v>2998</v>
      </c>
      <c r="C1813">
        <f>VLOOKUP(B1813,pivottrain!A:C,2,0)</f>
        <v>0.18181818181818182</v>
      </c>
      <c r="D1813">
        <f>VLOOKUP(B1813,pivottrain!A:C,3,0)</f>
        <v>0.81818181818181823</v>
      </c>
      <c r="E1813" t="str">
        <f t="shared" si="28"/>
        <v>MALE</v>
      </c>
    </row>
    <row r="1814" spans="1:5">
      <c r="A1814" t="s">
        <v>6</v>
      </c>
      <c r="B1814" t="s">
        <v>2976</v>
      </c>
      <c r="C1814">
        <f>VLOOKUP(B1814,pivottrain!A:C,2,0)</f>
        <v>0.73152478952291866</v>
      </c>
      <c r="D1814">
        <f>VLOOKUP(B1814,pivottrain!A:C,3,0)</f>
        <v>0.26847521047708139</v>
      </c>
      <c r="E1814" t="str">
        <f t="shared" si="28"/>
        <v>FEMALE</v>
      </c>
    </row>
    <row r="1815" spans="1:5">
      <c r="A1815" t="s">
        <v>6</v>
      </c>
      <c r="B1815" t="s">
        <v>2976</v>
      </c>
      <c r="C1815">
        <f>VLOOKUP(B1815,pivottrain!A:C,2,0)</f>
        <v>0.73152478952291866</v>
      </c>
      <c r="D1815">
        <f>VLOOKUP(B1815,pivottrain!A:C,3,0)</f>
        <v>0.26847521047708139</v>
      </c>
      <c r="E1815" t="str">
        <f t="shared" si="28"/>
        <v>FEMALE</v>
      </c>
    </row>
    <row r="1816" spans="1:5">
      <c r="A1816" t="s">
        <v>6</v>
      </c>
      <c r="B1816" t="s">
        <v>2983</v>
      </c>
      <c r="C1816">
        <f>VLOOKUP(B1816,pivottrain!A:C,2,0)</f>
        <v>0.82037996545768566</v>
      </c>
      <c r="D1816">
        <f>VLOOKUP(B1816,pivottrain!A:C,3,0)</f>
        <v>0.17962003454231434</v>
      </c>
      <c r="E1816" t="str">
        <f t="shared" si="28"/>
        <v>FEMALE</v>
      </c>
    </row>
    <row r="1817" spans="1:5">
      <c r="A1817" t="s">
        <v>6</v>
      </c>
      <c r="B1817" t="s">
        <v>2983</v>
      </c>
      <c r="C1817">
        <f>VLOOKUP(B1817,pivottrain!A:C,2,0)</f>
        <v>0.82037996545768566</v>
      </c>
      <c r="D1817">
        <f>VLOOKUP(B1817,pivottrain!A:C,3,0)</f>
        <v>0.17962003454231434</v>
      </c>
      <c r="E1817" t="str">
        <f t="shared" si="28"/>
        <v>FEMALE</v>
      </c>
    </row>
    <row r="1818" spans="1:5">
      <c r="A1818" t="s">
        <v>6</v>
      </c>
      <c r="B1818" t="s">
        <v>2976</v>
      </c>
      <c r="C1818">
        <f>VLOOKUP(B1818,pivottrain!A:C,2,0)</f>
        <v>0.73152478952291866</v>
      </c>
      <c r="D1818">
        <f>VLOOKUP(B1818,pivottrain!A:C,3,0)</f>
        <v>0.26847521047708139</v>
      </c>
      <c r="E1818" t="str">
        <f t="shared" si="28"/>
        <v>FEMALE</v>
      </c>
    </row>
    <row r="1819" spans="1:5">
      <c r="A1819" t="s">
        <v>6</v>
      </c>
      <c r="B1819" t="s">
        <v>2976</v>
      </c>
      <c r="C1819">
        <f>VLOOKUP(B1819,pivottrain!A:C,2,0)</f>
        <v>0.73152478952291866</v>
      </c>
      <c r="D1819">
        <f>VLOOKUP(B1819,pivottrain!A:C,3,0)</f>
        <v>0.26847521047708139</v>
      </c>
      <c r="E1819" t="str">
        <f t="shared" si="28"/>
        <v>FEMALE</v>
      </c>
    </row>
    <row r="1820" spans="1:5">
      <c r="A1820" t="s">
        <v>4</v>
      </c>
      <c r="B1820" t="s">
        <v>2983</v>
      </c>
      <c r="C1820">
        <f>VLOOKUP(B1820,pivottrain!A:C,2,0)</f>
        <v>0.82037996545768566</v>
      </c>
      <c r="D1820">
        <f>VLOOKUP(B1820,pivottrain!A:C,3,0)</f>
        <v>0.17962003454231434</v>
      </c>
      <c r="E1820" t="str">
        <f t="shared" si="28"/>
        <v>FEMALE</v>
      </c>
    </row>
    <row r="1821" spans="1:5">
      <c r="A1821" t="s">
        <v>6</v>
      </c>
      <c r="B1821" t="s">
        <v>2976</v>
      </c>
      <c r="C1821">
        <f>VLOOKUP(B1821,pivottrain!A:C,2,0)</f>
        <v>0.73152478952291866</v>
      </c>
      <c r="D1821">
        <f>VLOOKUP(B1821,pivottrain!A:C,3,0)</f>
        <v>0.26847521047708139</v>
      </c>
      <c r="E1821" t="str">
        <f t="shared" si="28"/>
        <v>FEMALE</v>
      </c>
    </row>
    <row r="1822" spans="1:5">
      <c r="A1822" t="s">
        <v>6</v>
      </c>
      <c r="B1822" t="s">
        <v>2976</v>
      </c>
      <c r="C1822">
        <f>VLOOKUP(B1822,pivottrain!A:C,2,0)</f>
        <v>0.73152478952291866</v>
      </c>
      <c r="D1822">
        <f>VLOOKUP(B1822,pivottrain!A:C,3,0)</f>
        <v>0.26847521047708139</v>
      </c>
      <c r="E1822" t="str">
        <f t="shared" si="28"/>
        <v>FEMALE</v>
      </c>
    </row>
    <row r="1823" spans="1:5">
      <c r="A1823" t="s">
        <v>6</v>
      </c>
      <c r="B1823" t="s">
        <v>2983</v>
      </c>
      <c r="C1823">
        <f>VLOOKUP(B1823,pivottrain!A:C,2,0)</f>
        <v>0.82037996545768566</v>
      </c>
      <c r="D1823">
        <f>VLOOKUP(B1823,pivottrain!A:C,3,0)</f>
        <v>0.17962003454231434</v>
      </c>
      <c r="E1823" t="str">
        <f t="shared" si="28"/>
        <v>FEMALE</v>
      </c>
    </row>
    <row r="1824" spans="1:5">
      <c r="A1824" t="s">
        <v>6</v>
      </c>
      <c r="B1824" t="s">
        <v>2983</v>
      </c>
      <c r="C1824">
        <f>VLOOKUP(B1824,pivottrain!A:C,2,0)</f>
        <v>0.82037996545768566</v>
      </c>
      <c r="D1824">
        <f>VLOOKUP(B1824,pivottrain!A:C,3,0)</f>
        <v>0.17962003454231434</v>
      </c>
      <c r="E1824" t="str">
        <f t="shared" si="28"/>
        <v>FEMALE</v>
      </c>
    </row>
    <row r="1825" spans="1:5">
      <c r="A1825" t="s">
        <v>6</v>
      </c>
      <c r="B1825" t="s">
        <v>2976</v>
      </c>
      <c r="C1825">
        <f>VLOOKUP(B1825,pivottrain!A:C,2,0)</f>
        <v>0.73152478952291866</v>
      </c>
      <c r="D1825">
        <f>VLOOKUP(B1825,pivottrain!A:C,3,0)</f>
        <v>0.26847521047708139</v>
      </c>
      <c r="E1825" t="str">
        <f t="shared" si="28"/>
        <v>FEMALE</v>
      </c>
    </row>
    <row r="1826" spans="1:5">
      <c r="A1826" t="s">
        <v>6</v>
      </c>
      <c r="B1826" t="s">
        <v>2983</v>
      </c>
      <c r="C1826">
        <f>VLOOKUP(B1826,pivottrain!A:C,2,0)</f>
        <v>0.82037996545768566</v>
      </c>
      <c r="D1826">
        <f>VLOOKUP(B1826,pivottrain!A:C,3,0)</f>
        <v>0.17962003454231434</v>
      </c>
      <c r="E1826" t="str">
        <f t="shared" si="28"/>
        <v>FEMALE</v>
      </c>
    </row>
    <row r="1827" spans="1:5">
      <c r="A1827" t="s">
        <v>6</v>
      </c>
      <c r="B1827" t="s">
        <v>2976</v>
      </c>
      <c r="C1827">
        <f>VLOOKUP(B1827,pivottrain!A:C,2,0)</f>
        <v>0.73152478952291866</v>
      </c>
      <c r="D1827">
        <f>VLOOKUP(B1827,pivottrain!A:C,3,0)</f>
        <v>0.26847521047708139</v>
      </c>
      <c r="E1827" t="str">
        <f t="shared" si="28"/>
        <v>FEMALE</v>
      </c>
    </row>
    <row r="1828" spans="1:5">
      <c r="A1828" t="s">
        <v>6</v>
      </c>
      <c r="B1828" t="s">
        <v>2976</v>
      </c>
      <c r="C1828">
        <f>VLOOKUP(B1828,pivottrain!A:C,2,0)</f>
        <v>0.73152478952291866</v>
      </c>
      <c r="D1828">
        <f>VLOOKUP(B1828,pivottrain!A:C,3,0)</f>
        <v>0.26847521047708139</v>
      </c>
      <c r="E1828" t="str">
        <f t="shared" si="28"/>
        <v>FEMALE</v>
      </c>
    </row>
    <row r="1829" spans="1:5">
      <c r="A1829" t="s">
        <v>6</v>
      </c>
      <c r="B1829" t="s">
        <v>2983</v>
      </c>
      <c r="C1829">
        <f>VLOOKUP(B1829,pivottrain!A:C,2,0)</f>
        <v>0.82037996545768566</v>
      </c>
      <c r="D1829">
        <f>VLOOKUP(B1829,pivottrain!A:C,3,0)</f>
        <v>0.17962003454231434</v>
      </c>
      <c r="E1829" t="str">
        <f t="shared" si="28"/>
        <v>FEMALE</v>
      </c>
    </row>
    <row r="1830" spans="1:5">
      <c r="A1830" t="s">
        <v>4</v>
      </c>
      <c r="B1830" t="s">
        <v>2976</v>
      </c>
      <c r="C1830">
        <f>VLOOKUP(B1830,pivottrain!A:C,2,0)</f>
        <v>0.73152478952291866</v>
      </c>
      <c r="D1830">
        <f>VLOOKUP(B1830,pivottrain!A:C,3,0)</f>
        <v>0.26847521047708139</v>
      </c>
      <c r="E1830" t="str">
        <f t="shared" si="28"/>
        <v>FEMALE</v>
      </c>
    </row>
    <row r="1831" spans="1:5">
      <c r="A1831" t="s">
        <v>6</v>
      </c>
      <c r="B1831" t="s">
        <v>2986</v>
      </c>
      <c r="C1831">
        <f>VLOOKUP(B1831,pivottrain!A:C,2,0)</f>
        <v>0.28260869565217389</v>
      </c>
      <c r="D1831">
        <f>VLOOKUP(B1831,pivottrain!A:C,3,0)</f>
        <v>0.71739130434782605</v>
      </c>
      <c r="E1831" t="str">
        <f t="shared" si="28"/>
        <v>MALE</v>
      </c>
    </row>
    <row r="1832" spans="1:5">
      <c r="A1832" t="s">
        <v>4</v>
      </c>
      <c r="B1832" t="s">
        <v>2985</v>
      </c>
      <c r="C1832">
        <f>VLOOKUP(B1832,pivottrain!A:C,2,0)</f>
        <v>6.25E-2</v>
      </c>
      <c r="D1832">
        <f>VLOOKUP(B1832,pivottrain!A:C,3,0)</f>
        <v>0.9375</v>
      </c>
      <c r="E1832" t="str">
        <f t="shared" si="28"/>
        <v>MALE</v>
      </c>
    </row>
    <row r="1833" spans="1:5">
      <c r="A1833" t="s">
        <v>6</v>
      </c>
      <c r="B1833" t="s">
        <v>2987</v>
      </c>
      <c r="C1833">
        <f>VLOOKUP(B1833,pivottrain!A:C,2,0)</f>
        <v>0.171875</v>
      </c>
      <c r="D1833">
        <f>VLOOKUP(B1833,pivottrain!A:C,3,0)</f>
        <v>0.828125</v>
      </c>
      <c r="E1833" t="str">
        <f t="shared" si="28"/>
        <v>MALE</v>
      </c>
    </row>
    <row r="1834" spans="1:5">
      <c r="A1834" t="s">
        <v>4</v>
      </c>
      <c r="B1834" t="s">
        <v>2982</v>
      </c>
      <c r="C1834">
        <f>VLOOKUP(B1834,pivottrain!A:C,2,0)</f>
        <v>3.7234042553191488E-2</v>
      </c>
      <c r="D1834">
        <f>VLOOKUP(B1834,pivottrain!A:C,3,0)</f>
        <v>0.96276595744680848</v>
      </c>
      <c r="E1834" t="str">
        <f t="shared" si="28"/>
        <v>MALE</v>
      </c>
    </row>
    <row r="1835" spans="1:5">
      <c r="A1835" t="s">
        <v>4</v>
      </c>
      <c r="B1835" t="s">
        <v>2988</v>
      </c>
      <c r="C1835">
        <f>VLOOKUP(B1835,pivottrain!A:C,2,0)</f>
        <v>6.5384615384615388E-2</v>
      </c>
      <c r="D1835">
        <f>VLOOKUP(B1835,pivottrain!A:C,3,0)</f>
        <v>0.93461538461538463</v>
      </c>
      <c r="E1835" t="str">
        <f t="shared" si="28"/>
        <v>MALE</v>
      </c>
    </row>
    <row r="1836" spans="1:5">
      <c r="A1836" t="s">
        <v>4</v>
      </c>
      <c r="B1836" t="s">
        <v>2991</v>
      </c>
      <c r="C1836">
        <f>VLOOKUP(B1836,pivottrain!A:C,2,0)</f>
        <v>0</v>
      </c>
      <c r="D1836">
        <f>VLOOKUP(B1836,pivottrain!A:C,3,0)</f>
        <v>1</v>
      </c>
      <c r="E1836" t="str">
        <f t="shared" si="28"/>
        <v>MALE</v>
      </c>
    </row>
    <row r="1837" spans="1:5">
      <c r="A1837" t="s">
        <v>4</v>
      </c>
      <c r="B1837" t="s">
        <v>2993</v>
      </c>
      <c r="C1837">
        <f>VLOOKUP(B1837,pivottrain!A:C,2,0)</f>
        <v>0.10810810810810811</v>
      </c>
      <c r="D1837">
        <f>VLOOKUP(B1837,pivottrain!A:C,3,0)</f>
        <v>0.89189189189189189</v>
      </c>
      <c r="E1837" t="str">
        <f t="shared" si="28"/>
        <v>MALE</v>
      </c>
    </row>
    <row r="1838" spans="1:5">
      <c r="A1838" t="s">
        <v>4</v>
      </c>
      <c r="B1838" t="s">
        <v>2988</v>
      </c>
      <c r="C1838">
        <f>VLOOKUP(B1838,pivottrain!A:C,2,0)</f>
        <v>6.5384615384615388E-2</v>
      </c>
      <c r="D1838">
        <f>VLOOKUP(B1838,pivottrain!A:C,3,0)</f>
        <v>0.93461538461538463</v>
      </c>
      <c r="E1838" t="str">
        <f t="shared" si="28"/>
        <v>MALE</v>
      </c>
    </row>
    <row r="1839" spans="1:5">
      <c r="A1839" t="s">
        <v>6</v>
      </c>
      <c r="B1839" t="s">
        <v>2976</v>
      </c>
      <c r="C1839">
        <f>VLOOKUP(B1839,pivottrain!A:C,2,0)</f>
        <v>0.73152478952291866</v>
      </c>
      <c r="D1839">
        <f>VLOOKUP(B1839,pivottrain!A:C,3,0)</f>
        <v>0.26847521047708139</v>
      </c>
      <c r="E1839" t="str">
        <f t="shared" si="28"/>
        <v>FEMALE</v>
      </c>
    </row>
    <row r="1840" spans="1:5">
      <c r="A1840" t="s">
        <v>4</v>
      </c>
      <c r="B1840" t="s">
        <v>2988</v>
      </c>
      <c r="C1840">
        <f>VLOOKUP(B1840,pivottrain!A:C,2,0)</f>
        <v>6.5384615384615388E-2</v>
      </c>
      <c r="D1840">
        <f>VLOOKUP(B1840,pivottrain!A:C,3,0)</f>
        <v>0.93461538461538463</v>
      </c>
      <c r="E1840" t="str">
        <f t="shared" si="28"/>
        <v>MALE</v>
      </c>
    </row>
    <row r="1841" spans="1:5">
      <c r="A1841" t="s">
        <v>6</v>
      </c>
      <c r="B1841" t="s">
        <v>2976</v>
      </c>
      <c r="C1841">
        <f>VLOOKUP(B1841,pivottrain!A:C,2,0)</f>
        <v>0.73152478952291866</v>
      </c>
      <c r="D1841">
        <f>VLOOKUP(B1841,pivottrain!A:C,3,0)</f>
        <v>0.26847521047708139</v>
      </c>
      <c r="E1841" t="str">
        <f t="shared" si="28"/>
        <v>FEMALE</v>
      </c>
    </row>
    <row r="1842" spans="1:5">
      <c r="A1842" t="s">
        <v>6</v>
      </c>
      <c r="B1842" t="s">
        <v>2983</v>
      </c>
      <c r="C1842">
        <f>VLOOKUP(B1842,pivottrain!A:C,2,0)</f>
        <v>0.82037996545768566</v>
      </c>
      <c r="D1842">
        <f>VLOOKUP(B1842,pivottrain!A:C,3,0)</f>
        <v>0.17962003454231434</v>
      </c>
      <c r="E1842" t="str">
        <f t="shared" si="28"/>
        <v>FEMALE</v>
      </c>
    </row>
    <row r="1843" spans="1:5">
      <c r="A1843" t="s">
        <v>4</v>
      </c>
      <c r="B1843" t="s">
        <v>2986</v>
      </c>
      <c r="C1843">
        <f>VLOOKUP(B1843,pivottrain!A:C,2,0)</f>
        <v>0.28260869565217389</v>
      </c>
      <c r="D1843">
        <f>VLOOKUP(B1843,pivottrain!A:C,3,0)</f>
        <v>0.71739130434782605</v>
      </c>
      <c r="E1843" t="str">
        <f t="shared" si="28"/>
        <v>MALE</v>
      </c>
    </row>
    <row r="1844" spans="1:5">
      <c r="A1844" t="s">
        <v>4</v>
      </c>
      <c r="B1844" t="s">
        <v>2976</v>
      </c>
      <c r="C1844">
        <f>VLOOKUP(B1844,pivottrain!A:C,2,0)</f>
        <v>0.73152478952291866</v>
      </c>
      <c r="D1844">
        <f>VLOOKUP(B1844,pivottrain!A:C,3,0)</f>
        <v>0.26847521047708139</v>
      </c>
      <c r="E1844" t="str">
        <f t="shared" si="28"/>
        <v>FEMALE</v>
      </c>
    </row>
    <row r="1845" spans="1:5">
      <c r="A1845" t="s">
        <v>4</v>
      </c>
      <c r="B1845" t="s">
        <v>2988</v>
      </c>
      <c r="C1845">
        <f>VLOOKUP(B1845,pivottrain!A:C,2,0)</f>
        <v>6.5384615384615388E-2</v>
      </c>
      <c r="D1845">
        <f>VLOOKUP(B1845,pivottrain!A:C,3,0)</f>
        <v>0.93461538461538463</v>
      </c>
      <c r="E1845" t="str">
        <f t="shared" si="28"/>
        <v>MALE</v>
      </c>
    </row>
    <row r="1846" spans="1:5">
      <c r="A1846" t="s">
        <v>6</v>
      </c>
      <c r="B1846" t="s">
        <v>2976</v>
      </c>
      <c r="C1846">
        <f>VLOOKUP(B1846,pivottrain!A:C,2,0)</f>
        <v>0.73152478952291866</v>
      </c>
      <c r="D1846">
        <f>VLOOKUP(B1846,pivottrain!A:C,3,0)</f>
        <v>0.26847521047708139</v>
      </c>
      <c r="E1846" t="str">
        <f t="shared" si="28"/>
        <v>FEMALE</v>
      </c>
    </row>
    <row r="1847" spans="1:5">
      <c r="A1847" t="s">
        <v>6</v>
      </c>
      <c r="B1847" t="s">
        <v>2983</v>
      </c>
      <c r="C1847">
        <f>VLOOKUP(B1847,pivottrain!A:C,2,0)</f>
        <v>0.82037996545768566</v>
      </c>
      <c r="D1847">
        <f>VLOOKUP(B1847,pivottrain!A:C,3,0)</f>
        <v>0.17962003454231434</v>
      </c>
      <c r="E1847" t="str">
        <f t="shared" si="28"/>
        <v>FEMALE</v>
      </c>
    </row>
    <row r="1848" spans="1:5">
      <c r="A1848" t="s">
        <v>6</v>
      </c>
      <c r="B1848" t="s">
        <v>2983</v>
      </c>
      <c r="C1848">
        <f>VLOOKUP(B1848,pivottrain!A:C,2,0)</f>
        <v>0.82037996545768566</v>
      </c>
      <c r="D1848">
        <f>VLOOKUP(B1848,pivottrain!A:C,3,0)</f>
        <v>0.17962003454231434</v>
      </c>
      <c r="E1848" t="str">
        <f t="shared" si="28"/>
        <v>FEMALE</v>
      </c>
    </row>
    <row r="1849" spans="1:5">
      <c r="A1849" t="s">
        <v>4</v>
      </c>
      <c r="B1849" t="s">
        <v>2987</v>
      </c>
      <c r="C1849">
        <f>VLOOKUP(B1849,pivottrain!A:C,2,0)</f>
        <v>0.171875</v>
      </c>
      <c r="D1849">
        <f>VLOOKUP(B1849,pivottrain!A:C,3,0)</f>
        <v>0.828125</v>
      </c>
      <c r="E1849" t="str">
        <f t="shared" si="28"/>
        <v>MALE</v>
      </c>
    </row>
    <row r="1850" spans="1:5">
      <c r="A1850" t="s">
        <v>6</v>
      </c>
      <c r="B1850" t="s">
        <v>2983</v>
      </c>
      <c r="C1850">
        <f>VLOOKUP(B1850,pivottrain!A:C,2,0)</f>
        <v>0.82037996545768566</v>
      </c>
      <c r="D1850">
        <f>VLOOKUP(B1850,pivottrain!A:C,3,0)</f>
        <v>0.17962003454231434</v>
      </c>
      <c r="E1850" t="str">
        <f t="shared" si="28"/>
        <v>FEMALE</v>
      </c>
    </row>
    <row r="1851" spans="1:5">
      <c r="A1851" t="s">
        <v>4</v>
      </c>
      <c r="B1851" t="s">
        <v>2982</v>
      </c>
      <c r="C1851">
        <f>VLOOKUP(B1851,pivottrain!A:C,2,0)</f>
        <v>3.7234042553191488E-2</v>
      </c>
      <c r="D1851">
        <f>VLOOKUP(B1851,pivottrain!A:C,3,0)</f>
        <v>0.96276595744680848</v>
      </c>
      <c r="E1851" t="str">
        <f t="shared" si="28"/>
        <v>MALE</v>
      </c>
    </row>
    <row r="1852" spans="1:5">
      <c r="A1852" t="s">
        <v>4</v>
      </c>
      <c r="B1852" t="s">
        <v>2992</v>
      </c>
      <c r="C1852">
        <f>VLOOKUP(B1852,pivottrain!A:C,2,0)</f>
        <v>0.06</v>
      </c>
      <c r="D1852">
        <f>VLOOKUP(B1852,pivottrain!A:C,3,0)</f>
        <v>0.94</v>
      </c>
      <c r="E1852" t="str">
        <f t="shared" si="28"/>
        <v>MALE</v>
      </c>
    </row>
    <row r="1853" spans="1:5">
      <c r="A1853" t="s">
        <v>6</v>
      </c>
      <c r="B1853" t="s">
        <v>2983</v>
      </c>
      <c r="C1853">
        <f>VLOOKUP(B1853,pivottrain!A:C,2,0)</f>
        <v>0.82037996545768566</v>
      </c>
      <c r="D1853">
        <f>VLOOKUP(B1853,pivottrain!A:C,3,0)</f>
        <v>0.17962003454231434</v>
      </c>
      <c r="E1853" t="str">
        <f t="shared" si="28"/>
        <v>FEMALE</v>
      </c>
    </row>
    <row r="1854" spans="1:5">
      <c r="A1854" t="s">
        <v>6</v>
      </c>
      <c r="B1854" t="s">
        <v>2979</v>
      </c>
      <c r="C1854">
        <f>VLOOKUP(B1854,pivottrain!A:C,2,0)</f>
        <v>0.47619047619047616</v>
      </c>
      <c r="D1854">
        <f>VLOOKUP(B1854,pivottrain!A:C,3,0)</f>
        <v>0.52380952380952384</v>
      </c>
      <c r="E1854" t="str">
        <f t="shared" si="28"/>
        <v>MALE</v>
      </c>
    </row>
    <row r="1855" spans="1:5">
      <c r="A1855" t="s">
        <v>4</v>
      </c>
      <c r="B1855" t="s">
        <v>2987</v>
      </c>
      <c r="C1855">
        <f>VLOOKUP(B1855,pivottrain!A:C,2,0)</f>
        <v>0.171875</v>
      </c>
      <c r="D1855">
        <f>VLOOKUP(B1855,pivottrain!A:C,3,0)</f>
        <v>0.828125</v>
      </c>
      <c r="E1855" t="str">
        <f t="shared" si="28"/>
        <v>MALE</v>
      </c>
    </row>
    <row r="1856" spans="1:5">
      <c r="A1856" t="s">
        <v>4</v>
      </c>
      <c r="B1856" t="s">
        <v>2976</v>
      </c>
      <c r="C1856">
        <f>VLOOKUP(B1856,pivottrain!A:C,2,0)</f>
        <v>0.73152478952291866</v>
      </c>
      <c r="D1856">
        <f>VLOOKUP(B1856,pivottrain!A:C,3,0)</f>
        <v>0.26847521047708139</v>
      </c>
      <c r="E1856" t="str">
        <f t="shared" si="28"/>
        <v>FEMALE</v>
      </c>
    </row>
    <row r="1857" spans="1:5">
      <c r="A1857" t="s">
        <v>6</v>
      </c>
      <c r="B1857" t="s">
        <v>2976</v>
      </c>
      <c r="C1857">
        <f>VLOOKUP(B1857,pivottrain!A:C,2,0)</f>
        <v>0.73152478952291866</v>
      </c>
      <c r="D1857">
        <f>VLOOKUP(B1857,pivottrain!A:C,3,0)</f>
        <v>0.26847521047708139</v>
      </c>
      <c r="E1857" t="str">
        <f t="shared" si="28"/>
        <v>FEMALE</v>
      </c>
    </row>
    <row r="1858" spans="1:5">
      <c r="A1858" t="s">
        <v>4</v>
      </c>
      <c r="B1858" t="s">
        <v>2993</v>
      </c>
      <c r="C1858">
        <f>VLOOKUP(B1858,pivottrain!A:C,2,0)</f>
        <v>0.10810810810810811</v>
      </c>
      <c r="D1858">
        <f>VLOOKUP(B1858,pivottrain!A:C,3,0)</f>
        <v>0.89189189189189189</v>
      </c>
      <c r="E1858" t="str">
        <f t="shared" si="28"/>
        <v>MALE</v>
      </c>
    </row>
    <row r="1859" spans="1:5">
      <c r="A1859" t="s">
        <v>4</v>
      </c>
      <c r="B1859" t="s">
        <v>2976</v>
      </c>
      <c r="C1859">
        <f>VLOOKUP(B1859,pivottrain!A:C,2,0)</f>
        <v>0.73152478952291866</v>
      </c>
      <c r="D1859">
        <f>VLOOKUP(B1859,pivottrain!A:C,3,0)</f>
        <v>0.26847521047708139</v>
      </c>
      <c r="E1859" t="str">
        <f t="shared" ref="E1859:E1922" si="29">IF(D1859&gt;C1859,"MALE","FEMALE")</f>
        <v>FEMALE</v>
      </c>
    </row>
    <row r="1860" spans="1:5">
      <c r="A1860" t="s">
        <v>6</v>
      </c>
      <c r="B1860" t="s">
        <v>2976</v>
      </c>
      <c r="C1860">
        <f>VLOOKUP(B1860,pivottrain!A:C,2,0)</f>
        <v>0.73152478952291866</v>
      </c>
      <c r="D1860">
        <f>VLOOKUP(B1860,pivottrain!A:C,3,0)</f>
        <v>0.26847521047708139</v>
      </c>
      <c r="E1860" t="str">
        <f t="shared" si="29"/>
        <v>FEMALE</v>
      </c>
    </row>
    <row r="1861" spans="1:5">
      <c r="A1861" t="s">
        <v>6</v>
      </c>
      <c r="B1861" t="s">
        <v>2976</v>
      </c>
      <c r="C1861">
        <f>VLOOKUP(B1861,pivottrain!A:C,2,0)</f>
        <v>0.73152478952291866</v>
      </c>
      <c r="D1861">
        <f>VLOOKUP(B1861,pivottrain!A:C,3,0)</f>
        <v>0.26847521047708139</v>
      </c>
      <c r="E1861" t="str">
        <f t="shared" si="29"/>
        <v>FEMALE</v>
      </c>
    </row>
    <row r="1862" spans="1:5">
      <c r="A1862" t="s">
        <v>4</v>
      </c>
      <c r="B1862" t="s">
        <v>2982</v>
      </c>
      <c r="C1862">
        <f>VLOOKUP(B1862,pivottrain!A:C,2,0)</f>
        <v>3.7234042553191488E-2</v>
      </c>
      <c r="D1862">
        <f>VLOOKUP(B1862,pivottrain!A:C,3,0)</f>
        <v>0.96276595744680848</v>
      </c>
      <c r="E1862" t="str">
        <f t="shared" si="29"/>
        <v>MALE</v>
      </c>
    </row>
    <row r="1863" spans="1:5">
      <c r="A1863" t="s">
        <v>4</v>
      </c>
      <c r="B1863" t="s">
        <v>2985</v>
      </c>
      <c r="C1863">
        <f>VLOOKUP(B1863,pivottrain!A:C,2,0)</f>
        <v>6.25E-2</v>
      </c>
      <c r="D1863">
        <f>VLOOKUP(B1863,pivottrain!A:C,3,0)</f>
        <v>0.9375</v>
      </c>
      <c r="E1863" t="str">
        <f t="shared" si="29"/>
        <v>MALE</v>
      </c>
    </row>
    <row r="1864" spans="1:5">
      <c r="A1864" t="s">
        <v>4</v>
      </c>
      <c r="B1864" t="s">
        <v>2976</v>
      </c>
      <c r="C1864">
        <f>VLOOKUP(B1864,pivottrain!A:C,2,0)</f>
        <v>0.73152478952291866</v>
      </c>
      <c r="D1864">
        <f>VLOOKUP(B1864,pivottrain!A:C,3,0)</f>
        <v>0.26847521047708139</v>
      </c>
      <c r="E1864" t="str">
        <f t="shared" si="29"/>
        <v>FEMALE</v>
      </c>
    </row>
    <row r="1865" spans="1:5">
      <c r="A1865" t="s">
        <v>4</v>
      </c>
      <c r="B1865" t="s">
        <v>2976</v>
      </c>
      <c r="C1865">
        <f>VLOOKUP(B1865,pivottrain!A:C,2,0)</f>
        <v>0.73152478952291866</v>
      </c>
      <c r="D1865">
        <f>VLOOKUP(B1865,pivottrain!A:C,3,0)</f>
        <v>0.26847521047708139</v>
      </c>
      <c r="E1865" t="str">
        <f t="shared" si="29"/>
        <v>FEMALE</v>
      </c>
    </row>
    <row r="1866" spans="1:5">
      <c r="A1866" t="s">
        <v>6</v>
      </c>
      <c r="B1866" t="s">
        <v>2983</v>
      </c>
      <c r="C1866">
        <f>VLOOKUP(B1866,pivottrain!A:C,2,0)</f>
        <v>0.82037996545768566</v>
      </c>
      <c r="D1866">
        <f>VLOOKUP(B1866,pivottrain!A:C,3,0)</f>
        <v>0.17962003454231434</v>
      </c>
      <c r="E1866" t="str">
        <f t="shared" si="29"/>
        <v>FEMALE</v>
      </c>
    </row>
    <row r="1867" spans="1:5">
      <c r="A1867" t="s">
        <v>4</v>
      </c>
      <c r="B1867" t="s">
        <v>2976</v>
      </c>
      <c r="C1867">
        <f>VLOOKUP(B1867,pivottrain!A:C,2,0)</f>
        <v>0.73152478952291866</v>
      </c>
      <c r="D1867">
        <f>VLOOKUP(B1867,pivottrain!A:C,3,0)</f>
        <v>0.26847521047708139</v>
      </c>
      <c r="E1867" t="str">
        <f t="shared" si="29"/>
        <v>FEMALE</v>
      </c>
    </row>
    <row r="1868" spans="1:5">
      <c r="A1868" t="s">
        <v>6</v>
      </c>
      <c r="B1868" t="s">
        <v>2976</v>
      </c>
      <c r="C1868">
        <f>VLOOKUP(B1868,pivottrain!A:C,2,0)</f>
        <v>0.73152478952291866</v>
      </c>
      <c r="D1868">
        <f>VLOOKUP(B1868,pivottrain!A:C,3,0)</f>
        <v>0.26847521047708139</v>
      </c>
      <c r="E1868" t="str">
        <f t="shared" si="29"/>
        <v>FEMALE</v>
      </c>
    </row>
    <row r="1869" spans="1:5">
      <c r="A1869" t="s">
        <v>6</v>
      </c>
      <c r="B1869" t="s">
        <v>2983</v>
      </c>
      <c r="C1869">
        <f>VLOOKUP(B1869,pivottrain!A:C,2,0)</f>
        <v>0.82037996545768566</v>
      </c>
      <c r="D1869">
        <f>VLOOKUP(B1869,pivottrain!A:C,3,0)</f>
        <v>0.17962003454231434</v>
      </c>
      <c r="E1869" t="str">
        <f t="shared" si="29"/>
        <v>FEMALE</v>
      </c>
    </row>
    <row r="1870" spans="1:5">
      <c r="A1870" t="s">
        <v>6</v>
      </c>
      <c r="B1870" t="s">
        <v>2976</v>
      </c>
      <c r="C1870">
        <f>VLOOKUP(B1870,pivottrain!A:C,2,0)</f>
        <v>0.73152478952291866</v>
      </c>
      <c r="D1870">
        <f>VLOOKUP(B1870,pivottrain!A:C,3,0)</f>
        <v>0.26847521047708139</v>
      </c>
      <c r="E1870" t="str">
        <f t="shared" si="29"/>
        <v>FEMALE</v>
      </c>
    </row>
    <row r="1871" spans="1:5">
      <c r="A1871" t="s">
        <v>4</v>
      </c>
      <c r="B1871" t="s">
        <v>2988</v>
      </c>
      <c r="C1871">
        <f>VLOOKUP(B1871,pivottrain!A:C,2,0)</f>
        <v>6.5384615384615388E-2</v>
      </c>
      <c r="D1871">
        <f>VLOOKUP(B1871,pivottrain!A:C,3,0)</f>
        <v>0.93461538461538463</v>
      </c>
      <c r="E1871" t="str">
        <f t="shared" si="29"/>
        <v>MALE</v>
      </c>
    </row>
    <row r="1872" spans="1:5">
      <c r="A1872" t="s">
        <v>6</v>
      </c>
      <c r="B1872" t="s">
        <v>2976</v>
      </c>
      <c r="C1872">
        <f>VLOOKUP(B1872,pivottrain!A:C,2,0)</f>
        <v>0.73152478952291866</v>
      </c>
      <c r="D1872">
        <f>VLOOKUP(B1872,pivottrain!A:C,3,0)</f>
        <v>0.26847521047708139</v>
      </c>
      <c r="E1872" t="str">
        <f t="shared" si="29"/>
        <v>FEMALE</v>
      </c>
    </row>
    <row r="1873" spans="1:5">
      <c r="A1873" t="s">
        <v>6</v>
      </c>
      <c r="B1873" t="s">
        <v>2976</v>
      </c>
      <c r="C1873">
        <f>VLOOKUP(B1873,pivottrain!A:C,2,0)</f>
        <v>0.73152478952291866</v>
      </c>
      <c r="D1873">
        <f>VLOOKUP(B1873,pivottrain!A:C,3,0)</f>
        <v>0.26847521047708139</v>
      </c>
      <c r="E1873" t="str">
        <f t="shared" si="29"/>
        <v>FEMALE</v>
      </c>
    </row>
    <row r="1874" spans="1:5">
      <c r="A1874" t="s">
        <v>4</v>
      </c>
      <c r="B1874" t="s">
        <v>2987</v>
      </c>
      <c r="C1874">
        <f>VLOOKUP(B1874,pivottrain!A:C,2,0)</f>
        <v>0.171875</v>
      </c>
      <c r="D1874">
        <f>VLOOKUP(B1874,pivottrain!A:C,3,0)</f>
        <v>0.828125</v>
      </c>
      <c r="E1874" t="str">
        <f t="shared" si="29"/>
        <v>MALE</v>
      </c>
    </row>
    <row r="1875" spans="1:5">
      <c r="A1875" t="s">
        <v>6</v>
      </c>
      <c r="B1875" t="s">
        <v>2983</v>
      </c>
      <c r="C1875">
        <f>VLOOKUP(B1875,pivottrain!A:C,2,0)</f>
        <v>0.82037996545768566</v>
      </c>
      <c r="D1875">
        <f>VLOOKUP(B1875,pivottrain!A:C,3,0)</f>
        <v>0.17962003454231434</v>
      </c>
      <c r="E1875" t="str">
        <f t="shared" si="29"/>
        <v>FEMALE</v>
      </c>
    </row>
    <row r="1876" spans="1:5">
      <c r="A1876" t="s">
        <v>6</v>
      </c>
      <c r="B1876" t="s">
        <v>2976</v>
      </c>
      <c r="C1876">
        <f>VLOOKUP(B1876,pivottrain!A:C,2,0)</f>
        <v>0.73152478952291866</v>
      </c>
      <c r="D1876">
        <f>VLOOKUP(B1876,pivottrain!A:C,3,0)</f>
        <v>0.26847521047708139</v>
      </c>
      <c r="E1876" t="str">
        <f t="shared" si="29"/>
        <v>FEMALE</v>
      </c>
    </row>
    <row r="1877" spans="1:5">
      <c r="A1877" t="s">
        <v>4</v>
      </c>
      <c r="B1877" t="s">
        <v>2976</v>
      </c>
      <c r="C1877">
        <f>VLOOKUP(B1877,pivottrain!A:C,2,0)</f>
        <v>0.73152478952291866</v>
      </c>
      <c r="D1877">
        <f>VLOOKUP(B1877,pivottrain!A:C,3,0)</f>
        <v>0.26847521047708139</v>
      </c>
      <c r="E1877" t="str">
        <f t="shared" si="29"/>
        <v>FEMALE</v>
      </c>
    </row>
    <row r="1878" spans="1:5">
      <c r="A1878" t="s">
        <v>4</v>
      </c>
      <c r="B1878" t="s">
        <v>2992</v>
      </c>
      <c r="C1878">
        <f>VLOOKUP(B1878,pivottrain!A:C,2,0)</f>
        <v>0.06</v>
      </c>
      <c r="D1878">
        <f>VLOOKUP(B1878,pivottrain!A:C,3,0)</f>
        <v>0.94</v>
      </c>
      <c r="E1878" t="str">
        <f t="shared" si="29"/>
        <v>MALE</v>
      </c>
    </row>
    <row r="1879" spans="1:5">
      <c r="A1879" t="s">
        <v>6</v>
      </c>
      <c r="B1879" t="s">
        <v>2983</v>
      </c>
      <c r="C1879">
        <f>VLOOKUP(B1879,pivottrain!A:C,2,0)</f>
        <v>0.82037996545768566</v>
      </c>
      <c r="D1879">
        <f>VLOOKUP(B1879,pivottrain!A:C,3,0)</f>
        <v>0.17962003454231434</v>
      </c>
      <c r="E1879" t="str">
        <f t="shared" si="29"/>
        <v>FEMALE</v>
      </c>
    </row>
    <row r="1880" spans="1:5">
      <c r="A1880" t="s">
        <v>4</v>
      </c>
      <c r="B1880" t="s">
        <v>2985</v>
      </c>
      <c r="C1880">
        <f>VLOOKUP(B1880,pivottrain!A:C,2,0)</f>
        <v>6.25E-2</v>
      </c>
      <c r="D1880">
        <f>VLOOKUP(B1880,pivottrain!A:C,3,0)</f>
        <v>0.9375</v>
      </c>
      <c r="E1880" t="str">
        <f t="shared" si="29"/>
        <v>MALE</v>
      </c>
    </row>
    <row r="1881" spans="1:5">
      <c r="A1881" t="s">
        <v>6</v>
      </c>
      <c r="B1881" t="s">
        <v>2976</v>
      </c>
      <c r="C1881">
        <f>VLOOKUP(B1881,pivottrain!A:C,2,0)</f>
        <v>0.73152478952291866</v>
      </c>
      <c r="D1881">
        <f>VLOOKUP(B1881,pivottrain!A:C,3,0)</f>
        <v>0.26847521047708139</v>
      </c>
      <c r="E1881" t="str">
        <f t="shared" si="29"/>
        <v>FEMALE</v>
      </c>
    </row>
    <row r="1882" spans="1:5">
      <c r="A1882" t="s">
        <v>6</v>
      </c>
      <c r="B1882" t="s">
        <v>2983</v>
      </c>
      <c r="C1882">
        <f>VLOOKUP(B1882,pivottrain!A:C,2,0)</f>
        <v>0.82037996545768566</v>
      </c>
      <c r="D1882">
        <f>VLOOKUP(B1882,pivottrain!A:C,3,0)</f>
        <v>0.17962003454231434</v>
      </c>
      <c r="E1882" t="str">
        <f t="shared" si="29"/>
        <v>FEMALE</v>
      </c>
    </row>
    <row r="1883" spans="1:5">
      <c r="A1883" t="s">
        <v>4</v>
      </c>
      <c r="B1883" t="s">
        <v>2978</v>
      </c>
      <c r="C1883">
        <f>VLOOKUP(B1883,pivottrain!A:C,2,0)</f>
        <v>5.0847457627118647E-2</v>
      </c>
      <c r="D1883">
        <f>VLOOKUP(B1883,pivottrain!A:C,3,0)</f>
        <v>0.94915254237288138</v>
      </c>
      <c r="E1883" t="str">
        <f t="shared" si="29"/>
        <v>MALE</v>
      </c>
    </row>
    <row r="1884" spans="1:5">
      <c r="A1884" t="s">
        <v>6</v>
      </c>
      <c r="B1884" t="s">
        <v>2983</v>
      </c>
      <c r="C1884">
        <f>VLOOKUP(B1884,pivottrain!A:C,2,0)</f>
        <v>0.82037996545768566</v>
      </c>
      <c r="D1884">
        <f>VLOOKUP(B1884,pivottrain!A:C,3,0)</f>
        <v>0.17962003454231434</v>
      </c>
      <c r="E1884" t="str">
        <f t="shared" si="29"/>
        <v>FEMALE</v>
      </c>
    </row>
    <row r="1885" spans="1:5">
      <c r="A1885" t="s">
        <v>6</v>
      </c>
      <c r="B1885" t="s">
        <v>2976</v>
      </c>
      <c r="C1885">
        <f>VLOOKUP(B1885,pivottrain!A:C,2,0)</f>
        <v>0.73152478952291866</v>
      </c>
      <c r="D1885">
        <f>VLOOKUP(B1885,pivottrain!A:C,3,0)</f>
        <v>0.26847521047708139</v>
      </c>
      <c r="E1885" t="str">
        <f t="shared" si="29"/>
        <v>FEMALE</v>
      </c>
    </row>
    <row r="1886" spans="1:5">
      <c r="A1886" t="s">
        <v>4</v>
      </c>
      <c r="B1886" t="s">
        <v>2985</v>
      </c>
      <c r="C1886">
        <f>VLOOKUP(B1886,pivottrain!A:C,2,0)</f>
        <v>6.25E-2</v>
      </c>
      <c r="D1886">
        <f>VLOOKUP(B1886,pivottrain!A:C,3,0)</f>
        <v>0.9375</v>
      </c>
      <c r="E1886" t="str">
        <f t="shared" si="29"/>
        <v>MALE</v>
      </c>
    </row>
    <row r="1887" spans="1:5">
      <c r="A1887" t="s">
        <v>4</v>
      </c>
      <c r="B1887" t="s">
        <v>2992</v>
      </c>
      <c r="C1887">
        <f>VLOOKUP(B1887,pivottrain!A:C,2,0)</f>
        <v>0.06</v>
      </c>
      <c r="D1887">
        <f>VLOOKUP(B1887,pivottrain!A:C,3,0)</f>
        <v>0.94</v>
      </c>
      <c r="E1887" t="str">
        <f t="shared" si="29"/>
        <v>MALE</v>
      </c>
    </row>
    <row r="1888" spans="1:5">
      <c r="A1888" t="s">
        <v>4</v>
      </c>
      <c r="B1888" t="s">
        <v>2976</v>
      </c>
      <c r="C1888">
        <f>VLOOKUP(B1888,pivottrain!A:C,2,0)</f>
        <v>0.73152478952291866</v>
      </c>
      <c r="D1888">
        <f>VLOOKUP(B1888,pivottrain!A:C,3,0)</f>
        <v>0.26847521047708139</v>
      </c>
      <c r="E1888" t="str">
        <f t="shared" si="29"/>
        <v>FEMALE</v>
      </c>
    </row>
    <row r="1889" spans="1:5">
      <c r="A1889" t="s">
        <v>4</v>
      </c>
      <c r="B1889" t="s">
        <v>2978</v>
      </c>
      <c r="C1889">
        <f>VLOOKUP(B1889,pivottrain!A:C,2,0)</f>
        <v>5.0847457627118647E-2</v>
      </c>
      <c r="D1889">
        <f>VLOOKUP(B1889,pivottrain!A:C,3,0)</f>
        <v>0.94915254237288138</v>
      </c>
      <c r="E1889" t="str">
        <f t="shared" si="29"/>
        <v>MALE</v>
      </c>
    </row>
    <row r="1890" spans="1:5">
      <c r="A1890" t="s">
        <v>6</v>
      </c>
      <c r="B1890" t="s">
        <v>2983</v>
      </c>
      <c r="C1890">
        <f>VLOOKUP(B1890,pivottrain!A:C,2,0)</f>
        <v>0.82037996545768566</v>
      </c>
      <c r="D1890">
        <f>VLOOKUP(B1890,pivottrain!A:C,3,0)</f>
        <v>0.17962003454231434</v>
      </c>
      <c r="E1890" t="str">
        <f t="shared" si="29"/>
        <v>FEMALE</v>
      </c>
    </row>
    <row r="1891" spans="1:5">
      <c r="A1891" t="s">
        <v>6</v>
      </c>
      <c r="B1891" t="s">
        <v>2976</v>
      </c>
      <c r="C1891">
        <f>VLOOKUP(B1891,pivottrain!A:C,2,0)</f>
        <v>0.73152478952291866</v>
      </c>
      <c r="D1891">
        <f>VLOOKUP(B1891,pivottrain!A:C,3,0)</f>
        <v>0.26847521047708139</v>
      </c>
      <c r="E1891" t="str">
        <f t="shared" si="29"/>
        <v>FEMALE</v>
      </c>
    </row>
    <row r="1892" spans="1:5">
      <c r="A1892" t="s">
        <v>4</v>
      </c>
      <c r="B1892" t="s">
        <v>2978</v>
      </c>
      <c r="C1892">
        <f>VLOOKUP(B1892,pivottrain!A:C,2,0)</f>
        <v>5.0847457627118647E-2</v>
      </c>
      <c r="D1892">
        <f>VLOOKUP(B1892,pivottrain!A:C,3,0)</f>
        <v>0.94915254237288138</v>
      </c>
      <c r="E1892" t="str">
        <f t="shared" si="29"/>
        <v>MALE</v>
      </c>
    </row>
    <row r="1893" spans="1:5">
      <c r="A1893" t="s">
        <v>4</v>
      </c>
      <c r="B1893" t="s">
        <v>2992</v>
      </c>
      <c r="C1893">
        <f>VLOOKUP(B1893,pivottrain!A:C,2,0)</f>
        <v>0.06</v>
      </c>
      <c r="D1893">
        <f>VLOOKUP(B1893,pivottrain!A:C,3,0)</f>
        <v>0.94</v>
      </c>
      <c r="E1893" t="str">
        <f t="shared" si="29"/>
        <v>MALE</v>
      </c>
    </row>
    <row r="1894" spans="1:5">
      <c r="A1894" t="s">
        <v>6</v>
      </c>
      <c r="B1894" t="s">
        <v>2983</v>
      </c>
      <c r="C1894">
        <f>VLOOKUP(B1894,pivottrain!A:C,2,0)</f>
        <v>0.82037996545768566</v>
      </c>
      <c r="D1894">
        <f>VLOOKUP(B1894,pivottrain!A:C,3,0)</f>
        <v>0.17962003454231434</v>
      </c>
      <c r="E1894" t="str">
        <f t="shared" si="29"/>
        <v>FEMALE</v>
      </c>
    </row>
    <row r="1895" spans="1:5">
      <c r="A1895" t="s">
        <v>4</v>
      </c>
      <c r="B1895" t="s">
        <v>2987</v>
      </c>
      <c r="C1895">
        <f>VLOOKUP(B1895,pivottrain!A:C,2,0)</f>
        <v>0.171875</v>
      </c>
      <c r="D1895">
        <f>VLOOKUP(B1895,pivottrain!A:C,3,0)</f>
        <v>0.828125</v>
      </c>
      <c r="E1895" t="str">
        <f t="shared" si="29"/>
        <v>MALE</v>
      </c>
    </row>
    <row r="1896" spans="1:5">
      <c r="A1896" t="s">
        <v>6</v>
      </c>
      <c r="B1896" t="s">
        <v>2983</v>
      </c>
      <c r="C1896">
        <f>VLOOKUP(B1896,pivottrain!A:C,2,0)</f>
        <v>0.82037996545768566</v>
      </c>
      <c r="D1896">
        <f>VLOOKUP(B1896,pivottrain!A:C,3,0)</f>
        <v>0.17962003454231434</v>
      </c>
      <c r="E1896" t="str">
        <f t="shared" si="29"/>
        <v>FEMALE</v>
      </c>
    </row>
    <row r="1897" spans="1:5">
      <c r="A1897" t="s">
        <v>4</v>
      </c>
      <c r="B1897" t="s">
        <v>2992</v>
      </c>
      <c r="C1897">
        <f>VLOOKUP(B1897,pivottrain!A:C,2,0)</f>
        <v>0.06</v>
      </c>
      <c r="D1897">
        <f>VLOOKUP(B1897,pivottrain!A:C,3,0)</f>
        <v>0.94</v>
      </c>
      <c r="E1897" t="str">
        <f t="shared" si="29"/>
        <v>MALE</v>
      </c>
    </row>
    <row r="1898" spans="1:5">
      <c r="A1898" t="s">
        <v>6</v>
      </c>
      <c r="B1898" t="s">
        <v>2976</v>
      </c>
      <c r="C1898">
        <f>VLOOKUP(B1898,pivottrain!A:C,2,0)</f>
        <v>0.73152478952291866</v>
      </c>
      <c r="D1898">
        <f>VLOOKUP(B1898,pivottrain!A:C,3,0)</f>
        <v>0.26847521047708139</v>
      </c>
      <c r="E1898" t="str">
        <f t="shared" si="29"/>
        <v>FEMALE</v>
      </c>
    </row>
    <row r="1899" spans="1:5">
      <c r="A1899" t="s">
        <v>4</v>
      </c>
      <c r="B1899" t="s">
        <v>2976</v>
      </c>
      <c r="C1899">
        <f>VLOOKUP(B1899,pivottrain!A:C,2,0)</f>
        <v>0.73152478952291866</v>
      </c>
      <c r="D1899">
        <f>VLOOKUP(B1899,pivottrain!A:C,3,0)</f>
        <v>0.26847521047708139</v>
      </c>
      <c r="E1899" t="str">
        <f t="shared" si="29"/>
        <v>FEMALE</v>
      </c>
    </row>
    <row r="1900" spans="1:5">
      <c r="A1900" t="s">
        <v>6</v>
      </c>
      <c r="B1900" t="s">
        <v>2976</v>
      </c>
      <c r="C1900">
        <f>VLOOKUP(B1900,pivottrain!A:C,2,0)</f>
        <v>0.73152478952291866</v>
      </c>
      <c r="D1900">
        <f>VLOOKUP(B1900,pivottrain!A:C,3,0)</f>
        <v>0.26847521047708139</v>
      </c>
      <c r="E1900" t="str">
        <f t="shared" si="29"/>
        <v>FEMALE</v>
      </c>
    </row>
    <row r="1901" spans="1:5">
      <c r="A1901" t="s">
        <v>4</v>
      </c>
      <c r="B1901" t="s">
        <v>2997</v>
      </c>
      <c r="C1901">
        <f>VLOOKUP(B1901,pivottrain!A:C,2,0)</f>
        <v>5.5555555555555552E-2</v>
      </c>
      <c r="D1901">
        <f>VLOOKUP(B1901,pivottrain!A:C,3,0)</f>
        <v>0.94444444444444442</v>
      </c>
      <c r="E1901" t="str">
        <f t="shared" si="29"/>
        <v>MALE</v>
      </c>
    </row>
    <row r="1902" spans="1:5">
      <c r="A1902" t="s">
        <v>4</v>
      </c>
      <c r="B1902" t="s">
        <v>2988</v>
      </c>
      <c r="C1902">
        <f>VLOOKUP(B1902,pivottrain!A:C,2,0)</f>
        <v>6.5384615384615388E-2</v>
      </c>
      <c r="D1902">
        <f>VLOOKUP(B1902,pivottrain!A:C,3,0)</f>
        <v>0.93461538461538463</v>
      </c>
      <c r="E1902" t="str">
        <f t="shared" si="29"/>
        <v>MALE</v>
      </c>
    </row>
    <row r="1903" spans="1:5">
      <c r="A1903" t="s">
        <v>6</v>
      </c>
      <c r="B1903" t="s">
        <v>2983</v>
      </c>
      <c r="C1903">
        <f>VLOOKUP(B1903,pivottrain!A:C,2,0)</f>
        <v>0.82037996545768566</v>
      </c>
      <c r="D1903">
        <f>VLOOKUP(B1903,pivottrain!A:C,3,0)</f>
        <v>0.17962003454231434</v>
      </c>
      <c r="E1903" t="str">
        <f t="shared" si="29"/>
        <v>FEMALE</v>
      </c>
    </row>
    <row r="1904" spans="1:5">
      <c r="A1904" t="s">
        <v>4</v>
      </c>
      <c r="B1904" t="s">
        <v>2983</v>
      </c>
      <c r="C1904">
        <f>VLOOKUP(B1904,pivottrain!A:C,2,0)</f>
        <v>0.82037996545768566</v>
      </c>
      <c r="D1904">
        <f>VLOOKUP(B1904,pivottrain!A:C,3,0)</f>
        <v>0.17962003454231434</v>
      </c>
      <c r="E1904" t="str">
        <f t="shared" si="29"/>
        <v>FEMALE</v>
      </c>
    </row>
    <row r="1905" spans="1:5">
      <c r="A1905" t="s">
        <v>4</v>
      </c>
      <c r="B1905" t="s">
        <v>2982</v>
      </c>
      <c r="C1905">
        <f>VLOOKUP(B1905,pivottrain!A:C,2,0)</f>
        <v>3.7234042553191488E-2</v>
      </c>
      <c r="D1905">
        <f>VLOOKUP(B1905,pivottrain!A:C,3,0)</f>
        <v>0.96276595744680848</v>
      </c>
      <c r="E1905" t="str">
        <f t="shared" si="29"/>
        <v>MALE</v>
      </c>
    </row>
    <row r="1906" spans="1:5">
      <c r="A1906" t="s">
        <v>4</v>
      </c>
      <c r="B1906" t="s">
        <v>2983</v>
      </c>
      <c r="C1906">
        <f>VLOOKUP(B1906,pivottrain!A:C,2,0)</f>
        <v>0.82037996545768566</v>
      </c>
      <c r="D1906">
        <f>VLOOKUP(B1906,pivottrain!A:C,3,0)</f>
        <v>0.17962003454231434</v>
      </c>
      <c r="E1906" t="str">
        <f t="shared" si="29"/>
        <v>FEMALE</v>
      </c>
    </row>
    <row r="1907" spans="1:5">
      <c r="A1907" t="s">
        <v>4</v>
      </c>
      <c r="B1907" t="s">
        <v>2987</v>
      </c>
      <c r="C1907">
        <f>VLOOKUP(B1907,pivottrain!A:C,2,0)</f>
        <v>0.171875</v>
      </c>
      <c r="D1907">
        <f>VLOOKUP(B1907,pivottrain!A:C,3,0)</f>
        <v>0.828125</v>
      </c>
      <c r="E1907" t="str">
        <f t="shared" si="29"/>
        <v>MALE</v>
      </c>
    </row>
    <row r="1908" spans="1:5">
      <c r="A1908" t="s">
        <v>6</v>
      </c>
      <c r="B1908" t="s">
        <v>2983</v>
      </c>
      <c r="C1908">
        <f>VLOOKUP(B1908,pivottrain!A:C,2,0)</f>
        <v>0.82037996545768566</v>
      </c>
      <c r="D1908">
        <f>VLOOKUP(B1908,pivottrain!A:C,3,0)</f>
        <v>0.17962003454231434</v>
      </c>
      <c r="E1908" t="str">
        <f t="shared" si="29"/>
        <v>FEMALE</v>
      </c>
    </row>
    <row r="1909" spans="1:5">
      <c r="A1909" t="s">
        <v>6</v>
      </c>
      <c r="B1909" t="s">
        <v>2976</v>
      </c>
      <c r="C1909">
        <f>VLOOKUP(B1909,pivottrain!A:C,2,0)</f>
        <v>0.73152478952291866</v>
      </c>
      <c r="D1909">
        <f>VLOOKUP(B1909,pivottrain!A:C,3,0)</f>
        <v>0.26847521047708139</v>
      </c>
      <c r="E1909" t="str">
        <f t="shared" si="29"/>
        <v>FEMALE</v>
      </c>
    </row>
    <row r="1910" spans="1:5">
      <c r="A1910" t="s">
        <v>6</v>
      </c>
      <c r="B1910" t="s">
        <v>2980</v>
      </c>
      <c r="C1910">
        <f>VLOOKUP(B1910,pivottrain!A:C,2,0)</f>
        <v>0.33333333333333331</v>
      </c>
      <c r="D1910">
        <f>VLOOKUP(B1910,pivottrain!A:C,3,0)</f>
        <v>0.66666666666666663</v>
      </c>
      <c r="E1910" t="str">
        <f t="shared" si="29"/>
        <v>MALE</v>
      </c>
    </row>
    <row r="1911" spans="1:5">
      <c r="A1911" t="s">
        <v>4</v>
      </c>
      <c r="B1911" t="s">
        <v>2995</v>
      </c>
      <c r="C1911">
        <f>VLOOKUP(B1911,pivottrain!A:C,2,0)</f>
        <v>0.15492957746478872</v>
      </c>
      <c r="D1911">
        <f>VLOOKUP(B1911,pivottrain!A:C,3,0)</f>
        <v>0.84507042253521125</v>
      </c>
      <c r="E1911" t="str">
        <f t="shared" si="29"/>
        <v>MALE</v>
      </c>
    </row>
    <row r="1912" spans="1:5">
      <c r="A1912" t="s">
        <v>6</v>
      </c>
      <c r="B1912" t="s">
        <v>2976</v>
      </c>
      <c r="C1912">
        <f>VLOOKUP(B1912,pivottrain!A:C,2,0)</f>
        <v>0.73152478952291866</v>
      </c>
      <c r="D1912">
        <f>VLOOKUP(B1912,pivottrain!A:C,3,0)</f>
        <v>0.26847521047708139</v>
      </c>
      <c r="E1912" t="str">
        <f t="shared" si="29"/>
        <v>FEMALE</v>
      </c>
    </row>
    <row r="1913" spans="1:5">
      <c r="A1913" t="s">
        <v>6</v>
      </c>
      <c r="B1913" t="s">
        <v>2976</v>
      </c>
      <c r="C1913">
        <f>VLOOKUP(B1913,pivottrain!A:C,2,0)</f>
        <v>0.73152478952291866</v>
      </c>
      <c r="D1913">
        <f>VLOOKUP(B1913,pivottrain!A:C,3,0)</f>
        <v>0.26847521047708139</v>
      </c>
      <c r="E1913" t="str">
        <f t="shared" si="29"/>
        <v>FEMALE</v>
      </c>
    </row>
    <row r="1914" spans="1:5">
      <c r="A1914" t="s">
        <v>4</v>
      </c>
      <c r="B1914" t="s">
        <v>2996</v>
      </c>
      <c r="C1914">
        <f>VLOOKUP(B1914,pivottrain!A:C,2,0)</f>
        <v>0</v>
      </c>
      <c r="D1914">
        <f>VLOOKUP(B1914,pivottrain!A:C,3,0)</f>
        <v>1</v>
      </c>
      <c r="E1914" t="str">
        <f t="shared" si="29"/>
        <v>MALE</v>
      </c>
    </row>
    <row r="1915" spans="1:5">
      <c r="A1915" t="s">
        <v>4</v>
      </c>
      <c r="B1915" t="s">
        <v>2983</v>
      </c>
      <c r="C1915">
        <f>VLOOKUP(B1915,pivottrain!A:C,2,0)</f>
        <v>0.82037996545768566</v>
      </c>
      <c r="D1915">
        <f>VLOOKUP(B1915,pivottrain!A:C,3,0)</f>
        <v>0.17962003454231434</v>
      </c>
      <c r="E1915" t="str">
        <f t="shared" si="29"/>
        <v>FEMALE</v>
      </c>
    </row>
    <row r="1916" spans="1:5">
      <c r="A1916" t="s">
        <v>6</v>
      </c>
      <c r="B1916" t="s">
        <v>2976</v>
      </c>
      <c r="C1916">
        <f>VLOOKUP(B1916,pivottrain!A:C,2,0)</f>
        <v>0.73152478952291866</v>
      </c>
      <c r="D1916">
        <f>VLOOKUP(B1916,pivottrain!A:C,3,0)</f>
        <v>0.26847521047708139</v>
      </c>
      <c r="E1916" t="str">
        <f t="shared" si="29"/>
        <v>FEMALE</v>
      </c>
    </row>
    <row r="1917" spans="1:5">
      <c r="A1917" t="s">
        <v>4</v>
      </c>
      <c r="B1917" t="s">
        <v>2976</v>
      </c>
      <c r="C1917">
        <f>VLOOKUP(B1917,pivottrain!A:C,2,0)</f>
        <v>0.73152478952291866</v>
      </c>
      <c r="D1917">
        <f>VLOOKUP(B1917,pivottrain!A:C,3,0)</f>
        <v>0.26847521047708139</v>
      </c>
      <c r="E1917" t="str">
        <f t="shared" si="29"/>
        <v>FEMALE</v>
      </c>
    </row>
    <row r="1918" spans="1:5">
      <c r="A1918" t="s">
        <v>4</v>
      </c>
      <c r="B1918" t="s">
        <v>2988</v>
      </c>
      <c r="C1918">
        <f>VLOOKUP(B1918,pivottrain!A:C,2,0)</f>
        <v>6.5384615384615388E-2</v>
      </c>
      <c r="D1918">
        <f>VLOOKUP(B1918,pivottrain!A:C,3,0)</f>
        <v>0.93461538461538463</v>
      </c>
      <c r="E1918" t="str">
        <f t="shared" si="29"/>
        <v>MALE</v>
      </c>
    </row>
    <row r="1919" spans="1:5">
      <c r="A1919" t="s">
        <v>4</v>
      </c>
      <c r="B1919" t="s">
        <v>2993</v>
      </c>
      <c r="C1919">
        <f>VLOOKUP(B1919,pivottrain!A:C,2,0)</f>
        <v>0.10810810810810811</v>
      </c>
      <c r="D1919">
        <f>VLOOKUP(B1919,pivottrain!A:C,3,0)</f>
        <v>0.89189189189189189</v>
      </c>
      <c r="E1919" t="str">
        <f t="shared" si="29"/>
        <v>MALE</v>
      </c>
    </row>
    <row r="1920" spans="1:5">
      <c r="A1920" t="s">
        <v>6</v>
      </c>
      <c r="B1920" t="s">
        <v>2976</v>
      </c>
      <c r="C1920">
        <f>VLOOKUP(B1920,pivottrain!A:C,2,0)</f>
        <v>0.73152478952291866</v>
      </c>
      <c r="D1920">
        <f>VLOOKUP(B1920,pivottrain!A:C,3,0)</f>
        <v>0.26847521047708139</v>
      </c>
      <c r="E1920" t="str">
        <f t="shared" si="29"/>
        <v>FEMALE</v>
      </c>
    </row>
    <row r="1921" spans="1:5">
      <c r="A1921" t="s">
        <v>6</v>
      </c>
      <c r="B1921" t="s">
        <v>2976</v>
      </c>
      <c r="C1921">
        <f>VLOOKUP(B1921,pivottrain!A:C,2,0)</f>
        <v>0.73152478952291866</v>
      </c>
      <c r="D1921">
        <f>VLOOKUP(B1921,pivottrain!A:C,3,0)</f>
        <v>0.26847521047708139</v>
      </c>
      <c r="E1921" t="str">
        <f t="shared" si="29"/>
        <v>FEMALE</v>
      </c>
    </row>
    <row r="1922" spans="1:5">
      <c r="A1922" t="s">
        <v>6</v>
      </c>
      <c r="B1922" t="s">
        <v>2976</v>
      </c>
      <c r="C1922">
        <f>VLOOKUP(B1922,pivottrain!A:C,2,0)</f>
        <v>0.73152478952291866</v>
      </c>
      <c r="D1922">
        <f>VLOOKUP(B1922,pivottrain!A:C,3,0)</f>
        <v>0.26847521047708139</v>
      </c>
      <c r="E1922" t="str">
        <f t="shared" si="29"/>
        <v>FEMALE</v>
      </c>
    </row>
    <row r="1923" spans="1:5">
      <c r="A1923" t="s">
        <v>4</v>
      </c>
      <c r="B1923" t="s">
        <v>2994</v>
      </c>
      <c r="C1923">
        <f>VLOOKUP(B1923,pivottrain!A:C,2,0)</f>
        <v>8.6538461538461536E-2</v>
      </c>
      <c r="D1923">
        <f>VLOOKUP(B1923,pivottrain!A:C,3,0)</f>
        <v>0.91346153846153844</v>
      </c>
      <c r="E1923" t="str">
        <f t="shared" ref="E1923:E1986" si="30">IF(D1923&gt;C1923,"MALE","FEMALE")</f>
        <v>MALE</v>
      </c>
    </row>
    <row r="1924" spans="1:5">
      <c r="A1924" t="s">
        <v>6</v>
      </c>
      <c r="B1924" t="s">
        <v>2976</v>
      </c>
      <c r="C1924">
        <f>VLOOKUP(B1924,pivottrain!A:C,2,0)</f>
        <v>0.73152478952291866</v>
      </c>
      <c r="D1924">
        <f>VLOOKUP(B1924,pivottrain!A:C,3,0)</f>
        <v>0.26847521047708139</v>
      </c>
      <c r="E1924" t="str">
        <f t="shared" si="30"/>
        <v>FEMALE</v>
      </c>
    </row>
    <row r="1925" spans="1:5">
      <c r="A1925" t="s">
        <v>4</v>
      </c>
      <c r="B1925" t="s">
        <v>2987</v>
      </c>
      <c r="C1925">
        <f>VLOOKUP(B1925,pivottrain!A:C,2,0)</f>
        <v>0.171875</v>
      </c>
      <c r="D1925">
        <f>VLOOKUP(B1925,pivottrain!A:C,3,0)</f>
        <v>0.828125</v>
      </c>
      <c r="E1925" t="str">
        <f t="shared" si="30"/>
        <v>MALE</v>
      </c>
    </row>
    <row r="1926" spans="1:5">
      <c r="A1926" t="s">
        <v>6</v>
      </c>
      <c r="B1926" t="s">
        <v>2976</v>
      </c>
      <c r="C1926">
        <f>VLOOKUP(B1926,pivottrain!A:C,2,0)</f>
        <v>0.73152478952291866</v>
      </c>
      <c r="D1926">
        <f>VLOOKUP(B1926,pivottrain!A:C,3,0)</f>
        <v>0.26847521047708139</v>
      </c>
      <c r="E1926" t="str">
        <f t="shared" si="30"/>
        <v>FEMALE</v>
      </c>
    </row>
    <row r="1927" spans="1:5">
      <c r="A1927" t="s">
        <v>6</v>
      </c>
      <c r="B1927" t="s">
        <v>2983</v>
      </c>
      <c r="C1927">
        <f>VLOOKUP(B1927,pivottrain!A:C,2,0)</f>
        <v>0.82037996545768566</v>
      </c>
      <c r="D1927">
        <f>VLOOKUP(B1927,pivottrain!A:C,3,0)</f>
        <v>0.17962003454231434</v>
      </c>
      <c r="E1927" t="str">
        <f t="shared" si="30"/>
        <v>FEMALE</v>
      </c>
    </row>
    <row r="1928" spans="1:5">
      <c r="A1928" t="s">
        <v>6</v>
      </c>
      <c r="B1928" t="s">
        <v>2976</v>
      </c>
      <c r="C1928">
        <f>VLOOKUP(B1928,pivottrain!A:C,2,0)</f>
        <v>0.73152478952291866</v>
      </c>
      <c r="D1928">
        <f>VLOOKUP(B1928,pivottrain!A:C,3,0)</f>
        <v>0.26847521047708139</v>
      </c>
      <c r="E1928" t="str">
        <f t="shared" si="30"/>
        <v>FEMALE</v>
      </c>
    </row>
    <row r="1929" spans="1:5">
      <c r="A1929" t="s">
        <v>4</v>
      </c>
      <c r="B1929" t="s">
        <v>2992</v>
      </c>
      <c r="C1929">
        <f>VLOOKUP(B1929,pivottrain!A:C,2,0)</f>
        <v>0.06</v>
      </c>
      <c r="D1929">
        <f>VLOOKUP(B1929,pivottrain!A:C,3,0)</f>
        <v>0.94</v>
      </c>
      <c r="E1929" t="str">
        <f t="shared" si="30"/>
        <v>MALE</v>
      </c>
    </row>
    <row r="1930" spans="1:5">
      <c r="A1930" t="s">
        <v>6</v>
      </c>
      <c r="B1930" t="s">
        <v>2976</v>
      </c>
      <c r="C1930">
        <f>VLOOKUP(B1930,pivottrain!A:C,2,0)</f>
        <v>0.73152478952291866</v>
      </c>
      <c r="D1930">
        <f>VLOOKUP(B1930,pivottrain!A:C,3,0)</f>
        <v>0.26847521047708139</v>
      </c>
      <c r="E1930" t="str">
        <f t="shared" si="30"/>
        <v>FEMALE</v>
      </c>
    </row>
    <row r="1931" spans="1:5">
      <c r="A1931" t="s">
        <v>4</v>
      </c>
      <c r="B1931" t="s">
        <v>2976</v>
      </c>
      <c r="C1931">
        <f>VLOOKUP(B1931,pivottrain!A:C,2,0)</f>
        <v>0.73152478952291866</v>
      </c>
      <c r="D1931">
        <f>VLOOKUP(B1931,pivottrain!A:C,3,0)</f>
        <v>0.26847521047708139</v>
      </c>
      <c r="E1931" t="str">
        <f t="shared" si="30"/>
        <v>FEMALE</v>
      </c>
    </row>
    <row r="1932" spans="1:5">
      <c r="A1932" t="s">
        <v>4</v>
      </c>
      <c r="B1932" t="s">
        <v>2976</v>
      </c>
      <c r="C1932">
        <f>VLOOKUP(B1932,pivottrain!A:C,2,0)</f>
        <v>0.73152478952291866</v>
      </c>
      <c r="D1932">
        <f>VLOOKUP(B1932,pivottrain!A:C,3,0)</f>
        <v>0.26847521047708139</v>
      </c>
      <c r="E1932" t="str">
        <f t="shared" si="30"/>
        <v>FEMALE</v>
      </c>
    </row>
    <row r="1933" spans="1:5">
      <c r="A1933" t="s">
        <v>4</v>
      </c>
      <c r="B1933" t="s">
        <v>2996</v>
      </c>
      <c r="C1933">
        <f>VLOOKUP(B1933,pivottrain!A:C,2,0)</f>
        <v>0</v>
      </c>
      <c r="D1933">
        <f>VLOOKUP(B1933,pivottrain!A:C,3,0)</f>
        <v>1</v>
      </c>
      <c r="E1933" t="str">
        <f t="shared" si="30"/>
        <v>MALE</v>
      </c>
    </row>
    <row r="1934" spans="1:5">
      <c r="A1934" t="s">
        <v>4</v>
      </c>
      <c r="B1934" t="s">
        <v>2988</v>
      </c>
      <c r="C1934">
        <f>VLOOKUP(B1934,pivottrain!A:C,2,0)</f>
        <v>6.5384615384615388E-2</v>
      </c>
      <c r="D1934">
        <f>VLOOKUP(B1934,pivottrain!A:C,3,0)</f>
        <v>0.93461538461538463</v>
      </c>
      <c r="E1934" t="str">
        <f t="shared" si="30"/>
        <v>MALE</v>
      </c>
    </row>
    <row r="1935" spans="1:5">
      <c r="A1935" t="s">
        <v>6</v>
      </c>
      <c r="B1935" t="s">
        <v>2983</v>
      </c>
      <c r="C1935">
        <f>VLOOKUP(B1935,pivottrain!A:C,2,0)</f>
        <v>0.82037996545768566</v>
      </c>
      <c r="D1935">
        <f>VLOOKUP(B1935,pivottrain!A:C,3,0)</f>
        <v>0.17962003454231434</v>
      </c>
      <c r="E1935" t="str">
        <f t="shared" si="30"/>
        <v>FEMALE</v>
      </c>
    </row>
    <row r="1936" spans="1:5">
      <c r="A1936" t="s">
        <v>6</v>
      </c>
      <c r="B1936" t="s">
        <v>2983</v>
      </c>
      <c r="C1936">
        <f>VLOOKUP(B1936,pivottrain!A:C,2,0)</f>
        <v>0.82037996545768566</v>
      </c>
      <c r="D1936">
        <f>VLOOKUP(B1936,pivottrain!A:C,3,0)</f>
        <v>0.17962003454231434</v>
      </c>
      <c r="E1936" t="str">
        <f t="shared" si="30"/>
        <v>FEMALE</v>
      </c>
    </row>
    <row r="1937" spans="1:5">
      <c r="A1937" t="s">
        <v>6</v>
      </c>
      <c r="B1937" t="s">
        <v>2976</v>
      </c>
      <c r="C1937">
        <f>VLOOKUP(B1937,pivottrain!A:C,2,0)</f>
        <v>0.73152478952291866</v>
      </c>
      <c r="D1937">
        <f>VLOOKUP(B1937,pivottrain!A:C,3,0)</f>
        <v>0.26847521047708139</v>
      </c>
      <c r="E1937" t="str">
        <f t="shared" si="30"/>
        <v>FEMALE</v>
      </c>
    </row>
    <row r="1938" spans="1:5">
      <c r="A1938" t="s">
        <v>6</v>
      </c>
      <c r="B1938" t="s">
        <v>2983</v>
      </c>
      <c r="C1938">
        <f>VLOOKUP(B1938,pivottrain!A:C,2,0)</f>
        <v>0.82037996545768566</v>
      </c>
      <c r="D1938">
        <f>VLOOKUP(B1938,pivottrain!A:C,3,0)</f>
        <v>0.17962003454231434</v>
      </c>
      <c r="E1938" t="str">
        <f t="shared" si="30"/>
        <v>FEMALE</v>
      </c>
    </row>
    <row r="1939" spans="1:5">
      <c r="A1939" t="s">
        <v>6</v>
      </c>
      <c r="B1939" t="s">
        <v>2976</v>
      </c>
      <c r="C1939">
        <f>VLOOKUP(B1939,pivottrain!A:C,2,0)</f>
        <v>0.73152478952291866</v>
      </c>
      <c r="D1939">
        <f>VLOOKUP(B1939,pivottrain!A:C,3,0)</f>
        <v>0.26847521047708139</v>
      </c>
      <c r="E1939" t="str">
        <f t="shared" si="30"/>
        <v>FEMALE</v>
      </c>
    </row>
    <row r="1940" spans="1:5">
      <c r="A1940" t="s">
        <v>6</v>
      </c>
      <c r="B1940" t="s">
        <v>2976</v>
      </c>
      <c r="C1940">
        <f>VLOOKUP(B1940,pivottrain!A:C,2,0)</f>
        <v>0.73152478952291866</v>
      </c>
      <c r="D1940">
        <f>VLOOKUP(B1940,pivottrain!A:C,3,0)</f>
        <v>0.26847521047708139</v>
      </c>
      <c r="E1940" t="str">
        <f t="shared" si="30"/>
        <v>FEMALE</v>
      </c>
    </row>
    <row r="1941" spans="1:5">
      <c r="A1941" t="s">
        <v>4</v>
      </c>
      <c r="B1941" t="s">
        <v>2988</v>
      </c>
      <c r="C1941">
        <f>VLOOKUP(B1941,pivottrain!A:C,2,0)</f>
        <v>6.5384615384615388E-2</v>
      </c>
      <c r="D1941">
        <f>VLOOKUP(B1941,pivottrain!A:C,3,0)</f>
        <v>0.93461538461538463</v>
      </c>
      <c r="E1941" t="str">
        <f t="shared" si="30"/>
        <v>MALE</v>
      </c>
    </row>
    <row r="1942" spans="1:5">
      <c r="A1942" t="s">
        <v>6</v>
      </c>
      <c r="B1942" t="s">
        <v>2976</v>
      </c>
      <c r="C1942">
        <f>VLOOKUP(B1942,pivottrain!A:C,2,0)</f>
        <v>0.73152478952291866</v>
      </c>
      <c r="D1942">
        <f>VLOOKUP(B1942,pivottrain!A:C,3,0)</f>
        <v>0.26847521047708139</v>
      </c>
      <c r="E1942" t="str">
        <f t="shared" si="30"/>
        <v>FEMALE</v>
      </c>
    </row>
    <row r="1943" spans="1:5">
      <c r="A1943" t="s">
        <v>6</v>
      </c>
      <c r="B1943" t="s">
        <v>2983</v>
      </c>
      <c r="C1943">
        <f>VLOOKUP(B1943,pivottrain!A:C,2,0)</f>
        <v>0.82037996545768566</v>
      </c>
      <c r="D1943">
        <f>VLOOKUP(B1943,pivottrain!A:C,3,0)</f>
        <v>0.17962003454231434</v>
      </c>
      <c r="E1943" t="str">
        <f t="shared" si="30"/>
        <v>FEMALE</v>
      </c>
    </row>
    <row r="1944" spans="1:5">
      <c r="A1944" t="s">
        <v>6</v>
      </c>
      <c r="B1944" t="s">
        <v>2976</v>
      </c>
      <c r="C1944">
        <f>VLOOKUP(B1944,pivottrain!A:C,2,0)</f>
        <v>0.73152478952291866</v>
      </c>
      <c r="D1944">
        <f>VLOOKUP(B1944,pivottrain!A:C,3,0)</f>
        <v>0.26847521047708139</v>
      </c>
      <c r="E1944" t="str">
        <f t="shared" si="30"/>
        <v>FEMALE</v>
      </c>
    </row>
    <row r="1945" spans="1:5">
      <c r="A1945" t="s">
        <v>6</v>
      </c>
      <c r="B1945" t="s">
        <v>2976</v>
      </c>
      <c r="C1945">
        <f>VLOOKUP(B1945,pivottrain!A:C,2,0)</f>
        <v>0.73152478952291866</v>
      </c>
      <c r="D1945">
        <f>VLOOKUP(B1945,pivottrain!A:C,3,0)</f>
        <v>0.26847521047708139</v>
      </c>
      <c r="E1945" t="str">
        <f t="shared" si="30"/>
        <v>FEMALE</v>
      </c>
    </row>
    <row r="1946" spans="1:5">
      <c r="A1946" t="s">
        <v>6</v>
      </c>
      <c r="B1946" t="s">
        <v>2983</v>
      </c>
      <c r="C1946">
        <f>VLOOKUP(B1946,pivottrain!A:C,2,0)</f>
        <v>0.82037996545768566</v>
      </c>
      <c r="D1946">
        <f>VLOOKUP(B1946,pivottrain!A:C,3,0)</f>
        <v>0.17962003454231434</v>
      </c>
      <c r="E1946" t="str">
        <f t="shared" si="30"/>
        <v>FEMALE</v>
      </c>
    </row>
    <row r="1947" spans="1:5">
      <c r="A1947" t="s">
        <v>4</v>
      </c>
      <c r="B1947" t="s">
        <v>2992</v>
      </c>
      <c r="C1947">
        <f>VLOOKUP(B1947,pivottrain!A:C,2,0)</f>
        <v>0.06</v>
      </c>
      <c r="D1947">
        <f>VLOOKUP(B1947,pivottrain!A:C,3,0)</f>
        <v>0.94</v>
      </c>
      <c r="E1947" t="str">
        <f t="shared" si="30"/>
        <v>MALE</v>
      </c>
    </row>
    <row r="1948" spans="1:5">
      <c r="A1948" t="s">
        <v>4</v>
      </c>
      <c r="B1948" t="s">
        <v>2986</v>
      </c>
      <c r="C1948">
        <f>VLOOKUP(B1948,pivottrain!A:C,2,0)</f>
        <v>0.28260869565217389</v>
      </c>
      <c r="D1948">
        <f>VLOOKUP(B1948,pivottrain!A:C,3,0)</f>
        <v>0.71739130434782605</v>
      </c>
      <c r="E1948" t="str">
        <f t="shared" si="30"/>
        <v>MALE</v>
      </c>
    </row>
    <row r="1949" spans="1:5">
      <c r="A1949" t="s">
        <v>4</v>
      </c>
      <c r="B1949" t="s">
        <v>2994</v>
      </c>
      <c r="C1949">
        <f>VLOOKUP(B1949,pivottrain!A:C,2,0)</f>
        <v>8.6538461538461536E-2</v>
      </c>
      <c r="D1949">
        <f>VLOOKUP(B1949,pivottrain!A:C,3,0)</f>
        <v>0.91346153846153844</v>
      </c>
      <c r="E1949" t="str">
        <f t="shared" si="30"/>
        <v>MALE</v>
      </c>
    </row>
    <row r="1950" spans="1:5">
      <c r="A1950" t="s">
        <v>6</v>
      </c>
      <c r="B1950" t="s">
        <v>2988</v>
      </c>
      <c r="C1950">
        <f>VLOOKUP(B1950,pivottrain!A:C,2,0)</f>
        <v>6.5384615384615388E-2</v>
      </c>
      <c r="D1950">
        <f>VLOOKUP(B1950,pivottrain!A:C,3,0)</f>
        <v>0.93461538461538463</v>
      </c>
      <c r="E1950" t="str">
        <f t="shared" si="30"/>
        <v>MALE</v>
      </c>
    </row>
    <row r="1951" spans="1:5">
      <c r="A1951" t="s">
        <v>6</v>
      </c>
      <c r="B1951" t="s">
        <v>2983</v>
      </c>
      <c r="C1951">
        <f>VLOOKUP(B1951,pivottrain!A:C,2,0)</f>
        <v>0.82037996545768566</v>
      </c>
      <c r="D1951">
        <f>VLOOKUP(B1951,pivottrain!A:C,3,0)</f>
        <v>0.17962003454231434</v>
      </c>
      <c r="E1951" t="str">
        <f t="shared" si="30"/>
        <v>FEMALE</v>
      </c>
    </row>
    <row r="1952" spans="1:5">
      <c r="A1952" t="s">
        <v>6</v>
      </c>
      <c r="B1952" t="s">
        <v>2983</v>
      </c>
      <c r="C1952">
        <f>VLOOKUP(B1952,pivottrain!A:C,2,0)</f>
        <v>0.82037996545768566</v>
      </c>
      <c r="D1952">
        <f>VLOOKUP(B1952,pivottrain!A:C,3,0)</f>
        <v>0.17962003454231434</v>
      </c>
      <c r="E1952" t="str">
        <f t="shared" si="30"/>
        <v>FEMALE</v>
      </c>
    </row>
    <row r="1953" spans="1:5">
      <c r="A1953" t="s">
        <v>4</v>
      </c>
      <c r="B1953" t="s">
        <v>2988</v>
      </c>
      <c r="C1953">
        <f>VLOOKUP(B1953,pivottrain!A:C,2,0)</f>
        <v>6.5384615384615388E-2</v>
      </c>
      <c r="D1953">
        <f>VLOOKUP(B1953,pivottrain!A:C,3,0)</f>
        <v>0.93461538461538463</v>
      </c>
      <c r="E1953" t="str">
        <f t="shared" si="30"/>
        <v>MALE</v>
      </c>
    </row>
    <row r="1954" spans="1:5">
      <c r="A1954" t="s">
        <v>4</v>
      </c>
      <c r="B1954" t="s">
        <v>2994</v>
      </c>
      <c r="C1954">
        <f>VLOOKUP(B1954,pivottrain!A:C,2,0)</f>
        <v>8.6538461538461536E-2</v>
      </c>
      <c r="D1954">
        <f>VLOOKUP(B1954,pivottrain!A:C,3,0)</f>
        <v>0.91346153846153844</v>
      </c>
      <c r="E1954" t="str">
        <f t="shared" si="30"/>
        <v>MALE</v>
      </c>
    </row>
    <row r="1955" spans="1:5">
      <c r="A1955" t="s">
        <v>6</v>
      </c>
      <c r="B1955" t="s">
        <v>2976</v>
      </c>
      <c r="C1955">
        <f>VLOOKUP(B1955,pivottrain!A:C,2,0)</f>
        <v>0.73152478952291866</v>
      </c>
      <c r="D1955">
        <f>VLOOKUP(B1955,pivottrain!A:C,3,0)</f>
        <v>0.26847521047708139</v>
      </c>
      <c r="E1955" t="str">
        <f t="shared" si="30"/>
        <v>FEMALE</v>
      </c>
    </row>
    <row r="1956" spans="1:5">
      <c r="A1956" t="s">
        <v>4</v>
      </c>
      <c r="B1956" t="s">
        <v>2994</v>
      </c>
      <c r="C1956">
        <f>VLOOKUP(B1956,pivottrain!A:C,2,0)</f>
        <v>8.6538461538461536E-2</v>
      </c>
      <c r="D1956">
        <f>VLOOKUP(B1956,pivottrain!A:C,3,0)</f>
        <v>0.91346153846153844</v>
      </c>
      <c r="E1956" t="str">
        <f t="shared" si="30"/>
        <v>MALE</v>
      </c>
    </row>
    <row r="1957" spans="1:5">
      <c r="A1957" t="s">
        <v>4</v>
      </c>
      <c r="B1957" t="s">
        <v>2976</v>
      </c>
      <c r="C1957">
        <f>VLOOKUP(B1957,pivottrain!A:C,2,0)</f>
        <v>0.73152478952291866</v>
      </c>
      <c r="D1957">
        <f>VLOOKUP(B1957,pivottrain!A:C,3,0)</f>
        <v>0.26847521047708139</v>
      </c>
      <c r="E1957" t="str">
        <f t="shared" si="30"/>
        <v>FEMALE</v>
      </c>
    </row>
    <row r="1958" spans="1:5">
      <c r="A1958" t="s">
        <v>6</v>
      </c>
      <c r="B1958" t="s">
        <v>2976</v>
      </c>
      <c r="C1958">
        <f>VLOOKUP(B1958,pivottrain!A:C,2,0)</f>
        <v>0.73152478952291866</v>
      </c>
      <c r="D1958">
        <f>VLOOKUP(B1958,pivottrain!A:C,3,0)</f>
        <v>0.26847521047708139</v>
      </c>
      <c r="E1958" t="str">
        <f t="shared" si="30"/>
        <v>FEMALE</v>
      </c>
    </row>
    <row r="1959" spans="1:5">
      <c r="A1959" t="s">
        <v>4</v>
      </c>
      <c r="B1959" t="s">
        <v>2988</v>
      </c>
      <c r="C1959">
        <f>VLOOKUP(B1959,pivottrain!A:C,2,0)</f>
        <v>6.5384615384615388E-2</v>
      </c>
      <c r="D1959">
        <f>VLOOKUP(B1959,pivottrain!A:C,3,0)</f>
        <v>0.93461538461538463</v>
      </c>
      <c r="E1959" t="str">
        <f t="shared" si="30"/>
        <v>MALE</v>
      </c>
    </row>
    <row r="1960" spans="1:5">
      <c r="A1960" t="s">
        <v>4</v>
      </c>
      <c r="B1960" t="s">
        <v>2992</v>
      </c>
      <c r="C1960">
        <f>VLOOKUP(B1960,pivottrain!A:C,2,0)</f>
        <v>0.06</v>
      </c>
      <c r="D1960">
        <f>VLOOKUP(B1960,pivottrain!A:C,3,0)</f>
        <v>0.94</v>
      </c>
      <c r="E1960" t="str">
        <f t="shared" si="30"/>
        <v>MALE</v>
      </c>
    </row>
    <row r="1961" spans="1:5">
      <c r="A1961" t="s">
        <v>4</v>
      </c>
      <c r="B1961" t="s">
        <v>2988</v>
      </c>
      <c r="C1961">
        <f>VLOOKUP(B1961,pivottrain!A:C,2,0)</f>
        <v>6.5384615384615388E-2</v>
      </c>
      <c r="D1961">
        <f>VLOOKUP(B1961,pivottrain!A:C,3,0)</f>
        <v>0.93461538461538463</v>
      </c>
      <c r="E1961" t="str">
        <f t="shared" si="30"/>
        <v>MALE</v>
      </c>
    </row>
    <row r="1962" spans="1:5">
      <c r="A1962" t="s">
        <v>6</v>
      </c>
      <c r="B1962" t="s">
        <v>2976</v>
      </c>
      <c r="C1962">
        <f>VLOOKUP(B1962,pivottrain!A:C,2,0)</f>
        <v>0.73152478952291866</v>
      </c>
      <c r="D1962">
        <f>VLOOKUP(B1962,pivottrain!A:C,3,0)</f>
        <v>0.26847521047708139</v>
      </c>
      <c r="E1962" t="str">
        <f t="shared" si="30"/>
        <v>FEMALE</v>
      </c>
    </row>
    <row r="1963" spans="1:5">
      <c r="A1963" t="s">
        <v>4</v>
      </c>
      <c r="B1963" t="s">
        <v>2982</v>
      </c>
      <c r="C1963">
        <f>VLOOKUP(B1963,pivottrain!A:C,2,0)</f>
        <v>3.7234042553191488E-2</v>
      </c>
      <c r="D1963">
        <f>VLOOKUP(B1963,pivottrain!A:C,3,0)</f>
        <v>0.96276595744680848</v>
      </c>
      <c r="E1963" t="str">
        <f t="shared" si="30"/>
        <v>MALE</v>
      </c>
    </row>
    <row r="1964" spans="1:5">
      <c r="A1964" t="s">
        <v>4</v>
      </c>
      <c r="B1964" t="s">
        <v>2988</v>
      </c>
      <c r="C1964">
        <f>VLOOKUP(B1964,pivottrain!A:C,2,0)</f>
        <v>6.5384615384615388E-2</v>
      </c>
      <c r="D1964">
        <f>VLOOKUP(B1964,pivottrain!A:C,3,0)</f>
        <v>0.93461538461538463</v>
      </c>
      <c r="E1964" t="str">
        <f t="shared" si="30"/>
        <v>MALE</v>
      </c>
    </row>
    <row r="1965" spans="1:5">
      <c r="A1965" t="s">
        <v>6</v>
      </c>
      <c r="B1965" t="s">
        <v>2976</v>
      </c>
      <c r="C1965">
        <f>VLOOKUP(B1965,pivottrain!A:C,2,0)</f>
        <v>0.73152478952291866</v>
      </c>
      <c r="D1965">
        <f>VLOOKUP(B1965,pivottrain!A:C,3,0)</f>
        <v>0.26847521047708139</v>
      </c>
      <c r="E1965" t="str">
        <f t="shared" si="30"/>
        <v>FEMALE</v>
      </c>
    </row>
    <row r="1966" spans="1:5">
      <c r="A1966" t="s">
        <v>6</v>
      </c>
      <c r="B1966" t="s">
        <v>2976</v>
      </c>
      <c r="C1966">
        <f>VLOOKUP(B1966,pivottrain!A:C,2,0)</f>
        <v>0.73152478952291866</v>
      </c>
      <c r="D1966">
        <f>VLOOKUP(B1966,pivottrain!A:C,3,0)</f>
        <v>0.26847521047708139</v>
      </c>
      <c r="E1966" t="str">
        <f t="shared" si="30"/>
        <v>FEMALE</v>
      </c>
    </row>
    <row r="1967" spans="1:5">
      <c r="A1967" t="s">
        <v>6</v>
      </c>
      <c r="B1967" t="s">
        <v>2976</v>
      </c>
      <c r="C1967">
        <f>VLOOKUP(B1967,pivottrain!A:C,2,0)</f>
        <v>0.73152478952291866</v>
      </c>
      <c r="D1967">
        <f>VLOOKUP(B1967,pivottrain!A:C,3,0)</f>
        <v>0.26847521047708139</v>
      </c>
      <c r="E1967" t="str">
        <f t="shared" si="30"/>
        <v>FEMALE</v>
      </c>
    </row>
    <row r="1968" spans="1:5">
      <c r="A1968" t="s">
        <v>6</v>
      </c>
      <c r="B1968" t="s">
        <v>2976</v>
      </c>
      <c r="C1968">
        <f>VLOOKUP(B1968,pivottrain!A:C,2,0)</f>
        <v>0.73152478952291866</v>
      </c>
      <c r="D1968">
        <f>VLOOKUP(B1968,pivottrain!A:C,3,0)</f>
        <v>0.26847521047708139</v>
      </c>
      <c r="E1968" t="str">
        <f t="shared" si="30"/>
        <v>FEMALE</v>
      </c>
    </row>
    <row r="1969" spans="1:5">
      <c r="A1969" t="s">
        <v>6</v>
      </c>
      <c r="B1969" t="s">
        <v>2976</v>
      </c>
      <c r="C1969">
        <f>VLOOKUP(B1969,pivottrain!A:C,2,0)</f>
        <v>0.73152478952291866</v>
      </c>
      <c r="D1969">
        <f>VLOOKUP(B1969,pivottrain!A:C,3,0)</f>
        <v>0.26847521047708139</v>
      </c>
      <c r="E1969" t="str">
        <f t="shared" si="30"/>
        <v>FEMALE</v>
      </c>
    </row>
    <row r="1970" spans="1:5">
      <c r="A1970" t="s">
        <v>6</v>
      </c>
      <c r="B1970" t="s">
        <v>2976</v>
      </c>
      <c r="C1970">
        <f>VLOOKUP(B1970,pivottrain!A:C,2,0)</f>
        <v>0.73152478952291866</v>
      </c>
      <c r="D1970">
        <f>VLOOKUP(B1970,pivottrain!A:C,3,0)</f>
        <v>0.26847521047708139</v>
      </c>
      <c r="E1970" t="str">
        <f t="shared" si="30"/>
        <v>FEMALE</v>
      </c>
    </row>
    <row r="1971" spans="1:5">
      <c r="A1971" t="s">
        <v>6</v>
      </c>
      <c r="B1971" t="s">
        <v>2983</v>
      </c>
      <c r="C1971">
        <f>VLOOKUP(B1971,pivottrain!A:C,2,0)</f>
        <v>0.82037996545768566</v>
      </c>
      <c r="D1971">
        <f>VLOOKUP(B1971,pivottrain!A:C,3,0)</f>
        <v>0.17962003454231434</v>
      </c>
      <c r="E1971" t="str">
        <f t="shared" si="30"/>
        <v>FEMALE</v>
      </c>
    </row>
    <row r="1972" spans="1:5">
      <c r="A1972" t="s">
        <v>4</v>
      </c>
      <c r="B1972" t="s">
        <v>2976</v>
      </c>
      <c r="C1972">
        <f>VLOOKUP(B1972,pivottrain!A:C,2,0)</f>
        <v>0.73152478952291866</v>
      </c>
      <c r="D1972">
        <f>VLOOKUP(B1972,pivottrain!A:C,3,0)</f>
        <v>0.26847521047708139</v>
      </c>
      <c r="E1972" t="str">
        <f t="shared" si="30"/>
        <v>FEMALE</v>
      </c>
    </row>
    <row r="1973" spans="1:5">
      <c r="A1973" t="s">
        <v>6</v>
      </c>
      <c r="B1973" t="s">
        <v>2988</v>
      </c>
      <c r="C1973">
        <f>VLOOKUP(B1973,pivottrain!A:C,2,0)</f>
        <v>6.5384615384615388E-2</v>
      </c>
      <c r="D1973">
        <f>VLOOKUP(B1973,pivottrain!A:C,3,0)</f>
        <v>0.93461538461538463</v>
      </c>
      <c r="E1973" t="str">
        <f t="shared" si="30"/>
        <v>MALE</v>
      </c>
    </row>
    <row r="1974" spans="1:5">
      <c r="A1974" t="s">
        <v>6</v>
      </c>
      <c r="B1974" t="s">
        <v>2983</v>
      </c>
      <c r="C1974">
        <f>VLOOKUP(B1974,pivottrain!A:C,2,0)</f>
        <v>0.82037996545768566</v>
      </c>
      <c r="D1974">
        <f>VLOOKUP(B1974,pivottrain!A:C,3,0)</f>
        <v>0.17962003454231434</v>
      </c>
      <c r="E1974" t="str">
        <f t="shared" si="30"/>
        <v>FEMALE</v>
      </c>
    </row>
    <row r="1975" spans="1:5">
      <c r="A1975" t="s">
        <v>4</v>
      </c>
      <c r="B1975" t="s">
        <v>2976</v>
      </c>
      <c r="C1975">
        <f>VLOOKUP(B1975,pivottrain!A:C,2,0)</f>
        <v>0.73152478952291866</v>
      </c>
      <c r="D1975">
        <f>VLOOKUP(B1975,pivottrain!A:C,3,0)</f>
        <v>0.26847521047708139</v>
      </c>
      <c r="E1975" t="str">
        <f t="shared" si="30"/>
        <v>FEMALE</v>
      </c>
    </row>
    <row r="1976" spans="1:5">
      <c r="A1976" t="s">
        <v>6</v>
      </c>
      <c r="B1976" t="s">
        <v>2983</v>
      </c>
      <c r="C1976">
        <f>VLOOKUP(B1976,pivottrain!A:C,2,0)</f>
        <v>0.82037996545768566</v>
      </c>
      <c r="D1976">
        <f>VLOOKUP(B1976,pivottrain!A:C,3,0)</f>
        <v>0.17962003454231434</v>
      </c>
      <c r="E1976" t="str">
        <f t="shared" si="30"/>
        <v>FEMALE</v>
      </c>
    </row>
    <row r="1977" spans="1:5">
      <c r="A1977" t="s">
        <v>4</v>
      </c>
      <c r="B1977" t="s">
        <v>2995</v>
      </c>
      <c r="C1977">
        <f>VLOOKUP(B1977,pivottrain!A:C,2,0)</f>
        <v>0.15492957746478872</v>
      </c>
      <c r="D1977">
        <f>VLOOKUP(B1977,pivottrain!A:C,3,0)</f>
        <v>0.84507042253521125</v>
      </c>
      <c r="E1977" t="str">
        <f t="shared" si="30"/>
        <v>MALE</v>
      </c>
    </row>
    <row r="1978" spans="1:5">
      <c r="A1978" t="s">
        <v>6</v>
      </c>
      <c r="B1978" t="s">
        <v>2987</v>
      </c>
      <c r="C1978">
        <f>VLOOKUP(B1978,pivottrain!A:C,2,0)</f>
        <v>0.171875</v>
      </c>
      <c r="D1978">
        <f>VLOOKUP(B1978,pivottrain!A:C,3,0)</f>
        <v>0.828125</v>
      </c>
      <c r="E1978" t="str">
        <f t="shared" si="30"/>
        <v>MALE</v>
      </c>
    </row>
    <row r="1979" spans="1:5">
      <c r="A1979" t="s">
        <v>6</v>
      </c>
      <c r="B1979" t="s">
        <v>2997</v>
      </c>
      <c r="C1979">
        <f>VLOOKUP(B1979,pivottrain!A:C,2,0)</f>
        <v>5.5555555555555552E-2</v>
      </c>
      <c r="D1979">
        <f>VLOOKUP(B1979,pivottrain!A:C,3,0)</f>
        <v>0.94444444444444442</v>
      </c>
      <c r="E1979" t="str">
        <f t="shared" si="30"/>
        <v>MALE</v>
      </c>
    </row>
    <row r="1980" spans="1:5">
      <c r="A1980" t="s">
        <v>6</v>
      </c>
      <c r="B1980" t="s">
        <v>2976</v>
      </c>
      <c r="C1980">
        <f>VLOOKUP(B1980,pivottrain!A:C,2,0)</f>
        <v>0.73152478952291866</v>
      </c>
      <c r="D1980">
        <f>VLOOKUP(B1980,pivottrain!A:C,3,0)</f>
        <v>0.26847521047708139</v>
      </c>
      <c r="E1980" t="str">
        <f t="shared" si="30"/>
        <v>FEMALE</v>
      </c>
    </row>
    <row r="1981" spans="1:5">
      <c r="A1981" t="s">
        <v>4</v>
      </c>
      <c r="B1981" t="s">
        <v>2988</v>
      </c>
      <c r="C1981">
        <f>VLOOKUP(B1981,pivottrain!A:C,2,0)</f>
        <v>6.5384615384615388E-2</v>
      </c>
      <c r="D1981">
        <f>VLOOKUP(B1981,pivottrain!A:C,3,0)</f>
        <v>0.93461538461538463</v>
      </c>
      <c r="E1981" t="str">
        <f t="shared" si="30"/>
        <v>MALE</v>
      </c>
    </row>
    <row r="1982" spans="1:5">
      <c r="A1982" t="s">
        <v>6</v>
      </c>
      <c r="B1982" t="s">
        <v>2976</v>
      </c>
      <c r="C1982">
        <f>VLOOKUP(B1982,pivottrain!A:C,2,0)</f>
        <v>0.73152478952291866</v>
      </c>
      <c r="D1982">
        <f>VLOOKUP(B1982,pivottrain!A:C,3,0)</f>
        <v>0.26847521047708139</v>
      </c>
      <c r="E1982" t="str">
        <f t="shared" si="30"/>
        <v>FEMALE</v>
      </c>
    </row>
    <row r="1983" spans="1:5">
      <c r="A1983" t="s">
        <v>6</v>
      </c>
      <c r="B1983" t="s">
        <v>2976</v>
      </c>
      <c r="C1983">
        <f>VLOOKUP(B1983,pivottrain!A:C,2,0)</f>
        <v>0.73152478952291866</v>
      </c>
      <c r="D1983">
        <f>VLOOKUP(B1983,pivottrain!A:C,3,0)</f>
        <v>0.26847521047708139</v>
      </c>
      <c r="E1983" t="str">
        <f t="shared" si="30"/>
        <v>FEMALE</v>
      </c>
    </row>
    <row r="1984" spans="1:5">
      <c r="A1984" t="s">
        <v>4</v>
      </c>
      <c r="B1984" t="s">
        <v>2988</v>
      </c>
      <c r="C1984">
        <f>VLOOKUP(B1984,pivottrain!A:C,2,0)</f>
        <v>6.5384615384615388E-2</v>
      </c>
      <c r="D1984">
        <f>VLOOKUP(B1984,pivottrain!A:C,3,0)</f>
        <v>0.93461538461538463</v>
      </c>
      <c r="E1984" t="str">
        <f t="shared" si="30"/>
        <v>MALE</v>
      </c>
    </row>
    <row r="1985" spans="1:5">
      <c r="A1985" t="s">
        <v>4</v>
      </c>
      <c r="B1985" t="s">
        <v>2984</v>
      </c>
      <c r="C1985">
        <f>VLOOKUP(B1985,pivottrain!A:C,2,0)</f>
        <v>2.6315789473684209E-2</v>
      </c>
      <c r="D1985">
        <f>VLOOKUP(B1985,pivottrain!A:C,3,0)</f>
        <v>0.97368421052631582</v>
      </c>
      <c r="E1985" t="str">
        <f t="shared" si="30"/>
        <v>MALE</v>
      </c>
    </row>
    <row r="1986" spans="1:5">
      <c r="A1986" t="s">
        <v>4</v>
      </c>
      <c r="B1986" t="s">
        <v>2988</v>
      </c>
      <c r="C1986">
        <f>VLOOKUP(B1986,pivottrain!A:C,2,0)</f>
        <v>6.5384615384615388E-2</v>
      </c>
      <c r="D1986">
        <f>VLOOKUP(B1986,pivottrain!A:C,3,0)</f>
        <v>0.93461538461538463</v>
      </c>
      <c r="E1986" t="str">
        <f t="shared" si="30"/>
        <v>MALE</v>
      </c>
    </row>
    <row r="1987" spans="1:5">
      <c r="A1987" t="s">
        <v>6</v>
      </c>
      <c r="B1987" t="s">
        <v>2976</v>
      </c>
      <c r="C1987">
        <f>VLOOKUP(B1987,pivottrain!A:C,2,0)</f>
        <v>0.73152478952291866</v>
      </c>
      <c r="D1987">
        <f>VLOOKUP(B1987,pivottrain!A:C,3,0)</f>
        <v>0.26847521047708139</v>
      </c>
      <c r="E1987" t="str">
        <f t="shared" ref="E1987:E2050" si="31">IF(D1987&gt;C1987,"MALE","FEMALE")</f>
        <v>FEMALE</v>
      </c>
    </row>
    <row r="1988" spans="1:5">
      <c r="A1988" t="s">
        <v>4</v>
      </c>
      <c r="B1988" t="s">
        <v>2982</v>
      </c>
      <c r="C1988">
        <f>VLOOKUP(B1988,pivottrain!A:C,2,0)</f>
        <v>3.7234042553191488E-2</v>
      </c>
      <c r="D1988">
        <f>VLOOKUP(B1988,pivottrain!A:C,3,0)</f>
        <v>0.96276595744680848</v>
      </c>
      <c r="E1988" t="str">
        <f t="shared" si="31"/>
        <v>MALE</v>
      </c>
    </row>
    <row r="1989" spans="1:5">
      <c r="A1989" t="s">
        <v>4</v>
      </c>
      <c r="B1989" t="s">
        <v>2996</v>
      </c>
      <c r="C1989">
        <f>VLOOKUP(B1989,pivottrain!A:C,2,0)</f>
        <v>0</v>
      </c>
      <c r="D1989">
        <f>VLOOKUP(B1989,pivottrain!A:C,3,0)</f>
        <v>1</v>
      </c>
      <c r="E1989" t="str">
        <f t="shared" si="31"/>
        <v>MALE</v>
      </c>
    </row>
    <row r="1990" spans="1:5">
      <c r="A1990" t="s">
        <v>4</v>
      </c>
      <c r="B1990" t="s">
        <v>2992</v>
      </c>
      <c r="C1990">
        <f>VLOOKUP(B1990,pivottrain!A:C,2,0)</f>
        <v>0.06</v>
      </c>
      <c r="D1990">
        <f>VLOOKUP(B1990,pivottrain!A:C,3,0)</f>
        <v>0.94</v>
      </c>
      <c r="E1990" t="str">
        <f t="shared" si="31"/>
        <v>MALE</v>
      </c>
    </row>
    <row r="1991" spans="1:5">
      <c r="A1991" t="s">
        <v>4</v>
      </c>
      <c r="B1991" t="s">
        <v>2988</v>
      </c>
      <c r="C1991">
        <f>VLOOKUP(B1991,pivottrain!A:C,2,0)</f>
        <v>6.5384615384615388E-2</v>
      </c>
      <c r="D1991">
        <f>VLOOKUP(B1991,pivottrain!A:C,3,0)</f>
        <v>0.93461538461538463</v>
      </c>
      <c r="E1991" t="str">
        <f t="shared" si="31"/>
        <v>MALE</v>
      </c>
    </row>
    <row r="1992" spans="1:5">
      <c r="A1992" t="s">
        <v>6</v>
      </c>
      <c r="B1992" t="s">
        <v>2983</v>
      </c>
      <c r="C1992">
        <f>VLOOKUP(B1992,pivottrain!A:C,2,0)</f>
        <v>0.82037996545768566</v>
      </c>
      <c r="D1992">
        <f>VLOOKUP(B1992,pivottrain!A:C,3,0)</f>
        <v>0.17962003454231434</v>
      </c>
      <c r="E1992" t="str">
        <f t="shared" si="31"/>
        <v>FEMALE</v>
      </c>
    </row>
    <row r="1993" spans="1:5">
      <c r="A1993" t="s">
        <v>6</v>
      </c>
      <c r="B1993" t="s">
        <v>2983</v>
      </c>
      <c r="C1993">
        <f>VLOOKUP(B1993,pivottrain!A:C,2,0)</f>
        <v>0.82037996545768566</v>
      </c>
      <c r="D1993">
        <f>VLOOKUP(B1993,pivottrain!A:C,3,0)</f>
        <v>0.17962003454231434</v>
      </c>
      <c r="E1993" t="str">
        <f t="shared" si="31"/>
        <v>FEMALE</v>
      </c>
    </row>
    <row r="1994" spans="1:5">
      <c r="A1994" t="s">
        <v>6</v>
      </c>
      <c r="B1994" t="s">
        <v>2976</v>
      </c>
      <c r="C1994">
        <f>VLOOKUP(B1994,pivottrain!A:C,2,0)</f>
        <v>0.73152478952291866</v>
      </c>
      <c r="D1994">
        <f>VLOOKUP(B1994,pivottrain!A:C,3,0)</f>
        <v>0.26847521047708139</v>
      </c>
      <c r="E1994" t="str">
        <f t="shared" si="31"/>
        <v>FEMALE</v>
      </c>
    </row>
    <row r="1995" spans="1:5">
      <c r="A1995" t="s">
        <v>6</v>
      </c>
      <c r="B1995" t="s">
        <v>2976</v>
      </c>
      <c r="C1995">
        <f>VLOOKUP(B1995,pivottrain!A:C,2,0)</f>
        <v>0.73152478952291866</v>
      </c>
      <c r="D1995">
        <f>VLOOKUP(B1995,pivottrain!A:C,3,0)</f>
        <v>0.26847521047708139</v>
      </c>
      <c r="E1995" t="str">
        <f t="shared" si="31"/>
        <v>FEMALE</v>
      </c>
    </row>
    <row r="1996" spans="1:5">
      <c r="A1996" t="s">
        <v>6</v>
      </c>
      <c r="B1996" t="s">
        <v>2976</v>
      </c>
      <c r="C1996">
        <f>VLOOKUP(B1996,pivottrain!A:C,2,0)</f>
        <v>0.73152478952291866</v>
      </c>
      <c r="D1996">
        <f>VLOOKUP(B1996,pivottrain!A:C,3,0)</f>
        <v>0.26847521047708139</v>
      </c>
      <c r="E1996" t="str">
        <f t="shared" si="31"/>
        <v>FEMALE</v>
      </c>
    </row>
    <row r="1997" spans="1:5">
      <c r="A1997" t="s">
        <v>4</v>
      </c>
      <c r="B1997" t="s">
        <v>2976</v>
      </c>
      <c r="C1997">
        <f>VLOOKUP(B1997,pivottrain!A:C,2,0)</f>
        <v>0.73152478952291866</v>
      </c>
      <c r="D1997">
        <f>VLOOKUP(B1997,pivottrain!A:C,3,0)</f>
        <v>0.26847521047708139</v>
      </c>
      <c r="E1997" t="str">
        <f t="shared" si="31"/>
        <v>FEMALE</v>
      </c>
    </row>
    <row r="1998" spans="1:5">
      <c r="A1998" t="s">
        <v>6</v>
      </c>
      <c r="B1998" t="s">
        <v>2983</v>
      </c>
      <c r="C1998">
        <f>VLOOKUP(B1998,pivottrain!A:C,2,0)</f>
        <v>0.82037996545768566</v>
      </c>
      <c r="D1998">
        <f>VLOOKUP(B1998,pivottrain!A:C,3,0)</f>
        <v>0.17962003454231434</v>
      </c>
      <c r="E1998" t="str">
        <f t="shared" si="31"/>
        <v>FEMALE</v>
      </c>
    </row>
    <row r="1999" spans="1:5">
      <c r="A1999" t="s">
        <v>4</v>
      </c>
      <c r="B1999" t="s">
        <v>2997</v>
      </c>
      <c r="C1999">
        <f>VLOOKUP(B1999,pivottrain!A:C,2,0)</f>
        <v>5.5555555555555552E-2</v>
      </c>
      <c r="D1999">
        <f>VLOOKUP(B1999,pivottrain!A:C,3,0)</f>
        <v>0.94444444444444442</v>
      </c>
      <c r="E1999" t="str">
        <f t="shared" si="31"/>
        <v>MALE</v>
      </c>
    </row>
    <row r="2000" spans="1:5">
      <c r="A2000" t="s">
        <v>4</v>
      </c>
      <c r="B2000" t="s">
        <v>2992</v>
      </c>
      <c r="C2000">
        <f>VLOOKUP(B2000,pivottrain!A:C,2,0)</f>
        <v>0.06</v>
      </c>
      <c r="D2000">
        <f>VLOOKUP(B2000,pivottrain!A:C,3,0)</f>
        <v>0.94</v>
      </c>
      <c r="E2000" t="str">
        <f t="shared" si="31"/>
        <v>MALE</v>
      </c>
    </row>
    <row r="2001" spans="1:5">
      <c r="A2001" t="s">
        <v>4</v>
      </c>
      <c r="B2001" t="s">
        <v>2988</v>
      </c>
      <c r="C2001">
        <f>VLOOKUP(B2001,pivottrain!A:C,2,0)</f>
        <v>6.5384615384615388E-2</v>
      </c>
      <c r="D2001">
        <f>VLOOKUP(B2001,pivottrain!A:C,3,0)</f>
        <v>0.93461538461538463</v>
      </c>
      <c r="E2001" t="str">
        <f t="shared" si="31"/>
        <v>MALE</v>
      </c>
    </row>
    <row r="2002" spans="1:5">
      <c r="A2002" t="s">
        <v>6</v>
      </c>
      <c r="B2002" t="s">
        <v>2976</v>
      </c>
      <c r="C2002">
        <f>VLOOKUP(B2002,pivottrain!A:C,2,0)</f>
        <v>0.73152478952291866</v>
      </c>
      <c r="D2002">
        <f>VLOOKUP(B2002,pivottrain!A:C,3,0)</f>
        <v>0.26847521047708139</v>
      </c>
      <c r="E2002" t="str">
        <f t="shared" si="31"/>
        <v>FEMALE</v>
      </c>
    </row>
    <row r="2003" spans="1:5">
      <c r="A2003" t="s">
        <v>4</v>
      </c>
      <c r="B2003" t="s">
        <v>2982</v>
      </c>
      <c r="C2003">
        <f>VLOOKUP(B2003,pivottrain!A:C,2,0)</f>
        <v>3.7234042553191488E-2</v>
      </c>
      <c r="D2003">
        <f>VLOOKUP(B2003,pivottrain!A:C,3,0)</f>
        <v>0.96276595744680848</v>
      </c>
      <c r="E2003" t="str">
        <f t="shared" si="31"/>
        <v>MALE</v>
      </c>
    </row>
    <row r="2004" spans="1:5">
      <c r="A2004" t="s">
        <v>4</v>
      </c>
      <c r="B2004" t="s">
        <v>2988</v>
      </c>
      <c r="C2004">
        <f>VLOOKUP(B2004,pivottrain!A:C,2,0)</f>
        <v>6.5384615384615388E-2</v>
      </c>
      <c r="D2004">
        <f>VLOOKUP(B2004,pivottrain!A:C,3,0)</f>
        <v>0.93461538461538463</v>
      </c>
      <c r="E2004" t="str">
        <f t="shared" si="31"/>
        <v>MALE</v>
      </c>
    </row>
    <row r="2005" spans="1:5">
      <c r="A2005" t="s">
        <v>4</v>
      </c>
      <c r="B2005" t="s">
        <v>2995</v>
      </c>
      <c r="C2005">
        <f>VLOOKUP(B2005,pivottrain!A:C,2,0)</f>
        <v>0.15492957746478872</v>
      </c>
      <c r="D2005">
        <f>VLOOKUP(B2005,pivottrain!A:C,3,0)</f>
        <v>0.84507042253521125</v>
      </c>
      <c r="E2005" t="str">
        <f t="shared" si="31"/>
        <v>MALE</v>
      </c>
    </row>
    <row r="2006" spans="1:5">
      <c r="A2006" t="s">
        <v>4</v>
      </c>
      <c r="B2006" t="s">
        <v>2985</v>
      </c>
      <c r="C2006">
        <f>VLOOKUP(B2006,pivottrain!A:C,2,0)</f>
        <v>6.25E-2</v>
      </c>
      <c r="D2006">
        <f>VLOOKUP(B2006,pivottrain!A:C,3,0)</f>
        <v>0.9375</v>
      </c>
      <c r="E2006" t="str">
        <f t="shared" si="31"/>
        <v>MALE</v>
      </c>
    </row>
    <row r="2007" spans="1:5">
      <c r="A2007" t="s">
        <v>6</v>
      </c>
      <c r="B2007" t="s">
        <v>2988</v>
      </c>
      <c r="C2007">
        <f>VLOOKUP(B2007,pivottrain!A:C,2,0)</f>
        <v>6.5384615384615388E-2</v>
      </c>
      <c r="D2007">
        <f>VLOOKUP(B2007,pivottrain!A:C,3,0)</f>
        <v>0.93461538461538463</v>
      </c>
      <c r="E2007" t="str">
        <f t="shared" si="31"/>
        <v>MALE</v>
      </c>
    </row>
    <row r="2008" spans="1:5">
      <c r="A2008" t="s">
        <v>4</v>
      </c>
      <c r="B2008" t="s">
        <v>2982</v>
      </c>
      <c r="C2008">
        <f>VLOOKUP(B2008,pivottrain!A:C,2,0)</f>
        <v>3.7234042553191488E-2</v>
      </c>
      <c r="D2008">
        <f>VLOOKUP(B2008,pivottrain!A:C,3,0)</f>
        <v>0.96276595744680848</v>
      </c>
      <c r="E2008" t="str">
        <f t="shared" si="31"/>
        <v>MALE</v>
      </c>
    </row>
    <row r="2009" spans="1:5">
      <c r="A2009" t="s">
        <v>4</v>
      </c>
      <c r="B2009" t="s">
        <v>2992</v>
      </c>
      <c r="C2009">
        <f>VLOOKUP(B2009,pivottrain!A:C,2,0)</f>
        <v>0.06</v>
      </c>
      <c r="D2009">
        <f>VLOOKUP(B2009,pivottrain!A:C,3,0)</f>
        <v>0.94</v>
      </c>
      <c r="E2009" t="str">
        <f t="shared" si="31"/>
        <v>MALE</v>
      </c>
    </row>
    <row r="2010" spans="1:5">
      <c r="A2010" t="s">
        <v>6</v>
      </c>
      <c r="B2010" t="s">
        <v>2976</v>
      </c>
      <c r="C2010">
        <f>VLOOKUP(B2010,pivottrain!A:C,2,0)</f>
        <v>0.73152478952291866</v>
      </c>
      <c r="D2010">
        <f>VLOOKUP(B2010,pivottrain!A:C,3,0)</f>
        <v>0.26847521047708139</v>
      </c>
      <c r="E2010" t="str">
        <f t="shared" si="31"/>
        <v>FEMALE</v>
      </c>
    </row>
    <row r="2011" spans="1:5">
      <c r="A2011" t="s">
        <v>6</v>
      </c>
      <c r="B2011" t="s">
        <v>2976</v>
      </c>
      <c r="C2011">
        <f>VLOOKUP(B2011,pivottrain!A:C,2,0)</f>
        <v>0.73152478952291866</v>
      </c>
      <c r="D2011">
        <f>VLOOKUP(B2011,pivottrain!A:C,3,0)</f>
        <v>0.26847521047708139</v>
      </c>
      <c r="E2011" t="str">
        <f t="shared" si="31"/>
        <v>FEMALE</v>
      </c>
    </row>
    <row r="2012" spans="1:5">
      <c r="A2012" t="s">
        <v>4</v>
      </c>
      <c r="B2012" t="s">
        <v>2983</v>
      </c>
      <c r="C2012">
        <f>VLOOKUP(B2012,pivottrain!A:C,2,0)</f>
        <v>0.82037996545768566</v>
      </c>
      <c r="D2012">
        <f>VLOOKUP(B2012,pivottrain!A:C,3,0)</f>
        <v>0.17962003454231434</v>
      </c>
      <c r="E2012" t="str">
        <f t="shared" si="31"/>
        <v>FEMALE</v>
      </c>
    </row>
    <row r="2013" spans="1:5">
      <c r="A2013" t="s">
        <v>6</v>
      </c>
      <c r="B2013" t="s">
        <v>2976</v>
      </c>
      <c r="C2013">
        <f>VLOOKUP(B2013,pivottrain!A:C,2,0)</f>
        <v>0.73152478952291866</v>
      </c>
      <c r="D2013">
        <f>VLOOKUP(B2013,pivottrain!A:C,3,0)</f>
        <v>0.26847521047708139</v>
      </c>
      <c r="E2013" t="str">
        <f t="shared" si="31"/>
        <v>FEMALE</v>
      </c>
    </row>
    <row r="2014" spans="1:5">
      <c r="A2014" t="s">
        <v>6</v>
      </c>
      <c r="B2014" t="s">
        <v>2976</v>
      </c>
      <c r="C2014">
        <f>VLOOKUP(B2014,pivottrain!A:C,2,0)</f>
        <v>0.73152478952291866</v>
      </c>
      <c r="D2014">
        <f>VLOOKUP(B2014,pivottrain!A:C,3,0)</f>
        <v>0.26847521047708139</v>
      </c>
      <c r="E2014" t="str">
        <f t="shared" si="31"/>
        <v>FEMALE</v>
      </c>
    </row>
    <row r="2015" spans="1:5">
      <c r="A2015" t="s">
        <v>4</v>
      </c>
      <c r="B2015" t="s">
        <v>2988</v>
      </c>
      <c r="C2015">
        <f>VLOOKUP(B2015,pivottrain!A:C,2,0)</f>
        <v>6.5384615384615388E-2</v>
      </c>
      <c r="D2015">
        <f>VLOOKUP(B2015,pivottrain!A:C,3,0)</f>
        <v>0.93461538461538463</v>
      </c>
      <c r="E2015" t="str">
        <f t="shared" si="31"/>
        <v>MALE</v>
      </c>
    </row>
    <row r="2016" spans="1:5">
      <c r="A2016" t="s">
        <v>6</v>
      </c>
      <c r="B2016" t="s">
        <v>2976</v>
      </c>
      <c r="C2016">
        <f>VLOOKUP(B2016,pivottrain!A:C,2,0)</f>
        <v>0.73152478952291866</v>
      </c>
      <c r="D2016">
        <f>VLOOKUP(B2016,pivottrain!A:C,3,0)</f>
        <v>0.26847521047708139</v>
      </c>
      <c r="E2016" t="str">
        <f t="shared" si="31"/>
        <v>FEMALE</v>
      </c>
    </row>
    <row r="2017" spans="1:5">
      <c r="A2017" t="s">
        <v>4</v>
      </c>
      <c r="B2017" t="s">
        <v>2984</v>
      </c>
      <c r="C2017">
        <f>VLOOKUP(B2017,pivottrain!A:C,2,0)</f>
        <v>2.6315789473684209E-2</v>
      </c>
      <c r="D2017">
        <f>VLOOKUP(B2017,pivottrain!A:C,3,0)</f>
        <v>0.97368421052631582</v>
      </c>
      <c r="E2017" t="str">
        <f t="shared" si="31"/>
        <v>MALE</v>
      </c>
    </row>
    <row r="2018" spans="1:5">
      <c r="A2018" t="s">
        <v>6</v>
      </c>
      <c r="B2018" t="s">
        <v>2983</v>
      </c>
      <c r="C2018">
        <f>VLOOKUP(B2018,pivottrain!A:C,2,0)</f>
        <v>0.82037996545768566</v>
      </c>
      <c r="D2018">
        <f>VLOOKUP(B2018,pivottrain!A:C,3,0)</f>
        <v>0.17962003454231434</v>
      </c>
      <c r="E2018" t="str">
        <f t="shared" si="31"/>
        <v>FEMALE</v>
      </c>
    </row>
    <row r="2019" spans="1:5">
      <c r="A2019" t="s">
        <v>4</v>
      </c>
      <c r="B2019" t="s">
        <v>2976</v>
      </c>
      <c r="C2019">
        <f>VLOOKUP(B2019,pivottrain!A:C,2,0)</f>
        <v>0.73152478952291866</v>
      </c>
      <c r="D2019">
        <f>VLOOKUP(B2019,pivottrain!A:C,3,0)</f>
        <v>0.26847521047708139</v>
      </c>
      <c r="E2019" t="str">
        <f t="shared" si="31"/>
        <v>FEMALE</v>
      </c>
    </row>
    <row r="2020" spans="1:5">
      <c r="A2020" t="s">
        <v>6</v>
      </c>
      <c r="B2020" t="s">
        <v>2976</v>
      </c>
      <c r="C2020">
        <f>VLOOKUP(B2020,pivottrain!A:C,2,0)</f>
        <v>0.73152478952291866</v>
      </c>
      <c r="D2020">
        <f>VLOOKUP(B2020,pivottrain!A:C,3,0)</f>
        <v>0.26847521047708139</v>
      </c>
      <c r="E2020" t="str">
        <f t="shared" si="31"/>
        <v>FEMALE</v>
      </c>
    </row>
    <row r="2021" spans="1:5">
      <c r="A2021" t="s">
        <v>6</v>
      </c>
      <c r="B2021" t="s">
        <v>2988</v>
      </c>
      <c r="C2021">
        <f>VLOOKUP(B2021,pivottrain!A:C,2,0)</f>
        <v>6.5384615384615388E-2</v>
      </c>
      <c r="D2021">
        <f>VLOOKUP(B2021,pivottrain!A:C,3,0)</f>
        <v>0.93461538461538463</v>
      </c>
      <c r="E2021" t="str">
        <f t="shared" si="31"/>
        <v>MALE</v>
      </c>
    </row>
    <row r="2022" spans="1:5">
      <c r="A2022" t="s">
        <v>6</v>
      </c>
      <c r="B2022" t="s">
        <v>2983</v>
      </c>
      <c r="C2022">
        <f>VLOOKUP(B2022,pivottrain!A:C,2,0)</f>
        <v>0.82037996545768566</v>
      </c>
      <c r="D2022">
        <f>VLOOKUP(B2022,pivottrain!A:C,3,0)</f>
        <v>0.17962003454231434</v>
      </c>
      <c r="E2022" t="str">
        <f t="shared" si="31"/>
        <v>FEMALE</v>
      </c>
    </row>
    <row r="2023" spans="1:5">
      <c r="A2023" t="s">
        <v>4</v>
      </c>
      <c r="B2023" t="s">
        <v>2978</v>
      </c>
      <c r="C2023">
        <f>VLOOKUP(B2023,pivottrain!A:C,2,0)</f>
        <v>5.0847457627118647E-2</v>
      </c>
      <c r="D2023">
        <f>VLOOKUP(B2023,pivottrain!A:C,3,0)</f>
        <v>0.94915254237288138</v>
      </c>
      <c r="E2023" t="str">
        <f t="shared" si="31"/>
        <v>MALE</v>
      </c>
    </row>
    <row r="2024" spans="1:5">
      <c r="A2024" t="s">
        <v>4</v>
      </c>
      <c r="B2024" t="s">
        <v>2993</v>
      </c>
      <c r="C2024">
        <f>VLOOKUP(B2024,pivottrain!A:C,2,0)</f>
        <v>0.10810810810810811</v>
      </c>
      <c r="D2024">
        <f>VLOOKUP(B2024,pivottrain!A:C,3,0)</f>
        <v>0.89189189189189189</v>
      </c>
      <c r="E2024" t="str">
        <f t="shared" si="31"/>
        <v>MALE</v>
      </c>
    </row>
    <row r="2025" spans="1:5">
      <c r="A2025" t="s">
        <v>6</v>
      </c>
      <c r="B2025" t="s">
        <v>2983</v>
      </c>
      <c r="C2025">
        <f>VLOOKUP(B2025,pivottrain!A:C,2,0)</f>
        <v>0.82037996545768566</v>
      </c>
      <c r="D2025">
        <f>VLOOKUP(B2025,pivottrain!A:C,3,0)</f>
        <v>0.17962003454231434</v>
      </c>
      <c r="E2025" t="str">
        <f t="shared" si="31"/>
        <v>FEMALE</v>
      </c>
    </row>
    <row r="2026" spans="1:5">
      <c r="A2026" t="s">
        <v>6</v>
      </c>
      <c r="B2026" t="s">
        <v>2976</v>
      </c>
      <c r="C2026">
        <f>VLOOKUP(B2026,pivottrain!A:C,2,0)</f>
        <v>0.73152478952291866</v>
      </c>
      <c r="D2026">
        <f>VLOOKUP(B2026,pivottrain!A:C,3,0)</f>
        <v>0.26847521047708139</v>
      </c>
      <c r="E2026" t="str">
        <f t="shared" si="31"/>
        <v>FEMALE</v>
      </c>
    </row>
    <row r="2027" spans="1:5">
      <c r="A2027" t="s">
        <v>4</v>
      </c>
      <c r="B2027" t="s">
        <v>2992</v>
      </c>
      <c r="C2027">
        <f>VLOOKUP(B2027,pivottrain!A:C,2,0)</f>
        <v>0.06</v>
      </c>
      <c r="D2027">
        <f>VLOOKUP(B2027,pivottrain!A:C,3,0)</f>
        <v>0.94</v>
      </c>
      <c r="E2027" t="str">
        <f t="shared" si="31"/>
        <v>MALE</v>
      </c>
    </row>
    <row r="2028" spans="1:5">
      <c r="A2028" t="s">
        <v>4</v>
      </c>
      <c r="B2028" t="s">
        <v>2982</v>
      </c>
      <c r="C2028">
        <f>VLOOKUP(B2028,pivottrain!A:C,2,0)</f>
        <v>3.7234042553191488E-2</v>
      </c>
      <c r="D2028">
        <f>VLOOKUP(B2028,pivottrain!A:C,3,0)</f>
        <v>0.96276595744680848</v>
      </c>
      <c r="E2028" t="str">
        <f t="shared" si="31"/>
        <v>MALE</v>
      </c>
    </row>
    <row r="2029" spans="1:5">
      <c r="A2029" t="s">
        <v>6</v>
      </c>
      <c r="B2029" t="s">
        <v>2976</v>
      </c>
      <c r="C2029">
        <f>VLOOKUP(B2029,pivottrain!A:C,2,0)</f>
        <v>0.73152478952291866</v>
      </c>
      <c r="D2029">
        <f>VLOOKUP(B2029,pivottrain!A:C,3,0)</f>
        <v>0.26847521047708139</v>
      </c>
      <c r="E2029" t="str">
        <f t="shared" si="31"/>
        <v>FEMALE</v>
      </c>
    </row>
    <row r="2030" spans="1:5">
      <c r="A2030" t="s">
        <v>4</v>
      </c>
      <c r="B2030" t="s">
        <v>2988</v>
      </c>
      <c r="C2030">
        <f>VLOOKUP(B2030,pivottrain!A:C,2,0)</f>
        <v>6.5384615384615388E-2</v>
      </c>
      <c r="D2030">
        <f>VLOOKUP(B2030,pivottrain!A:C,3,0)</f>
        <v>0.93461538461538463</v>
      </c>
      <c r="E2030" t="str">
        <f t="shared" si="31"/>
        <v>MALE</v>
      </c>
    </row>
    <row r="2031" spans="1:5">
      <c r="A2031" t="s">
        <v>4</v>
      </c>
      <c r="B2031" t="s">
        <v>2994</v>
      </c>
      <c r="C2031">
        <f>VLOOKUP(B2031,pivottrain!A:C,2,0)</f>
        <v>8.6538461538461536E-2</v>
      </c>
      <c r="D2031">
        <f>VLOOKUP(B2031,pivottrain!A:C,3,0)</f>
        <v>0.91346153846153844</v>
      </c>
      <c r="E2031" t="str">
        <f t="shared" si="31"/>
        <v>MALE</v>
      </c>
    </row>
    <row r="2032" spans="1:5">
      <c r="A2032" t="s">
        <v>6</v>
      </c>
      <c r="B2032" t="s">
        <v>2983</v>
      </c>
      <c r="C2032">
        <f>VLOOKUP(B2032,pivottrain!A:C,2,0)</f>
        <v>0.82037996545768566</v>
      </c>
      <c r="D2032">
        <f>VLOOKUP(B2032,pivottrain!A:C,3,0)</f>
        <v>0.17962003454231434</v>
      </c>
      <c r="E2032" t="str">
        <f t="shared" si="31"/>
        <v>FEMALE</v>
      </c>
    </row>
    <row r="2033" spans="1:5">
      <c r="A2033" t="s">
        <v>4</v>
      </c>
      <c r="B2033" t="s">
        <v>2986</v>
      </c>
      <c r="C2033">
        <f>VLOOKUP(B2033,pivottrain!A:C,2,0)</f>
        <v>0.28260869565217389</v>
      </c>
      <c r="D2033">
        <f>VLOOKUP(B2033,pivottrain!A:C,3,0)</f>
        <v>0.71739130434782605</v>
      </c>
      <c r="E2033" t="str">
        <f t="shared" si="31"/>
        <v>MALE</v>
      </c>
    </row>
    <row r="2034" spans="1:5">
      <c r="A2034" t="s">
        <v>4</v>
      </c>
      <c r="B2034" t="s">
        <v>2986</v>
      </c>
      <c r="C2034">
        <f>VLOOKUP(B2034,pivottrain!A:C,2,0)</f>
        <v>0.28260869565217389</v>
      </c>
      <c r="D2034">
        <f>VLOOKUP(B2034,pivottrain!A:C,3,0)</f>
        <v>0.71739130434782605</v>
      </c>
      <c r="E2034" t="str">
        <f t="shared" si="31"/>
        <v>MALE</v>
      </c>
    </row>
    <row r="2035" spans="1:5">
      <c r="A2035" t="s">
        <v>6</v>
      </c>
      <c r="B2035" t="s">
        <v>2983</v>
      </c>
      <c r="C2035">
        <f>VLOOKUP(B2035,pivottrain!A:C,2,0)</f>
        <v>0.82037996545768566</v>
      </c>
      <c r="D2035">
        <f>VLOOKUP(B2035,pivottrain!A:C,3,0)</f>
        <v>0.17962003454231434</v>
      </c>
      <c r="E2035" t="str">
        <f t="shared" si="31"/>
        <v>FEMALE</v>
      </c>
    </row>
    <row r="2036" spans="1:5">
      <c r="A2036" t="s">
        <v>4</v>
      </c>
      <c r="B2036" t="s">
        <v>2985</v>
      </c>
      <c r="C2036">
        <f>VLOOKUP(B2036,pivottrain!A:C,2,0)</f>
        <v>6.25E-2</v>
      </c>
      <c r="D2036">
        <f>VLOOKUP(B2036,pivottrain!A:C,3,0)</f>
        <v>0.9375</v>
      </c>
      <c r="E2036" t="str">
        <f t="shared" si="31"/>
        <v>MALE</v>
      </c>
    </row>
    <row r="2037" spans="1:5">
      <c r="A2037" t="s">
        <v>6</v>
      </c>
      <c r="B2037" t="s">
        <v>2983</v>
      </c>
      <c r="C2037">
        <f>VLOOKUP(B2037,pivottrain!A:C,2,0)</f>
        <v>0.82037996545768566</v>
      </c>
      <c r="D2037">
        <f>VLOOKUP(B2037,pivottrain!A:C,3,0)</f>
        <v>0.17962003454231434</v>
      </c>
      <c r="E2037" t="str">
        <f t="shared" si="31"/>
        <v>FEMALE</v>
      </c>
    </row>
    <row r="2038" spans="1:5">
      <c r="A2038" t="s">
        <v>6</v>
      </c>
      <c r="B2038" t="s">
        <v>2976</v>
      </c>
      <c r="C2038">
        <f>VLOOKUP(B2038,pivottrain!A:C,2,0)</f>
        <v>0.73152478952291866</v>
      </c>
      <c r="D2038">
        <f>VLOOKUP(B2038,pivottrain!A:C,3,0)</f>
        <v>0.26847521047708139</v>
      </c>
      <c r="E2038" t="str">
        <f t="shared" si="31"/>
        <v>FEMALE</v>
      </c>
    </row>
    <row r="2039" spans="1:5">
      <c r="A2039" t="s">
        <v>4</v>
      </c>
      <c r="B2039" t="s">
        <v>2984</v>
      </c>
      <c r="C2039">
        <f>VLOOKUP(B2039,pivottrain!A:C,2,0)</f>
        <v>2.6315789473684209E-2</v>
      </c>
      <c r="D2039">
        <f>VLOOKUP(B2039,pivottrain!A:C,3,0)</f>
        <v>0.97368421052631582</v>
      </c>
      <c r="E2039" t="str">
        <f t="shared" si="31"/>
        <v>MALE</v>
      </c>
    </row>
    <row r="2040" spans="1:5">
      <c r="A2040" t="s">
        <v>6</v>
      </c>
      <c r="B2040" t="s">
        <v>2976</v>
      </c>
      <c r="C2040">
        <f>VLOOKUP(B2040,pivottrain!A:C,2,0)</f>
        <v>0.73152478952291866</v>
      </c>
      <c r="D2040">
        <f>VLOOKUP(B2040,pivottrain!A:C,3,0)</f>
        <v>0.26847521047708139</v>
      </c>
      <c r="E2040" t="str">
        <f t="shared" si="31"/>
        <v>FEMALE</v>
      </c>
    </row>
    <row r="2041" spans="1:5">
      <c r="A2041" t="s">
        <v>6</v>
      </c>
      <c r="B2041" t="s">
        <v>2983</v>
      </c>
      <c r="C2041">
        <f>VLOOKUP(B2041,pivottrain!A:C,2,0)</f>
        <v>0.82037996545768566</v>
      </c>
      <c r="D2041">
        <f>VLOOKUP(B2041,pivottrain!A:C,3,0)</f>
        <v>0.17962003454231434</v>
      </c>
      <c r="E2041" t="str">
        <f t="shared" si="31"/>
        <v>FEMALE</v>
      </c>
    </row>
    <row r="2042" spans="1:5">
      <c r="A2042" t="s">
        <v>4</v>
      </c>
      <c r="B2042" t="s">
        <v>2983</v>
      </c>
      <c r="C2042">
        <f>VLOOKUP(B2042,pivottrain!A:C,2,0)</f>
        <v>0.82037996545768566</v>
      </c>
      <c r="D2042">
        <f>VLOOKUP(B2042,pivottrain!A:C,3,0)</f>
        <v>0.17962003454231434</v>
      </c>
      <c r="E2042" t="str">
        <f t="shared" si="31"/>
        <v>FEMALE</v>
      </c>
    </row>
    <row r="2043" spans="1:5">
      <c r="A2043" t="s">
        <v>4</v>
      </c>
      <c r="B2043" t="s">
        <v>2988</v>
      </c>
      <c r="C2043">
        <f>VLOOKUP(B2043,pivottrain!A:C,2,0)</f>
        <v>6.5384615384615388E-2</v>
      </c>
      <c r="D2043">
        <f>VLOOKUP(B2043,pivottrain!A:C,3,0)</f>
        <v>0.93461538461538463</v>
      </c>
      <c r="E2043" t="str">
        <f t="shared" si="31"/>
        <v>MALE</v>
      </c>
    </row>
    <row r="2044" spans="1:5">
      <c r="A2044" t="s">
        <v>6</v>
      </c>
      <c r="B2044" t="s">
        <v>2976</v>
      </c>
      <c r="C2044">
        <f>VLOOKUP(B2044,pivottrain!A:C,2,0)</f>
        <v>0.73152478952291866</v>
      </c>
      <c r="D2044">
        <f>VLOOKUP(B2044,pivottrain!A:C,3,0)</f>
        <v>0.26847521047708139</v>
      </c>
      <c r="E2044" t="str">
        <f t="shared" si="31"/>
        <v>FEMALE</v>
      </c>
    </row>
    <row r="2045" spans="1:5">
      <c r="A2045" t="s">
        <v>4</v>
      </c>
      <c r="B2045" t="s">
        <v>2992</v>
      </c>
      <c r="C2045">
        <f>VLOOKUP(B2045,pivottrain!A:C,2,0)</f>
        <v>0.06</v>
      </c>
      <c r="D2045">
        <f>VLOOKUP(B2045,pivottrain!A:C,3,0)</f>
        <v>0.94</v>
      </c>
      <c r="E2045" t="str">
        <f t="shared" si="31"/>
        <v>MALE</v>
      </c>
    </row>
    <row r="2046" spans="1:5">
      <c r="A2046" t="s">
        <v>4</v>
      </c>
      <c r="B2046" t="s">
        <v>2976</v>
      </c>
      <c r="C2046">
        <f>VLOOKUP(B2046,pivottrain!A:C,2,0)</f>
        <v>0.73152478952291866</v>
      </c>
      <c r="D2046">
        <f>VLOOKUP(B2046,pivottrain!A:C,3,0)</f>
        <v>0.26847521047708139</v>
      </c>
      <c r="E2046" t="str">
        <f t="shared" si="31"/>
        <v>FEMALE</v>
      </c>
    </row>
    <row r="2047" spans="1:5">
      <c r="A2047" t="s">
        <v>6</v>
      </c>
      <c r="B2047" t="s">
        <v>2983</v>
      </c>
      <c r="C2047">
        <f>VLOOKUP(B2047,pivottrain!A:C,2,0)</f>
        <v>0.82037996545768566</v>
      </c>
      <c r="D2047">
        <f>VLOOKUP(B2047,pivottrain!A:C,3,0)</f>
        <v>0.17962003454231434</v>
      </c>
      <c r="E2047" t="str">
        <f t="shared" si="31"/>
        <v>FEMALE</v>
      </c>
    </row>
    <row r="2048" spans="1:5">
      <c r="A2048" t="s">
        <v>4</v>
      </c>
      <c r="B2048" t="s">
        <v>2976</v>
      </c>
      <c r="C2048">
        <f>VLOOKUP(B2048,pivottrain!A:C,2,0)</f>
        <v>0.73152478952291866</v>
      </c>
      <c r="D2048">
        <f>VLOOKUP(B2048,pivottrain!A:C,3,0)</f>
        <v>0.26847521047708139</v>
      </c>
      <c r="E2048" t="str">
        <f t="shared" si="31"/>
        <v>FEMALE</v>
      </c>
    </row>
    <row r="2049" spans="1:5">
      <c r="A2049" t="s">
        <v>6</v>
      </c>
      <c r="B2049" t="s">
        <v>2982</v>
      </c>
      <c r="C2049">
        <f>VLOOKUP(B2049,pivottrain!A:C,2,0)</f>
        <v>3.7234042553191488E-2</v>
      </c>
      <c r="D2049">
        <f>VLOOKUP(B2049,pivottrain!A:C,3,0)</f>
        <v>0.96276595744680848</v>
      </c>
      <c r="E2049" t="str">
        <f t="shared" si="31"/>
        <v>MALE</v>
      </c>
    </row>
    <row r="2050" spans="1:5">
      <c r="A2050" t="s">
        <v>4</v>
      </c>
      <c r="B2050" t="s">
        <v>2976</v>
      </c>
      <c r="C2050">
        <f>VLOOKUP(B2050,pivottrain!A:C,2,0)</f>
        <v>0.73152478952291866</v>
      </c>
      <c r="D2050">
        <f>VLOOKUP(B2050,pivottrain!A:C,3,0)</f>
        <v>0.26847521047708139</v>
      </c>
      <c r="E2050" t="str">
        <f t="shared" si="31"/>
        <v>FEMALE</v>
      </c>
    </row>
    <row r="2051" spans="1:5">
      <c r="A2051" t="s">
        <v>4</v>
      </c>
      <c r="B2051" t="s">
        <v>2988</v>
      </c>
      <c r="C2051">
        <f>VLOOKUP(B2051,pivottrain!A:C,2,0)</f>
        <v>6.5384615384615388E-2</v>
      </c>
      <c r="D2051">
        <f>VLOOKUP(B2051,pivottrain!A:C,3,0)</f>
        <v>0.93461538461538463</v>
      </c>
      <c r="E2051" t="str">
        <f t="shared" ref="E2051:E2114" si="32">IF(D2051&gt;C2051,"MALE","FEMALE")</f>
        <v>MALE</v>
      </c>
    </row>
    <row r="2052" spans="1:5">
      <c r="A2052" t="s">
        <v>4</v>
      </c>
      <c r="B2052" t="s">
        <v>2978</v>
      </c>
      <c r="C2052">
        <f>VLOOKUP(B2052,pivottrain!A:C,2,0)</f>
        <v>5.0847457627118647E-2</v>
      </c>
      <c r="D2052">
        <f>VLOOKUP(B2052,pivottrain!A:C,3,0)</f>
        <v>0.94915254237288138</v>
      </c>
      <c r="E2052" t="str">
        <f t="shared" si="32"/>
        <v>MALE</v>
      </c>
    </row>
    <row r="2053" spans="1:5">
      <c r="A2053" t="s">
        <v>4</v>
      </c>
      <c r="B2053" t="s">
        <v>2988</v>
      </c>
      <c r="C2053">
        <f>VLOOKUP(B2053,pivottrain!A:C,2,0)</f>
        <v>6.5384615384615388E-2</v>
      </c>
      <c r="D2053">
        <f>VLOOKUP(B2053,pivottrain!A:C,3,0)</f>
        <v>0.93461538461538463</v>
      </c>
      <c r="E2053" t="str">
        <f t="shared" si="32"/>
        <v>MALE</v>
      </c>
    </row>
    <row r="2054" spans="1:5">
      <c r="A2054" t="s">
        <v>4</v>
      </c>
      <c r="B2054" t="s">
        <v>2993</v>
      </c>
      <c r="C2054">
        <f>VLOOKUP(B2054,pivottrain!A:C,2,0)</f>
        <v>0.10810810810810811</v>
      </c>
      <c r="D2054">
        <f>VLOOKUP(B2054,pivottrain!A:C,3,0)</f>
        <v>0.89189189189189189</v>
      </c>
      <c r="E2054" t="str">
        <f t="shared" si="32"/>
        <v>MALE</v>
      </c>
    </row>
    <row r="2055" spans="1:5">
      <c r="A2055" t="s">
        <v>6</v>
      </c>
      <c r="B2055" t="s">
        <v>2983</v>
      </c>
      <c r="C2055">
        <f>VLOOKUP(B2055,pivottrain!A:C,2,0)</f>
        <v>0.82037996545768566</v>
      </c>
      <c r="D2055">
        <f>VLOOKUP(B2055,pivottrain!A:C,3,0)</f>
        <v>0.17962003454231434</v>
      </c>
      <c r="E2055" t="str">
        <f t="shared" si="32"/>
        <v>FEMALE</v>
      </c>
    </row>
    <row r="2056" spans="1:5">
      <c r="A2056" t="s">
        <v>4</v>
      </c>
      <c r="B2056" t="s">
        <v>2988</v>
      </c>
      <c r="C2056">
        <f>VLOOKUP(B2056,pivottrain!A:C,2,0)</f>
        <v>6.5384615384615388E-2</v>
      </c>
      <c r="D2056">
        <f>VLOOKUP(B2056,pivottrain!A:C,3,0)</f>
        <v>0.93461538461538463</v>
      </c>
      <c r="E2056" t="str">
        <f t="shared" si="32"/>
        <v>MALE</v>
      </c>
    </row>
    <row r="2057" spans="1:5">
      <c r="A2057" t="s">
        <v>4</v>
      </c>
      <c r="B2057" t="s">
        <v>2988</v>
      </c>
      <c r="C2057">
        <f>VLOOKUP(B2057,pivottrain!A:C,2,0)</f>
        <v>6.5384615384615388E-2</v>
      </c>
      <c r="D2057">
        <f>VLOOKUP(B2057,pivottrain!A:C,3,0)</f>
        <v>0.93461538461538463</v>
      </c>
      <c r="E2057" t="str">
        <f t="shared" si="32"/>
        <v>MALE</v>
      </c>
    </row>
    <row r="2058" spans="1:5">
      <c r="A2058" t="s">
        <v>4</v>
      </c>
      <c r="B2058" t="s">
        <v>2976</v>
      </c>
      <c r="C2058">
        <f>VLOOKUP(B2058,pivottrain!A:C,2,0)</f>
        <v>0.73152478952291866</v>
      </c>
      <c r="D2058">
        <f>VLOOKUP(B2058,pivottrain!A:C,3,0)</f>
        <v>0.26847521047708139</v>
      </c>
      <c r="E2058" t="str">
        <f t="shared" si="32"/>
        <v>FEMALE</v>
      </c>
    </row>
    <row r="2059" spans="1:5">
      <c r="A2059" t="s">
        <v>6</v>
      </c>
      <c r="B2059" t="s">
        <v>2986</v>
      </c>
      <c r="C2059">
        <f>VLOOKUP(B2059,pivottrain!A:C,2,0)</f>
        <v>0.28260869565217389</v>
      </c>
      <c r="D2059">
        <f>VLOOKUP(B2059,pivottrain!A:C,3,0)</f>
        <v>0.71739130434782605</v>
      </c>
      <c r="E2059" t="str">
        <f t="shared" si="32"/>
        <v>MALE</v>
      </c>
    </row>
    <row r="2060" spans="1:5">
      <c r="A2060" t="s">
        <v>4</v>
      </c>
      <c r="B2060" t="s">
        <v>2987</v>
      </c>
      <c r="C2060">
        <f>VLOOKUP(B2060,pivottrain!A:C,2,0)</f>
        <v>0.171875</v>
      </c>
      <c r="D2060">
        <f>VLOOKUP(B2060,pivottrain!A:C,3,0)</f>
        <v>0.828125</v>
      </c>
      <c r="E2060" t="str">
        <f t="shared" si="32"/>
        <v>MALE</v>
      </c>
    </row>
    <row r="2061" spans="1:5">
      <c r="A2061" t="s">
        <v>6</v>
      </c>
      <c r="B2061" t="s">
        <v>2976</v>
      </c>
      <c r="C2061">
        <f>VLOOKUP(B2061,pivottrain!A:C,2,0)</f>
        <v>0.73152478952291866</v>
      </c>
      <c r="D2061">
        <f>VLOOKUP(B2061,pivottrain!A:C,3,0)</f>
        <v>0.26847521047708139</v>
      </c>
      <c r="E2061" t="str">
        <f t="shared" si="32"/>
        <v>FEMALE</v>
      </c>
    </row>
    <row r="2062" spans="1:5">
      <c r="A2062" t="s">
        <v>6</v>
      </c>
      <c r="B2062" t="s">
        <v>2986</v>
      </c>
      <c r="C2062">
        <f>VLOOKUP(B2062,pivottrain!A:C,2,0)</f>
        <v>0.28260869565217389</v>
      </c>
      <c r="D2062">
        <f>VLOOKUP(B2062,pivottrain!A:C,3,0)</f>
        <v>0.71739130434782605</v>
      </c>
      <c r="E2062" t="str">
        <f t="shared" si="32"/>
        <v>MALE</v>
      </c>
    </row>
    <row r="2063" spans="1:5">
      <c r="A2063" t="s">
        <v>6</v>
      </c>
      <c r="B2063" t="s">
        <v>2976</v>
      </c>
      <c r="C2063">
        <f>VLOOKUP(B2063,pivottrain!A:C,2,0)</f>
        <v>0.73152478952291866</v>
      </c>
      <c r="D2063">
        <f>VLOOKUP(B2063,pivottrain!A:C,3,0)</f>
        <v>0.26847521047708139</v>
      </c>
      <c r="E2063" t="str">
        <f t="shared" si="32"/>
        <v>FEMALE</v>
      </c>
    </row>
    <row r="2064" spans="1:5">
      <c r="A2064" t="s">
        <v>4</v>
      </c>
      <c r="B2064" t="s">
        <v>2976</v>
      </c>
      <c r="C2064">
        <f>VLOOKUP(B2064,pivottrain!A:C,2,0)</f>
        <v>0.73152478952291866</v>
      </c>
      <c r="D2064">
        <f>VLOOKUP(B2064,pivottrain!A:C,3,0)</f>
        <v>0.26847521047708139</v>
      </c>
      <c r="E2064" t="str">
        <f t="shared" si="32"/>
        <v>FEMALE</v>
      </c>
    </row>
    <row r="2065" spans="1:5">
      <c r="A2065" t="s">
        <v>4</v>
      </c>
      <c r="B2065" t="s">
        <v>2977</v>
      </c>
      <c r="C2065">
        <f>VLOOKUP(B2065,pivottrain!A:C,2,0)</f>
        <v>0.15789473684210525</v>
      </c>
      <c r="D2065">
        <f>VLOOKUP(B2065,pivottrain!A:C,3,0)</f>
        <v>0.84210526315789469</v>
      </c>
      <c r="E2065" t="str">
        <f t="shared" si="32"/>
        <v>MALE</v>
      </c>
    </row>
    <row r="2066" spans="1:5">
      <c r="A2066" t="s">
        <v>4</v>
      </c>
      <c r="B2066" t="s">
        <v>2990</v>
      </c>
      <c r="C2066">
        <f>VLOOKUP(B2066,pivottrain!A:C,2,0)</f>
        <v>4.7619047619047616E-2</v>
      </c>
      <c r="D2066">
        <f>VLOOKUP(B2066,pivottrain!A:C,3,0)</f>
        <v>0.95238095238095233</v>
      </c>
      <c r="E2066" t="str">
        <f t="shared" si="32"/>
        <v>MALE</v>
      </c>
    </row>
    <row r="2067" spans="1:5">
      <c r="A2067" t="s">
        <v>4</v>
      </c>
      <c r="B2067" t="s">
        <v>2983</v>
      </c>
      <c r="C2067">
        <f>VLOOKUP(B2067,pivottrain!A:C,2,0)</f>
        <v>0.82037996545768566</v>
      </c>
      <c r="D2067">
        <f>VLOOKUP(B2067,pivottrain!A:C,3,0)</f>
        <v>0.17962003454231434</v>
      </c>
      <c r="E2067" t="str">
        <f t="shared" si="32"/>
        <v>FEMALE</v>
      </c>
    </row>
    <row r="2068" spans="1:5">
      <c r="A2068" t="s">
        <v>6</v>
      </c>
      <c r="B2068" t="s">
        <v>2976</v>
      </c>
      <c r="C2068">
        <f>VLOOKUP(B2068,pivottrain!A:C,2,0)</f>
        <v>0.73152478952291866</v>
      </c>
      <c r="D2068">
        <f>VLOOKUP(B2068,pivottrain!A:C,3,0)</f>
        <v>0.26847521047708139</v>
      </c>
      <c r="E2068" t="str">
        <f t="shared" si="32"/>
        <v>FEMALE</v>
      </c>
    </row>
    <row r="2069" spans="1:5">
      <c r="A2069" t="s">
        <v>6</v>
      </c>
      <c r="B2069" t="s">
        <v>2976</v>
      </c>
      <c r="C2069">
        <f>VLOOKUP(B2069,pivottrain!A:C,2,0)</f>
        <v>0.73152478952291866</v>
      </c>
      <c r="D2069">
        <f>VLOOKUP(B2069,pivottrain!A:C,3,0)</f>
        <v>0.26847521047708139</v>
      </c>
      <c r="E2069" t="str">
        <f t="shared" si="32"/>
        <v>FEMALE</v>
      </c>
    </row>
    <row r="2070" spans="1:5">
      <c r="A2070" t="s">
        <v>4</v>
      </c>
      <c r="B2070" t="s">
        <v>2982</v>
      </c>
      <c r="C2070">
        <f>VLOOKUP(B2070,pivottrain!A:C,2,0)</f>
        <v>3.7234042553191488E-2</v>
      </c>
      <c r="D2070">
        <f>VLOOKUP(B2070,pivottrain!A:C,3,0)</f>
        <v>0.96276595744680848</v>
      </c>
      <c r="E2070" t="str">
        <f t="shared" si="32"/>
        <v>MALE</v>
      </c>
    </row>
    <row r="2071" spans="1:5">
      <c r="A2071" t="s">
        <v>4</v>
      </c>
      <c r="B2071" t="s">
        <v>2982</v>
      </c>
      <c r="C2071">
        <f>VLOOKUP(B2071,pivottrain!A:C,2,0)</f>
        <v>3.7234042553191488E-2</v>
      </c>
      <c r="D2071">
        <f>VLOOKUP(B2071,pivottrain!A:C,3,0)</f>
        <v>0.96276595744680848</v>
      </c>
      <c r="E2071" t="str">
        <f t="shared" si="32"/>
        <v>MALE</v>
      </c>
    </row>
    <row r="2072" spans="1:5">
      <c r="A2072" t="s">
        <v>4</v>
      </c>
      <c r="B2072" t="s">
        <v>2994</v>
      </c>
      <c r="C2072">
        <f>VLOOKUP(B2072,pivottrain!A:C,2,0)</f>
        <v>8.6538461538461536E-2</v>
      </c>
      <c r="D2072">
        <f>VLOOKUP(B2072,pivottrain!A:C,3,0)</f>
        <v>0.91346153846153844</v>
      </c>
      <c r="E2072" t="str">
        <f t="shared" si="32"/>
        <v>MALE</v>
      </c>
    </row>
    <row r="2073" spans="1:5">
      <c r="A2073" t="s">
        <v>6</v>
      </c>
      <c r="B2073" t="s">
        <v>2983</v>
      </c>
      <c r="C2073">
        <f>VLOOKUP(B2073,pivottrain!A:C,2,0)</f>
        <v>0.82037996545768566</v>
      </c>
      <c r="D2073">
        <f>VLOOKUP(B2073,pivottrain!A:C,3,0)</f>
        <v>0.17962003454231434</v>
      </c>
      <c r="E2073" t="str">
        <f t="shared" si="32"/>
        <v>FEMALE</v>
      </c>
    </row>
    <row r="2074" spans="1:5">
      <c r="A2074" t="s">
        <v>4</v>
      </c>
      <c r="B2074" t="s">
        <v>2992</v>
      </c>
      <c r="C2074">
        <f>VLOOKUP(B2074,pivottrain!A:C,2,0)</f>
        <v>0.06</v>
      </c>
      <c r="D2074">
        <f>VLOOKUP(B2074,pivottrain!A:C,3,0)</f>
        <v>0.94</v>
      </c>
      <c r="E2074" t="str">
        <f t="shared" si="32"/>
        <v>MALE</v>
      </c>
    </row>
    <row r="2075" spans="1:5">
      <c r="A2075" t="s">
        <v>6</v>
      </c>
      <c r="B2075" t="s">
        <v>2976</v>
      </c>
      <c r="C2075">
        <f>VLOOKUP(B2075,pivottrain!A:C,2,0)</f>
        <v>0.73152478952291866</v>
      </c>
      <c r="D2075">
        <f>VLOOKUP(B2075,pivottrain!A:C,3,0)</f>
        <v>0.26847521047708139</v>
      </c>
      <c r="E2075" t="str">
        <f t="shared" si="32"/>
        <v>FEMALE</v>
      </c>
    </row>
    <row r="2076" spans="1:5">
      <c r="A2076" t="s">
        <v>4</v>
      </c>
      <c r="B2076" t="s">
        <v>2992</v>
      </c>
      <c r="C2076">
        <f>VLOOKUP(B2076,pivottrain!A:C,2,0)</f>
        <v>0.06</v>
      </c>
      <c r="D2076">
        <f>VLOOKUP(B2076,pivottrain!A:C,3,0)</f>
        <v>0.94</v>
      </c>
      <c r="E2076" t="str">
        <f t="shared" si="32"/>
        <v>MALE</v>
      </c>
    </row>
    <row r="2077" spans="1:5">
      <c r="A2077" t="s">
        <v>6</v>
      </c>
      <c r="B2077" t="s">
        <v>2976</v>
      </c>
      <c r="C2077">
        <f>VLOOKUP(B2077,pivottrain!A:C,2,0)</f>
        <v>0.73152478952291866</v>
      </c>
      <c r="D2077">
        <f>VLOOKUP(B2077,pivottrain!A:C,3,0)</f>
        <v>0.26847521047708139</v>
      </c>
      <c r="E2077" t="str">
        <f t="shared" si="32"/>
        <v>FEMALE</v>
      </c>
    </row>
    <row r="2078" spans="1:5">
      <c r="A2078" t="s">
        <v>4</v>
      </c>
      <c r="B2078" t="s">
        <v>2992</v>
      </c>
      <c r="C2078">
        <f>VLOOKUP(B2078,pivottrain!A:C,2,0)</f>
        <v>0.06</v>
      </c>
      <c r="D2078">
        <f>VLOOKUP(B2078,pivottrain!A:C,3,0)</f>
        <v>0.94</v>
      </c>
      <c r="E2078" t="str">
        <f t="shared" si="32"/>
        <v>MALE</v>
      </c>
    </row>
    <row r="2079" spans="1:5">
      <c r="A2079" t="s">
        <v>4</v>
      </c>
      <c r="B2079" t="s">
        <v>2985</v>
      </c>
      <c r="C2079">
        <f>VLOOKUP(B2079,pivottrain!A:C,2,0)</f>
        <v>6.25E-2</v>
      </c>
      <c r="D2079">
        <f>VLOOKUP(B2079,pivottrain!A:C,3,0)</f>
        <v>0.9375</v>
      </c>
      <c r="E2079" t="str">
        <f t="shared" si="32"/>
        <v>MALE</v>
      </c>
    </row>
    <row r="2080" spans="1:5">
      <c r="A2080" t="s">
        <v>4</v>
      </c>
      <c r="B2080" t="s">
        <v>2986</v>
      </c>
      <c r="C2080">
        <f>VLOOKUP(B2080,pivottrain!A:C,2,0)</f>
        <v>0.28260869565217389</v>
      </c>
      <c r="D2080">
        <f>VLOOKUP(B2080,pivottrain!A:C,3,0)</f>
        <v>0.71739130434782605</v>
      </c>
      <c r="E2080" t="str">
        <f t="shared" si="32"/>
        <v>MALE</v>
      </c>
    </row>
    <row r="2081" spans="1:5">
      <c r="A2081" t="s">
        <v>6</v>
      </c>
      <c r="B2081" t="s">
        <v>2976</v>
      </c>
      <c r="C2081">
        <f>VLOOKUP(B2081,pivottrain!A:C,2,0)</f>
        <v>0.73152478952291866</v>
      </c>
      <c r="D2081">
        <f>VLOOKUP(B2081,pivottrain!A:C,3,0)</f>
        <v>0.26847521047708139</v>
      </c>
      <c r="E2081" t="str">
        <f t="shared" si="32"/>
        <v>FEMALE</v>
      </c>
    </row>
    <row r="2082" spans="1:5">
      <c r="A2082" t="s">
        <v>4</v>
      </c>
      <c r="B2082" t="s">
        <v>2988</v>
      </c>
      <c r="C2082">
        <f>VLOOKUP(B2082,pivottrain!A:C,2,0)</f>
        <v>6.5384615384615388E-2</v>
      </c>
      <c r="D2082">
        <f>VLOOKUP(B2082,pivottrain!A:C,3,0)</f>
        <v>0.93461538461538463</v>
      </c>
      <c r="E2082" t="str">
        <f t="shared" si="32"/>
        <v>MALE</v>
      </c>
    </row>
    <row r="2083" spans="1:5">
      <c r="A2083" t="s">
        <v>4</v>
      </c>
      <c r="B2083" t="s">
        <v>2976</v>
      </c>
      <c r="C2083">
        <f>VLOOKUP(B2083,pivottrain!A:C,2,0)</f>
        <v>0.73152478952291866</v>
      </c>
      <c r="D2083">
        <f>VLOOKUP(B2083,pivottrain!A:C,3,0)</f>
        <v>0.26847521047708139</v>
      </c>
      <c r="E2083" t="str">
        <f t="shared" si="32"/>
        <v>FEMALE</v>
      </c>
    </row>
    <row r="2084" spans="1:5">
      <c r="A2084" t="s">
        <v>4</v>
      </c>
      <c r="B2084" t="s">
        <v>2987</v>
      </c>
      <c r="C2084">
        <f>VLOOKUP(B2084,pivottrain!A:C,2,0)</f>
        <v>0.171875</v>
      </c>
      <c r="D2084">
        <f>VLOOKUP(B2084,pivottrain!A:C,3,0)</f>
        <v>0.828125</v>
      </c>
      <c r="E2084" t="str">
        <f t="shared" si="32"/>
        <v>MALE</v>
      </c>
    </row>
    <row r="2085" spans="1:5">
      <c r="A2085" t="s">
        <v>6</v>
      </c>
      <c r="B2085" t="s">
        <v>2976</v>
      </c>
      <c r="C2085">
        <f>VLOOKUP(B2085,pivottrain!A:C,2,0)</f>
        <v>0.73152478952291866</v>
      </c>
      <c r="D2085">
        <f>VLOOKUP(B2085,pivottrain!A:C,3,0)</f>
        <v>0.26847521047708139</v>
      </c>
      <c r="E2085" t="str">
        <f t="shared" si="32"/>
        <v>FEMALE</v>
      </c>
    </row>
    <row r="2086" spans="1:5">
      <c r="A2086" t="s">
        <v>4</v>
      </c>
      <c r="B2086" t="s">
        <v>2992</v>
      </c>
      <c r="C2086">
        <f>VLOOKUP(B2086,pivottrain!A:C,2,0)</f>
        <v>0.06</v>
      </c>
      <c r="D2086">
        <f>VLOOKUP(B2086,pivottrain!A:C,3,0)</f>
        <v>0.94</v>
      </c>
      <c r="E2086" t="str">
        <f t="shared" si="32"/>
        <v>MALE</v>
      </c>
    </row>
    <row r="2087" spans="1:5">
      <c r="A2087" t="s">
        <v>4</v>
      </c>
      <c r="B2087" t="s">
        <v>2979</v>
      </c>
      <c r="C2087">
        <f>VLOOKUP(B2087,pivottrain!A:C,2,0)</f>
        <v>0.47619047619047616</v>
      </c>
      <c r="D2087">
        <f>VLOOKUP(B2087,pivottrain!A:C,3,0)</f>
        <v>0.52380952380952384</v>
      </c>
      <c r="E2087" t="str">
        <f t="shared" si="32"/>
        <v>MALE</v>
      </c>
    </row>
    <row r="2088" spans="1:5">
      <c r="A2088" t="s">
        <v>4</v>
      </c>
      <c r="B2088" t="s">
        <v>2976</v>
      </c>
      <c r="C2088">
        <f>VLOOKUP(B2088,pivottrain!A:C,2,0)</f>
        <v>0.73152478952291866</v>
      </c>
      <c r="D2088">
        <f>VLOOKUP(B2088,pivottrain!A:C,3,0)</f>
        <v>0.26847521047708139</v>
      </c>
      <c r="E2088" t="str">
        <f t="shared" si="32"/>
        <v>FEMALE</v>
      </c>
    </row>
    <row r="2089" spans="1:5">
      <c r="A2089" t="s">
        <v>6</v>
      </c>
      <c r="B2089" t="s">
        <v>2976</v>
      </c>
      <c r="C2089">
        <f>VLOOKUP(B2089,pivottrain!A:C,2,0)</f>
        <v>0.73152478952291866</v>
      </c>
      <c r="D2089">
        <f>VLOOKUP(B2089,pivottrain!A:C,3,0)</f>
        <v>0.26847521047708139</v>
      </c>
      <c r="E2089" t="str">
        <f t="shared" si="32"/>
        <v>FEMALE</v>
      </c>
    </row>
    <row r="2090" spans="1:5">
      <c r="A2090" t="s">
        <v>6</v>
      </c>
      <c r="B2090" t="s">
        <v>2976</v>
      </c>
      <c r="C2090">
        <f>VLOOKUP(B2090,pivottrain!A:C,2,0)</f>
        <v>0.73152478952291866</v>
      </c>
      <c r="D2090">
        <f>VLOOKUP(B2090,pivottrain!A:C,3,0)</f>
        <v>0.26847521047708139</v>
      </c>
      <c r="E2090" t="str">
        <f t="shared" si="32"/>
        <v>FEMALE</v>
      </c>
    </row>
    <row r="2091" spans="1:5">
      <c r="A2091" t="s">
        <v>4</v>
      </c>
      <c r="B2091" t="s">
        <v>2978</v>
      </c>
      <c r="C2091">
        <f>VLOOKUP(B2091,pivottrain!A:C,2,0)</f>
        <v>5.0847457627118647E-2</v>
      </c>
      <c r="D2091">
        <f>VLOOKUP(B2091,pivottrain!A:C,3,0)</f>
        <v>0.94915254237288138</v>
      </c>
      <c r="E2091" t="str">
        <f t="shared" si="32"/>
        <v>MALE</v>
      </c>
    </row>
    <row r="2092" spans="1:5">
      <c r="A2092" t="s">
        <v>6</v>
      </c>
      <c r="B2092" t="s">
        <v>2983</v>
      </c>
      <c r="C2092">
        <f>VLOOKUP(B2092,pivottrain!A:C,2,0)</f>
        <v>0.82037996545768566</v>
      </c>
      <c r="D2092">
        <f>VLOOKUP(B2092,pivottrain!A:C,3,0)</f>
        <v>0.17962003454231434</v>
      </c>
      <c r="E2092" t="str">
        <f t="shared" si="32"/>
        <v>FEMALE</v>
      </c>
    </row>
    <row r="2093" spans="1:5">
      <c r="A2093" t="s">
        <v>4</v>
      </c>
      <c r="B2093" t="s">
        <v>2978</v>
      </c>
      <c r="C2093">
        <f>VLOOKUP(B2093,pivottrain!A:C,2,0)</f>
        <v>5.0847457627118647E-2</v>
      </c>
      <c r="D2093">
        <f>VLOOKUP(B2093,pivottrain!A:C,3,0)</f>
        <v>0.94915254237288138</v>
      </c>
      <c r="E2093" t="str">
        <f t="shared" si="32"/>
        <v>MALE</v>
      </c>
    </row>
    <row r="2094" spans="1:5">
      <c r="A2094" t="s">
        <v>4</v>
      </c>
      <c r="B2094" t="s">
        <v>2983</v>
      </c>
      <c r="C2094">
        <f>VLOOKUP(B2094,pivottrain!A:C,2,0)</f>
        <v>0.82037996545768566</v>
      </c>
      <c r="D2094">
        <f>VLOOKUP(B2094,pivottrain!A:C,3,0)</f>
        <v>0.17962003454231434</v>
      </c>
      <c r="E2094" t="str">
        <f t="shared" si="32"/>
        <v>FEMALE</v>
      </c>
    </row>
    <row r="2095" spans="1:5">
      <c r="A2095" t="s">
        <v>4</v>
      </c>
      <c r="B2095" t="s">
        <v>2976</v>
      </c>
      <c r="C2095">
        <f>VLOOKUP(B2095,pivottrain!A:C,2,0)</f>
        <v>0.73152478952291866</v>
      </c>
      <c r="D2095">
        <f>VLOOKUP(B2095,pivottrain!A:C,3,0)</f>
        <v>0.26847521047708139</v>
      </c>
      <c r="E2095" t="str">
        <f t="shared" si="32"/>
        <v>FEMALE</v>
      </c>
    </row>
    <row r="2096" spans="1:5">
      <c r="A2096" t="s">
        <v>6</v>
      </c>
      <c r="B2096" t="s">
        <v>2976</v>
      </c>
      <c r="C2096">
        <f>VLOOKUP(B2096,pivottrain!A:C,2,0)</f>
        <v>0.73152478952291866</v>
      </c>
      <c r="D2096">
        <f>VLOOKUP(B2096,pivottrain!A:C,3,0)</f>
        <v>0.26847521047708139</v>
      </c>
      <c r="E2096" t="str">
        <f t="shared" si="32"/>
        <v>FEMALE</v>
      </c>
    </row>
    <row r="2097" spans="1:5">
      <c r="A2097" t="s">
        <v>4</v>
      </c>
      <c r="B2097" t="s">
        <v>2979</v>
      </c>
      <c r="C2097">
        <f>VLOOKUP(B2097,pivottrain!A:C,2,0)</f>
        <v>0.47619047619047616</v>
      </c>
      <c r="D2097">
        <f>VLOOKUP(B2097,pivottrain!A:C,3,0)</f>
        <v>0.52380952380952384</v>
      </c>
      <c r="E2097" t="str">
        <f t="shared" si="32"/>
        <v>MALE</v>
      </c>
    </row>
    <row r="2098" spans="1:5">
      <c r="A2098" t="s">
        <v>6</v>
      </c>
      <c r="B2098" t="s">
        <v>2979</v>
      </c>
      <c r="C2098">
        <f>VLOOKUP(B2098,pivottrain!A:C,2,0)</f>
        <v>0.47619047619047616</v>
      </c>
      <c r="D2098">
        <f>VLOOKUP(B2098,pivottrain!A:C,3,0)</f>
        <v>0.52380952380952384</v>
      </c>
      <c r="E2098" t="str">
        <f t="shared" si="32"/>
        <v>MALE</v>
      </c>
    </row>
    <row r="2099" spans="1:5">
      <c r="A2099" t="s">
        <v>4</v>
      </c>
      <c r="B2099" t="s">
        <v>2993</v>
      </c>
      <c r="C2099">
        <f>VLOOKUP(B2099,pivottrain!A:C,2,0)</f>
        <v>0.10810810810810811</v>
      </c>
      <c r="D2099">
        <f>VLOOKUP(B2099,pivottrain!A:C,3,0)</f>
        <v>0.89189189189189189</v>
      </c>
      <c r="E2099" t="str">
        <f t="shared" si="32"/>
        <v>MALE</v>
      </c>
    </row>
    <row r="2100" spans="1:5">
      <c r="A2100" t="s">
        <v>6</v>
      </c>
      <c r="B2100" t="s">
        <v>2983</v>
      </c>
      <c r="C2100">
        <f>VLOOKUP(B2100,pivottrain!A:C,2,0)</f>
        <v>0.82037996545768566</v>
      </c>
      <c r="D2100">
        <f>VLOOKUP(B2100,pivottrain!A:C,3,0)</f>
        <v>0.17962003454231434</v>
      </c>
      <c r="E2100" t="str">
        <f t="shared" si="32"/>
        <v>FEMALE</v>
      </c>
    </row>
    <row r="2101" spans="1:5">
      <c r="A2101" t="s">
        <v>4</v>
      </c>
      <c r="B2101" t="s">
        <v>2988</v>
      </c>
      <c r="C2101">
        <f>VLOOKUP(B2101,pivottrain!A:C,2,0)</f>
        <v>6.5384615384615388E-2</v>
      </c>
      <c r="D2101">
        <f>VLOOKUP(B2101,pivottrain!A:C,3,0)</f>
        <v>0.93461538461538463</v>
      </c>
      <c r="E2101" t="str">
        <f t="shared" si="32"/>
        <v>MALE</v>
      </c>
    </row>
    <row r="2102" spans="1:5">
      <c r="A2102" s="1" t="s">
        <v>4</v>
      </c>
      <c r="B2102" s="1" t="s">
        <v>2982</v>
      </c>
      <c r="C2102">
        <f>VLOOKUP(B2102,pivottrain!A:C,2,0)</f>
        <v>3.7234042553191488E-2</v>
      </c>
      <c r="D2102">
        <f>VLOOKUP(B2102,pivottrain!A:C,3,0)</f>
        <v>0.96276595744680848</v>
      </c>
      <c r="E2102" t="str">
        <f t="shared" si="32"/>
        <v>MALE</v>
      </c>
    </row>
    <row r="2103" spans="1:5">
      <c r="A2103" s="1" t="s">
        <v>4</v>
      </c>
      <c r="B2103" s="1" t="s">
        <v>2977</v>
      </c>
      <c r="C2103">
        <f>VLOOKUP(B2103,pivottrain!A:C,2,0)</f>
        <v>0.15789473684210525</v>
      </c>
      <c r="D2103">
        <f>VLOOKUP(B2103,pivottrain!A:C,3,0)</f>
        <v>0.84210526315789469</v>
      </c>
      <c r="E2103" t="str">
        <f t="shared" si="32"/>
        <v>MALE</v>
      </c>
    </row>
    <row r="2104" spans="1:5">
      <c r="A2104" s="1" t="s">
        <v>4</v>
      </c>
      <c r="B2104" s="1" t="s">
        <v>2976</v>
      </c>
      <c r="C2104">
        <f>VLOOKUP(B2104,pivottrain!A:C,2,0)</f>
        <v>0.73152478952291866</v>
      </c>
      <c r="D2104">
        <f>VLOOKUP(B2104,pivottrain!A:C,3,0)</f>
        <v>0.26847521047708139</v>
      </c>
      <c r="E2104" t="str">
        <f t="shared" si="32"/>
        <v>FEMALE</v>
      </c>
    </row>
    <row r="2105" spans="1:5">
      <c r="A2105" s="1" t="s">
        <v>4</v>
      </c>
      <c r="B2105" s="1" t="s">
        <v>2985</v>
      </c>
      <c r="C2105">
        <f>VLOOKUP(B2105,pivottrain!A:C,2,0)</f>
        <v>6.25E-2</v>
      </c>
      <c r="D2105">
        <f>VLOOKUP(B2105,pivottrain!A:C,3,0)</f>
        <v>0.9375</v>
      </c>
      <c r="E2105" t="str">
        <f t="shared" si="32"/>
        <v>MALE</v>
      </c>
    </row>
    <row r="2106" spans="1:5">
      <c r="A2106" s="1" t="s">
        <v>4</v>
      </c>
      <c r="B2106" s="1" t="s">
        <v>2978</v>
      </c>
      <c r="C2106">
        <f>VLOOKUP(B2106,pivottrain!A:C,2,0)</f>
        <v>5.0847457627118647E-2</v>
      </c>
      <c r="D2106">
        <f>VLOOKUP(B2106,pivottrain!A:C,3,0)</f>
        <v>0.94915254237288138</v>
      </c>
      <c r="E2106" t="str">
        <f t="shared" si="32"/>
        <v>MALE</v>
      </c>
    </row>
    <row r="2107" spans="1:5">
      <c r="A2107" s="1" t="s">
        <v>4</v>
      </c>
      <c r="B2107" s="1" t="s">
        <v>2995</v>
      </c>
      <c r="C2107">
        <f>VLOOKUP(B2107,pivottrain!A:C,2,0)</f>
        <v>0.15492957746478872</v>
      </c>
      <c r="D2107">
        <f>VLOOKUP(B2107,pivottrain!A:C,3,0)</f>
        <v>0.84507042253521125</v>
      </c>
      <c r="E2107" t="str">
        <f t="shared" si="32"/>
        <v>MALE</v>
      </c>
    </row>
    <row r="2108" spans="1:5">
      <c r="A2108" s="1" t="s">
        <v>4</v>
      </c>
      <c r="B2108" s="1" t="s">
        <v>2992</v>
      </c>
      <c r="C2108">
        <f>VLOOKUP(B2108,pivottrain!A:C,2,0)</f>
        <v>0.06</v>
      </c>
      <c r="D2108">
        <f>VLOOKUP(B2108,pivottrain!A:C,3,0)</f>
        <v>0.94</v>
      </c>
      <c r="E2108" t="str">
        <f t="shared" si="32"/>
        <v>MALE</v>
      </c>
    </row>
    <row r="2109" spans="1:5">
      <c r="A2109" s="1" t="s">
        <v>4</v>
      </c>
      <c r="B2109" s="1" t="s">
        <v>2993</v>
      </c>
      <c r="C2109">
        <f>VLOOKUP(B2109,pivottrain!A:C,2,0)</f>
        <v>0.10810810810810811</v>
      </c>
      <c r="D2109">
        <f>VLOOKUP(B2109,pivottrain!A:C,3,0)</f>
        <v>0.89189189189189189</v>
      </c>
      <c r="E2109" t="str">
        <f t="shared" si="32"/>
        <v>MALE</v>
      </c>
    </row>
    <row r="2110" spans="1:5">
      <c r="A2110" s="1" t="s">
        <v>4</v>
      </c>
      <c r="B2110" s="1" t="s">
        <v>2986</v>
      </c>
      <c r="C2110">
        <f>VLOOKUP(B2110,pivottrain!A:C,2,0)</f>
        <v>0.28260869565217389</v>
      </c>
      <c r="D2110">
        <f>VLOOKUP(B2110,pivottrain!A:C,3,0)</f>
        <v>0.71739130434782605</v>
      </c>
      <c r="E2110" t="str">
        <f t="shared" si="32"/>
        <v>MALE</v>
      </c>
    </row>
    <row r="2111" spans="1:5">
      <c r="A2111" s="1" t="s">
        <v>4</v>
      </c>
      <c r="B2111" s="1" t="s">
        <v>2976</v>
      </c>
      <c r="C2111">
        <f>VLOOKUP(B2111,pivottrain!A:C,2,0)</f>
        <v>0.73152478952291866</v>
      </c>
      <c r="D2111">
        <f>VLOOKUP(B2111,pivottrain!A:C,3,0)</f>
        <v>0.26847521047708139</v>
      </c>
      <c r="E2111" t="str">
        <f t="shared" si="32"/>
        <v>FEMALE</v>
      </c>
    </row>
    <row r="2112" spans="1:5">
      <c r="A2112" s="1" t="s">
        <v>4</v>
      </c>
      <c r="B2112" s="1" t="s">
        <v>2987</v>
      </c>
      <c r="C2112">
        <f>VLOOKUP(B2112,pivottrain!A:C,2,0)</f>
        <v>0.171875</v>
      </c>
      <c r="D2112">
        <f>VLOOKUP(B2112,pivottrain!A:C,3,0)</f>
        <v>0.828125</v>
      </c>
      <c r="E2112" t="str">
        <f t="shared" si="32"/>
        <v>MALE</v>
      </c>
    </row>
    <row r="2113" spans="1:5">
      <c r="A2113" s="1" t="s">
        <v>4</v>
      </c>
      <c r="B2113" s="1" t="s">
        <v>2983</v>
      </c>
      <c r="C2113">
        <f>VLOOKUP(B2113,pivottrain!A:C,2,0)</f>
        <v>0.82037996545768566</v>
      </c>
      <c r="D2113">
        <f>VLOOKUP(B2113,pivottrain!A:C,3,0)</f>
        <v>0.17962003454231434</v>
      </c>
      <c r="E2113" t="str">
        <f t="shared" si="32"/>
        <v>FEMALE</v>
      </c>
    </row>
    <row r="2114" spans="1:5">
      <c r="A2114" s="1" t="s">
        <v>4</v>
      </c>
      <c r="B2114" s="1" t="s">
        <v>2988</v>
      </c>
      <c r="C2114">
        <f>VLOOKUP(B2114,pivottrain!A:C,2,0)</f>
        <v>6.5384615384615388E-2</v>
      </c>
      <c r="D2114">
        <f>VLOOKUP(B2114,pivottrain!A:C,3,0)</f>
        <v>0.93461538461538463</v>
      </c>
      <c r="E2114" t="str">
        <f t="shared" si="32"/>
        <v>MALE</v>
      </c>
    </row>
    <row r="2115" spans="1:5">
      <c r="A2115" s="1" t="s">
        <v>4</v>
      </c>
      <c r="B2115" s="1" t="s">
        <v>2995</v>
      </c>
      <c r="C2115">
        <f>VLOOKUP(B2115,pivottrain!A:C,2,0)</f>
        <v>0.15492957746478872</v>
      </c>
      <c r="D2115">
        <f>VLOOKUP(B2115,pivottrain!A:C,3,0)</f>
        <v>0.84507042253521125</v>
      </c>
      <c r="E2115" t="str">
        <f t="shared" ref="E2115:E2178" si="33">IF(D2115&gt;C2115,"MALE","FEMALE")</f>
        <v>MALE</v>
      </c>
    </row>
    <row r="2116" spans="1:5">
      <c r="A2116" s="1" t="s">
        <v>4</v>
      </c>
      <c r="B2116" s="1" t="s">
        <v>2982</v>
      </c>
      <c r="C2116">
        <f>VLOOKUP(B2116,pivottrain!A:C,2,0)</f>
        <v>3.7234042553191488E-2</v>
      </c>
      <c r="D2116">
        <f>VLOOKUP(B2116,pivottrain!A:C,3,0)</f>
        <v>0.96276595744680848</v>
      </c>
      <c r="E2116" t="str">
        <f t="shared" si="33"/>
        <v>MALE</v>
      </c>
    </row>
    <row r="2117" spans="1:5">
      <c r="A2117" s="1" t="s">
        <v>4</v>
      </c>
      <c r="B2117" s="1" t="s">
        <v>2992</v>
      </c>
      <c r="C2117">
        <f>VLOOKUP(B2117,pivottrain!A:C,2,0)</f>
        <v>0.06</v>
      </c>
      <c r="D2117">
        <f>VLOOKUP(B2117,pivottrain!A:C,3,0)</f>
        <v>0.94</v>
      </c>
      <c r="E2117" t="str">
        <f t="shared" si="33"/>
        <v>MALE</v>
      </c>
    </row>
    <row r="2118" spans="1:5">
      <c r="A2118" s="1" t="s">
        <v>4</v>
      </c>
      <c r="B2118" s="1" t="s">
        <v>2988</v>
      </c>
      <c r="C2118">
        <f>VLOOKUP(B2118,pivottrain!A:C,2,0)</f>
        <v>6.5384615384615388E-2</v>
      </c>
      <c r="D2118">
        <f>VLOOKUP(B2118,pivottrain!A:C,3,0)</f>
        <v>0.93461538461538463</v>
      </c>
      <c r="E2118" t="str">
        <f t="shared" si="33"/>
        <v>MALE</v>
      </c>
    </row>
    <row r="2119" spans="1:5">
      <c r="A2119" s="1" t="s">
        <v>4</v>
      </c>
      <c r="B2119" s="1" t="s">
        <v>2988</v>
      </c>
      <c r="C2119">
        <f>VLOOKUP(B2119,pivottrain!A:C,2,0)</f>
        <v>6.5384615384615388E-2</v>
      </c>
      <c r="D2119">
        <f>VLOOKUP(B2119,pivottrain!A:C,3,0)</f>
        <v>0.93461538461538463</v>
      </c>
      <c r="E2119" t="str">
        <f t="shared" si="33"/>
        <v>MALE</v>
      </c>
    </row>
    <row r="2120" spans="1:5">
      <c r="A2120" s="1" t="s">
        <v>4</v>
      </c>
      <c r="B2120" s="1" t="s">
        <v>2976</v>
      </c>
      <c r="C2120">
        <f>VLOOKUP(B2120,pivottrain!A:C,2,0)</f>
        <v>0.73152478952291866</v>
      </c>
      <c r="D2120">
        <f>VLOOKUP(B2120,pivottrain!A:C,3,0)</f>
        <v>0.26847521047708139</v>
      </c>
      <c r="E2120" t="str">
        <f t="shared" si="33"/>
        <v>FEMALE</v>
      </c>
    </row>
    <row r="2121" spans="1:5">
      <c r="A2121" s="1" t="s">
        <v>4</v>
      </c>
      <c r="B2121" s="1" t="s">
        <v>2995</v>
      </c>
      <c r="C2121">
        <f>VLOOKUP(B2121,pivottrain!A:C,2,0)</f>
        <v>0.15492957746478872</v>
      </c>
      <c r="D2121">
        <f>VLOOKUP(B2121,pivottrain!A:C,3,0)</f>
        <v>0.84507042253521125</v>
      </c>
      <c r="E2121" t="str">
        <f t="shared" si="33"/>
        <v>MALE</v>
      </c>
    </row>
    <row r="2122" spans="1:5">
      <c r="A2122" s="1" t="s">
        <v>4</v>
      </c>
      <c r="B2122" s="1" t="s">
        <v>2982</v>
      </c>
      <c r="C2122">
        <f>VLOOKUP(B2122,pivottrain!A:C,2,0)</f>
        <v>3.7234042553191488E-2</v>
      </c>
      <c r="D2122">
        <f>VLOOKUP(B2122,pivottrain!A:C,3,0)</f>
        <v>0.96276595744680848</v>
      </c>
      <c r="E2122" t="str">
        <f t="shared" si="33"/>
        <v>MALE</v>
      </c>
    </row>
    <row r="2123" spans="1:5">
      <c r="A2123" s="1" t="s">
        <v>4</v>
      </c>
      <c r="B2123" s="1" t="s">
        <v>2984</v>
      </c>
      <c r="C2123">
        <f>VLOOKUP(B2123,pivottrain!A:C,2,0)</f>
        <v>2.6315789473684209E-2</v>
      </c>
      <c r="D2123">
        <f>VLOOKUP(B2123,pivottrain!A:C,3,0)</f>
        <v>0.97368421052631582</v>
      </c>
      <c r="E2123" t="str">
        <f t="shared" si="33"/>
        <v>MALE</v>
      </c>
    </row>
    <row r="2124" spans="1:5">
      <c r="A2124" s="1" t="s">
        <v>4</v>
      </c>
      <c r="B2124" s="1" t="s">
        <v>2997</v>
      </c>
      <c r="C2124">
        <f>VLOOKUP(B2124,pivottrain!A:C,2,0)</f>
        <v>5.5555555555555552E-2</v>
      </c>
      <c r="D2124">
        <f>VLOOKUP(B2124,pivottrain!A:C,3,0)</f>
        <v>0.94444444444444442</v>
      </c>
      <c r="E2124" t="str">
        <f t="shared" si="33"/>
        <v>MALE</v>
      </c>
    </row>
    <row r="2125" spans="1:5">
      <c r="A2125" s="1" t="s">
        <v>4</v>
      </c>
      <c r="B2125" s="1" t="s">
        <v>2994</v>
      </c>
      <c r="C2125">
        <f>VLOOKUP(B2125,pivottrain!A:C,2,0)</f>
        <v>8.6538461538461536E-2</v>
      </c>
      <c r="D2125">
        <f>VLOOKUP(B2125,pivottrain!A:C,3,0)</f>
        <v>0.91346153846153844</v>
      </c>
      <c r="E2125" t="str">
        <f t="shared" si="33"/>
        <v>MALE</v>
      </c>
    </row>
    <row r="2126" spans="1:5">
      <c r="A2126" s="1" t="s">
        <v>4</v>
      </c>
      <c r="B2126" s="1" t="s">
        <v>2986</v>
      </c>
      <c r="C2126">
        <f>VLOOKUP(B2126,pivottrain!A:C,2,0)</f>
        <v>0.28260869565217389</v>
      </c>
      <c r="D2126">
        <f>VLOOKUP(B2126,pivottrain!A:C,3,0)</f>
        <v>0.71739130434782605</v>
      </c>
      <c r="E2126" t="str">
        <f t="shared" si="33"/>
        <v>MALE</v>
      </c>
    </row>
    <row r="2127" spans="1:5">
      <c r="A2127" s="1" t="s">
        <v>4</v>
      </c>
      <c r="B2127" s="1" t="s">
        <v>2976</v>
      </c>
      <c r="C2127">
        <f>VLOOKUP(B2127,pivottrain!A:C,2,0)</f>
        <v>0.73152478952291866</v>
      </c>
      <c r="D2127">
        <f>VLOOKUP(B2127,pivottrain!A:C,3,0)</f>
        <v>0.26847521047708139</v>
      </c>
      <c r="E2127" t="str">
        <f t="shared" si="33"/>
        <v>FEMALE</v>
      </c>
    </row>
    <row r="2128" spans="1:5">
      <c r="A2128" s="1" t="s">
        <v>4</v>
      </c>
      <c r="B2128" s="1" t="s">
        <v>2992</v>
      </c>
      <c r="C2128">
        <f>VLOOKUP(B2128,pivottrain!A:C,2,0)</f>
        <v>0.06</v>
      </c>
      <c r="D2128">
        <f>VLOOKUP(B2128,pivottrain!A:C,3,0)</f>
        <v>0.94</v>
      </c>
      <c r="E2128" t="str">
        <f t="shared" si="33"/>
        <v>MALE</v>
      </c>
    </row>
    <row r="2129" spans="1:5">
      <c r="A2129" s="1" t="s">
        <v>4</v>
      </c>
      <c r="B2129" s="1" t="s">
        <v>2992</v>
      </c>
      <c r="C2129">
        <f>VLOOKUP(B2129,pivottrain!A:C,2,0)</f>
        <v>0.06</v>
      </c>
      <c r="D2129">
        <f>VLOOKUP(B2129,pivottrain!A:C,3,0)</f>
        <v>0.94</v>
      </c>
      <c r="E2129" t="str">
        <f t="shared" si="33"/>
        <v>MALE</v>
      </c>
    </row>
    <row r="2130" spans="1:5">
      <c r="A2130" s="1" t="s">
        <v>4</v>
      </c>
      <c r="B2130" s="1" t="s">
        <v>2997</v>
      </c>
      <c r="C2130">
        <f>VLOOKUP(B2130,pivottrain!A:C,2,0)</f>
        <v>5.5555555555555552E-2</v>
      </c>
      <c r="D2130">
        <f>VLOOKUP(B2130,pivottrain!A:C,3,0)</f>
        <v>0.94444444444444442</v>
      </c>
      <c r="E2130" t="str">
        <f t="shared" si="33"/>
        <v>MALE</v>
      </c>
    </row>
    <row r="2131" spans="1:5">
      <c r="A2131" s="1" t="s">
        <v>4</v>
      </c>
      <c r="B2131" s="1" t="s">
        <v>2992</v>
      </c>
      <c r="C2131">
        <f>VLOOKUP(B2131,pivottrain!A:C,2,0)</f>
        <v>0.06</v>
      </c>
      <c r="D2131">
        <f>VLOOKUP(B2131,pivottrain!A:C,3,0)</f>
        <v>0.94</v>
      </c>
      <c r="E2131" t="str">
        <f t="shared" si="33"/>
        <v>MALE</v>
      </c>
    </row>
    <row r="2132" spans="1:5">
      <c r="A2132" s="1" t="s">
        <v>4</v>
      </c>
      <c r="B2132" s="1" t="s">
        <v>2976</v>
      </c>
      <c r="C2132">
        <f>VLOOKUP(B2132,pivottrain!A:C,2,0)</f>
        <v>0.73152478952291866</v>
      </c>
      <c r="D2132">
        <f>VLOOKUP(B2132,pivottrain!A:C,3,0)</f>
        <v>0.26847521047708139</v>
      </c>
      <c r="E2132" t="str">
        <f t="shared" si="33"/>
        <v>FEMALE</v>
      </c>
    </row>
    <row r="2133" spans="1:5">
      <c r="A2133" s="1" t="s">
        <v>4</v>
      </c>
      <c r="B2133" s="1" t="s">
        <v>2986</v>
      </c>
      <c r="C2133">
        <f>VLOOKUP(B2133,pivottrain!A:C,2,0)</f>
        <v>0.28260869565217389</v>
      </c>
      <c r="D2133">
        <f>VLOOKUP(B2133,pivottrain!A:C,3,0)</f>
        <v>0.71739130434782605</v>
      </c>
      <c r="E2133" t="str">
        <f t="shared" si="33"/>
        <v>MALE</v>
      </c>
    </row>
    <row r="2134" spans="1:5">
      <c r="A2134" s="1" t="s">
        <v>4</v>
      </c>
      <c r="B2134" s="1" t="s">
        <v>2996</v>
      </c>
      <c r="C2134">
        <f>VLOOKUP(B2134,pivottrain!A:C,2,0)</f>
        <v>0</v>
      </c>
      <c r="D2134">
        <f>VLOOKUP(B2134,pivottrain!A:C,3,0)</f>
        <v>1</v>
      </c>
      <c r="E2134" t="str">
        <f t="shared" si="33"/>
        <v>MALE</v>
      </c>
    </row>
    <row r="2135" spans="1:5">
      <c r="A2135" s="1" t="s">
        <v>4</v>
      </c>
      <c r="B2135" s="1" t="s">
        <v>2988</v>
      </c>
      <c r="C2135">
        <f>VLOOKUP(B2135,pivottrain!A:C,2,0)</f>
        <v>6.5384615384615388E-2</v>
      </c>
      <c r="D2135">
        <f>VLOOKUP(B2135,pivottrain!A:C,3,0)</f>
        <v>0.93461538461538463</v>
      </c>
      <c r="E2135" t="str">
        <f t="shared" si="33"/>
        <v>MALE</v>
      </c>
    </row>
    <row r="2136" spans="1:5">
      <c r="A2136" s="1" t="s">
        <v>4</v>
      </c>
      <c r="B2136" s="1" t="s">
        <v>2988</v>
      </c>
      <c r="C2136">
        <f>VLOOKUP(B2136,pivottrain!A:C,2,0)</f>
        <v>6.5384615384615388E-2</v>
      </c>
      <c r="D2136">
        <f>VLOOKUP(B2136,pivottrain!A:C,3,0)</f>
        <v>0.93461538461538463</v>
      </c>
      <c r="E2136" t="str">
        <f t="shared" si="33"/>
        <v>MALE</v>
      </c>
    </row>
    <row r="2137" spans="1:5">
      <c r="A2137" s="1" t="s">
        <v>4</v>
      </c>
      <c r="B2137" s="1" t="s">
        <v>2983</v>
      </c>
      <c r="C2137">
        <f>VLOOKUP(B2137,pivottrain!A:C,2,0)</f>
        <v>0.82037996545768566</v>
      </c>
      <c r="D2137">
        <f>VLOOKUP(B2137,pivottrain!A:C,3,0)</f>
        <v>0.17962003454231434</v>
      </c>
      <c r="E2137" t="str">
        <f t="shared" si="33"/>
        <v>FEMALE</v>
      </c>
    </row>
    <row r="2138" spans="1:5">
      <c r="A2138" s="1" t="s">
        <v>4</v>
      </c>
      <c r="B2138" s="1" t="s">
        <v>2982</v>
      </c>
      <c r="C2138">
        <f>VLOOKUP(B2138,pivottrain!A:C,2,0)</f>
        <v>3.7234042553191488E-2</v>
      </c>
      <c r="D2138">
        <f>VLOOKUP(B2138,pivottrain!A:C,3,0)</f>
        <v>0.96276595744680848</v>
      </c>
      <c r="E2138" t="str">
        <f t="shared" si="33"/>
        <v>MALE</v>
      </c>
    </row>
    <row r="2139" spans="1:5">
      <c r="A2139" s="1" t="s">
        <v>4</v>
      </c>
      <c r="B2139" s="1" t="s">
        <v>2986</v>
      </c>
      <c r="C2139">
        <f>VLOOKUP(B2139,pivottrain!A:C,2,0)</f>
        <v>0.28260869565217389</v>
      </c>
      <c r="D2139">
        <f>VLOOKUP(B2139,pivottrain!A:C,3,0)</f>
        <v>0.71739130434782605</v>
      </c>
      <c r="E2139" t="str">
        <f t="shared" si="33"/>
        <v>MALE</v>
      </c>
    </row>
    <row r="2140" spans="1:5">
      <c r="A2140" s="1" t="s">
        <v>4</v>
      </c>
      <c r="B2140" s="1" t="s">
        <v>2992</v>
      </c>
      <c r="C2140">
        <f>VLOOKUP(B2140,pivottrain!A:C,2,0)</f>
        <v>0.06</v>
      </c>
      <c r="D2140">
        <f>VLOOKUP(B2140,pivottrain!A:C,3,0)</f>
        <v>0.94</v>
      </c>
      <c r="E2140" t="str">
        <f t="shared" si="33"/>
        <v>MALE</v>
      </c>
    </row>
    <row r="2141" spans="1:5">
      <c r="A2141" s="1" t="s">
        <v>4</v>
      </c>
      <c r="B2141" s="1" t="s">
        <v>2988</v>
      </c>
      <c r="C2141">
        <f>VLOOKUP(B2141,pivottrain!A:C,2,0)</f>
        <v>6.5384615384615388E-2</v>
      </c>
      <c r="D2141">
        <f>VLOOKUP(B2141,pivottrain!A:C,3,0)</f>
        <v>0.93461538461538463</v>
      </c>
      <c r="E2141" t="str">
        <f t="shared" si="33"/>
        <v>MALE</v>
      </c>
    </row>
    <row r="2142" spans="1:5">
      <c r="A2142" s="1" t="s">
        <v>4</v>
      </c>
      <c r="B2142" s="1" t="s">
        <v>2976</v>
      </c>
      <c r="C2142">
        <f>VLOOKUP(B2142,pivottrain!A:C,2,0)</f>
        <v>0.73152478952291866</v>
      </c>
      <c r="D2142">
        <f>VLOOKUP(B2142,pivottrain!A:C,3,0)</f>
        <v>0.26847521047708139</v>
      </c>
      <c r="E2142" t="str">
        <f t="shared" si="33"/>
        <v>FEMALE</v>
      </c>
    </row>
    <row r="2143" spans="1:5">
      <c r="A2143" s="1" t="s">
        <v>4</v>
      </c>
      <c r="B2143" s="1" t="s">
        <v>2985</v>
      </c>
      <c r="C2143">
        <f>VLOOKUP(B2143,pivottrain!A:C,2,0)</f>
        <v>6.25E-2</v>
      </c>
      <c r="D2143">
        <f>VLOOKUP(B2143,pivottrain!A:C,3,0)</f>
        <v>0.9375</v>
      </c>
      <c r="E2143" t="str">
        <f t="shared" si="33"/>
        <v>MALE</v>
      </c>
    </row>
    <row r="2144" spans="1:5">
      <c r="A2144" s="1" t="s">
        <v>4</v>
      </c>
      <c r="B2144" s="1" t="s">
        <v>2994</v>
      </c>
      <c r="C2144">
        <f>VLOOKUP(B2144,pivottrain!A:C,2,0)</f>
        <v>8.6538461538461536E-2</v>
      </c>
      <c r="D2144">
        <f>VLOOKUP(B2144,pivottrain!A:C,3,0)</f>
        <v>0.91346153846153844</v>
      </c>
      <c r="E2144" t="str">
        <f t="shared" si="33"/>
        <v>MALE</v>
      </c>
    </row>
    <row r="2145" spans="1:5">
      <c r="A2145" s="1" t="s">
        <v>4</v>
      </c>
      <c r="B2145" s="1" t="s">
        <v>2992</v>
      </c>
      <c r="C2145">
        <f>VLOOKUP(B2145,pivottrain!A:C,2,0)</f>
        <v>0.06</v>
      </c>
      <c r="D2145">
        <f>VLOOKUP(B2145,pivottrain!A:C,3,0)</f>
        <v>0.94</v>
      </c>
      <c r="E2145" t="str">
        <f t="shared" si="33"/>
        <v>MALE</v>
      </c>
    </row>
    <row r="2146" spans="1:5">
      <c r="A2146" s="1" t="s">
        <v>4</v>
      </c>
      <c r="B2146" s="1" t="s">
        <v>2995</v>
      </c>
      <c r="C2146">
        <f>VLOOKUP(B2146,pivottrain!A:C,2,0)</f>
        <v>0.15492957746478872</v>
      </c>
      <c r="D2146">
        <f>VLOOKUP(B2146,pivottrain!A:C,3,0)</f>
        <v>0.84507042253521125</v>
      </c>
      <c r="E2146" t="str">
        <f t="shared" si="33"/>
        <v>MALE</v>
      </c>
    </row>
    <row r="2147" spans="1:5">
      <c r="A2147" s="1" t="s">
        <v>4</v>
      </c>
      <c r="B2147" s="1" t="s">
        <v>2982</v>
      </c>
      <c r="C2147">
        <f>VLOOKUP(B2147,pivottrain!A:C,2,0)</f>
        <v>3.7234042553191488E-2</v>
      </c>
      <c r="D2147">
        <f>VLOOKUP(B2147,pivottrain!A:C,3,0)</f>
        <v>0.96276595744680848</v>
      </c>
      <c r="E2147" t="str">
        <f t="shared" si="33"/>
        <v>MALE</v>
      </c>
    </row>
    <row r="2148" spans="1:5">
      <c r="A2148" s="1" t="s">
        <v>4</v>
      </c>
      <c r="B2148" s="1" t="s">
        <v>2976</v>
      </c>
      <c r="C2148">
        <f>VLOOKUP(B2148,pivottrain!A:C,2,0)</f>
        <v>0.73152478952291866</v>
      </c>
      <c r="D2148">
        <f>VLOOKUP(B2148,pivottrain!A:C,3,0)</f>
        <v>0.26847521047708139</v>
      </c>
      <c r="E2148" t="str">
        <f t="shared" si="33"/>
        <v>FEMALE</v>
      </c>
    </row>
    <row r="2149" spans="1:5">
      <c r="A2149" s="1" t="s">
        <v>4</v>
      </c>
      <c r="B2149" s="1" t="s">
        <v>2978</v>
      </c>
      <c r="C2149">
        <f>VLOOKUP(B2149,pivottrain!A:C,2,0)</f>
        <v>5.0847457627118647E-2</v>
      </c>
      <c r="D2149">
        <f>VLOOKUP(B2149,pivottrain!A:C,3,0)</f>
        <v>0.94915254237288138</v>
      </c>
      <c r="E2149" t="str">
        <f t="shared" si="33"/>
        <v>MALE</v>
      </c>
    </row>
    <row r="2150" spans="1:5">
      <c r="A2150" s="1" t="s">
        <v>4</v>
      </c>
      <c r="B2150" s="1" t="s">
        <v>2983</v>
      </c>
      <c r="C2150">
        <f>VLOOKUP(B2150,pivottrain!A:C,2,0)</f>
        <v>0.82037996545768566</v>
      </c>
      <c r="D2150">
        <f>VLOOKUP(B2150,pivottrain!A:C,3,0)</f>
        <v>0.17962003454231434</v>
      </c>
      <c r="E2150" t="str">
        <f t="shared" si="33"/>
        <v>FEMALE</v>
      </c>
    </row>
    <row r="2151" spans="1:5">
      <c r="A2151" s="1" t="s">
        <v>4</v>
      </c>
      <c r="B2151" s="1" t="s">
        <v>2987</v>
      </c>
      <c r="C2151">
        <f>VLOOKUP(B2151,pivottrain!A:C,2,0)</f>
        <v>0.171875</v>
      </c>
      <c r="D2151">
        <f>VLOOKUP(B2151,pivottrain!A:C,3,0)</f>
        <v>0.828125</v>
      </c>
      <c r="E2151" t="str">
        <f t="shared" si="33"/>
        <v>MALE</v>
      </c>
    </row>
    <row r="2152" spans="1:5">
      <c r="A2152" s="1" t="s">
        <v>4</v>
      </c>
      <c r="B2152" s="1" t="s">
        <v>2976</v>
      </c>
      <c r="C2152">
        <f>VLOOKUP(B2152,pivottrain!A:C,2,0)</f>
        <v>0.73152478952291866</v>
      </c>
      <c r="D2152">
        <f>VLOOKUP(B2152,pivottrain!A:C,3,0)</f>
        <v>0.26847521047708139</v>
      </c>
      <c r="E2152" t="str">
        <f t="shared" si="33"/>
        <v>FEMALE</v>
      </c>
    </row>
    <row r="2153" spans="1:5">
      <c r="A2153" s="1" t="s">
        <v>4</v>
      </c>
      <c r="B2153" s="1" t="s">
        <v>2995</v>
      </c>
      <c r="C2153">
        <f>VLOOKUP(B2153,pivottrain!A:C,2,0)</f>
        <v>0.15492957746478872</v>
      </c>
      <c r="D2153">
        <f>VLOOKUP(B2153,pivottrain!A:C,3,0)</f>
        <v>0.84507042253521125</v>
      </c>
      <c r="E2153" t="str">
        <f t="shared" si="33"/>
        <v>MALE</v>
      </c>
    </row>
    <row r="2154" spans="1:5">
      <c r="A2154" s="1" t="s">
        <v>4</v>
      </c>
      <c r="B2154" s="1" t="s">
        <v>2976</v>
      </c>
      <c r="C2154">
        <f>VLOOKUP(B2154,pivottrain!A:C,2,0)</f>
        <v>0.73152478952291866</v>
      </c>
      <c r="D2154">
        <f>VLOOKUP(B2154,pivottrain!A:C,3,0)</f>
        <v>0.26847521047708139</v>
      </c>
      <c r="E2154" t="str">
        <f t="shared" si="33"/>
        <v>FEMALE</v>
      </c>
    </row>
    <row r="2155" spans="1:5">
      <c r="A2155" s="1" t="s">
        <v>4</v>
      </c>
      <c r="B2155" s="1" t="s">
        <v>2985</v>
      </c>
      <c r="C2155">
        <f>VLOOKUP(B2155,pivottrain!A:C,2,0)</f>
        <v>6.25E-2</v>
      </c>
      <c r="D2155">
        <f>VLOOKUP(B2155,pivottrain!A:C,3,0)</f>
        <v>0.9375</v>
      </c>
      <c r="E2155" t="str">
        <f t="shared" si="33"/>
        <v>MALE</v>
      </c>
    </row>
    <row r="2156" spans="1:5">
      <c r="A2156" s="1" t="s">
        <v>4</v>
      </c>
      <c r="B2156" s="1" t="s">
        <v>2982</v>
      </c>
      <c r="C2156">
        <f>VLOOKUP(B2156,pivottrain!A:C,2,0)</f>
        <v>3.7234042553191488E-2</v>
      </c>
      <c r="D2156">
        <f>VLOOKUP(B2156,pivottrain!A:C,3,0)</f>
        <v>0.96276595744680848</v>
      </c>
      <c r="E2156" t="str">
        <f t="shared" si="33"/>
        <v>MALE</v>
      </c>
    </row>
    <row r="2157" spans="1:5">
      <c r="A2157" s="1" t="s">
        <v>4</v>
      </c>
      <c r="B2157" s="1" t="s">
        <v>2982</v>
      </c>
      <c r="C2157">
        <f>VLOOKUP(B2157,pivottrain!A:C,2,0)</f>
        <v>3.7234042553191488E-2</v>
      </c>
      <c r="D2157">
        <f>VLOOKUP(B2157,pivottrain!A:C,3,0)</f>
        <v>0.96276595744680848</v>
      </c>
      <c r="E2157" t="str">
        <f t="shared" si="33"/>
        <v>MALE</v>
      </c>
    </row>
    <row r="2158" spans="1:5">
      <c r="A2158" s="1" t="s">
        <v>4</v>
      </c>
      <c r="B2158" s="1" t="s">
        <v>2976</v>
      </c>
      <c r="C2158">
        <f>VLOOKUP(B2158,pivottrain!A:C,2,0)</f>
        <v>0.73152478952291866</v>
      </c>
      <c r="D2158">
        <f>VLOOKUP(B2158,pivottrain!A:C,3,0)</f>
        <v>0.26847521047708139</v>
      </c>
      <c r="E2158" t="str">
        <f t="shared" si="33"/>
        <v>FEMALE</v>
      </c>
    </row>
    <row r="2159" spans="1:5">
      <c r="A2159" s="1" t="s">
        <v>4</v>
      </c>
      <c r="B2159" s="1" t="s">
        <v>2988</v>
      </c>
      <c r="C2159">
        <f>VLOOKUP(B2159,pivottrain!A:C,2,0)</f>
        <v>6.5384615384615388E-2</v>
      </c>
      <c r="D2159">
        <f>VLOOKUP(B2159,pivottrain!A:C,3,0)</f>
        <v>0.93461538461538463</v>
      </c>
      <c r="E2159" t="str">
        <f t="shared" si="33"/>
        <v>MALE</v>
      </c>
    </row>
    <row r="2160" spans="1:5">
      <c r="A2160" s="1" t="s">
        <v>4</v>
      </c>
      <c r="B2160" s="1" t="s">
        <v>2985</v>
      </c>
      <c r="C2160">
        <f>VLOOKUP(B2160,pivottrain!A:C,2,0)</f>
        <v>6.25E-2</v>
      </c>
      <c r="D2160">
        <f>VLOOKUP(B2160,pivottrain!A:C,3,0)</f>
        <v>0.9375</v>
      </c>
      <c r="E2160" t="str">
        <f t="shared" si="33"/>
        <v>MALE</v>
      </c>
    </row>
    <row r="2161" spans="1:5">
      <c r="A2161" s="1" t="s">
        <v>4</v>
      </c>
      <c r="B2161" s="1" t="s">
        <v>2996</v>
      </c>
      <c r="C2161">
        <f>VLOOKUP(B2161,pivottrain!A:C,2,0)</f>
        <v>0</v>
      </c>
      <c r="D2161">
        <f>VLOOKUP(B2161,pivottrain!A:C,3,0)</f>
        <v>1</v>
      </c>
      <c r="E2161" t="str">
        <f t="shared" si="33"/>
        <v>MALE</v>
      </c>
    </row>
    <row r="2162" spans="1:5">
      <c r="A2162" s="1" t="s">
        <v>4</v>
      </c>
      <c r="B2162" s="1" t="s">
        <v>2982</v>
      </c>
      <c r="C2162">
        <f>VLOOKUP(B2162,pivottrain!A:C,2,0)</f>
        <v>3.7234042553191488E-2</v>
      </c>
      <c r="D2162">
        <f>VLOOKUP(B2162,pivottrain!A:C,3,0)</f>
        <v>0.96276595744680848</v>
      </c>
      <c r="E2162" t="str">
        <f t="shared" si="33"/>
        <v>MALE</v>
      </c>
    </row>
    <row r="2163" spans="1:5">
      <c r="A2163" s="1" t="s">
        <v>4</v>
      </c>
      <c r="B2163" s="1" t="s">
        <v>2988</v>
      </c>
      <c r="C2163">
        <f>VLOOKUP(B2163,pivottrain!A:C,2,0)</f>
        <v>6.5384615384615388E-2</v>
      </c>
      <c r="D2163">
        <f>VLOOKUP(B2163,pivottrain!A:C,3,0)</f>
        <v>0.93461538461538463</v>
      </c>
      <c r="E2163" t="str">
        <f t="shared" si="33"/>
        <v>MALE</v>
      </c>
    </row>
    <row r="2164" spans="1:5">
      <c r="A2164" s="1" t="s">
        <v>4</v>
      </c>
      <c r="B2164" s="1" t="s">
        <v>2988</v>
      </c>
      <c r="C2164">
        <f>VLOOKUP(B2164,pivottrain!A:C,2,0)</f>
        <v>6.5384615384615388E-2</v>
      </c>
      <c r="D2164">
        <f>VLOOKUP(B2164,pivottrain!A:C,3,0)</f>
        <v>0.93461538461538463</v>
      </c>
      <c r="E2164" t="str">
        <f t="shared" si="33"/>
        <v>MALE</v>
      </c>
    </row>
    <row r="2165" spans="1:5">
      <c r="A2165" s="1" t="s">
        <v>4</v>
      </c>
      <c r="B2165" s="1" t="s">
        <v>2976</v>
      </c>
      <c r="C2165">
        <f>VLOOKUP(B2165,pivottrain!A:C,2,0)</f>
        <v>0.73152478952291866</v>
      </c>
      <c r="D2165">
        <f>VLOOKUP(B2165,pivottrain!A:C,3,0)</f>
        <v>0.26847521047708139</v>
      </c>
      <c r="E2165" t="str">
        <f t="shared" si="33"/>
        <v>FEMALE</v>
      </c>
    </row>
    <row r="2166" spans="1:5">
      <c r="A2166" s="1" t="s">
        <v>4</v>
      </c>
      <c r="B2166" s="1" t="s">
        <v>2982</v>
      </c>
      <c r="C2166">
        <f>VLOOKUP(B2166,pivottrain!A:C,2,0)</f>
        <v>3.7234042553191488E-2</v>
      </c>
      <c r="D2166">
        <f>VLOOKUP(B2166,pivottrain!A:C,3,0)</f>
        <v>0.96276595744680848</v>
      </c>
      <c r="E2166" t="str">
        <f t="shared" si="33"/>
        <v>MALE</v>
      </c>
    </row>
    <row r="2167" spans="1:5">
      <c r="A2167" s="1" t="s">
        <v>4</v>
      </c>
      <c r="B2167" s="1" t="s">
        <v>2982</v>
      </c>
      <c r="C2167">
        <f>VLOOKUP(B2167,pivottrain!A:C,2,0)</f>
        <v>3.7234042553191488E-2</v>
      </c>
      <c r="D2167">
        <f>VLOOKUP(B2167,pivottrain!A:C,3,0)</f>
        <v>0.96276595744680848</v>
      </c>
      <c r="E2167" t="str">
        <f t="shared" si="33"/>
        <v>MALE</v>
      </c>
    </row>
    <row r="2168" spans="1:5">
      <c r="A2168" s="1" t="s">
        <v>4</v>
      </c>
      <c r="B2168" s="1" t="s">
        <v>2988</v>
      </c>
      <c r="C2168">
        <f>VLOOKUP(B2168,pivottrain!A:C,2,0)</f>
        <v>6.5384615384615388E-2</v>
      </c>
      <c r="D2168">
        <f>VLOOKUP(B2168,pivottrain!A:C,3,0)</f>
        <v>0.93461538461538463</v>
      </c>
      <c r="E2168" t="str">
        <f t="shared" si="33"/>
        <v>MALE</v>
      </c>
    </row>
    <row r="2169" spans="1:5">
      <c r="A2169" s="1" t="s">
        <v>4</v>
      </c>
      <c r="B2169" s="1" t="s">
        <v>2992</v>
      </c>
      <c r="C2169">
        <f>VLOOKUP(B2169,pivottrain!A:C,2,0)</f>
        <v>0.06</v>
      </c>
      <c r="D2169">
        <f>VLOOKUP(B2169,pivottrain!A:C,3,0)</f>
        <v>0.94</v>
      </c>
      <c r="E2169" t="str">
        <f t="shared" si="33"/>
        <v>MALE</v>
      </c>
    </row>
    <row r="2170" spans="1:5">
      <c r="A2170" s="1" t="s">
        <v>4</v>
      </c>
      <c r="B2170" s="1" t="s">
        <v>2984</v>
      </c>
      <c r="C2170">
        <f>VLOOKUP(B2170,pivottrain!A:C,2,0)</f>
        <v>2.6315789473684209E-2</v>
      </c>
      <c r="D2170">
        <f>VLOOKUP(B2170,pivottrain!A:C,3,0)</f>
        <v>0.97368421052631582</v>
      </c>
      <c r="E2170" t="str">
        <f t="shared" si="33"/>
        <v>MALE</v>
      </c>
    </row>
    <row r="2171" spans="1:5">
      <c r="A2171" s="1" t="s">
        <v>4</v>
      </c>
      <c r="B2171" s="1" t="s">
        <v>2976</v>
      </c>
      <c r="C2171">
        <f>VLOOKUP(B2171,pivottrain!A:C,2,0)</f>
        <v>0.73152478952291866</v>
      </c>
      <c r="D2171">
        <f>VLOOKUP(B2171,pivottrain!A:C,3,0)</f>
        <v>0.26847521047708139</v>
      </c>
      <c r="E2171" t="str">
        <f t="shared" si="33"/>
        <v>FEMALE</v>
      </c>
    </row>
    <row r="2172" spans="1:5">
      <c r="A2172" s="1" t="s">
        <v>4</v>
      </c>
      <c r="B2172" s="1" t="s">
        <v>2976</v>
      </c>
      <c r="C2172">
        <f>VLOOKUP(B2172,pivottrain!A:C,2,0)</f>
        <v>0.73152478952291866</v>
      </c>
      <c r="D2172">
        <f>VLOOKUP(B2172,pivottrain!A:C,3,0)</f>
        <v>0.26847521047708139</v>
      </c>
      <c r="E2172" t="str">
        <f t="shared" si="33"/>
        <v>FEMALE</v>
      </c>
    </row>
    <row r="2173" spans="1:5">
      <c r="A2173" s="1" t="s">
        <v>4</v>
      </c>
      <c r="B2173" s="1" t="s">
        <v>2976</v>
      </c>
      <c r="C2173">
        <f>VLOOKUP(B2173,pivottrain!A:C,2,0)</f>
        <v>0.73152478952291866</v>
      </c>
      <c r="D2173">
        <f>VLOOKUP(B2173,pivottrain!A:C,3,0)</f>
        <v>0.26847521047708139</v>
      </c>
      <c r="E2173" t="str">
        <f t="shared" si="33"/>
        <v>FEMALE</v>
      </c>
    </row>
    <row r="2174" spans="1:5">
      <c r="A2174" s="1" t="s">
        <v>4</v>
      </c>
      <c r="B2174" s="1" t="s">
        <v>2992</v>
      </c>
      <c r="C2174">
        <f>VLOOKUP(B2174,pivottrain!A:C,2,0)</f>
        <v>0.06</v>
      </c>
      <c r="D2174">
        <f>VLOOKUP(B2174,pivottrain!A:C,3,0)</f>
        <v>0.94</v>
      </c>
      <c r="E2174" t="str">
        <f t="shared" si="33"/>
        <v>MALE</v>
      </c>
    </row>
    <row r="2175" spans="1:5">
      <c r="A2175" s="1" t="s">
        <v>4</v>
      </c>
      <c r="B2175" s="1" t="s">
        <v>2992</v>
      </c>
      <c r="C2175">
        <f>VLOOKUP(B2175,pivottrain!A:C,2,0)</f>
        <v>0.06</v>
      </c>
      <c r="D2175">
        <f>VLOOKUP(B2175,pivottrain!A:C,3,0)</f>
        <v>0.94</v>
      </c>
      <c r="E2175" t="str">
        <f t="shared" si="33"/>
        <v>MALE</v>
      </c>
    </row>
    <row r="2176" spans="1:5">
      <c r="A2176" s="1" t="s">
        <v>4</v>
      </c>
      <c r="B2176" s="1" t="s">
        <v>2990</v>
      </c>
      <c r="C2176">
        <f>VLOOKUP(B2176,pivottrain!A:C,2,0)</f>
        <v>4.7619047619047616E-2</v>
      </c>
      <c r="D2176">
        <f>VLOOKUP(B2176,pivottrain!A:C,3,0)</f>
        <v>0.95238095238095233</v>
      </c>
      <c r="E2176" t="str">
        <f t="shared" si="33"/>
        <v>MALE</v>
      </c>
    </row>
    <row r="2177" spans="1:5">
      <c r="A2177" s="1" t="s">
        <v>4</v>
      </c>
      <c r="B2177" s="1" t="s">
        <v>2997</v>
      </c>
      <c r="C2177">
        <f>VLOOKUP(B2177,pivottrain!A:C,2,0)</f>
        <v>5.5555555555555552E-2</v>
      </c>
      <c r="D2177">
        <f>VLOOKUP(B2177,pivottrain!A:C,3,0)</f>
        <v>0.94444444444444442</v>
      </c>
      <c r="E2177" t="str">
        <f t="shared" si="33"/>
        <v>MALE</v>
      </c>
    </row>
    <row r="2178" spans="1:5">
      <c r="A2178" s="1" t="s">
        <v>4</v>
      </c>
      <c r="B2178" s="1" t="s">
        <v>2982</v>
      </c>
      <c r="C2178">
        <f>VLOOKUP(B2178,pivottrain!A:C,2,0)</f>
        <v>3.7234042553191488E-2</v>
      </c>
      <c r="D2178">
        <f>VLOOKUP(B2178,pivottrain!A:C,3,0)</f>
        <v>0.96276595744680848</v>
      </c>
      <c r="E2178" t="str">
        <f t="shared" si="33"/>
        <v>MALE</v>
      </c>
    </row>
    <row r="2179" spans="1:5">
      <c r="A2179" s="1" t="s">
        <v>4</v>
      </c>
      <c r="B2179" s="1" t="s">
        <v>2992</v>
      </c>
      <c r="C2179">
        <f>VLOOKUP(B2179,pivottrain!A:C,2,0)</f>
        <v>0.06</v>
      </c>
      <c r="D2179">
        <f>VLOOKUP(B2179,pivottrain!A:C,3,0)</f>
        <v>0.94</v>
      </c>
      <c r="E2179" t="str">
        <f t="shared" ref="E2179:E2242" si="34">IF(D2179&gt;C2179,"MALE","FEMALE")</f>
        <v>MALE</v>
      </c>
    </row>
    <row r="2180" spans="1:5">
      <c r="A2180" s="1" t="s">
        <v>4</v>
      </c>
      <c r="B2180" s="1" t="s">
        <v>2983</v>
      </c>
      <c r="C2180">
        <f>VLOOKUP(B2180,pivottrain!A:C,2,0)</f>
        <v>0.82037996545768566</v>
      </c>
      <c r="D2180">
        <f>VLOOKUP(B2180,pivottrain!A:C,3,0)</f>
        <v>0.17962003454231434</v>
      </c>
      <c r="E2180" t="str">
        <f t="shared" si="34"/>
        <v>FEMALE</v>
      </c>
    </row>
    <row r="2181" spans="1:5">
      <c r="A2181" s="1" t="s">
        <v>4</v>
      </c>
      <c r="B2181" s="1" t="s">
        <v>2992</v>
      </c>
      <c r="C2181">
        <f>VLOOKUP(B2181,pivottrain!A:C,2,0)</f>
        <v>0.06</v>
      </c>
      <c r="D2181">
        <f>VLOOKUP(B2181,pivottrain!A:C,3,0)</f>
        <v>0.94</v>
      </c>
      <c r="E2181" t="str">
        <f t="shared" si="34"/>
        <v>MALE</v>
      </c>
    </row>
    <row r="2182" spans="1:5">
      <c r="A2182" s="1" t="s">
        <v>4</v>
      </c>
      <c r="B2182" s="1" t="s">
        <v>2976</v>
      </c>
      <c r="C2182">
        <f>VLOOKUP(B2182,pivottrain!A:C,2,0)</f>
        <v>0.73152478952291866</v>
      </c>
      <c r="D2182">
        <f>VLOOKUP(B2182,pivottrain!A:C,3,0)</f>
        <v>0.26847521047708139</v>
      </c>
      <c r="E2182" t="str">
        <f t="shared" si="34"/>
        <v>FEMALE</v>
      </c>
    </row>
    <row r="2183" spans="1:5">
      <c r="A2183" s="1" t="s">
        <v>4</v>
      </c>
      <c r="B2183" s="1" t="s">
        <v>2988</v>
      </c>
      <c r="C2183">
        <f>VLOOKUP(B2183,pivottrain!A:C,2,0)</f>
        <v>6.5384615384615388E-2</v>
      </c>
      <c r="D2183">
        <f>VLOOKUP(B2183,pivottrain!A:C,3,0)</f>
        <v>0.93461538461538463</v>
      </c>
      <c r="E2183" t="str">
        <f t="shared" si="34"/>
        <v>MALE</v>
      </c>
    </row>
    <row r="2184" spans="1:5">
      <c r="A2184" s="1" t="s">
        <v>4</v>
      </c>
      <c r="B2184" s="1" t="s">
        <v>2994</v>
      </c>
      <c r="C2184">
        <f>VLOOKUP(B2184,pivottrain!A:C,2,0)</f>
        <v>8.6538461538461536E-2</v>
      </c>
      <c r="D2184">
        <f>VLOOKUP(B2184,pivottrain!A:C,3,0)</f>
        <v>0.91346153846153844</v>
      </c>
      <c r="E2184" t="str">
        <f t="shared" si="34"/>
        <v>MALE</v>
      </c>
    </row>
    <row r="2185" spans="1:5">
      <c r="A2185" s="1" t="s">
        <v>4</v>
      </c>
      <c r="B2185" s="1" t="s">
        <v>2976</v>
      </c>
      <c r="C2185">
        <f>VLOOKUP(B2185,pivottrain!A:C,2,0)</f>
        <v>0.73152478952291866</v>
      </c>
      <c r="D2185">
        <f>VLOOKUP(B2185,pivottrain!A:C,3,0)</f>
        <v>0.26847521047708139</v>
      </c>
      <c r="E2185" t="str">
        <f t="shared" si="34"/>
        <v>FEMALE</v>
      </c>
    </row>
    <row r="2186" spans="1:5">
      <c r="A2186" s="1" t="s">
        <v>4</v>
      </c>
      <c r="B2186" s="1" t="s">
        <v>2976</v>
      </c>
      <c r="C2186">
        <f>VLOOKUP(B2186,pivottrain!A:C,2,0)</f>
        <v>0.73152478952291866</v>
      </c>
      <c r="D2186">
        <f>VLOOKUP(B2186,pivottrain!A:C,3,0)</f>
        <v>0.26847521047708139</v>
      </c>
      <c r="E2186" t="str">
        <f t="shared" si="34"/>
        <v>FEMALE</v>
      </c>
    </row>
    <row r="2187" spans="1:5">
      <c r="A2187" s="1" t="s">
        <v>4</v>
      </c>
      <c r="B2187" s="1" t="s">
        <v>2983</v>
      </c>
      <c r="C2187">
        <f>VLOOKUP(B2187,pivottrain!A:C,2,0)</f>
        <v>0.82037996545768566</v>
      </c>
      <c r="D2187">
        <f>VLOOKUP(B2187,pivottrain!A:C,3,0)</f>
        <v>0.17962003454231434</v>
      </c>
      <c r="E2187" t="str">
        <f t="shared" si="34"/>
        <v>FEMALE</v>
      </c>
    </row>
    <row r="2188" spans="1:5">
      <c r="A2188" s="1" t="s">
        <v>4</v>
      </c>
      <c r="B2188" s="1" t="s">
        <v>2981</v>
      </c>
      <c r="C2188">
        <f>VLOOKUP(B2188,pivottrain!A:C,2,0)</f>
        <v>5.2631578947368418E-2</v>
      </c>
      <c r="D2188">
        <f>VLOOKUP(B2188,pivottrain!A:C,3,0)</f>
        <v>0.94736842105263153</v>
      </c>
      <c r="E2188" t="str">
        <f t="shared" si="34"/>
        <v>MALE</v>
      </c>
    </row>
    <row r="2189" spans="1:5">
      <c r="A2189" s="1" t="s">
        <v>4</v>
      </c>
      <c r="B2189" s="1" t="s">
        <v>2985</v>
      </c>
      <c r="C2189">
        <f>VLOOKUP(B2189,pivottrain!A:C,2,0)</f>
        <v>6.25E-2</v>
      </c>
      <c r="D2189">
        <f>VLOOKUP(B2189,pivottrain!A:C,3,0)</f>
        <v>0.9375</v>
      </c>
      <c r="E2189" t="str">
        <f t="shared" si="34"/>
        <v>MALE</v>
      </c>
    </row>
    <row r="2190" spans="1:5">
      <c r="A2190" s="1" t="s">
        <v>4</v>
      </c>
      <c r="B2190" s="1" t="s">
        <v>2976</v>
      </c>
      <c r="C2190">
        <f>VLOOKUP(B2190,pivottrain!A:C,2,0)</f>
        <v>0.73152478952291866</v>
      </c>
      <c r="D2190">
        <f>VLOOKUP(B2190,pivottrain!A:C,3,0)</f>
        <v>0.26847521047708139</v>
      </c>
      <c r="E2190" t="str">
        <f t="shared" si="34"/>
        <v>FEMALE</v>
      </c>
    </row>
    <row r="2191" spans="1:5">
      <c r="A2191" s="1" t="s">
        <v>4</v>
      </c>
      <c r="B2191" s="1" t="s">
        <v>2982</v>
      </c>
      <c r="C2191">
        <f>VLOOKUP(B2191,pivottrain!A:C,2,0)</f>
        <v>3.7234042553191488E-2</v>
      </c>
      <c r="D2191">
        <f>VLOOKUP(B2191,pivottrain!A:C,3,0)</f>
        <v>0.96276595744680848</v>
      </c>
      <c r="E2191" t="str">
        <f t="shared" si="34"/>
        <v>MALE</v>
      </c>
    </row>
    <row r="2192" spans="1:5">
      <c r="A2192" s="1" t="s">
        <v>4</v>
      </c>
      <c r="B2192" s="1" t="s">
        <v>2976</v>
      </c>
      <c r="C2192">
        <f>VLOOKUP(B2192,pivottrain!A:C,2,0)</f>
        <v>0.73152478952291866</v>
      </c>
      <c r="D2192">
        <f>VLOOKUP(B2192,pivottrain!A:C,3,0)</f>
        <v>0.26847521047708139</v>
      </c>
      <c r="E2192" t="str">
        <f t="shared" si="34"/>
        <v>FEMALE</v>
      </c>
    </row>
    <row r="2193" spans="1:5">
      <c r="A2193" s="1" t="s">
        <v>4</v>
      </c>
      <c r="B2193" s="1" t="s">
        <v>2994</v>
      </c>
      <c r="C2193">
        <f>VLOOKUP(B2193,pivottrain!A:C,2,0)</f>
        <v>8.6538461538461536E-2</v>
      </c>
      <c r="D2193">
        <f>VLOOKUP(B2193,pivottrain!A:C,3,0)</f>
        <v>0.91346153846153844</v>
      </c>
      <c r="E2193" t="str">
        <f t="shared" si="34"/>
        <v>MALE</v>
      </c>
    </row>
    <row r="2194" spans="1:5">
      <c r="A2194" s="1" t="s">
        <v>4</v>
      </c>
      <c r="B2194" s="1" t="s">
        <v>2988</v>
      </c>
      <c r="C2194">
        <f>VLOOKUP(B2194,pivottrain!A:C,2,0)</f>
        <v>6.5384615384615388E-2</v>
      </c>
      <c r="D2194">
        <f>VLOOKUP(B2194,pivottrain!A:C,3,0)</f>
        <v>0.93461538461538463</v>
      </c>
      <c r="E2194" t="str">
        <f t="shared" si="34"/>
        <v>MALE</v>
      </c>
    </row>
    <row r="2195" spans="1:5">
      <c r="A2195" s="1" t="s">
        <v>4</v>
      </c>
      <c r="B2195" s="1" t="s">
        <v>2981</v>
      </c>
      <c r="C2195">
        <f>VLOOKUP(B2195,pivottrain!A:C,2,0)</f>
        <v>5.2631578947368418E-2</v>
      </c>
      <c r="D2195">
        <f>VLOOKUP(B2195,pivottrain!A:C,3,0)</f>
        <v>0.94736842105263153</v>
      </c>
      <c r="E2195" t="str">
        <f t="shared" si="34"/>
        <v>MALE</v>
      </c>
    </row>
    <row r="2196" spans="1:5">
      <c r="A2196" s="1" t="s">
        <v>4</v>
      </c>
      <c r="B2196" s="1" t="s">
        <v>2976</v>
      </c>
      <c r="C2196">
        <f>VLOOKUP(B2196,pivottrain!A:C,2,0)</f>
        <v>0.73152478952291866</v>
      </c>
      <c r="D2196">
        <f>VLOOKUP(B2196,pivottrain!A:C,3,0)</f>
        <v>0.26847521047708139</v>
      </c>
      <c r="E2196" t="str">
        <f t="shared" si="34"/>
        <v>FEMALE</v>
      </c>
    </row>
    <row r="2197" spans="1:5">
      <c r="A2197" s="1" t="s">
        <v>4</v>
      </c>
      <c r="B2197" s="1" t="s">
        <v>2978</v>
      </c>
      <c r="C2197">
        <f>VLOOKUP(B2197,pivottrain!A:C,2,0)</f>
        <v>5.0847457627118647E-2</v>
      </c>
      <c r="D2197">
        <f>VLOOKUP(B2197,pivottrain!A:C,3,0)</f>
        <v>0.94915254237288138</v>
      </c>
      <c r="E2197" t="str">
        <f t="shared" si="34"/>
        <v>MALE</v>
      </c>
    </row>
    <row r="2198" spans="1:5">
      <c r="A2198" s="1" t="s">
        <v>4</v>
      </c>
      <c r="B2198" s="1" t="s">
        <v>2984</v>
      </c>
      <c r="C2198">
        <f>VLOOKUP(B2198,pivottrain!A:C,2,0)</f>
        <v>2.6315789473684209E-2</v>
      </c>
      <c r="D2198">
        <f>VLOOKUP(B2198,pivottrain!A:C,3,0)</f>
        <v>0.97368421052631582</v>
      </c>
      <c r="E2198" t="str">
        <f t="shared" si="34"/>
        <v>MALE</v>
      </c>
    </row>
    <row r="2199" spans="1:5">
      <c r="A2199" s="1" t="s">
        <v>4</v>
      </c>
      <c r="B2199" s="1" t="s">
        <v>2994</v>
      </c>
      <c r="C2199">
        <f>VLOOKUP(B2199,pivottrain!A:C,2,0)</f>
        <v>8.6538461538461536E-2</v>
      </c>
      <c r="D2199">
        <f>VLOOKUP(B2199,pivottrain!A:C,3,0)</f>
        <v>0.91346153846153844</v>
      </c>
      <c r="E2199" t="str">
        <f t="shared" si="34"/>
        <v>MALE</v>
      </c>
    </row>
    <row r="2200" spans="1:5">
      <c r="A2200" s="1" t="s">
        <v>4</v>
      </c>
      <c r="B2200" s="1" t="s">
        <v>2994</v>
      </c>
      <c r="C2200">
        <f>VLOOKUP(B2200,pivottrain!A:C,2,0)</f>
        <v>8.6538461538461536E-2</v>
      </c>
      <c r="D2200">
        <f>VLOOKUP(B2200,pivottrain!A:C,3,0)</f>
        <v>0.91346153846153844</v>
      </c>
      <c r="E2200" t="str">
        <f t="shared" si="34"/>
        <v>MALE</v>
      </c>
    </row>
    <row r="2201" spans="1:5">
      <c r="A2201" s="1" t="s">
        <v>4</v>
      </c>
      <c r="B2201" s="1" t="s">
        <v>2988</v>
      </c>
      <c r="C2201">
        <f>VLOOKUP(B2201,pivottrain!A:C,2,0)</f>
        <v>6.5384615384615388E-2</v>
      </c>
      <c r="D2201">
        <f>VLOOKUP(B2201,pivottrain!A:C,3,0)</f>
        <v>0.93461538461538463</v>
      </c>
      <c r="E2201" t="str">
        <f t="shared" si="34"/>
        <v>MALE</v>
      </c>
    </row>
    <row r="2202" spans="1:5">
      <c r="A2202" s="1" t="s">
        <v>4</v>
      </c>
      <c r="B2202" s="1" t="s">
        <v>2988</v>
      </c>
      <c r="C2202">
        <f>VLOOKUP(B2202,pivottrain!A:C,2,0)</f>
        <v>6.5384615384615388E-2</v>
      </c>
      <c r="D2202">
        <f>VLOOKUP(B2202,pivottrain!A:C,3,0)</f>
        <v>0.93461538461538463</v>
      </c>
      <c r="E2202" t="str">
        <f t="shared" si="34"/>
        <v>MALE</v>
      </c>
    </row>
    <row r="2203" spans="1:5">
      <c r="A2203" s="1" t="s">
        <v>4</v>
      </c>
      <c r="B2203" s="1" t="s">
        <v>2992</v>
      </c>
      <c r="C2203">
        <f>VLOOKUP(B2203,pivottrain!A:C,2,0)</f>
        <v>0.06</v>
      </c>
      <c r="D2203">
        <f>VLOOKUP(B2203,pivottrain!A:C,3,0)</f>
        <v>0.94</v>
      </c>
      <c r="E2203" t="str">
        <f t="shared" si="34"/>
        <v>MALE</v>
      </c>
    </row>
    <row r="2204" spans="1:5">
      <c r="A2204" s="1" t="s">
        <v>4</v>
      </c>
      <c r="B2204" s="1" t="s">
        <v>2976</v>
      </c>
      <c r="C2204">
        <f>VLOOKUP(B2204,pivottrain!A:C,2,0)</f>
        <v>0.73152478952291866</v>
      </c>
      <c r="D2204">
        <f>VLOOKUP(B2204,pivottrain!A:C,3,0)</f>
        <v>0.26847521047708139</v>
      </c>
      <c r="E2204" t="str">
        <f t="shared" si="34"/>
        <v>FEMALE</v>
      </c>
    </row>
    <row r="2205" spans="1:5">
      <c r="A2205" s="1" t="s">
        <v>4</v>
      </c>
      <c r="B2205" s="1" t="s">
        <v>2995</v>
      </c>
      <c r="C2205">
        <f>VLOOKUP(B2205,pivottrain!A:C,2,0)</f>
        <v>0.15492957746478872</v>
      </c>
      <c r="D2205">
        <f>VLOOKUP(B2205,pivottrain!A:C,3,0)</f>
        <v>0.84507042253521125</v>
      </c>
      <c r="E2205" t="str">
        <f t="shared" si="34"/>
        <v>MALE</v>
      </c>
    </row>
    <row r="2206" spans="1:5">
      <c r="A2206" s="1" t="s">
        <v>4</v>
      </c>
      <c r="B2206" s="1" t="s">
        <v>2988</v>
      </c>
      <c r="C2206">
        <f>VLOOKUP(B2206,pivottrain!A:C,2,0)</f>
        <v>6.5384615384615388E-2</v>
      </c>
      <c r="D2206">
        <f>VLOOKUP(B2206,pivottrain!A:C,3,0)</f>
        <v>0.93461538461538463</v>
      </c>
      <c r="E2206" t="str">
        <f t="shared" si="34"/>
        <v>MALE</v>
      </c>
    </row>
    <row r="2207" spans="1:5">
      <c r="A2207" s="1" t="s">
        <v>4</v>
      </c>
      <c r="B2207" s="1" t="s">
        <v>2986</v>
      </c>
      <c r="C2207">
        <f>VLOOKUP(B2207,pivottrain!A:C,2,0)</f>
        <v>0.28260869565217389</v>
      </c>
      <c r="D2207">
        <f>VLOOKUP(B2207,pivottrain!A:C,3,0)</f>
        <v>0.71739130434782605</v>
      </c>
      <c r="E2207" t="str">
        <f t="shared" si="34"/>
        <v>MALE</v>
      </c>
    </row>
    <row r="2208" spans="1:5">
      <c r="A2208" s="1" t="s">
        <v>4</v>
      </c>
      <c r="B2208" s="1" t="s">
        <v>2982</v>
      </c>
      <c r="C2208">
        <f>VLOOKUP(B2208,pivottrain!A:C,2,0)</f>
        <v>3.7234042553191488E-2</v>
      </c>
      <c r="D2208">
        <f>VLOOKUP(B2208,pivottrain!A:C,3,0)</f>
        <v>0.96276595744680848</v>
      </c>
      <c r="E2208" t="str">
        <f t="shared" si="34"/>
        <v>MALE</v>
      </c>
    </row>
    <row r="2209" spans="1:5">
      <c r="A2209" s="1" t="s">
        <v>4</v>
      </c>
      <c r="B2209" s="1" t="s">
        <v>2987</v>
      </c>
      <c r="C2209">
        <f>VLOOKUP(B2209,pivottrain!A:C,2,0)</f>
        <v>0.171875</v>
      </c>
      <c r="D2209">
        <f>VLOOKUP(B2209,pivottrain!A:C,3,0)</f>
        <v>0.828125</v>
      </c>
      <c r="E2209" t="str">
        <f t="shared" si="34"/>
        <v>MALE</v>
      </c>
    </row>
    <row r="2210" spans="1:5">
      <c r="A2210" s="1" t="s">
        <v>4</v>
      </c>
      <c r="B2210" s="1" t="s">
        <v>2982</v>
      </c>
      <c r="C2210">
        <f>VLOOKUP(B2210,pivottrain!A:C,2,0)</f>
        <v>3.7234042553191488E-2</v>
      </c>
      <c r="D2210">
        <f>VLOOKUP(B2210,pivottrain!A:C,3,0)</f>
        <v>0.96276595744680848</v>
      </c>
      <c r="E2210" t="str">
        <f t="shared" si="34"/>
        <v>MALE</v>
      </c>
    </row>
    <row r="2211" spans="1:5">
      <c r="A2211" s="1" t="s">
        <v>4</v>
      </c>
      <c r="B2211" s="1" t="s">
        <v>2988</v>
      </c>
      <c r="C2211">
        <f>VLOOKUP(B2211,pivottrain!A:C,2,0)</f>
        <v>6.5384615384615388E-2</v>
      </c>
      <c r="D2211">
        <f>VLOOKUP(B2211,pivottrain!A:C,3,0)</f>
        <v>0.93461538461538463</v>
      </c>
      <c r="E2211" t="str">
        <f t="shared" si="34"/>
        <v>MALE</v>
      </c>
    </row>
    <row r="2212" spans="1:5">
      <c r="A2212" s="1" t="s">
        <v>4</v>
      </c>
      <c r="B2212" s="1" t="s">
        <v>2982</v>
      </c>
      <c r="C2212">
        <f>VLOOKUP(B2212,pivottrain!A:C,2,0)</f>
        <v>3.7234042553191488E-2</v>
      </c>
      <c r="D2212">
        <f>VLOOKUP(B2212,pivottrain!A:C,3,0)</f>
        <v>0.96276595744680848</v>
      </c>
      <c r="E2212" t="str">
        <f t="shared" si="34"/>
        <v>MALE</v>
      </c>
    </row>
    <row r="2213" spans="1:5">
      <c r="A2213" s="1" t="s">
        <v>4</v>
      </c>
      <c r="B2213" s="1" t="s">
        <v>2983</v>
      </c>
      <c r="C2213">
        <f>VLOOKUP(B2213,pivottrain!A:C,2,0)</f>
        <v>0.82037996545768566</v>
      </c>
      <c r="D2213">
        <f>VLOOKUP(B2213,pivottrain!A:C,3,0)</f>
        <v>0.17962003454231434</v>
      </c>
      <c r="E2213" t="str">
        <f t="shared" si="34"/>
        <v>FEMALE</v>
      </c>
    </row>
    <row r="2214" spans="1:5">
      <c r="A2214" s="1" t="s">
        <v>4</v>
      </c>
      <c r="B2214" s="1" t="s">
        <v>2995</v>
      </c>
      <c r="C2214">
        <f>VLOOKUP(B2214,pivottrain!A:C,2,0)</f>
        <v>0.15492957746478872</v>
      </c>
      <c r="D2214">
        <f>VLOOKUP(B2214,pivottrain!A:C,3,0)</f>
        <v>0.84507042253521125</v>
      </c>
      <c r="E2214" t="str">
        <f t="shared" si="34"/>
        <v>MALE</v>
      </c>
    </row>
    <row r="2215" spans="1:5">
      <c r="A2215" s="1" t="s">
        <v>4</v>
      </c>
      <c r="B2215" s="1" t="s">
        <v>2982</v>
      </c>
      <c r="C2215">
        <f>VLOOKUP(B2215,pivottrain!A:C,2,0)</f>
        <v>3.7234042553191488E-2</v>
      </c>
      <c r="D2215">
        <f>VLOOKUP(B2215,pivottrain!A:C,3,0)</f>
        <v>0.96276595744680848</v>
      </c>
      <c r="E2215" t="str">
        <f t="shared" si="34"/>
        <v>MALE</v>
      </c>
    </row>
    <row r="2216" spans="1:5">
      <c r="A2216" s="1" t="s">
        <v>4</v>
      </c>
      <c r="B2216" s="1" t="s">
        <v>2979</v>
      </c>
      <c r="C2216">
        <f>VLOOKUP(B2216,pivottrain!A:C,2,0)</f>
        <v>0.47619047619047616</v>
      </c>
      <c r="D2216">
        <f>VLOOKUP(B2216,pivottrain!A:C,3,0)</f>
        <v>0.52380952380952384</v>
      </c>
      <c r="E2216" t="str">
        <f t="shared" si="34"/>
        <v>MALE</v>
      </c>
    </row>
    <row r="2217" spans="1:5">
      <c r="A2217" s="1" t="s">
        <v>4</v>
      </c>
      <c r="B2217" s="1" t="s">
        <v>2997</v>
      </c>
      <c r="C2217">
        <f>VLOOKUP(B2217,pivottrain!A:C,2,0)</f>
        <v>5.5555555555555552E-2</v>
      </c>
      <c r="D2217">
        <f>VLOOKUP(B2217,pivottrain!A:C,3,0)</f>
        <v>0.94444444444444442</v>
      </c>
      <c r="E2217" t="str">
        <f t="shared" si="34"/>
        <v>MALE</v>
      </c>
    </row>
    <row r="2218" spans="1:5">
      <c r="A2218" s="1" t="s">
        <v>4</v>
      </c>
      <c r="B2218" s="1" t="s">
        <v>2982</v>
      </c>
      <c r="C2218">
        <f>VLOOKUP(B2218,pivottrain!A:C,2,0)</f>
        <v>3.7234042553191488E-2</v>
      </c>
      <c r="D2218">
        <f>VLOOKUP(B2218,pivottrain!A:C,3,0)</f>
        <v>0.96276595744680848</v>
      </c>
      <c r="E2218" t="str">
        <f t="shared" si="34"/>
        <v>MALE</v>
      </c>
    </row>
    <row r="2219" spans="1:5">
      <c r="A2219" s="1" t="s">
        <v>4</v>
      </c>
      <c r="B2219" s="1" t="s">
        <v>2986</v>
      </c>
      <c r="C2219">
        <f>VLOOKUP(B2219,pivottrain!A:C,2,0)</f>
        <v>0.28260869565217389</v>
      </c>
      <c r="D2219">
        <f>VLOOKUP(B2219,pivottrain!A:C,3,0)</f>
        <v>0.71739130434782605</v>
      </c>
      <c r="E2219" t="str">
        <f t="shared" si="34"/>
        <v>MALE</v>
      </c>
    </row>
    <row r="2220" spans="1:5">
      <c r="A2220" s="1" t="s">
        <v>4</v>
      </c>
      <c r="B2220" s="1" t="s">
        <v>2994</v>
      </c>
      <c r="C2220">
        <f>VLOOKUP(B2220,pivottrain!A:C,2,0)</f>
        <v>8.6538461538461536E-2</v>
      </c>
      <c r="D2220">
        <f>VLOOKUP(B2220,pivottrain!A:C,3,0)</f>
        <v>0.91346153846153844</v>
      </c>
      <c r="E2220" t="str">
        <f t="shared" si="34"/>
        <v>MALE</v>
      </c>
    </row>
    <row r="2221" spans="1:5">
      <c r="A2221" s="1" t="s">
        <v>4</v>
      </c>
      <c r="B2221" s="1" t="s">
        <v>2988</v>
      </c>
      <c r="C2221">
        <f>VLOOKUP(B2221,pivottrain!A:C,2,0)</f>
        <v>6.5384615384615388E-2</v>
      </c>
      <c r="D2221">
        <f>VLOOKUP(B2221,pivottrain!A:C,3,0)</f>
        <v>0.93461538461538463</v>
      </c>
      <c r="E2221" t="str">
        <f t="shared" si="34"/>
        <v>MALE</v>
      </c>
    </row>
    <row r="2222" spans="1:5">
      <c r="A2222" s="1" t="s">
        <v>4</v>
      </c>
      <c r="B2222" s="1" t="s">
        <v>2981</v>
      </c>
      <c r="C2222">
        <f>VLOOKUP(B2222,pivottrain!A:C,2,0)</f>
        <v>5.2631578947368418E-2</v>
      </c>
      <c r="D2222">
        <f>VLOOKUP(B2222,pivottrain!A:C,3,0)</f>
        <v>0.94736842105263153</v>
      </c>
      <c r="E2222" t="str">
        <f t="shared" si="34"/>
        <v>MALE</v>
      </c>
    </row>
    <row r="2223" spans="1:5">
      <c r="A2223" s="1" t="s">
        <v>4</v>
      </c>
      <c r="B2223" s="1" t="s">
        <v>2994</v>
      </c>
      <c r="C2223">
        <f>VLOOKUP(B2223,pivottrain!A:C,2,0)</f>
        <v>8.6538461538461536E-2</v>
      </c>
      <c r="D2223">
        <f>VLOOKUP(B2223,pivottrain!A:C,3,0)</f>
        <v>0.91346153846153844</v>
      </c>
      <c r="E2223" t="str">
        <f t="shared" si="34"/>
        <v>MALE</v>
      </c>
    </row>
    <row r="2224" spans="1:5">
      <c r="A2224" s="1" t="s">
        <v>4</v>
      </c>
      <c r="B2224" s="1" t="s">
        <v>2982</v>
      </c>
      <c r="C2224">
        <f>VLOOKUP(B2224,pivottrain!A:C,2,0)</f>
        <v>3.7234042553191488E-2</v>
      </c>
      <c r="D2224">
        <f>VLOOKUP(B2224,pivottrain!A:C,3,0)</f>
        <v>0.96276595744680848</v>
      </c>
      <c r="E2224" t="str">
        <f t="shared" si="34"/>
        <v>MALE</v>
      </c>
    </row>
    <row r="2225" spans="1:5">
      <c r="A2225" s="1" t="s">
        <v>4</v>
      </c>
      <c r="B2225" s="1" t="s">
        <v>2986</v>
      </c>
      <c r="C2225">
        <f>VLOOKUP(B2225,pivottrain!A:C,2,0)</f>
        <v>0.28260869565217389</v>
      </c>
      <c r="D2225">
        <f>VLOOKUP(B2225,pivottrain!A:C,3,0)</f>
        <v>0.71739130434782605</v>
      </c>
      <c r="E2225" t="str">
        <f t="shared" si="34"/>
        <v>MALE</v>
      </c>
    </row>
    <row r="2226" spans="1:5">
      <c r="A2226" s="1" t="s">
        <v>4</v>
      </c>
      <c r="B2226" s="1" t="s">
        <v>2994</v>
      </c>
      <c r="C2226">
        <f>VLOOKUP(B2226,pivottrain!A:C,2,0)</f>
        <v>8.6538461538461536E-2</v>
      </c>
      <c r="D2226">
        <f>VLOOKUP(B2226,pivottrain!A:C,3,0)</f>
        <v>0.91346153846153844</v>
      </c>
      <c r="E2226" t="str">
        <f t="shared" si="34"/>
        <v>MALE</v>
      </c>
    </row>
    <row r="2227" spans="1:5">
      <c r="A2227" s="1" t="s">
        <v>4</v>
      </c>
      <c r="B2227" s="1" t="s">
        <v>2987</v>
      </c>
      <c r="C2227">
        <f>VLOOKUP(B2227,pivottrain!A:C,2,0)</f>
        <v>0.171875</v>
      </c>
      <c r="D2227">
        <f>VLOOKUP(B2227,pivottrain!A:C,3,0)</f>
        <v>0.828125</v>
      </c>
      <c r="E2227" t="str">
        <f t="shared" si="34"/>
        <v>MALE</v>
      </c>
    </row>
    <row r="2228" spans="1:5">
      <c r="A2228" s="1" t="s">
        <v>4</v>
      </c>
      <c r="B2228" s="1" t="s">
        <v>2978</v>
      </c>
      <c r="C2228">
        <f>VLOOKUP(B2228,pivottrain!A:C,2,0)</f>
        <v>5.0847457627118647E-2</v>
      </c>
      <c r="D2228">
        <f>VLOOKUP(B2228,pivottrain!A:C,3,0)</f>
        <v>0.94915254237288138</v>
      </c>
      <c r="E2228" t="str">
        <f t="shared" si="34"/>
        <v>MALE</v>
      </c>
    </row>
    <row r="2229" spans="1:5">
      <c r="A2229" s="1" t="s">
        <v>4</v>
      </c>
      <c r="B2229" s="1" t="s">
        <v>2988</v>
      </c>
      <c r="C2229">
        <f>VLOOKUP(B2229,pivottrain!A:C,2,0)</f>
        <v>6.5384615384615388E-2</v>
      </c>
      <c r="D2229">
        <f>VLOOKUP(B2229,pivottrain!A:C,3,0)</f>
        <v>0.93461538461538463</v>
      </c>
      <c r="E2229" t="str">
        <f t="shared" si="34"/>
        <v>MALE</v>
      </c>
    </row>
    <row r="2230" spans="1:5">
      <c r="A2230" s="1" t="s">
        <v>4</v>
      </c>
      <c r="B2230" s="1" t="s">
        <v>2976</v>
      </c>
      <c r="C2230">
        <f>VLOOKUP(B2230,pivottrain!A:C,2,0)</f>
        <v>0.73152478952291866</v>
      </c>
      <c r="D2230">
        <f>VLOOKUP(B2230,pivottrain!A:C,3,0)</f>
        <v>0.26847521047708139</v>
      </c>
      <c r="E2230" t="str">
        <f t="shared" si="34"/>
        <v>FEMALE</v>
      </c>
    </row>
    <row r="2231" spans="1:5">
      <c r="A2231" s="1" t="s">
        <v>4</v>
      </c>
      <c r="B2231" s="1" t="s">
        <v>2983</v>
      </c>
      <c r="C2231">
        <f>VLOOKUP(B2231,pivottrain!A:C,2,0)</f>
        <v>0.82037996545768566</v>
      </c>
      <c r="D2231">
        <f>VLOOKUP(B2231,pivottrain!A:C,3,0)</f>
        <v>0.17962003454231434</v>
      </c>
      <c r="E2231" t="str">
        <f t="shared" si="34"/>
        <v>FEMALE</v>
      </c>
    </row>
    <row r="2232" spans="1:5">
      <c r="A2232" s="1" t="s">
        <v>4</v>
      </c>
      <c r="B2232" s="1" t="s">
        <v>2988</v>
      </c>
      <c r="C2232">
        <f>VLOOKUP(B2232,pivottrain!A:C,2,0)</f>
        <v>6.5384615384615388E-2</v>
      </c>
      <c r="D2232">
        <f>VLOOKUP(B2232,pivottrain!A:C,3,0)</f>
        <v>0.93461538461538463</v>
      </c>
      <c r="E2232" t="str">
        <f t="shared" si="34"/>
        <v>MALE</v>
      </c>
    </row>
    <row r="2233" spans="1:5">
      <c r="A2233" s="1" t="s">
        <v>4</v>
      </c>
      <c r="B2233" s="1" t="s">
        <v>2988</v>
      </c>
      <c r="C2233">
        <f>VLOOKUP(B2233,pivottrain!A:C,2,0)</f>
        <v>6.5384615384615388E-2</v>
      </c>
      <c r="D2233">
        <f>VLOOKUP(B2233,pivottrain!A:C,3,0)</f>
        <v>0.93461538461538463</v>
      </c>
      <c r="E2233" t="str">
        <f t="shared" si="34"/>
        <v>MALE</v>
      </c>
    </row>
    <row r="2234" spans="1:5">
      <c r="A2234" s="1" t="s">
        <v>4</v>
      </c>
      <c r="B2234" s="1" t="s">
        <v>2978</v>
      </c>
      <c r="C2234">
        <f>VLOOKUP(B2234,pivottrain!A:C,2,0)</f>
        <v>5.0847457627118647E-2</v>
      </c>
      <c r="D2234">
        <f>VLOOKUP(B2234,pivottrain!A:C,3,0)</f>
        <v>0.94915254237288138</v>
      </c>
      <c r="E2234" t="str">
        <f t="shared" si="34"/>
        <v>MALE</v>
      </c>
    </row>
    <row r="2235" spans="1:5">
      <c r="A2235" s="1" t="s">
        <v>4</v>
      </c>
      <c r="B2235" s="1" t="s">
        <v>2994</v>
      </c>
      <c r="C2235">
        <f>VLOOKUP(B2235,pivottrain!A:C,2,0)</f>
        <v>8.6538461538461536E-2</v>
      </c>
      <c r="D2235">
        <f>VLOOKUP(B2235,pivottrain!A:C,3,0)</f>
        <v>0.91346153846153844</v>
      </c>
      <c r="E2235" t="str">
        <f t="shared" si="34"/>
        <v>MALE</v>
      </c>
    </row>
    <row r="2236" spans="1:5">
      <c r="A2236" s="1" t="s">
        <v>4</v>
      </c>
      <c r="B2236" s="1" t="s">
        <v>2985</v>
      </c>
      <c r="C2236">
        <f>VLOOKUP(B2236,pivottrain!A:C,2,0)</f>
        <v>6.25E-2</v>
      </c>
      <c r="D2236">
        <f>VLOOKUP(B2236,pivottrain!A:C,3,0)</f>
        <v>0.9375</v>
      </c>
      <c r="E2236" t="str">
        <f t="shared" si="34"/>
        <v>MALE</v>
      </c>
    </row>
    <row r="2237" spans="1:5">
      <c r="A2237" s="1" t="s">
        <v>4</v>
      </c>
      <c r="B2237" s="1" t="s">
        <v>2997</v>
      </c>
      <c r="C2237">
        <f>VLOOKUP(B2237,pivottrain!A:C,2,0)</f>
        <v>5.5555555555555552E-2</v>
      </c>
      <c r="D2237">
        <f>VLOOKUP(B2237,pivottrain!A:C,3,0)</f>
        <v>0.94444444444444442</v>
      </c>
      <c r="E2237" t="str">
        <f t="shared" si="34"/>
        <v>MALE</v>
      </c>
    </row>
    <row r="2238" spans="1:5">
      <c r="A2238" s="1" t="s">
        <v>4</v>
      </c>
      <c r="B2238" s="1" t="s">
        <v>2984</v>
      </c>
      <c r="C2238">
        <f>VLOOKUP(B2238,pivottrain!A:C,2,0)</f>
        <v>2.6315789473684209E-2</v>
      </c>
      <c r="D2238">
        <f>VLOOKUP(B2238,pivottrain!A:C,3,0)</f>
        <v>0.97368421052631582</v>
      </c>
      <c r="E2238" t="str">
        <f t="shared" si="34"/>
        <v>MALE</v>
      </c>
    </row>
    <row r="2239" spans="1:5">
      <c r="A2239" s="1" t="s">
        <v>4</v>
      </c>
      <c r="B2239" s="1" t="s">
        <v>2977</v>
      </c>
      <c r="C2239">
        <f>VLOOKUP(B2239,pivottrain!A:C,2,0)</f>
        <v>0.15789473684210525</v>
      </c>
      <c r="D2239">
        <f>VLOOKUP(B2239,pivottrain!A:C,3,0)</f>
        <v>0.84210526315789469</v>
      </c>
      <c r="E2239" t="str">
        <f t="shared" si="34"/>
        <v>MALE</v>
      </c>
    </row>
    <row r="2240" spans="1:5">
      <c r="A2240" s="1" t="s">
        <v>4</v>
      </c>
      <c r="B2240" s="1" t="s">
        <v>2976</v>
      </c>
      <c r="C2240">
        <f>VLOOKUP(B2240,pivottrain!A:C,2,0)</f>
        <v>0.73152478952291866</v>
      </c>
      <c r="D2240">
        <f>VLOOKUP(B2240,pivottrain!A:C,3,0)</f>
        <v>0.26847521047708139</v>
      </c>
      <c r="E2240" t="str">
        <f t="shared" si="34"/>
        <v>FEMALE</v>
      </c>
    </row>
    <row r="2241" spans="1:5">
      <c r="A2241" s="1" t="s">
        <v>4</v>
      </c>
      <c r="B2241" s="1" t="s">
        <v>2989</v>
      </c>
      <c r="C2241">
        <f>VLOOKUP(B2241,pivottrain!A:C,2,0)</f>
        <v>0.33333333333333331</v>
      </c>
      <c r="D2241">
        <f>VLOOKUP(B2241,pivottrain!A:C,3,0)</f>
        <v>0.66666666666666663</v>
      </c>
      <c r="E2241" t="str">
        <f t="shared" si="34"/>
        <v>MALE</v>
      </c>
    </row>
    <row r="2242" spans="1:5">
      <c r="A2242" s="1" t="s">
        <v>4</v>
      </c>
      <c r="B2242" s="1" t="s">
        <v>2988</v>
      </c>
      <c r="C2242">
        <f>VLOOKUP(B2242,pivottrain!A:C,2,0)</f>
        <v>6.5384615384615388E-2</v>
      </c>
      <c r="D2242">
        <f>VLOOKUP(B2242,pivottrain!A:C,3,0)</f>
        <v>0.93461538461538463</v>
      </c>
      <c r="E2242" t="str">
        <f t="shared" si="34"/>
        <v>MALE</v>
      </c>
    </row>
    <row r="2243" spans="1:5">
      <c r="A2243" s="1" t="s">
        <v>4</v>
      </c>
      <c r="B2243" s="1" t="s">
        <v>2985</v>
      </c>
      <c r="C2243">
        <f>VLOOKUP(B2243,pivottrain!A:C,2,0)</f>
        <v>6.25E-2</v>
      </c>
      <c r="D2243">
        <f>VLOOKUP(B2243,pivottrain!A:C,3,0)</f>
        <v>0.9375</v>
      </c>
      <c r="E2243" t="str">
        <f t="shared" ref="E2243:E2306" si="35">IF(D2243&gt;C2243,"MALE","FEMALE")</f>
        <v>MALE</v>
      </c>
    </row>
    <row r="2244" spans="1:5">
      <c r="A2244" s="1" t="s">
        <v>4</v>
      </c>
      <c r="B2244" s="1" t="s">
        <v>2996</v>
      </c>
      <c r="C2244">
        <f>VLOOKUP(B2244,pivottrain!A:C,2,0)</f>
        <v>0</v>
      </c>
      <c r="D2244">
        <f>VLOOKUP(B2244,pivottrain!A:C,3,0)</f>
        <v>1</v>
      </c>
      <c r="E2244" t="str">
        <f t="shared" si="35"/>
        <v>MALE</v>
      </c>
    </row>
    <row r="2245" spans="1:5">
      <c r="A2245" s="1" t="s">
        <v>4</v>
      </c>
      <c r="B2245" s="1" t="s">
        <v>2982</v>
      </c>
      <c r="C2245">
        <f>VLOOKUP(B2245,pivottrain!A:C,2,0)</f>
        <v>3.7234042553191488E-2</v>
      </c>
      <c r="D2245">
        <f>VLOOKUP(B2245,pivottrain!A:C,3,0)</f>
        <v>0.96276595744680848</v>
      </c>
      <c r="E2245" t="str">
        <f t="shared" si="35"/>
        <v>MALE</v>
      </c>
    </row>
    <row r="2246" spans="1:5">
      <c r="A2246" s="1" t="s">
        <v>4</v>
      </c>
      <c r="B2246" s="1" t="s">
        <v>2976</v>
      </c>
      <c r="C2246">
        <f>VLOOKUP(B2246,pivottrain!A:C,2,0)</f>
        <v>0.73152478952291866</v>
      </c>
      <c r="D2246">
        <f>VLOOKUP(B2246,pivottrain!A:C,3,0)</f>
        <v>0.26847521047708139</v>
      </c>
      <c r="E2246" t="str">
        <f t="shared" si="35"/>
        <v>FEMALE</v>
      </c>
    </row>
    <row r="2247" spans="1:5">
      <c r="A2247" s="1" t="s">
        <v>4</v>
      </c>
      <c r="B2247" s="1" t="s">
        <v>2985</v>
      </c>
      <c r="C2247">
        <f>VLOOKUP(B2247,pivottrain!A:C,2,0)</f>
        <v>6.25E-2</v>
      </c>
      <c r="D2247">
        <f>VLOOKUP(B2247,pivottrain!A:C,3,0)</f>
        <v>0.9375</v>
      </c>
      <c r="E2247" t="str">
        <f t="shared" si="35"/>
        <v>MALE</v>
      </c>
    </row>
    <row r="2248" spans="1:5">
      <c r="A2248" s="1" t="s">
        <v>4</v>
      </c>
      <c r="B2248" s="1" t="s">
        <v>2992</v>
      </c>
      <c r="C2248">
        <f>VLOOKUP(B2248,pivottrain!A:C,2,0)</f>
        <v>0.06</v>
      </c>
      <c r="D2248">
        <f>VLOOKUP(B2248,pivottrain!A:C,3,0)</f>
        <v>0.94</v>
      </c>
      <c r="E2248" t="str">
        <f t="shared" si="35"/>
        <v>MALE</v>
      </c>
    </row>
    <row r="2249" spans="1:5">
      <c r="A2249" s="1" t="s">
        <v>4</v>
      </c>
      <c r="B2249" s="1" t="s">
        <v>2976</v>
      </c>
      <c r="C2249">
        <f>VLOOKUP(B2249,pivottrain!A:C,2,0)</f>
        <v>0.73152478952291866</v>
      </c>
      <c r="D2249">
        <f>VLOOKUP(B2249,pivottrain!A:C,3,0)</f>
        <v>0.26847521047708139</v>
      </c>
      <c r="E2249" t="str">
        <f t="shared" si="35"/>
        <v>FEMALE</v>
      </c>
    </row>
    <row r="2250" spans="1:5">
      <c r="A2250" s="1" t="s">
        <v>4</v>
      </c>
      <c r="B2250" s="1" t="s">
        <v>2988</v>
      </c>
      <c r="C2250">
        <f>VLOOKUP(B2250,pivottrain!A:C,2,0)</f>
        <v>6.5384615384615388E-2</v>
      </c>
      <c r="D2250">
        <f>VLOOKUP(B2250,pivottrain!A:C,3,0)</f>
        <v>0.93461538461538463</v>
      </c>
      <c r="E2250" t="str">
        <f t="shared" si="35"/>
        <v>MALE</v>
      </c>
    </row>
    <row r="2251" spans="1:5">
      <c r="A2251" s="1" t="s">
        <v>4</v>
      </c>
      <c r="B2251" s="1" t="s">
        <v>2986</v>
      </c>
      <c r="C2251">
        <f>VLOOKUP(B2251,pivottrain!A:C,2,0)</f>
        <v>0.28260869565217389</v>
      </c>
      <c r="D2251">
        <f>VLOOKUP(B2251,pivottrain!A:C,3,0)</f>
        <v>0.71739130434782605</v>
      </c>
      <c r="E2251" t="str">
        <f t="shared" si="35"/>
        <v>MALE</v>
      </c>
    </row>
    <row r="2252" spans="1:5">
      <c r="A2252" s="1" t="s">
        <v>4</v>
      </c>
      <c r="B2252" s="1" t="s">
        <v>2990</v>
      </c>
      <c r="C2252">
        <f>VLOOKUP(B2252,pivottrain!A:C,2,0)</f>
        <v>4.7619047619047616E-2</v>
      </c>
      <c r="D2252">
        <f>VLOOKUP(B2252,pivottrain!A:C,3,0)</f>
        <v>0.95238095238095233</v>
      </c>
      <c r="E2252" t="str">
        <f t="shared" si="35"/>
        <v>MALE</v>
      </c>
    </row>
    <row r="2253" spans="1:5">
      <c r="A2253" s="1" t="s">
        <v>4</v>
      </c>
      <c r="B2253" s="1" t="s">
        <v>2976</v>
      </c>
      <c r="C2253">
        <f>VLOOKUP(B2253,pivottrain!A:C,2,0)</f>
        <v>0.73152478952291866</v>
      </c>
      <c r="D2253">
        <f>VLOOKUP(B2253,pivottrain!A:C,3,0)</f>
        <v>0.26847521047708139</v>
      </c>
      <c r="E2253" t="str">
        <f t="shared" si="35"/>
        <v>FEMALE</v>
      </c>
    </row>
    <row r="2254" spans="1:5">
      <c r="A2254" s="1" t="s">
        <v>4</v>
      </c>
      <c r="B2254" s="1" t="s">
        <v>2987</v>
      </c>
      <c r="C2254">
        <f>VLOOKUP(B2254,pivottrain!A:C,2,0)</f>
        <v>0.171875</v>
      </c>
      <c r="D2254">
        <f>VLOOKUP(B2254,pivottrain!A:C,3,0)</f>
        <v>0.828125</v>
      </c>
      <c r="E2254" t="str">
        <f t="shared" si="35"/>
        <v>MALE</v>
      </c>
    </row>
    <row r="2255" spans="1:5">
      <c r="A2255" s="1" t="s">
        <v>4</v>
      </c>
      <c r="B2255" s="1" t="s">
        <v>2976</v>
      </c>
      <c r="C2255">
        <f>VLOOKUP(B2255,pivottrain!A:C,2,0)</f>
        <v>0.73152478952291866</v>
      </c>
      <c r="D2255">
        <f>VLOOKUP(B2255,pivottrain!A:C,3,0)</f>
        <v>0.26847521047708139</v>
      </c>
      <c r="E2255" t="str">
        <f t="shared" si="35"/>
        <v>FEMALE</v>
      </c>
    </row>
    <row r="2256" spans="1:5">
      <c r="A2256" s="1" t="s">
        <v>4</v>
      </c>
      <c r="B2256" s="1" t="s">
        <v>2986</v>
      </c>
      <c r="C2256">
        <f>VLOOKUP(B2256,pivottrain!A:C,2,0)</f>
        <v>0.28260869565217389</v>
      </c>
      <c r="D2256">
        <f>VLOOKUP(B2256,pivottrain!A:C,3,0)</f>
        <v>0.71739130434782605</v>
      </c>
      <c r="E2256" t="str">
        <f t="shared" si="35"/>
        <v>MALE</v>
      </c>
    </row>
    <row r="2257" spans="1:5">
      <c r="A2257" s="1" t="s">
        <v>4</v>
      </c>
      <c r="B2257" s="1" t="s">
        <v>2988</v>
      </c>
      <c r="C2257">
        <f>VLOOKUP(B2257,pivottrain!A:C,2,0)</f>
        <v>6.5384615384615388E-2</v>
      </c>
      <c r="D2257">
        <f>VLOOKUP(B2257,pivottrain!A:C,3,0)</f>
        <v>0.93461538461538463</v>
      </c>
      <c r="E2257" t="str">
        <f t="shared" si="35"/>
        <v>MALE</v>
      </c>
    </row>
    <row r="2258" spans="1:5">
      <c r="A2258" s="1" t="s">
        <v>4</v>
      </c>
      <c r="B2258" s="1" t="s">
        <v>2976</v>
      </c>
      <c r="C2258">
        <f>VLOOKUP(B2258,pivottrain!A:C,2,0)</f>
        <v>0.73152478952291866</v>
      </c>
      <c r="D2258">
        <f>VLOOKUP(B2258,pivottrain!A:C,3,0)</f>
        <v>0.26847521047708139</v>
      </c>
      <c r="E2258" t="str">
        <f t="shared" si="35"/>
        <v>FEMALE</v>
      </c>
    </row>
    <row r="2259" spans="1:5">
      <c r="A2259" s="1" t="s">
        <v>4</v>
      </c>
      <c r="B2259" s="1" t="s">
        <v>2986</v>
      </c>
      <c r="C2259">
        <f>VLOOKUP(B2259,pivottrain!A:C,2,0)</f>
        <v>0.28260869565217389</v>
      </c>
      <c r="D2259">
        <f>VLOOKUP(B2259,pivottrain!A:C,3,0)</f>
        <v>0.71739130434782605</v>
      </c>
      <c r="E2259" t="str">
        <f t="shared" si="35"/>
        <v>MALE</v>
      </c>
    </row>
    <row r="2260" spans="1:5">
      <c r="A2260" s="1" t="s">
        <v>4</v>
      </c>
      <c r="B2260" s="1" t="s">
        <v>2976</v>
      </c>
      <c r="C2260">
        <f>VLOOKUP(B2260,pivottrain!A:C,2,0)</f>
        <v>0.73152478952291866</v>
      </c>
      <c r="D2260">
        <f>VLOOKUP(B2260,pivottrain!A:C,3,0)</f>
        <v>0.26847521047708139</v>
      </c>
      <c r="E2260" t="str">
        <f t="shared" si="35"/>
        <v>FEMALE</v>
      </c>
    </row>
    <row r="2261" spans="1:5">
      <c r="A2261" s="1" t="s">
        <v>4</v>
      </c>
      <c r="B2261" s="1" t="s">
        <v>2982</v>
      </c>
      <c r="C2261">
        <f>VLOOKUP(B2261,pivottrain!A:C,2,0)</f>
        <v>3.7234042553191488E-2</v>
      </c>
      <c r="D2261">
        <f>VLOOKUP(B2261,pivottrain!A:C,3,0)</f>
        <v>0.96276595744680848</v>
      </c>
      <c r="E2261" t="str">
        <f t="shared" si="35"/>
        <v>MALE</v>
      </c>
    </row>
    <row r="2262" spans="1:5">
      <c r="A2262" s="1" t="s">
        <v>4</v>
      </c>
      <c r="B2262" s="1" t="s">
        <v>2976</v>
      </c>
      <c r="C2262">
        <f>VLOOKUP(B2262,pivottrain!A:C,2,0)</f>
        <v>0.73152478952291866</v>
      </c>
      <c r="D2262">
        <f>VLOOKUP(B2262,pivottrain!A:C,3,0)</f>
        <v>0.26847521047708139</v>
      </c>
      <c r="E2262" t="str">
        <f t="shared" si="35"/>
        <v>FEMALE</v>
      </c>
    </row>
    <row r="2263" spans="1:5">
      <c r="A2263" s="1" t="s">
        <v>4</v>
      </c>
      <c r="B2263" s="1" t="s">
        <v>2988</v>
      </c>
      <c r="C2263">
        <f>VLOOKUP(B2263,pivottrain!A:C,2,0)</f>
        <v>6.5384615384615388E-2</v>
      </c>
      <c r="D2263">
        <f>VLOOKUP(B2263,pivottrain!A:C,3,0)</f>
        <v>0.93461538461538463</v>
      </c>
      <c r="E2263" t="str">
        <f t="shared" si="35"/>
        <v>MALE</v>
      </c>
    </row>
    <row r="2264" spans="1:5">
      <c r="A2264" s="1" t="s">
        <v>4</v>
      </c>
      <c r="B2264" s="1" t="s">
        <v>2988</v>
      </c>
      <c r="C2264">
        <f>VLOOKUP(B2264,pivottrain!A:C,2,0)</f>
        <v>6.5384615384615388E-2</v>
      </c>
      <c r="D2264">
        <f>VLOOKUP(B2264,pivottrain!A:C,3,0)</f>
        <v>0.93461538461538463</v>
      </c>
      <c r="E2264" t="str">
        <f t="shared" si="35"/>
        <v>MALE</v>
      </c>
    </row>
    <row r="2265" spans="1:5">
      <c r="A2265" s="1" t="s">
        <v>4</v>
      </c>
      <c r="B2265" s="1" t="s">
        <v>2987</v>
      </c>
      <c r="C2265">
        <f>VLOOKUP(B2265,pivottrain!A:C,2,0)</f>
        <v>0.171875</v>
      </c>
      <c r="D2265">
        <f>VLOOKUP(B2265,pivottrain!A:C,3,0)</f>
        <v>0.828125</v>
      </c>
      <c r="E2265" t="str">
        <f t="shared" si="35"/>
        <v>MALE</v>
      </c>
    </row>
    <row r="2266" spans="1:5">
      <c r="A2266" s="1" t="s">
        <v>4</v>
      </c>
      <c r="B2266" s="1" t="s">
        <v>2983</v>
      </c>
      <c r="C2266">
        <f>VLOOKUP(B2266,pivottrain!A:C,2,0)</f>
        <v>0.82037996545768566</v>
      </c>
      <c r="D2266">
        <f>VLOOKUP(B2266,pivottrain!A:C,3,0)</f>
        <v>0.17962003454231434</v>
      </c>
      <c r="E2266" t="str">
        <f t="shared" si="35"/>
        <v>FEMALE</v>
      </c>
    </row>
    <row r="2267" spans="1:5">
      <c r="A2267" s="1" t="s">
        <v>4</v>
      </c>
      <c r="B2267" s="1" t="s">
        <v>2978</v>
      </c>
      <c r="C2267">
        <f>VLOOKUP(B2267,pivottrain!A:C,2,0)</f>
        <v>5.0847457627118647E-2</v>
      </c>
      <c r="D2267">
        <f>VLOOKUP(B2267,pivottrain!A:C,3,0)</f>
        <v>0.94915254237288138</v>
      </c>
      <c r="E2267" t="str">
        <f t="shared" si="35"/>
        <v>MALE</v>
      </c>
    </row>
    <row r="2268" spans="1:5">
      <c r="A2268" s="1" t="s">
        <v>4</v>
      </c>
      <c r="B2268" s="1" t="s">
        <v>2983</v>
      </c>
      <c r="C2268">
        <f>VLOOKUP(B2268,pivottrain!A:C,2,0)</f>
        <v>0.82037996545768566</v>
      </c>
      <c r="D2268">
        <f>VLOOKUP(B2268,pivottrain!A:C,3,0)</f>
        <v>0.17962003454231434</v>
      </c>
      <c r="E2268" t="str">
        <f t="shared" si="35"/>
        <v>FEMALE</v>
      </c>
    </row>
    <row r="2269" spans="1:5">
      <c r="A2269" s="1" t="s">
        <v>4</v>
      </c>
      <c r="B2269" s="1" t="s">
        <v>2986</v>
      </c>
      <c r="C2269">
        <f>VLOOKUP(B2269,pivottrain!A:C,2,0)</f>
        <v>0.28260869565217389</v>
      </c>
      <c r="D2269">
        <f>VLOOKUP(B2269,pivottrain!A:C,3,0)</f>
        <v>0.71739130434782605</v>
      </c>
      <c r="E2269" t="str">
        <f t="shared" si="35"/>
        <v>MALE</v>
      </c>
    </row>
    <row r="2270" spans="1:5">
      <c r="A2270" s="1" t="s">
        <v>4</v>
      </c>
      <c r="B2270" s="1" t="s">
        <v>2988</v>
      </c>
      <c r="C2270">
        <f>VLOOKUP(B2270,pivottrain!A:C,2,0)</f>
        <v>6.5384615384615388E-2</v>
      </c>
      <c r="D2270">
        <f>VLOOKUP(B2270,pivottrain!A:C,3,0)</f>
        <v>0.93461538461538463</v>
      </c>
      <c r="E2270" t="str">
        <f t="shared" si="35"/>
        <v>MALE</v>
      </c>
    </row>
    <row r="2271" spans="1:5">
      <c r="A2271" s="1" t="s">
        <v>4</v>
      </c>
      <c r="B2271" s="1" t="s">
        <v>2983</v>
      </c>
      <c r="C2271">
        <f>VLOOKUP(B2271,pivottrain!A:C,2,0)</f>
        <v>0.82037996545768566</v>
      </c>
      <c r="D2271">
        <f>VLOOKUP(B2271,pivottrain!A:C,3,0)</f>
        <v>0.17962003454231434</v>
      </c>
      <c r="E2271" t="str">
        <f t="shared" si="35"/>
        <v>FEMALE</v>
      </c>
    </row>
    <row r="2272" spans="1:5">
      <c r="A2272" s="1" t="s">
        <v>4</v>
      </c>
      <c r="B2272" s="1" t="s">
        <v>2986</v>
      </c>
      <c r="C2272">
        <f>VLOOKUP(B2272,pivottrain!A:C,2,0)</f>
        <v>0.28260869565217389</v>
      </c>
      <c r="D2272">
        <f>VLOOKUP(B2272,pivottrain!A:C,3,0)</f>
        <v>0.71739130434782605</v>
      </c>
      <c r="E2272" t="str">
        <f t="shared" si="35"/>
        <v>MALE</v>
      </c>
    </row>
    <row r="2273" spans="1:5">
      <c r="A2273" s="1" t="s">
        <v>4</v>
      </c>
      <c r="B2273" s="1" t="s">
        <v>2987</v>
      </c>
      <c r="C2273">
        <f>VLOOKUP(B2273,pivottrain!A:C,2,0)</f>
        <v>0.171875</v>
      </c>
      <c r="D2273">
        <f>VLOOKUP(B2273,pivottrain!A:C,3,0)</f>
        <v>0.828125</v>
      </c>
      <c r="E2273" t="str">
        <f t="shared" si="35"/>
        <v>MALE</v>
      </c>
    </row>
    <row r="2274" spans="1:5">
      <c r="A2274" s="1" t="s">
        <v>4</v>
      </c>
      <c r="B2274" s="1" t="s">
        <v>2981</v>
      </c>
      <c r="C2274">
        <f>VLOOKUP(B2274,pivottrain!A:C,2,0)</f>
        <v>5.2631578947368418E-2</v>
      </c>
      <c r="D2274">
        <f>VLOOKUP(B2274,pivottrain!A:C,3,0)</f>
        <v>0.94736842105263153</v>
      </c>
      <c r="E2274" t="str">
        <f t="shared" si="35"/>
        <v>MALE</v>
      </c>
    </row>
    <row r="2275" spans="1:5">
      <c r="A2275" s="1" t="s">
        <v>4</v>
      </c>
      <c r="B2275" s="1" t="s">
        <v>2982</v>
      </c>
      <c r="C2275">
        <f>VLOOKUP(B2275,pivottrain!A:C,2,0)</f>
        <v>3.7234042553191488E-2</v>
      </c>
      <c r="D2275">
        <f>VLOOKUP(B2275,pivottrain!A:C,3,0)</f>
        <v>0.96276595744680848</v>
      </c>
      <c r="E2275" t="str">
        <f t="shared" si="35"/>
        <v>MALE</v>
      </c>
    </row>
    <row r="2276" spans="1:5">
      <c r="A2276" s="1" t="s">
        <v>4</v>
      </c>
      <c r="B2276" s="1" t="s">
        <v>2991</v>
      </c>
      <c r="C2276">
        <f>VLOOKUP(B2276,pivottrain!A:C,2,0)</f>
        <v>0</v>
      </c>
      <c r="D2276">
        <f>VLOOKUP(B2276,pivottrain!A:C,3,0)</f>
        <v>1</v>
      </c>
      <c r="E2276" t="str">
        <f t="shared" si="35"/>
        <v>MALE</v>
      </c>
    </row>
    <row r="2277" spans="1:5">
      <c r="A2277" s="1" t="s">
        <v>4</v>
      </c>
      <c r="B2277" s="1" t="s">
        <v>2978</v>
      </c>
      <c r="C2277">
        <f>VLOOKUP(B2277,pivottrain!A:C,2,0)</f>
        <v>5.0847457627118647E-2</v>
      </c>
      <c r="D2277">
        <f>VLOOKUP(B2277,pivottrain!A:C,3,0)</f>
        <v>0.94915254237288138</v>
      </c>
      <c r="E2277" t="str">
        <f t="shared" si="35"/>
        <v>MALE</v>
      </c>
    </row>
    <row r="2278" spans="1:5">
      <c r="A2278" s="1" t="s">
        <v>4</v>
      </c>
      <c r="B2278" s="1" t="s">
        <v>2995</v>
      </c>
      <c r="C2278">
        <f>VLOOKUP(B2278,pivottrain!A:C,2,0)</f>
        <v>0.15492957746478872</v>
      </c>
      <c r="D2278">
        <f>VLOOKUP(B2278,pivottrain!A:C,3,0)</f>
        <v>0.84507042253521125</v>
      </c>
      <c r="E2278" t="str">
        <f t="shared" si="35"/>
        <v>MALE</v>
      </c>
    </row>
    <row r="2279" spans="1:5">
      <c r="A2279" s="1" t="s">
        <v>4</v>
      </c>
      <c r="B2279" s="1" t="s">
        <v>2985</v>
      </c>
      <c r="C2279">
        <f>VLOOKUP(B2279,pivottrain!A:C,2,0)</f>
        <v>6.25E-2</v>
      </c>
      <c r="D2279">
        <f>VLOOKUP(B2279,pivottrain!A:C,3,0)</f>
        <v>0.9375</v>
      </c>
      <c r="E2279" t="str">
        <f t="shared" si="35"/>
        <v>MALE</v>
      </c>
    </row>
    <row r="2280" spans="1:5">
      <c r="A2280" s="1" t="s">
        <v>4</v>
      </c>
      <c r="B2280" s="1" t="s">
        <v>2978</v>
      </c>
      <c r="C2280">
        <f>VLOOKUP(B2280,pivottrain!A:C,2,0)</f>
        <v>5.0847457627118647E-2</v>
      </c>
      <c r="D2280">
        <f>VLOOKUP(B2280,pivottrain!A:C,3,0)</f>
        <v>0.94915254237288138</v>
      </c>
      <c r="E2280" t="str">
        <f t="shared" si="35"/>
        <v>MALE</v>
      </c>
    </row>
    <row r="2281" spans="1:5">
      <c r="A2281" s="1" t="s">
        <v>4</v>
      </c>
      <c r="B2281" s="1" t="s">
        <v>2988</v>
      </c>
      <c r="C2281">
        <f>VLOOKUP(B2281,pivottrain!A:C,2,0)</f>
        <v>6.5384615384615388E-2</v>
      </c>
      <c r="D2281">
        <f>VLOOKUP(B2281,pivottrain!A:C,3,0)</f>
        <v>0.93461538461538463</v>
      </c>
      <c r="E2281" t="str">
        <f t="shared" si="35"/>
        <v>MALE</v>
      </c>
    </row>
    <row r="2282" spans="1:5">
      <c r="A2282" s="1" t="s">
        <v>4</v>
      </c>
      <c r="B2282" s="1" t="s">
        <v>2986</v>
      </c>
      <c r="C2282">
        <f>VLOOKUP(B2282,pivottrain!A:C,2,0)</f>
        <v>0.28260869565217389</v>
      </c>
      <c r="D2282">
        <f>VLOOKUP(B2282,pivottrain!A:C,3,0)</f>
        <v>0.71739130434782605</v>
      </c>
      <c r="E2282" t="str">
        <f t="shared" si="35"/>
        <v>MALE</v>
      </c>
    </row>
    <row r="2283" spans="1:5">
      <c r="A2283" s="1" t="s">
        <v>4</v>
      </c>
      <c r="B2283" s="1" t="s">
        <v>2976</v>
      </c>
      <c r="C2283">
        <f>VLOOKUP(B2283,pivottrain!A:C,2,0)</f>
        <v>0.73152478952291866</v>
      </c>
      <c r="D2283">
        <f>VLOOKUP(B2283,pivottrain!A:C,3,0)</f>
        <v>0.26847521047708139</v>
      </c>
      <c r="E2283" t="str">
        <f t="shared" si="35"/>
        <v>FEMALE</v>
      </c>
    </row>
    <row r="2284" spans="1:5">
      <c r="A2284" s="1" t="s">
        <v>4</v>
      </c>
      <c r="B2284" s="1" t="s">
        <v>2984</v>
      </c>
      <c r="C2284">
        <f>VLOOKUP(B2284,pivottrain!A:C,2,0)</f>
        <v>2.6315789473684209E-2</v>
      </c>
      <c r="D2284">
        <f>VLOOKUP(B2284,pivottrain!A:C,3,0)</f>
        <v>0.97368421052631582</v>
      </c>
      <c r="E2284" t="str">
        <f t="shared" si="35"/>
        <v>MALE</v>
      </c>
    </row>
    <row r="2285" spans="1:5">
      <c r="A2285" s="1" t="s">
        <v>4</v>
      </c>
      <c r="B2285" s="1" t="s">
        <v>2988</v>
      </c>
      <c r="C2285">
        <f>VLOOKUP(B2285,pivottrain!A:C,2,0)</f>
        <v>6.5384615384615388E-2</v>
      </c>
      <c r="D2285">
        <f>VLOOKUP(B2285,pivottrain!A:C,3,0)</f>
        <v>0.93461538461538463</v>
      </c>
      <c r="E2285" t="str">
        <f t="shared" si="35"/>
        <v>MALE</v>
      </c>
    </row>
    <row r="2286" spans="1:5">
      <c r="A2286" s="1" t="s">
        <v>4</v>
      </c>
      <c r="B2286" s="1" t="s">
        <v>2978</v>
      </c>
      <c r="C2286">
        <f>VLOOKUP(B2286,pivottrain!A:C,2,0)</f>
        <v>5.0847457627118647E-2</v>
      </c>
      <c r="D2286">
        <f>VLOOKUP(B2286,pivottrain!A:C,3,0)</f>
        <v>0.94915254237288138</v>
      </c>
      <c r="E2286" t="str">
        <f t="shared" si="35"/>
        <v>MALE</v>
      </c>
    </row>
    <row r="2287" spans="1:5">
      <c r="A2287" s="1" t="s">
        <v>4</v>
      </c>
      <c r="B2287" s="1" t="s">
        <v>2982</v>
      </c>
      <c r="C2287">
        <f>VLOOKUP(B2287,pivottrain!A:C,2,0)</f>
        <v>3.7234042553191488E-2</v>
      </c>
      <c r="D2287">
        <f>VLOOKUP(B2287,pivottrain!A:C,3,0)</f>
        <v>0.96276595744680848</v>
      </c>
      <c r="E2287" t="str">
        <f t="shared" si="35"/>
        <v>MALE</v>
      </c>
    </row>
    <row r="2288" spans="1:5">
      <c r="A2288" s="1" t="s">
        <v>4</v>
      </c>
      <c r="B2288" s="1" t="s">
        <v>2982</v>
      </c>
      <c r="C2288">
        <f>VLOOKUP(B2288,pivottrain!A:C,2,0)</f>
        <v>3.7234042553191488E-2</v>
      </c>
      <c r="D2288">
        <f>VLOOKUP(B2288,pivottrain!A:C,3,0)</f>
        <v>0.96276595744680848</v>
      </c>
      <c r="E2288" t="str">
        <f t="shared" si="35"/>
        <v>MALE</v>
      </c>
    </row>
    <row r="2289" spans="1:5">
      <c r="A2289" s="1" t="s">
        <v>4</v>
      </c>
      <c r="B2289" s="1" t="s">
        <v>2976</v>
      </c>
      <c r="C2289">
        <f>VLOOKUP(B2289,pivottrain!A:C,2,0)</f>
        <v>0.73152478952291866</v>
      </c>
      <c r="D2289">
        <f>VLOOKUP(B2289,pivottrain!A:C,3,0)</f>
        <v>0.26847521047708139</v>
      </c>
      <c r="E2289" t="str">
        <f t="shared" si="35"/>
        <v>FEMALE</v>
      </c>
    </row>
    <row r="2290" spans="1:5">
      <c r="A2290" s="1" t="s">
        <v>4</v>
      </c>
      <c r="B2290" s="1" t="s">
        <v>2976</v>
      </c>
      <c r="C2290">
        <f>VLOOKUP(B2290,pivottrain!A:C,2,0)</f>
        <v>0.73152478952291866</v>
      </c>
      <c r="D2290">
        <f>VLOOKUP(B2290,pivottrain!A:C,3,0)</f>
        <v>0.26847521047708139</v>
      </c>
      <c r="E2290" t="str">
        <f t="shared" si="35"/>
        <v>FEMALE</v>
      </c>
    </row>
    <row r="2291" spans="1:5">
      <c r="A2291" s="1" t="s">
        <v>4</v>
      </c>
      <c r="B2291" s="1" t="s">
        <v>2988</v>
      </c>
      <c r="C2291">
        <f>VLOOKUP(B2291,pivottrain!A:C,2,0)</f>
        <v>6.5384615384615388E-2</v>
      </c>
      <c r="D2291">
        <f>VLOOKUP(B2291,pivottrain!A:C,3,0)</f>
        <v>0.93461538461538463</v>
      </c>
      <c r="E2291" t="str">
        <f t="shared" si="35"/>
        <v>MALE</v>
      </c>
    </row>
    <row r="2292" spans="1:5">
      <c r="A2292" s="1" t="s">
        <v>4</v>
      </c>
      <c r="B2292" s="1" t="s">
        <v>2976</v>
      </c>
      <c r="C2292">
        <f>VLOOKUP(B2292,pivottrain!A:C,2,0)</f>
        <v>0.73152478952291866</v>
      </c>
      <c r="D2292">
        <f>VLOOKUP(B2292,pivottrain!A:C,3,0)</f>
        <v>0.26847521047708139</v>
      </c>
      <c r="E2292" t="str">
        <f t="shared" si="35"/>
        <v>FEMALE</v>
      </c>
    </row>
    <row r="2293" spans="1:5">
      <c r="A2293" s="1" t="s">
        <v>4</v>
      </c>
      <c r="B2293" s="1" t="s">
        <v>2988</v>
      </c>
      <c r="C2293">
        <f>VLOOKUP(B2293,pivottrain!A:C,2,0)</f>
        <v>6.5384615384615388E-2</v>
      </c>
      <c r="D2293">
        <f>VLOOKUP(B2293,pivottrain!A:C,3,0)</f>
        <v>0.93461538461538463</v>
      </c>
      <c r="E2293" t="str">
        <f t="shared" si="35"/>
        <v>MALE</v>
      </c>
    </row>
    <row r="2294" spans="1:5">
      <c r="A2294" s="1" t="s">
        <v>4</v>
      </c>
      <c r="B2294" s="1" t="s">
        <v>2988</v>
      </c>
      <c r="C2294">
        <f>VLOOKUP(B2294,pivottrain!A:C,2,0)</f>
        <v>6.5384615384615388E-2</v>
      </c>
      <c r="D2294">
        <f>VLOOKUP(B2294,pivottrain!A:C,3,0)</f>
        <v>0.93461538461538463</v>
      </c>
      <c r="E2294" t="str">
        <f t="shared" si="35"/>
        <v>MALE</v>
      </c>
    </row>
    <row r="2295" spans="1:5">
      <c r="A2295" s="1" t="s">
        <v>4</v>
      </c>
      <c r="B2295" s="1" t="s">
        <v>2982</v>
      </c>
      <c r="C2295">
        <f>VLOOKUP(B2295,pivottrain!A:C,2,0)</f>
        <v>3.7234042553191488E-2</v>
      </c>
      <c r="D2295">
        <f>VLOOKUP(B2295,pivottrain!A:C,3,0)</f>
        <v>0.96276595744680848</v>
      </c>
      <c r="E2295" t="str">
        <f t="shared" si="35"/>
        <v>MALE</v>
      </c>
    </row>
    <row r="2296" spans="1:5">
      <c r="A2296" s="1" t="s">
        <v>4</v>
      </c>
      <c r="B2296" s="1" t="s">
        <v>2976</v>
      </c>
      <c r="C2296">
        <f>VLOOKUP(B2296,pivottrain!A:C,2,0)</f>
        <v>0.73152478952291866</v>
      </c>
      <c r="D2296">
        <f>VLOOKUP(B2296,pivottrain!A:C,3,0)</f>
        <v>0.26847521047708139</v>
      </c>
      <c r="E2296" t="str">
        <f t="shared" si="35"/>
        <v>FEMALE</v>
      </c>
    </row>
    <row r="2297" spans="1:5">
      <c r="A2297" s="1" t="s">
        <v>4</v>
      </c>
      <c r="B2297" s="1" t="s">
        <v>2995</v>
      </c>
      <c r="C2297">
        <f>VLOOKUP(B2297,pivottrain!A:C,2,0)</f>
        <v>0.15492957746478872</v>
      </c>
      <c r="D2297">
        <f>VLOOKUP(B2297,pivottrain!A:C,3,0)</f>
        <v>0.84507042253521125</v>
      </c>
      <c r="E2297" t="str">
        <f t="shared" si="35"/>
        <v>MALE</v>
      </c>
    </row>
    <row r="2298" spans="1:5">
      <c r="A2298" s="1" t="s">
        <v>4</v>
      </c>
      <c r="B2298" s="1" t="s">
        <v>2988</v>
      </c>
      <c r="C2298">
        <f>VLOOKUP(B2298,pivottrain!A:C,2,0)</f>
        <v>6.5384615384615388E-2</v>
      </c>
      <c r="D2298">
        <f>VLOOKUP(B2298,pivottrain!A:C,3,0)</f>
        <v>0.93461538461538463</v>
      </c>
      <c r="E2298" t="str">
        <f t="shared" si="35"/>
        <v>MALE</v>
      </c>
    </row>
    <row r="2299" spans="1:5">
      <c r="A2299" s="1" t="s">
        <v>4</v>
      </c>
      <c r="B2299" s="1" t="s">
        <v>2992</v>
      </c>
      <c r="C2299">
        <f>VLOOKUP(B2299,pivottrain!A:C,2,0)</f>
        <v>0.06</v>
      </c>
      <c r="D2299">
        <f>VLOOKUP(B2299,pivottrain!A:C,3,0)</f>
        <v>0.94</v>
      </c>
      <c r="E2299" t="str">
        <f t="shared" si="35"/>
        <v>MALE</v>
      </c>
    </row>
    <row r="2300" spans="1:5">
      <c r="A2300" s="1" t="s">
        <v>4</v>
      </c>
      <c r="B2300" s="1" t="s">
        <v>2994</v>
      </c>
      <c r="C2300">
        <f>VLOOKUP(B2300,pivottrain!A:C,2,0)</f>
        <v>8.6538461538461536E-2</v>
      </c>
      <c r="D2300">
        <f>VLOOKUP(B2300,pivottrain!A:C,3,0)</f>
        <v>0.91346153846153844</v>
      </c>
      <c r="E2300" t="str">
        <f t="shared" si="35"/>
        <v>MALE</v>
      </c>
    </row>
    <row r="2301" spans="1:5">
      <c r="A2301" s="1" t="s">
        <v>4</v>
      </c>
      <c r="B2301" s="1" t="s">
        <v>2986</v>
      </c>
      <c r="C2301">
        <f>VLOOKUP(B2301,pivottrain!A:C,2,0)</f>
        <v>0.28260869565217389</v>
      </c>
      <c r="D2301">
        <f>VLOOKUP(B2301,pivottrain!A:C,3,0)</f>
        <v>0.71739130434782605</v>
      </c>
      <c r="E2301" t="str">
        <f t="shared" si="35"/>
        <v>MALE</v>
      </c>
    </row>
    <row r="2302" spans="1:5">
      <c r="A2302" s="1" t="s">
        <v>4</v>
      </c>
      <c r="B2302" s="1" t="s">
        <v>2997</v>
      </c>
      <c r="C2302">
        <f>VLOOKUP(B2302,pivottrain!A:C,2,0)</f>
        <v>5.5555555555555552E-2</v>
      </c>
      <c r="D2302">
        <f>VLOOKUP(B2302,pivottrain!A:C,3,0)</f>
        <v>0.94444444444444442</v>
      </c>
      <c r="E2302" t="str">
        <f t="shared" si="35"/>
        <v>MALE</v>
      </c>
    </row>
    <row r="2303" spans="1:5">
      <c r="A2303" s="1" t="s">
        <v>4</v>
      </c>
      <c r="B2303" s="1" t="s">
        <v>2976</v>
      </c>
      <c r="C2303">
        <f>VLOOKUP(B2303,pivottrain!A:C,2,0)</f>
        <v>0.73152478952291866</v>
      </c>
      <c r="D2303">
        <f>VLOOKUP(B2303,pivottrain!A:C,3,0)</f>
        <v>0.26847521047708139</v>
      </c>
      <c r="E2303" t="str">
        <f t="shared" si="35"/>
        <v>FEMALE</v>
      </c>
    </row>
    <row r="2304" spans="1:5">
      <c r="A2304" s="1" t="s">
        <v>4</v>
      </c>
      <c r="B2304" s="1" t="s">
        <v>2986</v>
      </c>
      <c r="C2304">
        <f>VLOOKUP(B2304,pivottrain!A:C,2,0)</f>
        <v>0.28260869565217389</v>
      </c>
      <c r="D2304">
        <f>VLOOKUP(B2304,pivottrain!A:C,3,0)</f>
        <v>0.71739130434782605</v>
      </c>
      <c r="E2304" t="str">
        <f t="shared" si="35"/>
        <v>MALE</v>
      </c>
    </row>
    <row r="2305" spans="1:5">
      <c r="A2305" s="1" t="s">
        <v>4</v>
      </c>
      <c r="B2305" s="1" t="s">
        <v>2982</v>
      </c>
      <c r="C2305">
        <f>VLOOKUP(B2305,pivottrain!A:C,2,0)</f>
        <v>3.7234042553191488E-2</v>
      </c>
      <c r="D2305">
        <f>VLOOKUP(B2305,pivottrain!A:C,3,0)</f>
        <v>0.96276595744680848</v>
      </c>
      <c r="E2305" t="str">
        <f t="shared" si="35"/>
        <v>MALE</v>
      </c>
    </row>
    <row r="2306" spans="1:5">
      <c r="A2306" s="1" t="s">
        <v>4</v>
      </c>
      <c r="B2306" s="1" t="s">
        <v>2982</v>
      </c>
      <c r="C2306">
        <f>VLOOKUP(B2306,pivottrain!A:C,2,0)</f>
        <v>3.7234042553191488E-2</v>
      </c>
      <c r="D2306">
        <f>VLOOKUP(B2306,pivottrain!A:C,3,0)</f>
        <v>0.96276595744680848</v>
      </c>
      <c r="E2306" t="str">
        <f t="shared" si="35"/>
        <v>MALE</v>
      </c>
    </row>
    <row r="2307" spans="1:5">
      <c r="A2307" s="1" t="s">
        <v>4</v>
      </c>
      <c r="B2307" s="1" t="s">
        <v>2982</v>
      </c>
      <c r="C2307">
        <f>VLOOKUP(B2307,pivottrain!A:C,2,0)</f>
        <v>3.7234042553191488E-2</v>
      </c>
      <c r="D2307">
        <f>VLOOKUP(B2307,pivottrain!A:C,3,0)</f>
        <v>0.96276595744680848</v>
      </c>
      <c r="E2307" t="str">
        <f t="shared" ref="E2307:E2370" si="36">IF(D2307&gt;C2307,"MALE","FEMALE")</f>
        <v>MALE</v>
      </c>
    </row>
    <row r="2308" spans="1:5">
      <c r="A2308" s="1" t="s">
        <v>4</v>
      </c>
      <c r="B2308" s="1" t="s">
        <v>2978</v>
      </c>
      <c r="C2308">
        <f>VLOOKUP(B2308,pivottrain!A:C,2,0)</f>
        <v>5.0847457627118647E-2</v>
      </c>
      <c r="D2308">
        <f>VLOOKUP(B2308,pivottrain!A:C,3,0)</f>
        <v>0.94915254237288138</v>
      </c>
      <c r="E2308" t="str">
        <f t="shared" si="36"/>
        <v>MALE</v>
      </c>
    </row>
    <row r="2309" spans="1:5">
      <c r="A2309" s="1" t="s">
        <v>4</v>
      </c>
      <c r="B2309" s="1" t="s">
        <v>2988</v>
      </c>
      <c r="C2309">
        <f>VLOOKUP(B2309,pivottrain!A:C,2,0)</f>
        <v>6.5384615384615388E-2</v>
      </c>
      <c r="D2309">
        <f>VLOOKUP(B2309,pivottrain!A:C,3,0)</f>
        <v>0.93461538461538463</v>
      </c>
      <c r="E2309" t="str">
        <f t="shared" si="36"/>
        <v>MALE</v>
      </c>
    </row>
    <row r="2310" spans="1:5">
      <c r="A2310" s="1" t="s">
        <v>4</v>
      </c>
      <c r="B2310" s="1" t="s">
        <v>2988</v>
      </c>
      <c r="C2310">
        <f>VLOOKUP(B2310,pivottrain!A:C,2,0)</f>
        <v>6.5384615384615388E-2</v>
      </c>
      <c r="D2310">
        <f>VLOOKUP(B2310,pivottrain!A:C,3,0)</f>
        <v>0.93461538461538463</v>
      </c>
      <c r="E2310" t="str">
        <f t="shared" si="36"/>
        <v>MALE</v>
      </c>
    </row>
    <row r="2311" spans="1:5">
      <c r="A2311" s="1" t="s">
        <v>4</v>
      </c>
      <c r="B2311" s="1" t="s">
        <v>2987</v>
      </c>
      <c r="C2311">
        <f>VLOOKUP(B2311,pivottrain!A:C,2,0)</f>
        <v>0.171875</v>
      </c>
      <c r="D2311">
        <f>VLOOKUP(B2311,pivottrain!A:C,3,0)</f>
        <v>0.828125</v>
      </c>
      <c r="E2311" t="str">
        <f t="shared" si="36"/>
        <v>MALE</v>
      </c>
    </row>
    <row r="2312" spans="1:5">
      <c r="A2312" s="1" t="s">
        <v>4</v>
      </c>
      <c r="B2312" s="1" t="s">
        <v>2994</v>
      </c>
      <c r="C2312">
        <f>VLOOKUP(B2312,pivottrain!A:C,2,0)</f>
        <v>8.6538461538461536E-2</v>
      </c>
      <c r="D2312">
        <f>VLOOKUP(B2312,pivottrain!A:C,3,0)</f>
        <v>0.91346153846153844</v>
      </c>
      <c r="E2312" t="str">
        <f t="shared" si="36"/>
        <v>MALE</v>
      </c>
    </row>
    <row r="2313" spans="1:5">
      <c r="A2313" s="1" t="s">
        <v>4</v>
      </c>
      <c r="B2313" s="1" t="s">
        <v>2981</v>
      </c>
      <c r="C2313">
        <f>VLOOKUP(B2313,pivottrain!A:C,2,0)</f>
        <v>5.2631578947368418E-2</v>
      </c>
      <c r="D2313">
        <f>VLOOKUP(B2313,pivottrain!A:C,3,0)</f>
        <v>0.94736842105263153</v>
      </c>
      <c r="E2313" t="str">
        <f t="shared" si="36"/>
        <v>MALE</v>
      </c>
    </row>
    <row r="2314" spans="1:5">
      <c r="A2314" s="1" t="s">
        <v>4</v>
      </c>
      <c r="B2314" s="1" t="s">
        <v>2992</v>
      </c>
      <c r="C2314">
        <f>VLOOKUP(B2314,pivottrain!A:C,2,0)</f>
        <v>0.06</v>
      </c>
      <c r="D2314">
        <f>VLOOKUP(B2314,pivottrain!A:C,3,0)</f>
        <v>0.94</v>
      </c>
      <c r="E2314" t="str">
        <f t="shared" si="36"/>
        <v>MALE</v>
      </c>
    </row>
    <row r="2315" spans="1:5">
      <c r="A2315" s="1" t="s">
        <v>4</v>
      </c>
      <c r="B2315" s="1" t="s">
        <v>2983</v>
      </c>
      <c r="C2315">
        <f>VLOOKUP(B2315,pivottrain!A:C,2,0)</f>
        <v>0.82037996545768566</v>
      </c>
      <c r="D2315">
        <f>VLOOKUP(B2315,pivottrain!A:C,3,0)</f>
        <v>0.17962003454231434</v>
      </c>
      <c r="E2315" t="str">
        <f t="shared" si="36"/>
        <v>FEMALE</v>
      </c>
    </row>
    <row r="2316" spans="1:5">
      <c r="A2316" s="1" t="s">
        <v>4</v>
      </c>
      <c r="B2316" s="1" t="s">
        <v>2985</v>
      </c>
      <c r="C2316">
        <f>VLOOKUP(B2316,pivottrain!A:C,2,0)</f>
        <v>6.25E-2</v>
      </c>
      <c r="D2316">
        <f>VLOOKUP(B2316,pivottrain!A:C,3,0)</f>
        <v>0.9375</v>
      </c>
      <c r="E2316" t="str">
        <f t="shared" si="36"/>
        <v>MALE</v>
      </c>
    </row>
    <row r="2317" spans="1:5">
      <c r="A2317" s="1" t="s">
        <v>4</v>
      </c>
      <c r="B2317" s="1" t="s">
        <v>2988</v>
      </c>
      <c r="C2317">
        <f>VLOOKUP(B2317,pivottrain!A:C,2,0)</f>
        <v>6.5384615384615388E-2</v>
      </c>
      <c r="D2317">
        <f>VLOOKUP(B2317,pivottrain!A:C,3,0)</f>
        <v>0.93461538461538463</v>
      </c>
      <c r="E2317" t="str">
        <f t="shared" si="36"/>
        <v>MALE</v>
      </c>
    </row>
    <row r="2318" spans="1:5">
      <c r="A2318" s="1" t="s">
        <v>4</v>
      </c>
      <c r="B2318" s="1" t="s">
        <v>2984</v>
      </c>
      <c r="C2318">
        <f>VLOOKUP(B2318,pivottrain!A:C,2,0)</f>
        <v>2.6315789473684209E-2</v>
      </c>
      <c r="D2318">
        <f>VLOOKUP(B2318,pivottrain!A:C,3,0)</f>
        <v>0.97368421052631582</v>
      </c>
      <c r="E2318" t="str">
        <f t="shared" si="36"/>
        <v>MALE</v>
      </c>
    </row>
    <row r="2319" spans="1:5">
      <c r="A2319" s="1" t="s">
        <v>4</v>
      </c>
      <c r="B2319" s="1" t="s">
        <v>2976</v>
      </c>
      <c r="C2319">
        <f>VLOOKUP(B2319,pivottrain!A:C,2,0)</f>
        <v>0.73152478952291866</v>
      </c>
      <c r="D2319">
        <f>VLOOKUP(B2319,pivottrain!A:C,3,0)</f>
        <v>0.26847521047708139</v>
      </c>
      <c r="E2319" t="str">
        <f t="shared" si="36"/>
        <v>FEMALE</v>
      </c>
    </row>
    <row r="2320" spans="1:5">
      <c r="A2320" s="1" t="s">
        <v>4</v>
      </c>
      <c r="B2320" s="1" t="s">
        <v>2983</v>
      </c>
      <c r="C2320">
        <f>VLOOKUP(B2320,pivottrain!A:C,2,0)</f>
        <v>0.82037996545768566</v>
      </c>
      <c r="D2320">
        <f>VLOOKUP(B2320,pivottrain!A:C,3,0)</f>
        <v>0.17962003454231434</v>
      </c>
      <c r="E2320" t="str">
        <f t="shared" si="36"/>
        <v>FEMALE</v>
      </c>
    </row>
    <row r="2321" spans="1:5">
      <c r="A2321" s="1" t="s">
        <v>4</v>
      </c>
      <c r="B2321" s="1" t="s">
        <v>2976</v>
      </c>
      <c r="C2321">
        <f>VLOOKUP(B2321,pivottrain!A:C,2,0)</f>
        <v>0.73152478952291866</v>
      </c>
      <c r="D2321">
        <f>VLOOKUP(B2321,pivottrain!A:C,3,0)</f>
        <v>0.26847521047708139</v>
      </c>
      <c r="E2321" t="str">
        <f t="shared" si="36"/>
        <v>FEMALE</v>
      </c>
    </row>
    <row r="2322" spans="1:5">
      <c r="A2322" s="1" t="s">
        <v>4</v>
      </c>
      <c r="B2322" s="1" t="s">
        <v>2994</v>
      </c>
      <c r="C2322">
        <f>VLOOKUP(B2322,pivottrain!A:C,2,0)</f>
        <v>8.6538461538461536E-2</v>
      </c>
      <c r="D2322">
        <f>VLOOKUP(B2322,pivottrain!A:C,3,0)</f>
        <v>0.91346153846153844</v>
      </c>
      <c r="E2322" t="str">
        <f t="shared" si="36"/>
        <v>MALE</v>
      </c>
    </row>
    <row r="2323" spans="1:5">
      <c r="A2323" s="1" t="s">
        <v>4</v>
      </c>
      <c r="B2323" s="1" t="s">
        <v>2976</v>
      </c>
      <c r="C2323">
        <f>VLOOKUP(B2323,pivottrain!A:C,2,0)</f>
        <v>0.73152478952291866</v>
      </c>
      <c r="D2323">
        <f>VLOOKUP(B2323,pivottrain!A:C,3,0)</f>
        <v>0.26847521047708139</v>
      </c>
      <c r="E2323" t="str">
        <f t="shared" si="36"/>
        <v>FEMALE</v>
      </c>
    </row>
    <row r="2324" spans="1:5">
      <c r="A2324" s="1" t="s">
        <v>4</v>
      </c>
      <c r="B2324" s="1" t="s">
        <v>2993</v>
      </c>
      <c r="C2324">
        <f>VLOOKUP(B2324,pivottrain!A:C,2,0)</f>
        <v>0.10810810810810811</v>
      </c>
      <c r="D2324">
        <f>VLOOKUP(B2324,pivottrain!A:C,3,0)</f>
        <v>0.89189189189189189</v>
      </c>
      <c r="E2324" t="str">
        <f t="shared" si="36"/>
        <v>MALE</v>
      </c>
    </row>
    <row r="2325" spans="1:5">
      <c r="A2325" s="1" t="s">
        <v>4</v>
      </c>
      <c r="B2325" s="1" t="s">
        <v>2982</v>
      </c>
      <c r="C2325">
        <f>VLOOKUP(B2325,pivottrain!A:C,2,0)</f>
        <v>3.7234042553191488E-2</v>
      </c>
      <c r="D2325">
        <f>VLOOKUP(B2325,pivottrain!A:C,3,0)</f>
        <v>0.96276595744680848</v>
      </c>
      <c r="E2325" t="str">
        <f t="shared" si="36"/>
        <v>MALE</v>
      </c>
    </row>
    <row r="2326" spans="1:5">
      <c r="A2326" s="1" t="s">
        <v>4</v>
      </c>
      <c r="B2326" s="1" t="s">
        <v>2977</v>
      </c>
      <c r="C2326">
        <f>VLOOKUP(B2326,pivottrain!A:C,2,0)</f>
        <v>0.15789473684210525</v>
      </c>
      <c r="D2326">
        <f>VLOOKUP(B2326,pivottrain!A:C,3,0)</f>
        <v>0.84210526315789469</v>
      </c>
      <c r="E2326" t="str">
        <f t="shared" si="36"/>
        <v>MALE</v>
      </c>
    </row>
    <row r="2327" spans="1:5">
      <c r="A2327" s="1" t="s">
        <v>4</v>
      </c>
      <c r="B2327" s="1" t="s">
        <v>2976</v>
      </c>
      <c r="C2327">
        <f>VLOOKUP(B2327,pivottrain!A:C,2,0)</f>
        <v>0.73152478952291866</v>
      </c>
      <c r="D2327">
        <f>VLOOKUP(B2327,pivottrain!A:C,3,0)</f>
        <v>0.26847521047708139</v>
      </c>
      <c r="E2327" t="str">
        <f t="shared" si="36"/>
        <v>FEMALE</v>
      </c>
    </row>
    <row r="2328" spans="1:5">
      <c r="A2328" s="1" t="s">
        <v>4</v>
      </c>
      <c r="B2328" s="1" t="s">
        <v>2988</v>
      </c>
      <c r="C2328">
        <f>VLOOKUP(B2328,pivottrain!A:C,2,0)</f>
        <v>6.5384615384615388E-2</v>
      </c>
      <c r="D2328">
        <f>VLOOKUP(B2328,pivottrain!A:C,3,0)</f>
        <v>0.93461538461538463</v>
      </c>
      <c r="E2328" t="str">
        <f t="shared" si="36"/>
        <v>MALE</v>
      </c>
    </row>
    <row r="2329" spans="1:5">
      <c r="A2329" s="1" t="s">
        <v>4</v>
      </c>
      <c r="B2329" s="1" t="s">
        <v>2984</v>
      </c>
      <c r="C2329">
        <f>VLOOKUP(B2329,pivottrain!A:C,2,0)</f>
        <v>2.6315789473684209E-2</v>
      </c>
      <c r="D2329">
        <f>VLOOKUP(B2329,pivottrain!A:C,3,0)</f>
        <v>0.97368421052631582</v>
      </c>
      <c r="E2329" t="str">
        <f t="shared" si="36"/>
        <v>MALE</v>
      </c>
    </row>
    <row r="2330" spans="1:5">
      <c r="A2330" s="1" t="s">
        <v>4</v>
      </c>
      <c r="B2330" s="1" t="s">
        <v>2994</v>
      </c>
      <c r="C2330">
        <f>VLOOKUP(B2330,pivottrain!A:C,2,0)</f>
        <v>8.6538461538461536E-2</v>
      </c>
      <c r="D2330">
        <f>VLOOKUP(B2330,pivottrain!A:C,3,0)</f>
        <v>0.91346153846153844</v>
      </c>
      <c r="E2330" t="str">
        <f t="shared" si="36"/>
        <v>MALE</v>
      </c>
    </row>
    <row r="2331" spans="1:5">
      <c r="A2331" s="1" t="s">
        <v>4</v>
      </c>
      <c r="B2331" s="1" t="s">
        <v>2988</v>
      </c>
      <c r="C2331">
        <f>VLOOKUP(B2331,pivottrain!A:C,2,0)</f>
        <v>6.5384615384615388E-2</v>
      </c>
      <c r="D2331">
        <f>VLOOKUP(B2331,pivottrain!A:C,3,0)</f>
        <v>0.93461538461538463</v>
      </c>
      <c r="E2331" t="str">
        <f t="shared" si="36"/>
        <v>MALE</v>
      </c>
    </row>
    <row r="2332" spans="1:5">
      <c r="A2332" s="1" t="s">
        <v>4</v>
      </c>
      <c r="B2332" s="1" t="s">
        <v>2983</v>
      </c>
      <c r="C2332">
        <f>VLOOKUP(B2332,pivottrain!A:C,2,0)</f>
        <v>0.82037996545768566</v>
      </c>
      <c r="D2332">
        <f>VLOOKUP(B2332,pivottrain!A:C,3,0)</f>
        <v>0.17962003454231434</v>
      </c>
      <c r="E2332" t="str">
        <f t="shared" si="36"/>
        <v>FEMALE</v>
      </c>
    </row>
    <row r="2333" spans="1:5">
      <c r="A2333" s="1" t="s">
        <v>4</v>
      </c>
      <c r="B2333" s="1" t="s">
        <v>2992</v>
      </c>
      <c r="C2333">
        <f>VLOOKUP(B2333,pivottrain!A:C,2,0)</f>
        <v>0.06</v>
      </c>
      <c r="D2333">
        <f>VLOOKUP(B2333,pivottrain!A:C,3,0)</f>
        <v>0.94</v>
      </c>
      <c r="E2333" t="str">
        <f t="shared" si="36"/>
        <v>MALE</v>
      </c>
    </row>
    <row r="2334" spans="1:5">
      <c r="A2334" s="1" t="s">
        <v>4</v>
      </c>
      <c r="B2334" s="1" t="s">
        <v>2994</v>
      </c>
      <c r="C2334">
        <f>VLOOKUP(B2334,pivottrain!A:C,2,0)</f>
        <v>8.6538461538461536E-2</v>
      </c>
      <c r="D2334">
        <f>VLOOKUP(B2334,pivottrain!A:C,3,0)</f>
        <v>0.91346153846153844</v>
      </c>
      <c r="E2334" t="str">
        <f t="shared" si="36"/>
        <v>MALE</v>
      </c>
    </row>
    <row r="2335" spans="1:5">
      <c r="A2335" s="1" t="s">
        <v>4</v>
      </c>
      <c r="B2335" s="1" t="s">
        <v>2987</v>
      </c>
      <c r="C2335">
        <f>VLOOKUP(B2335,pivottrain!A:C,2,0)</f>
        <v>0.171875</v>
      </c>
      <c r="D2335">
        <f>VLOOKUP(B2335,pivottrain!A:C,3,0)</f>
        <v>0.828125</v>
      </c>
      <c r="E2335" t="str">
        <f t="shared" si="36"/>
        <v>MALE</v>
      </c>
    </row>
    <row r="2336" spans="1:5">
      <c r="A2336" s="1" t="s">
        <v>4</v>
      </c>
      <c r="B2336" s="1" t="s">
        <v>2978</v>
      </c>
      <c r="C2336">
        <f>VLOOKUP(B2336,pivottrain!A:C,2,0)</f>
        <v>5.0847457627118647E-2</v>
      </c>
      <c r="D2336">
        <f>VLOOKUP(B2336,pivottrain!A:C,3,0)</f>
        <v>0.94915254237288138</v>
      </c>
      <c r="E2336" t="str">
        <f t="shared" si="36"/>
        <v>MALE</v>
      </c>
    </row>
    <row r="2337" spans="1:5">
      <c r="A2337" s="1" t="s">
        <v>4</v>
      </c>
      <c r="B2337" s="1" t="s">
        <v>2996</v>
      </c>
      <c r="C2337">
        <f>VLOOKUP(B2337,pivottrain!A:C,2,0)</f>
        <v>0</v>
      </c>
      <c r="D2337">
        <f>VLOOKUP(B2337,pivottrain!A:C,3,0)</f>
        <v>1</v>
      </c>
      <c r="E2337" t="str">
        <f t="shared" si="36"/>
        <v>MALE</v>
      </c>
    </row>
    <row r="2338" spans="1:5">
      <c r="A2338" s="1" t="s">
        <v>4</v>
      </c>
      <c r="B2338" s="1" t="s">
        <v>2976</v>
      </c>
      <c r="C2338">
        <f>VLOOKUP(B2338,pivottrain!A:C,2,0)</f>
        <v>0.73152478952291866</v>
      </c>
      <c r="D2338">
        <f>VLOOKUP(B2338,pivottrain!A:C,3,0)</f>
        <v>0.26847521047708139</v>
      </c>
      <c r="E2338" t="str">
        <f t="shared" si="36"/>
        <v>FEMALE</v>
      </c>
    </row>
    <row r="2339" spans="1:5">
      <c r="A2339" s="1" t="s">
        <v>4</v>
      </c>
      <c r="B2339" s="1" t="s">
        <v>2986</v>
      </c>
      <c r="C2339">
        <f>VLOOKUP(B2339,pivottrain!A:C,2,0)</f>
        <v>0.28260869565217389</v>
      </c>
      <c r="D2339">
        <f>VLOOKUP(B2339,pivottrain!A:C,3,0)</f>
        <v>0.71739130434782605</v>
      </c>
      <c r="E2339" t="str">
        <f t="shared" si="36"/>
        <v>MALE</v>
      </c>
    </row>
    <row r="2340" spans="1:5">
      <c r="A2340" s="1" t="s">
        <v>4</v>
      </c>
      <c r="B2340" s="1" t="s">
        <v>2996</v>
      </c>
      <c r="C2340">
        <f>VLOOKUP(B2340,pivottrain!A:C,2,0)</f>
        <v>0</v>
      </c>
      <c r="D2340">
        <f>VLOOKUP(B2340,pivottrain!A:C,3,0)</f>
        <v>1</v>
      </c>
      <c r="E2340" t="str">
        <f t="shared" si="36"/>
        <v>MALE</v>
      </c>
    </row>
    <row r="2341" spans="1:5">
      <c r="A2341" s="1" t="s">
        <v>4</v>
      </c>
      <c r="B2341" s="1" t="s">
        <v>2994</v>
      </c>
      <c r="C2341">
        <f>VLOOKUP(B2341,pivottrain!A:C,2,0)</f>
        <v>8.6538461538461536E-2</v>
      </c>
      <c r="D2341">
        <f>VLOOKUP(B2341,pivottrain!A:C,3,0)</f>
        <v>0.91346153846153844</v>
      </c>
      <c r="E2341" t="str">
        <f t="shared" si="36"/>
        <v>MALE</v>
      </c>
    </row>
    <row r="2342" spans="1:5">
      <c r="A2342" s="1" t="s">
        <v>4</v>
      </c>
      <c r="B2342" s="1" t="s">
        <v>2985</v>
      </c>
      <c r="C2342">
        <f>VLOOKUP(B2342,pivottrain!A:C,2,0)</f>
        <v>6.25E-2</v>
      </c>
      <c r="D2342">
        <f>VLOOKUP(B2342,pivottrain!A:C,3,0)</f>
        <v>0.9375</v>
      </c>
      <c r="E2342" t="str">
        <f t="shared" si="36"/>
        <v>MALE</v>
      </c>
    </row>
    <row r="2343" spans="1:5">
      <c r="A2343" s="1" t="s">
        <v>4</v>
      </c>
      <c r="B2343" s="1" t="s">
        <v>2976</v>
      </c>
      <c r="C2343">
        <f>VLOOKUP(B2343,pivottrain!A:C,2,0)</f>
        <v>0.73152478952291866</v>
      </c>
      <c r="D2343">
        <f>VLOOKUP(B2343,pivottrain!A:C,3,0)</f>
        <v>0.26847521047708139</v>
      </c>
      <c r="E2343" t="str">
        <f t="shared" si="36"/>
        <v>FEMALE</v>
      </c>
    </row>
    <row r="2344" spans="1:5">
      <c r="A2344" s="1" t="s">
        <v>4</v>
      </c>
      <c r="B2344" s="1" t="s">
        <v>2996</v>
      </c>
      <c r="C2344">
        <f>VLOOKUP(B2344,pivottrain!A:C,2,0)</f>
        <v>0</v>
      </c>
      <c r="D2344">
        <f>VLOOKUP(B2344,pivottrain!A:C,3,0)</f>
        <v>1</v>
      </c>
      <c r="E2344" t="str">
        <f t="shared" si="36"/>
        <v>MALE</v>
      </c>
    </row>
    <row r="2345" spans="1:5">
      <c r="A2345" s="1" t="s">
        <v>4</v>
      </c>
      <c r="B2345" s="1" t="s">
        <v>2983</v>
      </c>
      <c r="C2345">
        <f>VLOOKUP(B2345,pivottrain!A:C,2,0)</f>
        <v>0.82037996545768566</v>
      </c>
      <c r="D2345">
        <f>VLOOKUP(B2345,pivottrain!A:C,3,0)</f>
        <v>0.17962003454231434</v>
      </c>
      <c r="E2345" t="str">
        <f t="shared" si="36"/>
        <v>FEMALE</v>
      </c>
    </row>
    <row r="2346" spans="1:5">
      <c r="A2346" s="1" t="s">
        <v>4</v>
      </c>
      <c r="B2346" s="1" t="s">
        <v>2976</v>
      </c>
      <c r="C2346">
        <f>VLOOKUP(B2346,pivottrain!A:C,2,0)</f>
        <v>0.73152478952291866</v>
      </c>
      <c r="D2346">
        <f>VLOOKUP(B2346,pivottrain!A:C,3,0)</f>
        <v>0.26847521047708139</v>
      </c>
      <c r="E2346" t="str">
        <f t="shared" si="36"/>
        <v>FEMALE</v>
      </c>
    </row>
    <row r="2347" spans="1:5">
      <c r="A2347" s="1" t="s">
        <v>4</v>
      </c>
      <c r="B2347" s="1" t="s">
        <v>2995</v>
      </c>
      <c r="C2347">
        <f>VLOOKUP(B2347,pivottrain!A:C,2,0)</f>
        <v>0.15492957746478872</v>
      </c>
      <c r="D2347">
        <f>VLOOKUP(B2347,pivottrain!A:C,3,0)</f>
        <v>0.84507042253521125</v>
      </c>
      <c r="E2347" t="str">
        <f t="shared" si="36"/>
        <v>MALE</v>
      </c>
    </row>
    <row r="2348" spans="1:5">
      <c r="A2348" s="1" t="s">
        <v>4</v>
      </c>
      <c r="B2348" s="1" t="s">
        <v>2976</v>
      </c>
      <c r="C2348">
        <f>VLOOKUP(B2348,pivottrain!A:C,2,0)</f>
        <v>0.73152478952291866</v>
      </c>
      <c r="D2348">
        <f>VLOOKUP(B2348,pivottrain!A:C,3,0)</f>
        <v>0.26847521047708139</v>
      </c>
      <c r="E2348" t="str">
        <f t="shared" si="36"/>
        <v>FEMALE</v>
      </c>
    </row>
    <row r="2349" spans="1:5">
      <c r="A2349" s="1" t="s">
        <v>4</v>
      </c>
      <c r="B2349" s="1" t="s">
        <v>2988</v>
      </c>
      <c r="C2349">
        <f>VLOOKUP(B2349,pivottrain!A:C,2,0)</f>
        <v>6.5384615384615388E-2</v>
      </c>
      <c r="D2349">
        <f>VLOOKUP(B2349,pivottrain!A:C,3,0)</f>
        <v>0.93461538461538463</v>
      </c>
      <c r="E2349" t="str">
        <f t="shared" si="36"/>
        <v>MALE</v>
      </c>
    </row>
    <row r="2350" spans="1:5">
      <c r="A2350" s="1" t="s">
        <v>4</v>
      </c>
      <c r="B2350" s="1" t="s">
        <v>2997</v>
      </c>
      <c r="C2350">
        <f>VLOOKUP(B2350,pivottrain!A:C,2,0)</f>
        <v>5.5555555555555552E-2</v>
      </c>
      <c r="D2350">
        <f>VLOOKUP(B2350,pivottrain!A:C,3,0)</f>
        <v>0.94444444444444442</v>
      </c>
      <c r="E2350" t="str">
        <f t="shared" si="36"/>
        <v>MALE</v>
      </c>
    </row>
    <row r="2351" spans="1:5">
      <c r="A2351" s="1" t="s">
        <v>4</v>
      </c>
      <c r="B2351" s="1" t="s">
        <v>2995</v>
      </c>
      <c r="C2351">
        <f>VLOOKUP(B2351,pivottrain!A:C,2,0)</f>
        <v>0.15492957746478872</v>
      </c>
      <c r="D2351">
        <f>VLOOKUP(B2351,pivottrain!A:C,3,0)</f>
        <v>0.84507042253521125</v>
      </c>
      <c r="E2351" t="str">
        <f t="shared" si="36"/>
        <v>MALE</v>
      </c>
    </row>
    <row r="2352" spans="1:5">
      <c r="A2352" s="1" t="s">
        <v>4</v>
      </c>
      <c r="B2352" s="1" t="s">
        <v>2979</v>
      </c>
      <c r="C2352">
        <f>VLOOKUP(B2352,pivottrain!A:C,2,0)</f>
        <v>0.47619047619047616</v>
      </c>
      <c r="D2352">
        <f>VLOOKUP(B2352,pivottrain!A:C,3,0)</f>
        <v>0.52380952380952384</v>
      </c>
      <c r="E2352" t="str">
        <f t="shared" si="36"/>
        <v>MALE</v>
      </c>
    </row>
    <row r="2353" spans="1:5">
      <c r="A2353" s="1" t="s">
        <v>4</v>
      </c>
      <c r="B2353" s="1" t="s">
        <v>2983</v>
      </c>
      <c r="C2353">
        <f>VLOOKUP(B2353,pivottrain!A:C,2,0)</f>
        <v>0.82037996545768566</v>
      </c>
      <c r="D2353">
        <f>VLOOKUP(B2353,pivottrain!A:C,3,0)</f>
        <v>0.17962003454231434</v>
      </c>
      <c r="E2353" t="str">
        <f t="shared" si="36"/>
        <v>FEMALE</v>
      </c>
    </row>
    <row r="2354" spans="1:5">
      <c r="A2354" s="1" t="s">
        <v>4</v>
      </c>
      <c r="B2354" s="1" t="s">
        <v>2987</v>
      </c>
      <c r="C2354">
        <f>VLOOKUP(B2354,pivottrain!A:C,2,0)</f>
        <v>0.171875</v>
      </c>
      <c r="D2354">
        <f>VLOOKUP(B2354,pivottrain!A:C,3,0)</f>
        <v>0.828125</v>
      </c>
      <c r="E2354" t="str">
        <f t="shared" si="36"/>
        <v>MALE</v>
      </c>
    </row>
    <row r="2355" spans="1:5">
      <c r="A2355" s="1" t="s">
        <v>4</v>
      </c>
      <c r="B2355" s="1" t="s">
        <v>2996</v>
      </c>
      <c r="C2355">
        <f>VLOOKUP(B2355,pivottrain!A:C,2,0)</f>
        <v>0</v>
      </c>
      <c r="D2355">
        <f>VLOOKUP(B2355,pivottrain!A:C,3,0)</f>
        <v>1</v>
      </c>
      <c r="E2355" t="str">
        <f t="shared" si="36"/>
        <v>MALE</v>
      </c>
    </row>
    <row r="2356" spans="1:5">
      <c r="A2356" s="1" t="s">
        <v>4</v>
      </c>
      <c r="B2356" s="1" t="s">
        <v>2992</v>
      </c>
      <c r="C2356">
        <f>VLOOKUP(B2356,pivottrain!A:C,2,0)</f>
        <v>0.06</v>
      </c>
      <c r="D2356">
        <f>VLOOKUP(B2356,pivottrain!A:C,3,0)</f>
        <v>0.94</v>
      </c>
      <c r="E2356" t="str">
        <f t="shared" si="36"/>
        <v>MALE</v>
      </c>
    </row>
    <row r="2357" spans="1:5">
      <c r="A2357" s="1" t="s">
        <v>4</v>
      </c>
      <c r="B2357" s="1" t="s">
        <v>2994</v>
      </c>
      <c r="C2357">
        <f>VLOOKUP(B2357,pivottrain!A:C,2,0)</f>
        <v>8.6538461538461536E-2</v>
      </c>
      <c r="D2357">
        <f>VLOOKUP(B2357,pivottrain!A:C,3,0)</f>
        <v>0.91346153846153844</v>
      </c>
      <c r="E2357" t="str">
        <f t="shared" si="36"/>
        <v>MALE</v>
      </c>
    </row>
    <row r="2358" spans="1:5">
      <c r="A2358" s="1" t="s">
        <v>4</v>
      </c>
      <c r="B2358" s="1" t="s">
        <v>2994</v>
      </c>
      <c r="C2358">
        <f>VLOOKUP(B2358,pivottrain!A:C,2,0)</f>
        <v>8.6538461538461536E-2</v>
      </c>
      <c r="D2358">
        <f>VLOOKUP(B2358,pivottrain!A:C,3,0)</f>
        <v>0.91346153846153844</v>
      </c>
      <c r="E2358" t="str">
        <f t="shared" si="36"/>
        <v>MALE</v>
      </c>
    </row>
    <row r="2359" spans="1:5">
      <c r="A2359" s="1" t="s">
        <v>4</v>
      </c>
      <c r="B2359" s="1" t="s">
        <v>2976</v>
      </c>
      <c r="C2359">
        <f>VLOOKUP(B2359,pivottrain!A:C,2,0)</f>
        <v>0.73152478952291866</v>
      </c>
      <c r="D2359">
        <f>VLOOKUP(B2359,pivottrain!A:C,3,0)</f>
        <v>0.26847521047708139</v>
      </c>
      <c r="E2359" t="str">
        <f t="shared" si="36"/>
        <v>FEMALE</v>
      </c>
    </row>
    <row r="2360" spans="1:5">
      <c r="A2360" s="1" t="s">
        <v>4</v>
      </c>
      <c r="B2360" s="1" t="s">
        <v>2992</v>
      </c>
      <c r="C2360">
        <f>VLOOKUP(B2360,pivottrain!A:C,2,0)</f>
        <v>0.06</v>
      </c>
      <c r="D2360">
        <f>VLOOKUP(B2360,pivottrain!A:C,3,0)</f>
        <v>0.94</v>
      </c>
      <c r="E2360" t="str">
        <f t="shared" si="36"/>
        <v>MALE</v>
      </c>
    </row>
    <row r="2361" spans="1:5">
      <c r="A2361" s="1" t="s">
        <v>4</v>
      </c>
      <c r="B2361" s="1" t="s">
        <v>2976</v>
      </c>
      <c r="C2361">
        <f>VLOOKUP(B2361,pivottrain!A:C,2,0)</f>
        <v>0.73152478952291866</v>
      </c>
      <c r="D2361">
        <f>VLOOKUP(B2361,pivottrain!A:C,3,0)</f>
        <v>0.26847521047708139</v>
      </c>
      <c r="E2361" t="str">
        <f t="shared" si="36"/>
        <v>FEMALE</v>
      </c>
    </row>
    <row r="2362" spans="1:5">
      <c r="A2362" s="1" t="s">
        <v>4</v>
      </c>
      <c r="B2362" s="1" t="s">
        <v>2982</v>
      </c>
      <c r="C2362">
        <f>VLOOKUP(B2362,pivottrain!A:C,2,0)</f>
        <v>3.7234042553191488E-2</v>
      </c>
      <c r="D2362">
        <f>VLOOKUP(B2362,pivottrain!A:C,3,0)</f>
        <v>0.96276595744680848</v>
      </c>
      <c r="E2362" t="str">
        <f t="shared" si="36"/>
        <v>MALE</v>
      </c>
    </row>
    <row r="2363" spans="1:5">
      <c r="A2363" s="1" t="s">
        <v>4</v>
      </c>
      <c r="B2363" s="1" t="s">
        <v>2994</v>
      </c>
      <c r="C2363">
        <f>VLOOKUP(B2363,pivottrain!A:C,2,0)</f>
        <v>8.6538461538461536E-2</v>
      </c>
      <c r="D2363">
        <f>VLOOKUP(B2363,pivottrain!A:C,3,0)</f>
        <v>0.91346153846153844</v>
      </c>
      <c r="E2363" t="str">
        <f t="shared" si="36"/>
        <v>MALE</v>
      </c>
    </row>
    <row r="2364" spans="1:5">
      <c r="A2364" s="1" t="s">
        <v>4</v>
      </c>
      <c r="B2364" s="1" t="s">
        <v>2976</v>
      </c>
      <c r="C2364">
        <f>VLOOKUP(B2364,pivottrain!A:C,2,0)</f>
        <v>0.73152478952291866</v>
      </c>
      <c r="D2364">
        <f>VLOOKUP(B2364,pivottrain!A:C,3,0)</f>
        <v>0.26847521047708139</v>
      </c>
      <c r="E2364" t="str">
        <f t="shared" si="36"/>
        <v>FEMALE</v>
      </c>
    </row>
    <row r="2365" spans="1:5">
      <c r="A2365" s="1" t="s">
        <v>4</v>
      </c>
      <c r="B2365" s="1" t="s">
        <v>2990</v>
      </c>
      <c r="C2365">
        <f>VLOOKUP(B2365,pivottrain!A:C,2,0)</f>
        <v>4.7619047619047616E-2</v>
      </c>
      <c r="D2365">
        <f>VLOOKUP(B2365,pivottrain!A:C,3,0)</f>
        <v>0.95238095238095233</v>
      </c>
      <c r="E2365" t="str">
        <f t="shared" si="36"/>
        <v>MALE</v>
      </c>
    </row>
    <row r="2366" spans="1:5">
      <c r="A2366" s="1" t="s">
        <v>4</v>
      </c>
      <c r="B2366" s="1" t="s">
        <v>2985</v>
      </c>
      <c r="C2366">
        <f>VLOOKUP(B2366,pivottrain!A:C,2,0)</f>
        <v>6.25E-2</v>
      </c>
      <c r="D2366">
        <f>VLOOKUP(B2366,pivottrain!A:C,3,0)</f>
        <v>0.9375</v>
      </c>
      <c r="E2366" t="str">
        <f t="shared" si="36"/>
        <v>MALE</v>
      </c>
    </row>
    <row r="2367" spans="1:5">
      <c r="A2367" s="1" t="s">
        <v>4</v>
      </c>
      <c r="B2367" s="1" t="s">
        <v>2992</v>
      </c>
      <c r="C2367">
        <f>VLOOKUP(B2367,pivottrain!A:C,2,0)</f>
        <v>0.06</v>
      </c>
      <c r="D2367">
        <f>VLOOKUP(B2367,pivottrain!A:C,3,0)</f>
        <v>0.94</v>
      </c>
      <c r="E2367" t="str">
        <f t="shared" si="36"/>
        <v>MALE</v>
      </c>
    </row>
    <row r="2368" spans="1:5">
      <c r="A2368" s="1" t="s">
        <v>4</v>
      </c>
      <c r="B2368" s="1" t="s">
        <v>2988</v>
      </c>
      <c r="C2368">
        <f>VLOOKUP(B2368,pivottrain!A:C,2,0)</f>
        <v>6.5384615384615388E-2</v>
      </c>
      <c r="D2368">
        <f>VLOOKUP(B2368,pivottrain!A:C,3,0)</f>
        <v>0.93461538461538463</v>
      </c>
      <c r="E2368" t="str">
        <f t="shared" si="36"/>
        <v>MALE</v>
      </c>
    </row>
    <row r="2369" spans="1:5">
      <c r="A2369" s="1" t="s">
        <v>4</v>
      </c>
      <c r="B2369" s="1" t="s">
        <v>2976</v>
      </c>
      <c r="C2369">
        <f>VLOOKUP(B2369,pivottrain!A:C,2,0)</f>
        <v>0.73152478952291866</v>
      </c>
      <c r="D2369">
        <f>VLOOKUP(B2369,pivottrain!A:C,3,0)</f>
        <v>0.26847521047708139</v>
      </c>
      <c r="E2369" t="str">
        <f t="shared" si="36"/>
        <v>FEMALE</v>
      </c>
    </row>
    <row r="2370" spans="1:5">
      <c r="A2370" s="1" t="s">
        <v>4</v>
      </c>
      <c r="B2370" s="1" t="s">
        <v>2994</v>
      </c>
      <c r="C2370">
        <f>VLOOKUP(B2370,pivottrain!A:C,2,0)</f>
        <v>8.6538461538461536E-2</v>
      </c>
      <c r="D2370">
        <f>VLOOKUP(B2370,pivottrain!A:C,3,0)</f>
        <v>0.91346153846153844</v>
      </c>
      <c r="E2370" t="str">
        <f t="shared" si="36"/>
        <v>MALE</v>
      </c>
    </row>
    <row r="2371" spans="1:5">
      <c r="A2371" s="1" t="s">
        <v>4</v>
      </c>
      <c r="B2371" s="1" t="s">
        <v>2982</v>
      </c>
      <c r="C2371">
        <f>VLOOKUP(B2371,pivottrain!A:C,2,0)</f>
        <v>3.7234042553191488E-2</v>
      </c>
      <c r="D2371">
        <f>VLOOKUP(B2371,pivottrain!A:C,3,0)</f>
        <v>0.96276595744680848</v>
      </c>
      <c r="E2371" t="str">
        <f t="shared" ref="E2371:E2434" si="37">IF(D2371&gt;C2371,"MALE","FEMALE")</f>
        <v>MALE</v>
      </c>
    </row>
    <row r="2372" spans="1:5">
      <c r="A2372" s="1" t="s">
        <v>4</v>
      </c>
      <c r="B2372" s="1" t="s">
        <v>2995</v>
      </c>
      <c r="C2372">
        <f>VLOOKUP(B2372,pivottrain!A:C,2,0)</f>
        <v>0.15492957746478872</v>
      </c>
      <c r="D2372">
        <f>VLOOKUP(B2372,pivottrain!A:C,3,0)</f>
        <v>0.84507042253521125</v>
      </c>
      <c r="E2372" t="str">
        <f t="shared" si="37"/>
        <v>MALE</v>
      </c>
    </row>
    <row r="2373" spans="1:5">
      <c r="A2373" s="1" t="s">
        <v>4</v>
      </c>
      <c r="B2373" s="1" t="s">
        <v>2976</v>
      </c>
      <c r="C2373">
        <f>VLOOKUP(B2373,pivottrain!A:C,2,0)</f>
        <v>0.73152478952291866</v>
      </c>
      <c r="D2373">
        <f>VLOOKUP(B2373,pivottrain!A:C,3,0)</f>
        <v>0.26847521047708139</v>
      </c>
      <c r="E2373" t="str">
        <f t="shared" si="37"/>
        <v>FEMALE</v>
      </c>
    </row>
    <row r="2374" spans="1:5">
      <c r="A2374" s="1" t="s">
        <v>4</v>
      </c>
      <c r="B2374" s="1" t="s">
        <v>2977</v>
      </c>
      <c r="C2374">
        <f>VLOOKUP(B2374,pivottrain!A:C,2,0)</f>
        <v>0.15789473684210525</v>
      </c>
      <c r="D2374">
        <f>VLOOKUP(B2374,pivottrain!A:C,3,0)</f>
        <v>0.84210526315789469</v>
      </c>
      <c r="E2374" t="str">
        <f t="shared" si="37"/>
        <v>MALE</v>
      </c>
    </row>
    <row r="2375" spans="1:5">
      <c r="A2375" s="1" t="s">
        <v>4</v>
      </c>
      <c r="B2375" s="1" t="s">
        <v>2982</v>
      </c>
      <c r="C2375">
        <f>VLOOKUP(B2375,pivottrain!A:C,2,0)</f>
        <v>3.7234042553191488E-2</v>
      </c>
      <c r="D2375">
        <f>VLOOKUP(B2375,pivottrain!A:C,3,0)</f>
        <v>0.96276595744680848</v>
      </c>
      <c r="E2375" t="str">
        <f t="shared" si="37"/>
        <v>MALE</v>
      </c>
    </row>
    <row r="2376" spans="1:5">
      <c r="A2376" s="1" t="s">
        <v>4</v>
      </c>
      <c r="B2376" s="1" t="s">
        <v>2986</v>
      </c>
      <c r="C2376">
        <f>VLOOKUP(B2376,pivottrain!A:C,2,0)</f>
        <v>0.28260869565217389</v>
      </c>
      <c r="D2376">
        <f>VLOOKUP(B2376,pivottrain!A:C,3,0)</f>
        <v>0.71739130434782605</v>
      </c>
      <c r="E2376" t="str">
        <f t="shared" si="37"/>
        <v>MALE</v>
      </c>
    </row>
    <row r="2377" spans="1:5">
      <c r="A2377" s="1" t="s">
        <v>4</v>
      </c>
      <c r="B2377" s="1" t="s">
        <v>2983</v>
      </c>
      <c r="C2377">
        <f>VLOOKUP(B2377,pivottrain!A:C,2,0)</f>
        <v>0.82037996545768566</v>
      </c>
      <c r="D2377">
        <f>VLOOKUP(B2377,pivottrain!A:C,3,0)</f>
        <v>0.17962003454231434</v>
      </c>
      <c r="E2377" t="str">
        <f t="shared" si="37"/>
        <v>FEMALE</v>
      </c>
    </row>
    <row r="2378" spans="1:5">
      <c r="A2378" s="1" t="s">
        <v>4</v>
      </c>
      <c r="B2378" s="1" t="s">
        <v>2976</v>
      </c>
      <c r="C2378">
        <f>VLOOKUP(B2378,pivottrain!A:C,2,0)</f>
        <v>0.73152478952291866</v>
      </c>
      <c r="D2378">
        <f>VLOOKUP(B2378,pivottrain!A:C,3,0)</f>
        <v>0.26847521047708139</v>
      </c>
      <c r="E2378" t="str">
        <f t="shared" si="37"/>
        <v>FEMALE</v>
      </c>
    </row>
    <row r="2379" spans="1:5">
      <c r="A2379" s="1" t="s">
        <v>4</v>
      </c>
      <c r="B2379" s="1" t="s">
        <v>2994</v>
      </c>
      <c r="C2379">
        <f>VLOOKUP(B2379,pivottrain!A:C,2,0)</f>
        <v>8.6538461538461536E-2</v>
      </c>
      <c r="D2379">
        <f>VLOOKUP(B2379,pivottrain!A:C,3,0)</f>
        <v>0.91346153846153844</v>
      </c>
      <c r="E2379" t="str">
        <f t="shared" si="37"/>
        <v>MALE</v>
      </c>
    </row>
    <row r="2380" spans="1:5">
      <c r="A2380" s="1" t="s">
        <v>4</v>
      </c>
      <c r="B2380" s="1" t="s">
        <v>2988</v>
      </c>
      <c r="C2380">
        <f>VLOOKUP(B2380,pivottrain!A:C,2,0)</f>
        <v>6.5384615384615388E-2</v>
      </c>
      <c r="D2380">
        <f>VLOOKUP(B2380,pivottrain!A:C,3,0)</f>
        <v>0.93461538461538463</v>
      </c>
      <c r="E2380" t="str">
        <f t="shared" si="37"/>
        <v>MALE</v>
      </c>
    </row>
    <row r="2381" spans="1:5">
      <c r="A2381" s="1" t="s">
        <v>4</v>
      </c>
      <c r="B2381" s="1" t="s">
        <v>2978</v>
      </c>
      <c r="C2381">
        <f>VLOOKUP(B2381,pivottrain!A:C,2,0)</f>
        <v>5.0847457627118647E-2</v>
      </c>
      <c r="D2381">
        <f>VLOOKUP(B2381,pivottrain!A:C,3,0)</f>
        <v>0.94915254237288138</v>
      </c>
      <c r="E2381" t="str">
        <f t="shared" si="37"/>
        <v>MALE</v>
      </c>
    </row>
    <row r="2382" spans="1:5">
      <c r="A2382" s="1" t="s">
        <v>4</v>
      </c>
      <c r="B2382" s="1" t="s">
        <v>2988</v>
      </c>
      <c r="C2382">
        <f>VLOOKUP(B2382,pivottrain!A:C,2,0)</f>
        <v>6.5384615384615388E-2</v>
      </c>
      <c r="D2382">
        <f>VLOOKUP(B2382,pivottrain!A:C,3,0)</f>
        <v>0.93461538461538463</v>
      </c>
      <c r="E2382" t="str">
        <f t="shared" si="37"/>
        <v>MALE</v>
      </c>
    </row>
    <row r="2383" spans="1:5">
      <c r="A2383" s="1" t="s">
        <v>4</v>
      </c>
      <c r="B2383" s="1" t="s">
        <v>2983</v>
      </c>
      <c r="C2383">
        <f>VLOOKUP(B2383,pivottrain!A:C,2,0)</f>
        <v>0.82037996545768566</v>
      </c>
      <c r="D2383">
        <f>VLOOKUP(B2383,pivottrain!A:C,3,0)</f>
        <v>0.17962003454231434</v>
      </c>
      <c r="E2383" t="str">
        <f t="shared" si="37"/>
        <v>FEMALE</v>
      </c>
    </row>
    <row r="2384" spans="1:5">
      <c r="A2384" s="1" t="s">
        <v>4</v>
      </c>
      <c r="B2384" s="1" t="s">
        <v>2978</v>
      </c>
      <c r="C2384">
        <f>VLOOKUP(B2384,pivottrain!A:C,2,0)</f>
        <v>5.0847457627118647E-2</v>
      </c>
      <c r="D2384">
        <f>VLOOKUP(B2384,pivottrain!A:C,3,0)</f>
        <v>0.94915254237288138</v>
      </c>
      <c r="E2384" t="str">
        <f t="shared" si="37"/>
        <v>MALE</v>
      </c>
    </row>
    <row r="2385" spans="1:5">
      <c r="A2385" s="1" t="s">
        <v>4</v>
      </c>
      <c r="B2385" s="1" t="s">
        <v>2987</v>
      </c>
      <c r="C2385">
        <f>VLOOKUP(B2385,pivottrain!A:C,2,0)</f>
        <v>0.171875</v>
      </c>
      <c r="D2385">
        <f>VLOOKUP(B2385,pivottrain!A:C,3,0)</f>
        <v>0.828125</v>
      </c>
      <c r="E2385" t="str">
        <f t="shared" si="37"/>
        <v>MALE</v>
      </c>
    </row>
    <row r="2386" spans="1:5">
      <c r="A2386" s="1" t="s">
        <v>4</v>
      </c>
      <c r="B2386" s="1" t="s">
        <v>2992</v>
      </c>
      <c r="C2386">
        <f>VLOOKUP(B2386,pivottrain!A:C,2,0)</f>
        <v>0.06</v>
      </c>
      <c r="D2386">
        <f>VLOOKUP(B2386,pivottrain!A:C,3,0)</f>
        <v>0.94</v>
      </c>
      <c r="E2386" t="str">
        <f t="shared" si="37"/>
        <v>MALE</v>
      </c>
    </row>
    <row r="2387" spans="1:5">
      <c r="A2387" s="1" t="s">
        <v>4</v>
      </c>
      <c r="B2387" s="1" t="s">
        <v>2988</v>
      </c>
      <c r="C2387">
        <f>VLOOKUP(B2387,pivottrain!A:C,2,0)</f>
        <v>6.5384615384615388E-2</v>
      </c>
      <c r="D2387">
        <f>VLOOKUP(B2387,pivottrain!A:C,3,0)</f>
        <v>0.93461538461538463</v>
      </c>
      <c r="E2387" t="str">
        <f t="shared" si="37"/>
        <v>MALE</v>
      </c>
    </row>
    <row r="2388" spans="1:5">
      <c r="A2388" s="1" t="s">
        <v>4</v>
      </c>
      <c r="B2388" s="1" t="s">
        <v>2976</v>
      </c>
      <c r="C2388">
        <f>VLOOKUP(B2388,pivottrain!A:C,2,0)</f>
        <v>0.73152478952291866</v>
      </c>
      <c r="D2388">
        <f>VLOOKUP(B2388,pivottrain!A:C,3,0)</f>
        <v>0.26847521047708139</v>
      </c>
      <c r="E2388" t="str">
        <f t="shared" si="37"/>
        <v>FEMALE</v>
      </c>
    </row>
    <row r="2389" spans="1:5">
      <c r="A2389" s="1" t="s">
        <v>4</v>
      </c>
      <c r="B2389" s="1" t="s">
        <v>2982</v>
      </c>
      <c r="C2389">
        <f>VLOOKUP(B2389,pivottrain!A:C,2,0)</f>
        <v>3.7234042553191488E-2</v>
      </c>
      <c r="D2389">
        <f>VLOOKUP(B2389,pivottrain!A:C,3,0)</f>
        <v>0.96276595744680848</v>
      </c>
      <c r="E2389" t="str">
        <f t="shared" si="37"/>
        <v>MALE</v>
      </c>
    </row>
    <row r="2390" spans="1:5">
      <c r="A2390" s="1" t="s">
        <v>4</v>
      </c>
      <c r="B2390" s="1" t="s">
        <v>2996</v>
      </c>
      <c r="C2390">
        <f>VLOOKUP(B2390,pivottrain!A:C,2,0)</f>
        <v>0</v>
      </c>
      <c r="D2390">
        <f>VLOOKUP(B2390,pivottrain!A:C,3,0)</f>
        <v>1</v>
      </c>
      <c r="E2390" t="str">
        <f t="shared" si="37"/>
        <v>MALE</v>
      </c>
    </row>
    <row r="2391" spans="1:5">
      <c r="A2391" s="1" t="s">
        <v>4</v>
      </c>
      <c r="B2391" s="1" t="s">
        <v>2983</v>
      </c>
      <c r="C2391">
        <f>VLOOKUP(B2391,pivottrain!A:C,2,0)</f>
        <v>0.82037996545768566</v>
      </c>
      <c r="D2391">
        <f>VLOOKUP(B2391,pivottrain!A:C,3,0)</f>
        <v>0.17962003454231434</v>
      </c>
      <c r="E2391" t="str">
        <f t="shared" si="37"/>
        <v>FEMALE</v>
      </c>
    </row>
    <row r="2392" spans="1:5">
      <c r="A2392" s="1" t="s">
        <v>4</v>
      </c>
      <c r="B2392" s="1" t="s">
        <v>2982</v>
      </c>
      <c r="C2392">
        <f>VLOOKUP(B2392,pivottrain!A:C,2,0)</f>
        <v>3.7234042553191488E-2</v>
      </c>
      <c r="D2392">
        <f>VLOOKUP(B2392,pivottrain!A:C,3,0)</f>
        <v>0.96276595744680848</v>
      </c>
      <c r="E2392" t="str">
        <f t="shared" si="37"/>
        <v>MALE</v>
      </c>
    </row>
    <row r="2393" spans="1:5">
      <c r="A2393" s="1" t="s">
        <v>4</v>
      </c>
      <c r="B2393" s="1" t="s">
        <v>2988</v>
      </c>
      <c r="C2393">
        <f>VLOOKUP(B2393,pivottrain!A:C,2,0)</f>
        <v>6.5384615384615388E-2</v>
      </c>
      <c r="D2393">
        <f>VLOOKUP(B2393,pivottrain!A:C,3,0)</f>
        <v>0.93461538461538463</v>
      </c>
      <c r="E2393" t="str">
        <f t="shared" si="37"/>
        <v>MALE</v>
      </c>
    </row>
    <row r="2394" spans="1:5">
      <c r="A2394" s="1" t="s">
        <v>4</v>
      </c>
      <c r="B2394" s="1" t="s">
        <v>2992</v>
      </c>
      <c r="C2394">
        <f>VLOOKUP(B2394,pivottrain!A:C,2,0)</f>
        <v>0.06</v>
      </c>
      <c r="D2394">
        <f>VLOOKUP(B2394,pivottrain!A:C,3,0)</f>
        <v>0.94</v>
      </c>
      <c r="E2394" t="str">
        <f t="shared" si="37"/>
        <v>MALE</v>
      </c>
    </row>
    <row r="2395" spans="1:5">
      <c r="A2395" s="1" t="s">
        <v>4</v>
      </c>
      <c r="B2395" s="1" t="s">
        <v>2994</v>
      </c>
      <c r="C2395">
        <f>VLOOKUP(B2395,pivottrain!A:C,2,0)</f>
        <v>8.6538461538461536E-2</v>
      </c>
      <c r="D2395">
        <f>VLOOKUP(B2395,pivottrain!A:C,3,0)</f>
        <v>0.91346153846153844</v>
      </c>
      <c r="E2395" t="str">
        <f t="shared" si="37"/>
        <v>MALE</v>
      </c>
    </row>
    <row r="2396" spans="1:5">
      <c r="A2396" s="1" t="s">
        <v>4</v>
      </c>
      <c r="B2396" s="1" t="s">
        <v>2992</v>
      </c>
      <c r="C2396">
        <f>VLOOKUP(B2396,pivottrain!A:C,2,0)</f>
        <v>0.06</v>
      </c>
      <c r="D2396">
        <f>VLOOKUP(B2396,pivottrain!A:C,3,0)</f>
        <v>0.94</v>
      </c>
      <c r="E2396" t="str">
        <f t="shared" si="37"/>
        <v>MALE</v>
      </c>
    </row>
    <row r="2397" spans="1:5">
      <c r="A2397" s="1" t="s">
        <v>4</v>
      </c>
      <c r="B2397" s="1" t="s">
        <v>2976</v>
      </c>
      <c r="C2397">
        <f>VLOOKUP(B2397,pivottrain!A:C,2,0)</f>
        <v>0.73152478952291866</v>
      </c>
      <c r="D2397">
        <f>VLOOKUP(B2397,pivottrain!A:C,3,0)</f>
        <v>0.26847521047708139</v>
      </c>
      <c r="E2397" t="str">
        <f t="shared" si="37"/>
        <v>FEMALE</v>
      </c>
    </row>
    <row r="2398" spans="1:5">
      <c r="A2398" s="1" t="s">
        <v>4</v>
      </c>
      <c r="B2398" s="1" t="s">
        <v>2976</v>
      </c>
      <c r="C2398">
        <f>VLOOKUP(B2398,pivottrain!A:C,2,0)</f>
        <v>0.73152478952291866</v>
      </c>
      <c r="D2398">
        <f>VLOOKUP(B2398,pivottrain!A:C,3,0)</f>
        <v>0.26847521047708139</v>
      </c>
      <c r="E2398" t="str">
        <f t="shared" si="37"/>
        <v>FEMALE</v>
      </c>
    </row>
    <row r="2399" spans="1:5">
      <c r="A2399" s="1" t="s">
        <v>4</v>
      </c>
      <c r="B2399" s="1" t="s">
        <v>2997</v>
      </c>
      <c r="C2399">
        <f>VLOOKUP(B2399,pivottrain!A:C,2,0)</f>
        <v>5.5555555555555552E-2</v>
      </c>
      <c r="D2399">
        <f>VLOOKUP(B2399,pivottrain!A:C,3,0)</f>
        <v>0.94444444444444442</v>
      </c>
      <c r="E2399" t="str">
        <f t="shared" si="37"/>
        <v>MALE</v>
      </c>
    </row>
    <row r="2400" spans="1:5">
      <c r="A2400" s="1" t="s">
        <v>4</v>
      </c>
      <c r="B2400" s="1" t="s">
        <v>2976</v>
      </c>
      <c r="C2400">
        <f>VLOOKUP(B2400,pivottrain!A:C,2,0)</f>
        <v>0.73152478952291866</v>
      </c>
      <c r="D2400">
        <f>VLOOKUP(B2400,pivottrain!A:C,3,0)</f>
        <v>0.26847521047708139</v>
      </c>
      <c r="E2400" t="str">
        <f t="shared" si="37"/>
        <v>FEMALE</v>
      </c>
    </row>
    <row r="2401" spans="1:5">
      <c r="A2401" s="1" t="s">
        <v>4</v>
      </c>
      <c r="B2401" s="1" t="s">
        <v>2985</v>
      </c>
      <c r="C2401">
        <f>VLOOKUP(B2401,pivottrain!A:C,2,0)</f>
        <v>6.25E-2</v>
      </c>
      <c r="D2401">
        <f>VLOOKUP(B2401,pivottrain!A:C,3,0)</f>
        <v>0.9375</v>
      </c>
      <c r="E2401" t="str">
        <f t="shared" si="37"/>
        <v>MALE</v>
      </c>
    </row>
    <row r="2402" spans="1:5">
      <c r="A2402" s="1" t="s">
        <v>4</v>
      </c>
      <c r="B2402" s="1" t="s">
        <v>2983</v>
      </c>
      <c r="C2402">
        <f>VLOOKUP(B2402,pivottrain!A:C,2,0)</f>
        <v>0.82037996545768566</v>
      </c>
      <c r="D2402">
        <f>VLOOKUP(B2402,pivottrain!A:C,3,0)</f>
        <v>0.17962003454231434</v>
      </c>
      <c r="E2402" t="str">
        <f t="shared" si="37"/>
        <v>FEMALE</v>
      </c>
    </row>
    <row r="2403" spans="1:5">
      <c r="A2403" s="1" t="s">
        <v>4</v>
      </c>
      <c r="B2403" s="1" t="s">
        <v>2996</v>
      </c>
      <c r="C2403">
        <f>VLOOKUP(B2403,pivottrain!A:C,2,0)</f>
        <v>0</v>
      </c>
      <c r="D2403">
        <f>VLOOKUP(B2403,pivottrain!A:C,3,0)</f>
        <v>1</v>
      </c>
      <c r="E2403" t="str">
        <f t="shared" si="37"/>
        <v>MALE</v>
      </c>
    </row>
    <row r="2404" spans="1:5">
      <c r="A2404" s="1" t="s">
        <v>4</v>
      </c>
      <c r="B2404" s="1" t="s">
        <v>2988</v>
      </c>
      <c r="C2404">
        <f>VLOOKUP(B2404,pivottrain!A:C,2,0)</f>
        <v>6.5384615384615388E-2</v>
      </c>
      <c r="D2404">
        <f>VLOOKUP(B2404,pivottrain!A:C,3,0)</f>
        <v>0.93461538461538463</v>
      </c>
      <c r="E2404" t="str">
        <f t="shared" si="37"/>
        <v>MALE</v>
      </c>
    </row>
    <row r="2405" spans="1:5">
      <c r="A2405" s="1" t="s">
        <v>4</v>
      </c>
      <c r="B2405" s="1" t="s">
        <v>2990</v>
      </c>
      <c r="C2405">
        <f>VLOOKUP(B2405,pivottrain!A:C,2,0)</f>
        <v>4.7619047619047616E-2</v>
      </c>
      <c r="D2405">
        <f>VLOOKUP(B2405,pivottrain!A:C,3,0)</f>
        <v>0.95238095238095233</v>
      </c>
      <c r="E2405" t="str">
        <f t="shared" si="37"/>
        <v>MALE</v>
      </c>
    </row>
    <row r="2406" spans="1:5">
      <c r="A2406" s="1" t="s">
        <v>4</v>
      </c>
      <c r="B2406" s="1" t="s">
        <v>2993</v>
      </c>
      <c r="C2406">
        <f>VLOOKUP(B2406,pivottrain!A:C,2,0)</f>
        <v>0.10810810810810811</v>
      </c>
      <c r="D2406">
        <f>VLOOKUP(B2406,pivottrain!A:C,3,0)</f>
        <v>0.89189189189189189</v>
      </c>
      <c r="E2406" t="str">
        <f t="shared" si="37"/>
        <v>MALE</v>
      </c>
    </row>
    <row r="2407" spans="1:5">
      <c r="A2407" s="1" t="s">
        <v>4</v>
      </c>
      <c r="B2407" s="1" t="s">
        <v>2976</v>
      </c>
      <c r="C2407">
        <f>VLOOKUP(B2407,pivottrain!A:C,2,0)</f>
        <v>0.73152478952291866</v>
      </c>
      <c r="D2407">
        <f>VLOOKUP(B2407,pivottrain!A:C,3,0)</f>
        <v>0.26847521047708139</v>
      </c>
      <c r="E2407" t="str">
        <f t="shared" si="37"/>
        <v>FEMALE</v>
      </c>
    </row>
    <row r="2408" spans="1:5">
      <c r="A2408" s="1" t="s">
        <v>4</v>
      </c>
      <c r="B2408" s="1" t="s">
        <v>2976</v>
      </c>
      <c r="C2408">
        <f>VLOOKUP(B2408,pivottrain!A:C,2,0)</f>
        <v>0.73152478952291866</v>
      </c>
      <c r="D2408">
        <f>VLOOKUP(B2408,pivottrain!A:C,3,0)</f>
        <v>0.26847521047708139</v>
      </c>
      <c r="E2408" t="str">
        <f t="shared" si="37"/>
        <v>FEMALE</v>
      </c>
    </row>
    <row r="2409" spans="1:5">
      <c r="A2409" s="1" t="s">
        <v>4</v>
      </c>
      <c r="B2409" s="1" t="s">
        <v>2976</v>
      </c>
      <c r="C2409">
        <f>VLOOKUP(B2409,pivottrain!A:C,2,0)</f>
        <v>0.73152478952291866</v>
      </c>
      <c r="D2409">
        <f>VLOOKUP(B2409,pivottrain!A:C,3,0)</f>
        <v>0.26847521047708139</v>
      </c>
      <c r="E2409" t="str">
        <f t="shared" si="37"/>
        <v>FEMALE</v>
      </c>
    </row>
    <row r="2410" spans="1:5">
      <c r="A2410" s="1" t="s">
        <v>4</v>
      </c>
      <c r="B2410" s="1" t="s">
        <v>2988</v>
      </c>
      <c r="C2410">
        <f>VLOOKUP(B2410,pivottrain!A:C,2,0)</f>
        <v>6.5384615384615388E-2</v>
      </c>
      <c r="D2410">
        <f>VLOOKUP(B2410,pivottrain!A:C,3,0)</f>
        <v>0.93461538461538463</v>
      </c>
      <c r="E2410" t="str">
        <f t="shared" si="37"/>
        <v>MALE</v>
      </c>
    </row>
    <row r="2411" spans="1:5">
      <c r="A2411" s="1" t="s">
        <v>4</v>
      </c>
      <c r="B2411" s="1" t="s">
        <v>2995</v>
      </c>
      <c r="C2411">
        <f>VLOOKUP(B2411,pivottrain!A:C,2,0)</f>
        <v>0.15492957746478872</v>
      </c>
      <c r="D2411">
        <f>VLOOKUP(B2411,pivottrain!A:C,3,0)</f>
        <v>0.84507042253521125</v>
      </c>
      <c r="E2411" t="str">
        <f t="shared" si="37"/>
        <v>MALE</v>
      </c>
    </row>
    <row r="2412" spans="1:5">
      <c r="A2412" s="1" t="s">
        <v>4</v>
      </c>
      <c r="B2412" s="1" t="s">
        <v>2992</v>
      </c>
      <c r="C2412">
        <f>VLOOKUP(B2412,pivottrain!A:C,2,0)</f>
        <v>0.06</v>
      </c>
      <c r="D2412">
        <f>VLOOKUP(B2412,pivottrain!A:C,3,0)</f>
        <v>0.94</v>
      </c>
      <c r="E2412" t="str">
        <f t="shared" si="37"/>
        <v>MALE</v>
      </c>
    </row>
    <row r="2413" spans="1:5">
      <c r="A2413" s="1" t="s">
        <v>4</v>
      </c>
      <c r="B2413" s="1" t="s">
        <v>2994</v>
      </c>
      <c r="C2413">
        <f>VLOOKUP(B2413,pivottrain!A:C,2,0)</f>
        <v>8.6538461538461536E-2</v>
      </c>
      <c r="D2413">
        <f>VLOOKUP(B2413,pivottrain!A:C,3,0)</f>
        <v>0.91346153846153844</v>
      </c>
      <c r="E2413" t="str">
        <f t="shared" si="37"/>
        <v>MALE</v>
      </c>
    </row>
    <row r="2414" spans="1:5">
      <c r="A2414" s="1" t="s">
        <v>4</v>
      </c>
      <c r="B2414" s="1" t="s">
        <v>2984</v>
      </c>
      <c r="C2414">
        <f>VLOOKUP(B2414,pivottrain!A:C,2,0)</f>
        <v>2.6315789473684209E-2</v>
      </c>
      <c r="D2414">
        <f>VLOOKUP(B2414,pivottrain!A:C,3,0)</f>
        <v>0.97368421052631582</v>
      </c>
      <c r="E2414" t="str">
        <f t="shared" si="37"/>
        <v>MALE</v>
      </c>
    </row>
    <row r="2415" spans="1:5">
      <c r="A2415" s="1" t="s">
        <v>4</v>
      </c>
      <c r="B2415" s="1" t="s">
        <v>2982</v>
      </c>
      <c r="C2415">
        <f>VLOOKUP(B2415,pivottrain!A:C,2,0)</f>
        <v>3.7234042553191488E-2</v>
      </c>
      <c r="D2415">
        <f>VLOOKUP(B2415,pivottrain!A:C,3,0)</f>
        <v>0.96276595744680848</v>
      </c>
      <c r="E2415" t="str">
        <f t="shared" si="37"/>
        <v>MALE</v>
      </c>
    </row>
    <row r="2416" spans="1:5">
      <c r="A2416" s="1" t="s">
        <v>4</v>
      </c>
      <c r="B2416" s="1" t="s">
        <v>2987</v>
      </c>
      <c r="C2416">
        <f>VLOOKUP(B2416,pivottrain!A:C,2,0)</f>
        <v>0.171875</v>
      </c>
      <c r="D2416">
        <f>VLOOKUP(B2416,pivottrain!A:C,3,0)</f>
        <v>0.828125</v>
      </c>
      <c r="E2416" t="str">
        <f t="shared" si="37"/>
        <v>MALE</v>
      </c>
    </row>
    <row r="2417" spans="1:5">
      <c r="A2417" s="1" t="s">
        <v>4</v>
      </c>
      <c r="B2417" s="1" t="s">
        <v>2996</v>
      </c>
      <c r="C2417">
        <f>VLOOKUP(B2417,pivottrain!A:C,2,0)</f>
        <v>0</v>
      </c>
      <c r="D2417">
        <f>VLOOKUP(B2417,pivottrain!A:C,3,0)</f>
        <v>1</v>
      </c>
      <c r="E2417" t="str">
        <f t="shared" si="37"/>
        <v>MALE</v>
      </c>
    </row>
    <row r="2418" spans="1:5">
      <c r="A2418" s="1" t="s">
        <v>4</v>
      </c>
      <c r="B2418" s="1" t="s">
        <v>2992</v>
      </c>
      <c r="C2418">
        <f>VLOOKUP(B2418,pivottrain!A:C,2,0)</f>
        <v>0.06</v>
      </c>
      <c r="D2418">
        <f>VLOOKUP(B2418,pivottrain!A:C,3,0)</f>
        <v>0.94</v>
      </c>
      <c r="E2418" t="str">
        <f t="shared" si="37"/>
        <v>MALE</v>
      </c>
    </row>
    <row r="2419" spans="1:5">
      <c r="A2419" s="1" t="s">
        <v>4</v>
      </c>
      <c r="B2419" s="1" t="s">
        <v>2992</v>
      </c>
      <c r="C2419">
        <f>VLOOKUP(B2419,pivottrain!A:C,2,0)</f>
        <v>0.06</v>
      </c>
      <c r="D2419">
        <f>VLOOKUP(B2419,pivottrain!A:C,3,0)</f>
        <v>0.94</v>
      </c>
      <c r="E2419" t="str">
        <f t="shared" si="37"/>
        <v>MALE</v>
      </c>
    </row>
    <row r="2420" spans="1:5">
      <c r="A2420" s="1" t="s">
        <v>4</v>
      </c>
      <c r="B2420" s="1" t="s">
        <v>2995</v>
      </c>
      <c r="C2420">
        <f>VLOOKUP(B2420,pivottrain!A:C,2,0)</f>
        <v>0.15492957746478872</v>
      </c>
      <c r="D2420">
        <f>VLOOKUP(B2420,pivottrain!A:C,3,0)</f>
        <v>0.84507042253521125</v>
      </c>
      <c r="E2420" t="str">
        <f t="shared" si="37"/>
        <v>MALE</v>
      </c>
    </row>
    <row r="2421" spans="1:5">
      <c r="A2421" s="1" t="s">
        <v>4</v>
      </c>
      <c r="B2421" s="1" t="s">
        <v>2988</v>
      </c>
      <c r="C2421">
        <f>VLOOKUP(B2421,pivottrain!A:C,2,0)</f>
        <v>6.5384615384615388E-2</v>
      </c>
      <c r="D2421">
        <f>VLOOKUP(B2421,pivottrain!A:C,3,0)</f>
        <v>0.93461538461538463</v>
      </c>
      <c r="E2421" t="str">
        <f t="shared" si="37"/>
        <v>MALE</v>
      </c>
    </row>
    <row r="2422" spans="1:5">
      <c r="A2422" s="1" t="s">
        <v>4</v>
      </c>
      <c r="B2422" s="1" t="s">
        <v>2990</v>
      </c>
      <c r="C2422">
        <f>VLOOKUP(B2422,pivottrain!A:C,2,0)</f>
        <v>4.7619047619047616E-2</v>
      </c>
      <c r="D2422">
        <f>VLOOKUP(B2422,pivottrain!A:C,3,0)</f>
        <v>0.95238095238095233</v>
      </c>
      <c r="E2422" t="str">
        <f t="shared" si="37"/>
        <v>MALE</v>
      </c>
    </row>
    <row r="2423" spans="1:5">
      <c r="A2423" s="1" t="s">
        <v>4</v>
      </c>
      <c r="B2423" s="1" t="s">
        <v>2995</v>
      </c>
      <c r="C2423">
        <f>VLOOKUP(B2423,pivottrain!A:C,2,0)</f>
        <v>0.15492957746478872</v>
      </c>
      <c r="D2423">
        <f>VLOOKUP(B2423,pivottrain!A:C,3,0)</f>
        <v>0.84507042253521125</v>
      </c>
      <c r="E2423" t="str">
        <f t="shared" si="37"/>
        <v>MALE</v>
      </c>
    </row>
    <row r="2424" spans="1:5">
      <c r="A2424" s="1" t="s">
        <v>4</v>
      </c>
      <c r="B2424" s="1" t="s">
        <v>2976</v>
      </c>
      <c r="C2424">
        <f>VLOOKUP(B2424,pivottrain!A:C,2,0)</f>
        <v>0.73152478952291866</v>
      </c>
      <c r="D2424">
        <f>VLOOKUP(B2424,pivottrain!A:C,3,0)</f>
        <v>0.26847521047708139</v>
      </c>
      <c r="E2424" t="str">
        <f t="shared" si="37"/>
        <v>FEMALE</v>
      </c>
    </row>
    <row r="2425" spans="1:5">
      <c r="A2425" s="1" t="s">
        <v>4</v>
      </c>
      <c r="B2425" s="1" t="s">
        <v>2983</v>
      </c>
      <c r="C2425">
        <f>VLOOKUP(B2425,pivottrain!A:C,2,0)</f>
        <v>0.82037996545768566</v>
      </c>
      <c r="D2425">
        <f>VLOOKUP(B2425,pivottrain!A:C,3,0)</f>
        <v>0.17962003454231434</v>
      </c>
      <c r="E2425" t="str">
        <f t="shared" si="37"/>
        <v>FEMALE</v>
      </c>
    </row>
    <row r="2426" spans="1:5">
      <c r="A2426" s="1" t="s">
        <v>4</v>
      </c>
      <c r="B2426" s="1" t="s">
        <v>2985</v>
      </c>
      <c r="C2426">
        <f>VLOOKUP(B2426,pivottrain!A:C,2,0)</f>
        <v>6.25E-2</v>
      </c>
      <c r="D2426">
        <f>VLOOKUP(B2426,pivottrain!A:C,3,0)</f>
        <v>0.9375</v>
      </c>
      <c r="E2426" t="str">
        <f t="shared" si="37"/>
        <v>MALE</v>
      </c>
    </row>
    <row r="2427" spans="1:5">
      <c r="A2427" s="1" t="s">
        <v>4</v>
      </c>
      <c r="B2427" s="1" t="s">
        <v>2995</v>
      </c>
      <c r="C2427">
        <f>VLOOKUP(B2427,pivottrain!A:C,2,0)</f>
        <v>0.15492957746478872</v>
      </c>
      <c r="D2427">
        <f>VLOOKUP(B2427,pivottrain!A:C,3,0)</f>
        <v>0.84507042253521125</v>
      </c>
      <c r="E2427" t="str">
        <f t="shared" si="37"/>
        <v>MALE</v>
      </c>
    </row>
    <row r="2428" spans="1:5">
      <c r="A2428" s="1" t="s">
        <v>4</v>
      </c>
      <c r="B2428" s="1" t="s">
        <v>2976</v>
      </c>
      <c r="C2428">
        <f>VLOOKUP(B2428,pivottrain!A:C,2,0)</f>
        <v>0.73152478952291866</v>
      </c>
      <c r="D2428">
        <f>VLOOKUP(B2428,pivottrain!A:C,3,0)</f>
        <v>0.26847521047708139</v>
      </c>
      <c r="E2428" t="str">
        <f t="shared" si="37"/>
        <v>FEMALE</v>
      </c>
    </row>
    <row r="2429" spans="1:5">
      <c r="A2429" s="1" t="s">
        <v>4</v>
      </c>
      <c r="B2429" s="1" t="s">
        <v>2992</v>
      </c>
      <c r="C2429">
        <f>VLOOKUP(B2429,pivottrain!A:C,2,0)</f>
        <v>0.06</v>
      </c>
      <c r="D2429">
        <f>VLOOKUP(B2429,pivottrain!A:C,3,0)</f>
        <v>0.94</v>
      </c>
      <c r="E2429" t="str">
        <f t="shared" si="37"/>
        <v>MALE</v>
      </c>
    </row>
    <row r="2430" spans="1:5">
      <c r="A2430" s="1" t="s">
        <v>4</v>
      </c>
      <c r="B2430" s="1" t="s">
        <v>2987</v>
      </c>
      <c r="C2430">
        <f>VLOOKUP(B2430,pivottrain!A:C,2,0)</f>
        <v>0.171875</v>
      </c>
      <c r="D2430">
        <f>VLOOKUP(B2430,pivottrain!A:C,3,0)</f>
        <v>0.828125</v>
      </c>
      <c r="E2430" t="str">
        <f t="shared" si="37"/>
        <v>MALE</v>
      </c>
    </row>
    <row r="2431" spans="1:5">
      <c r="A2431" s="1" t="s">
        <v>4</v>
      </c>
      <c r="B2431" s="1" t="s">
        <v>2983</v>
      </c>
      <c r="C2431">
        <f>VLOOKUP(B2431,pivottrain!A:C,2,0)</f>
        <v>0.82037996545768566</v>
      </c>
      <c r="D2431">
        <f>VLOOKUP(B2431,pivottrain!A:C,3,0)</f>
        <v>0.17962003454231434</v>
      </c>
      <c r="E2431" t="str">
        <f t="shared" si="37"/>
        <v>FEMALE</v>
      </c>
    </row>
    <row r="2432" spans="1:5">
      <c r="A2432" s="1" t="s">
        <v>4</v>
      </c>
      <c r="B2432" s="1" t="s">
        <v>2976</v>
      </c>
      <c r="C2432">
        <f>VLOOKUP(B2432,pivottrain!A:C,2,0)</f>
        <v>0.73152478952291866</v>
      </c>
      <c r="D2432">
        <f>VLOOKUP(B2432,pivottrain!A:C,3,0)</f>
        <v>0.26847521047708139</v>
      </c>
      <c r="E2432" t="str">
        <f t="shared" si="37"/>
        <v>FEMALE</v>
      </c>
    </row>
    <row r="2433" spans="1:5">
      <c r="A2433" s="1" t="s">
        <v>4</v>
      </c>
      <c r="B2433" s="1" t="s">
        <v>2976</v>
      </c>
      <c r="C2433">
        <f>VLOOKUP(B2433,pivottrain!A:C,2,0)</f>
        <v>0.73152478952291866</v>
      </c>
      <c r="D2433">
        <f>VLOOKUP(B2433,pivottrain!A:C,3,0)</f>
        <v>0.26847521047708139</v>
      </c>
      <c r="E2433" t="str">
        <f t="shared" si="37"/>
        <v>FEMALE</v>
      </c>
    </row>
    <row r="2434" spans="1:5">
      <c r="A2434" s="1" t="s">
        <v>4</v>
      </c>
      <c r="B2434" s="1" t="s">
        <v>2996</v>
      </c>
      <c r="C2434">
        <f>VLOOKUP(B2434,pivottrain!A:C,2,0)</f>
        <v>0</v>
      </c>
      <c r="D2434">
        <f>VLOOKUP(B2434,pivottrain!A:C,3,0)</f>
        <v>1</v>
      </c>
      <c r="E2434" t="str">
        <f t="shared" si="37"/>
        <v>MALE</v>
      </c>
    </row>
    <row r="2435" spans="1:5">
      <c r="A2435" s="1" t="s">
        <v>4</v>
      </c>
      <c r="B2435" s="1" t="s">
        <v>2988</v>
      </c>
      <c r="C2435">
        <f>VLOOKUP(B2435,pivottrain!A:C,2,0)</f>
        <v>6.5384615384615388E-2</v>
      </c>
      <c r="D2435">
        <f>VLOOKUP(B2435,pivottrain!A:C,3,0)</f>
        <v>0.93461538461538463</v>
      </c>
      <c r="E2435" t="str">
        <f t="shared" ref="E2435:E2498" si="38">IF(D2435&gt;C2435,"MALE","FEMALE")</f>
        <v>MALE</v>
      </c>
    </row>
    <row r="2436" spans="1:5">
      <c r="A2436" s="1" t="s">
        <v>4</v>
      </c>
      <c r="B2436" s="1" t="s">
        <v>2988</v>
      </c>
      <c r="C2436">
        <f>VLOOKUP(B2436,pivottrain!A:C,2,0)</f>
        <v>6.5384615384615388E-2</v>
      </c>
      <c r="D2436">
        <f>VLOOKUP(B2436,pivottrain!A:C,3,0)</f>
        <v>0.93461538461538463</v>
      </c>
      <c r="E2436" t="str">
        <f t="shared" si="38"/>
        <v>MALE</v>
      </c>
    </row>
    <row r="2437" spans="1:5">
      <c r="A2437" s="1" t="s">
        <v>4</v>
      </c>
      <c r="B2437" s="1" t="s">
        <v>2976</v>
      </c>
      <c r="C2437">
        <f>VLOOKUP(B2437,pivottrain!A:C,2,0)</f>
        <v>0.73152478952291866</v>
      </c>
      <c r="D2437">
        <f>VLOOKUP(B2437,pivottrain!A:C,3,0)</f>
        <v>0.26847521047708139</v>
      </c>
      <c r="E2437" t="str">
        <f t="shared" si="38"/>
        <v>FEMALE</v>
      </c>
    </row>
    <row r="2438" spans="1:5">
      <c r="A2438" s="1" t="s">
        <v>4</v>
      </c>
      <c r="B2438" s="1" t="s">
        <v>2986</v>
      </c>
      <c r="C2438">
        <f>VLOOKUP(B2438,pivottrain!A:C,2,0)</f>
        <v>0.28260869565217389</v>
      </c>
      <c r="D2438">
        <f>VLOOKUP(B2438,pivottrain!A:C,3,0)</f>
        <v>0.71739130434782605</v>
      </c>
      <c r="E2438" t="str">
        <f t="shared" si="38"/>
        <v>MALE</v>
      </c>
    </row>
    <row r="2439" spans="1:5">
      <c r="A2439" s="1" t="s">
        <v>4</v>
      </c>
      <c r="B2439" s="1" t="s">
        <v>2982</v>
      </c>
      <c r="C2439">
        <f>VLOOKUP(B2439,pivottrain!A:C,2,0)</f>
        <v>3.7234042553191488E-2</v>
      </c>
      <c r="D2439">
        <f>VLOOKUP(B2439,pivottrain!A:C,3,0)</f>
        <v>0.96276595744680848</v>
      </c>
      <c r="E2439" t="str">
        <f t="shared" si="38"/>
        <v>MALE</v>
      </c>
    </row>
    <row r="2440" spans="1:5">
      <c r="A2440" s="1" t="s">
        <v>4</v>
      </c>
      <c r="B2440" s="1" t="s">
        <v>2986</v>
      </c>
      <c r="C2440">
        <f>VLOOKUP(B2440,pivottrain!A:C,2,0)</f>
        <v>0.28260869565217389</v>
      </c>
      <c r="D2440">
        <f>VLOOKUP(B2440,pivottrain!A:C,3,0)</f>
        <v>0.71739130434782605</v>
      </c>
      <c r="E2440" t="str">
        <f t="shared" si="38"/>
        <v>MALE</v>
      </c>
    </row>
    <row r="2441" spans="1:5">
      <c r="A2441" s="1" t="s">
        <v>4</v>
      </c>
      <c r="B2441" s="1" t="s">
        <v>2982</v>
      </c>
      <c r="C2441">
        <f>VLOOKUP(B2441,pivottrain!A:C,2,0)</f>
        <v>3.7234042553191488E-2</v>
      </c>
      <c r="D2441">
        <f>VLOOKUP(B2441,pivottrain!A:C,3,0)</f>
        <v>0.96276595744680848</v>
      </c>
      <c r="E2441" t="str">
        <f t="shared" si="38"/>
        <v>MALE</v>
      </c>
    </row>
    <row r="2442" spans="1:5">
      <c r="A2442" s="1" t="s">
        <v>4</v>
      </c>
      <c r="B2442" s="1" t="s">
        <v>2995</v>
      </c>
      <c r="C2442">
        <f>VLOOKUP(B2442,pivottrain!A:C,2,0)</f>
        <v>0.15492957746478872</v>
      </c>
      <c r="D2442">
        <f>VLOOKUP(B2442,pivottrain!A:C,3,0)</f>
        <v>0.84507042253521125</v>
      </c>
      <c r="E2442" t="str">
        <f t="shared" si="38"/>
        <v>MALE</v>
      </c>
    </row>
    <row r="2443" spans="1:5">
      <c r="A2443" s="1" t="s">
        <v>4</v>
      </c>
      <c r="B2443" s="1" t="s">
        <v>2985</v>
      </c>
      <c r="C2443">
        <f>VLOOKUP(B2443,pivottrain!A:C,2,0)</f>
        <v>6.25E-2</v>
      </c>
      <c r="D2443">
        <f>VLOOKUP(B2443,pivottrain!A:C,3,0)</f>
        <v>0.9375</v>
      </c>
      <c r="E2443" t="str">
        <f t="shared" si="38"/>
        <v>MALE</v>
      </c>
    </row>
    <row r="2444" spans="1:5">
      <c r="A2444" s="1" t="s">
        <v>4</v>
      </c>
      <c r="B2444" s="1" t="s">
        <v>2981</v>
      </c>
      <c r="C2444">
        <f>VLOOKUP(B2444,pivottrain!A:C,2,0)</f>
        <v>5.2631578947368418E-2</v>
      </c>
      <c r="D2444">
        <f>VLOOKUP(B2444,pivottrain!A:C,3,0)</f>
        <v>0.94736842105263153</v>
      </c>
      <c r="E2444" t="str">
        <f t="shared" si="38"/>
        <v>MALE</v>
      </c>
    </row>
    <row r="2445" spans="1:5">
      <c r="A2445" s="1" t="s">
        <v>4</v>
      </c>
      <c r="B2445" s="1" t="s">
        <v>2976</v>
      </c>
      <c r="C2445">
        <f>VLOOKUP(B2445,pivottrain!A:C,2,0)</f>
        <v>0.73152478952291866</v>
      </c>
      <c r="D2445">
        <f>VLOOKUP(B2445,pivottrain!A:C,3,0)</f>
        <v>0.26847521047708139</v>
      </c>
      <c r="E2445" t="str">
        <f t="shared" si="38"/>
        <v>FEMALE</v>
      </c>
    </row>
    <row r="2446" spans="1:5">
      <c r="A2446" s="1" t="s">
        <v>4</v>
      </c>
      <c r="B2446" s="1" t="s">
        <v>2977</v>
      </c>
      <c r="C2446">
        <f>VLOOKUP(B2446,pivottrain!A:C,2,0)</f>
        <v>0.15789473684210525</v>
      </c>
      <c r="D2446">
        <f>VLOOKUP(B2446,pivottrain!A:C,3,0)</f>
        <v>0.84210526315789469</v>
      </c>
      <c r="E2446" t="str">
        <f t="shared" si="38"/>
        <v>MALE</v>
      </c>
    </row>
    <row r="2447" spans="1:5">
      <c r="A2447" s="1" t="s">
        <v>4</v>
      </c>
      <c r="B2447" s="1" t="s">
        <v>2982</v>
      </c>
      <c r="C2447">
        <f>VLOOKUP(B2447,pivottrain!A:C,2,0)</f>
        <v>3.7234042553191488E-2</v>
      </c>
      <c r="D2447">
        <f>VLOOKUP(B2447,pivottrain!A:C,3,0)</f>
        <v>0.96276595744680848</v>
      </c>
      <c r="E2447" t="str">
        <f t="shared" si="38"/>
        <v>MALE</v>
      </c>
    </row>
    <row r="2448" spans="1:5">
      <c r="A2448" s="1" t="s">
        <v>4</v>
      </c>
      <c r="B2448" s="1" t="s">
        <v>2982</v>
      </c>
      <c r="C2448">
        <f>VLOOKUP(B2448,pivottrain!A:C,2,0)</f>
        <v>3.7234042553191488E-2</v>
      </c>
      <c r="D2448">
        <f>VLOOKUP(B2448,pivottrain!A:C,3,0)</f>
        <v>0.96276595744680848</v>
      </c>
      <c r="E2448" t="str">
        <f t="shared" si="38"/>
        <v>MALE</v>
      </c>
    </row>
    <row r="2449" spans="1:5">
      <c r="A2449" s="1" t="s">
        <v>4</v>
      </c>
      <c r="B2449" s="1" t="s">
        <v>2988</v>
      </c>
      <c r="C2449">
        <f>VLOOKUP(B2449,pivottrain!A:C,2,0)</f>
        <v>6.5384615384615388E-2</v>
      </c>
      <c r="D2449">
        <f>VLOOKUP(B2449,pivottrain!A:C,3,0)</f>
        <v>0.93461538461538463</v>
      </c>
      <c r="E2449" t="str">
        <f t="shared" si="38"/>
        <v>MALE</v>
      </c>
    </row>
    <row r="2450" spans="1:5">
      <c r="A2450" s="1" t="s">
        <v>4</v>
      </c>
      <c r="B2450" s="1" t="s">
        <v>2976</v>
      </c>
      <c r="C2450">
        <f>VLOOKUP(B2450,pivottrain!A:C,2,0)</f>
        <v>0.73152478952291866</v>
      </c>
      <c r="D2450">
        <f>VLOOKUP(B2450,pivottrain!A:C,3,0)</f>
        <v>0.26847521047708139</v>
      </c>
      <c r="E2450" t="str">
        <f t="shared" si="38"/>
        <v>FEMALE</v>
      </c>
    </row>
    <row r="2451" spans="1:5">
      <c r="A2451" s="1" t="s">
        <v>4</v>
      </c>
      <c r="B2451" s="1" t="s">
        <v>2992</v>
      </c>
      <c r="C2451">
        <f>VLOOKUP(B2451,pivottrain!A:C,2,0)</f>
        <v>0.06</v>
      </c>
      <c r="D2451">
        <f>VLOOKUP(B2451,pivottrain!A:C,3,0)</f>
        <v>0.94</v>
      </c>
      <c r="E2451" t="str">
        <f t="shared" si="38"/>
        <v>MALE</v>
      </c>
    </row>
    <row r="2452" spans="1:5">
      <c r="A2452" s="1" t="s">
        <v>4</v>
      </c>
      <c r="B2452" s="1" t="s">
        <v>2988</v>
      </c>
      <c r="C2452">
        <f>VLOOKUP(B2452,pivottrain!A:C,2,0)</f>
        <v>6.5384615384615388E-2</v>
      </c>
      <c r="D2452">
        <f>VLOOKUP(B2452,pivottrain!A:C,3,0)</f>
        <v>0.93461538461538463</v>
      </c>
      <c r="E2452" t="str">
        <f t="shared" si="38"/>
        <v>MALE</v>
      </c>
    </row>
    <row r="2453" spans="1:5">
      <c r="A2453" s="1" t="s">
        <v>4</v>
      </c>
      <c r="B2453" s="1" t="s">
        <v>2998</v>
      </c>
      <c r="C2453">
        <f>VLOOKUP(B2453,pivottrain!A:C,2,0)</f>
        <v>0.18181818181818182</v>
      </c>
      <c r="D2453">
        <f>VLOOKUP(B2453,pivottrain!A:C,3,0)</f>
        <v>0.81818181818181823</v>
      </c>
      <c r="E2453" t="str">
        <f t="shared" si="38"/>
        <v>MALE</v>
      </c>
    </row>
    <row r="2454" spans="1:5">
      <c r="A2454" s="1" t="s">
        <v>4</v>
      </c>
      <c r="B2454" s="1" t="s">
        <v>2983</v>
      </c>
      <c r="C2454">
        <f>VLOOKUP(B2454,pivottrain!A:C,2,0)</f>
        <v>0.82037996545768566</v>
      </c>
      <c r="D2454">
        <f>VLOOKUP(B2454,pivottrain!A:C,3,0)</f>
        <v>0.17962003454231434</v>
      </c>
      <c r="E2454" t="str">
        <f t="shared" si="38"/>
        <v>FEMALE</v>
      </c>
    </row>
    <row r="2455" spans="1:5">
      <c r="A2455" s="1" t="s">
        <v>4</v>
      </c>
      <c r="B2455" s="1" t="s">
        <v>2976</v>
      </c>
      <c r="C2455">
        <f>VLOOKUP(B2455,pivottrain!A:C,2,0)</f>
        <v>0.73152478952291866</v>
      </c>
      <c r="D2455">
        <f>VLOOKUP(B2455,pivottrain!A:C,3,0)</f>
        <v>0.26847521047708139</v>
      </c>
      <c r="E2455" t="str">
        <f t="shared" si="38"/>
        <v>FEMALE</v>
      </c>
    </row>
    <row r="2456" spans="1:5">
      <c r="A2456" s="1" t="s">
        <v>4</v>
      </c>
      <c r="B2456" s="1" t="s">
        <v>2976</v>
      </c>
      <c r="C2456">
        <f>VLOOKUP(B2456,pivottrain!A:C,2,0)</f>
        <v>0.73152478952291866</v>
      </c>
      <c r="D2456">
        <f>VLOOKUP(B2456,pivottrain!A:C,3,0)</f>
        <v>0.26847521047708139</v>
      </c>
      <c r="E2456" t="str">
        <f t="shared" si="38"/>
        <v>FEMALE</v>
      </c>
    </row>
    <row r="2457" spans="1:5">
      <c r="A2457" s="1" t="s">
        <v>4</v>
      </c>
      <c r="B2457" s="1" t="s">
        <v>2982</v>
      </c>
      <c r="C2457">
        <f>VLOOKUP(B2457,pivottrain!A:C,2,0)</f>
        <v>3.7234042553191488E-2</v>
      </c>
      <c r="D2457">
        <f>VLOOKUP(B2457,pivottrain!A:C,3,0)</f>
        <v>0.96276595744680848</v>
      </c>
      <c r="E2457" t="str">
        <f t="shared" si="38"/>
        <v>MALE</v>
      </c>
    </row>
    <row r="2458" spans="1:5">
      <c r="A2458" s="1" t="s">
        <v>4</v>
      </c>
      <c r="B2458" s="1" t="s">
        <v>2982</v>
      </c>
      <c r="C2458">
        <f>VLOOKUP(B2458,pivottrain!A:C,2,0)</f>
        <v>3.7234042553191488E-2</v>
      </c>
      <c r="D2458">
        <f>VLOOKUP(B2458,pivottrain!A:C,3,0)</f>
        <v>0.96276595744680848</v>
      </c>
      <c r="E2458" t="str">
        <f t="shared" si="38"/>
        <v>MALE</v>
      </c>
    </row>
    <row r="2459" spans="1:5">
      <c r="A2459" s="1" t="s">
        <v>4</v>
      </c>
      <c r="B2459" s="1" t="s">
        <v>2976</v>
      </c>
      <c r="C2459">
        <f>VLOOKUP(B2459,pivottrain!A:C,2,0)</f>
        <v>0.73152478952291866</v>
      </c>
      <c r="D2459">
        <f>VLOOKUP(B2459,pivottrain!A:C,3,0)</f>
        <v>0.26847521047708139</v>
      </c>
      <c r="E2459" t="str">
        <f t="shared" si="38"/>
        <v>FEMALE</v>
      </c>
    </row>
    <row r="2460" spans="1:5">
      <c r="A2460" s="1" t="s">
        <v>4</v>
      </c>
      <c r="B2460" s="1" t="s">
        <v>2986</v>
      </c>
      <c r="C2460">
        <f>VLOOKUP(B2460,pivottrain!A:C,2,0)</f>
        <v>0.28260869565217389</v>
      </c>
      <c r="D2460">
        <f>VLOOKUP(B2460,pivottrain!A:C,3,0)</f>
        <v>0.71739130434782605</v>
      </c>
      <c r="E2460" t="str">
        <f t="shared" si="38"/>
        <v>MALE</v>
      </c>
    </row>
    <row r="2461" spans="1:5">
      <c r="A2461" s="1" t="s">
        <v>4</v>
      </c>
      <c r="B2461" s="1" t="s">
        <v>2994</v>
      </c>
      <c r="C2461">
        <f>VLOOKUP(B2461,pivottrain!A:C,2,0)</f>
        <v>8.6538461538461536E-2</v>
      </c>
      <c r="D2461">
        <f>VLOOKUP(B2461,pivottrain!A:C,3,0)</f>
        <v>0.91346153846153844</v>
      </c>
      <c r="E2461" t="str">
        <f t="shared" si="38"/>
        <v>MALE</v>
      </c>
    </row>
    <row r="2462" spans="1:5">
      <c r="A2462" s="1" t="s">
        <v>4</v>
      </c>
      <c r="B2462" s="1" t="s">
        <v>2997</v>
      </c>
      <c r="C2462">
        <f>VLOOKUP(B2462,pivottrain!A:C,2,0)</f>
        <v>5.5555555555555552E-2</v>
      </c>
      <c r="D2462">
        <f>VLOOKUP(B2462,pivottrain!A:C,3,0)</f>
        <v>0.94444444444444442</v>
      </c>
      <c r="E2462" t="str">
        <f t="shared" si="38"/>
        <v>MALE</v>
      </c>
    </row>
    <row r="2463" spans="1:5">
      <c r="A2463" s="1" t="s">
        <v>4</v>
      </c>
      <c r="B2463" s="1" t="s">
        <v>2982</v>
      </c>
      <c r="C2463">
        <f>VLOOKUP(B2463,pivottrain!A:C,2,0)</f>
        <v>3.7234042553191488E-2</v>
      </c>
      <c r="D2463">
        <f>VLOOKUP(B2463,pivottrain!A:C,3,0)</f>
        <v>0.96276595744680848</v>
      </c>
      <c r="E2463" t="str">
        <f t="shared" si="38"/>
        <v>MALE</v>
      </c>
    </row>
    <row r="2464" spans="1:5">
      <c r="A2464" s="1" t="s">
        <v>4</v>
      </c>
      <c r="B2464" s="1" t="s">
        <v>2987</v>
      </c>
      <c r="C2464">
        <f>VLOOKUP(B2464,pivottrain!A:C,2,0)</f>
        <v>0.171875</v>
      </c>
      <c r="D2464">
        <f>VLOOKUP(B2464,pivottrain!A:C,3,0)</f>
        <v>0.828125</v>
      </c>
      <c r="E2464" t="str">
        <f t="shared" si="38"/>
        <v>MALE</v>
      </c>
    </row>
    <row r="2465" spans="1:5">
      <c r="A2465" s="1" t="s">
        <v>4</v>
      </c>
      <c r="B2465" s="1" t="s">
        <v>2992</v>
      </c>
      <c r="C2465">
        <f>VLOOKUP(B2465,pivottrain!A:C,2,0)</f>
        <v>0.06</v>
      </c>
      <c r="D2465">
        <f>VLOOKUP(B2465,pivottrain!A:C,3,0)</f>
        <v>0.94</v>
      </c>
      <c r="E2465" t="str">
        <f t="shared" si="38"/>
        <v>MALE</v>
      </c>
    </row>
    <row r="2466" spans="1:5">
      <c r="A2466" s="1" t="s">
        <v>4</v>
      </c>
      <c r="B2466" s="1" t="s">
        <v>2983</v>
      </c>
      <c r="C2466">
        <f>VLOOKUP(B2466,pivottrain!A:C,2,0)</f>
        <v>0.82037996545768566</v>
      </c>
      <c r="D2466">
        <f>VLOOKUP(B2466,pivottrain!A:C,3,0)</f>
        <v>0.17962003454231434</v>
      </c>
      <c r="E2466" t="str">
        <f t="shared" si="38"/>
        <v>FEMALE</v>
      </c>
    </row>
    <row r="2467" spans="1:5">
      <c r="A2467" s="1" t="s">
        <v>4</v>
      </c>
      <c r="B2467" s="1" t="s">
        <v>2992</v>
      </c>
      <c r="C2467">
        <f>VLOOKUP(B2467,pivottrain!A:C,2,0)</f>
        <v>0.06</v>
      </c>
      <c r="D2467">
        <f>VLOOKUP(B2467,pivottrain!A:C,3,0)</f>
        <v>0.94</v>
      </c>
      <c r="E2467" t="str">
        <f t="shared" si="38"/>
        <v>MALE</v>
      </c>
    </row>
    <row r="2468" spans="1:5">
      <c r="A2468" s="1" t="s">
        <v>4</v>
      </c>
      <c r="B2468" s="1" t="s">
        <v>2988</v>
      </c>
      <c r="C2468">
        <f>VLOOKUP(B2468,pivottrain!A:C,2,0)</f>
        <v>6.5384615384615388E-2</v>
      </c>
      <c r="D2468">
        <f>VLOOKUP(B2468,pivottrain!A:C,3,0)</f>
        <v>0.93461538461538463</v>
      </c>
      <c r="E2468" t="str">
        <f t="shared" si="38"/>
        <v>MALE</v>
      </c>
    </row>
    <row r="2469" spans="1:5">
      <c r="A2469" s="1" t="s">
        <v>4</v>
      </c>
      <c r="B2469" s="1" t="s">
        <v>2988</v>
      </c>
      <c r="C2469">
        <f>VLOOKUP(B2469,pivottrain!A:C,2,0)</f>
        <v>6.5384615384615388E-2</v>
      </c>
      <c r="D2469">
        <f>VLOOKUP(B2469,pivottrain!A:C,3,0)</f>
        <v>0.93461538461538463</v>
      </c>
      <c r="E2469" t="str">
        <f t="shared" si="38"/>
        <v>MALE</v>
      </c>
    </row>
    <row r="2470" spans="1:5">
      <c r="A2470" s="1" t="s">
        <v>4</v>
      </c>
      <c r="B2470" s="1" t="s">
        <v>2983</v>
      </c>
      <c r="C2470">
        <f>VLOOKUP(B2470,pivottrain!A:C,2,0)</f>
        <v>0.82037996545768566</v>
      </c>
      <c r="D2470">
        <f>VLOOKUP(B2470,pivottrain!A:C,3,0)</f>
        <v>0.17962003454231434</v>
      </c>
      <c r="E2470" t="str">
        <f t="shared" si="38"/>
        <v>FEMALE</v>
      </c>
    </row>
    <row r="2471" spans="1:5">
      <c r="A2471" s="1" t="s">
        <v>4</v>
      </c>
      <c r="B2471" s="1" t="s">
        <v>2988</v>
      </c>
      <c r="C2471">
        <f>VLOOKUP(B2471,pivottrain!A:C,2,0)</f>
        <v>6.5384615384615388E-2</v>
      </c>
      <c r="D2471">
        <f>VLOOKUP(B2471,pivottrain!A:C,3,0)</f>
        <v>0.93461538461538463</v>
      </c>
      <c r="E2471" t="str">
        <f t="shared" si="38"/>
        <v>MALE</v>
      </c>
    </row>
    <row r="2472" spans="1:5">
      <c r="A2472" s="1" t="s">
        <v>4</v>
      </c>
      <c r="B2472" s="1" t="s">
        <v>2988</v>
      </c>
      <c r="C2472">
        <f>VLOOKUP(B2472,pivottrain!A:C,2,0)</f>
        <v>6.5384615384615388E-2</v>
      </c>
      <c r="D2472">
        <f>VLOOKUP(B2472,pivottrain!A:C,3,0)</f>
        <v>0.93461538461538463</v>
      </c>
      <c r="E2472" t="str">
        <f t="shared" si="38"/>
        <v>MALE</v>
      </c>
    </row>
    <row r="2473" spans="1:5">
      <c r="A2473" s="1" t="s">
        <v>4</v>
      </c>
      <c r="B2473" s="1" t="s">
        <v>2982</v>
      </c>
      <c r="C2473">
        <f>VLOOKUP(B2473,pivottrain!A:C,2,0)</f>
        <v>3.7234042553191488E-2</v>
      </c>
      <c r="D2473">
        <f>VLOOKUP(B2473,pivottrain!A:C,3,0)</f>
        <v>0.96276595744680848</v>
      </c>
      <c r="E2473" t="str">
        <f t="shared" si="38"/>
        <v>MALE</v>
      </c>
    </row>
    <row r="2474" spans="1:5">
      <c r="A2474" s="1" t="s">
        <v>4</v>
      </c>
      <c r="B2474" s="1" t="s">
        <v>2981</v>
      </c>
      <c r="C2474">
        <f>VLOOKUP(B2474,pivottrain!A:C,2,0)</f>
        <v>5.2631578947368418E-2</v>
      </c>
      <c r="D2474">
        <f>VLOOKUP(B2474,pivottrain!A:C,3,0)</f>
        <v>0.94736842105263153</v>
      </c>
      <c r="E2474" t="str">
        <f t="shared" si="38"/>
        <v>MALE</v>
      </c>
    </row>
    <row r="2475" spans="1:5">
      <c r="A2475" s="1" t="s">
        <v>4</v>
      </c>
      <c r="B2475" s="1" t="s">
        <v>2997</v>
      </c>
      <c r="C2475">
        <f>VLOOKUP(B2475,pivottrain!A:C,2,0)</f>
        <v>5.5555555555555552E-2</v>
      </c>
      <c r="D2475">
        <f>VLOOKUP(B2475,pivottrain!A:C,3,0)</f>
        <v>0.94444444444444442</v>
      </c>
      <c r="E2475" t="str">
        <f t="shared" si="38"/>
        <v>MALE</v>
      </c>
    </row>
    <row r="2476" spans="1:5">
      <c r="A2476" s="1" t="s">
        <v>4</v>
      </c>
      <c r="B2476" s="1" t="s">
        <v>2992</v>
      </c>
      <c r="C2476">
        <f>VLOOKUP(B2476,pivottrain!A:C,2,0)</f>
        <v>0.06</v>
      </c>
      <c r="D2476">
        <f>VLOOKUP(B2476,pivottrain!A:C,3,0)</f>
        <v>0.94</v>
      </c>
      <c r="E2476" t="str">
        <f t="shared" si="38"/>
        <v>MALE</v>
      </c>
    </row>
    <row r="2477" spans="1:5">
      <c r="A2477" s="1" t="s">
        <v>4</v>
      </c>
      <c r="B2477" s="1" t="s">
        <v>2976</v>
      </c>
      <c r="C2477">
        <f>VLOOKUP(B2477,pivottrain!A:C,2,0)</f>
        <v>0.73152478952291866</v>
      </c>
      <c r="D2477">
        <f>VLOOKUP(B2477,pivottrain!A:C,3,0)</f>
        <v>0.26847521047708139</v>
      </c>
      <c r="E2477" t="str">
        <f t="shared" si="38"/>
        <v>FEMALE</v>
      </c>
    </row>
    <row r="2478" spans="1:5">
      <c r="A2478" s="1" t="s">
        <v>4</v>
      </c>
      <c r="B2478" s="1" t="s">
        <v>2993</v>
      </c>
      <c r="C2478">
        <f>VLOOKUP(B2478,pivottrain!A:C,2,0)</f>
        <v>0.10810810810810811</v>
      </c>
      <c r="D2478">
        <f>VLOOKUP(B2478,pivottrain!A:C,3,0)</f>
        <v>0.89189189189189189</v>
      </c>
      <c r="E2478" t="str">
        <f t="shared" si="38"/>
        <v>MALE</v>
      </c>
    </row>
    <row r="2479" spans="1:5">
      <c r="A2479" s="1" t="s">
        <v>4</v>
      </c>
      <c r="B2479" s="1" t="s">
        <v>2987</v>
      </c>
      <c r="C2479">
        <f>VLOOKUP(B2479,pivottrain!A:C,2,0)</f>
        <v>0.171875</v>
      </c>
      <c r="D2479">
        <f>VLOOKUP(B2479,pivottrain!A:C,3,0)</f>
        <v>0.828125</v>
      </c>
      <c r="E2479" t="str">
        <f t="shared" si="38"/>
        <v>MALE</v>
      </c>
    </row>
    <row r="2480" spans="1:5">
      <c r="A2480" s="1" t="s">
        <v>4</v>
      </c>
      <c r="B2480" s="1" t="s">
        <v>2981</v>
      </c>
      <c r="C2480">
        <f>VLOOKUP(B2480,pivottrain!A:C,2,0)</f>
        <v>5.2631578947368418E-2</v>
      </c>
      <c r="D2480">
        <f>VLOOKUP(B2480,pivottrain!A:C,3,0)</f>
        <v>0.94736842105263153</v>
      </c>
      <c r="E2480" t="str">
        <f t="shared" si="38"/>
        <v>MALE</v>
      </c>
    </row>
    <row r="2481" spans="1:5">
      <c r="A2481" s="1" t="s">
        <v>4</v>
      </c>
      <c r="B2481" s="1" t="s">
        <v>2988</v>
      </c>
      <c r="C2481">
        <f>VLOOKUP(B2481,pivottrain!A:C,2,0)</f>
        <v>6.5384615384615388E-2</v>
      </c>
      <c r="D2481">
        <f>VLOOKUP(B2481,pivottrain!A:C,3,0)</f>
        <v>0.93461538461538463</v>
      </c>
      <c r="E2481" t="str">
        <f t="shared" si="38"/>
        <v>MALE</v>
      </c>
    </row>
    <row r="2482" spans="1:5">
      <c r="A2482" s="1" t="s">
        <v>4</v>
      </c>
      <c r="B2482" s="1" t="s">
        <v>2988</v>
      </c>
      <c r="C2482">
        <f>VLOOKUP(B2482,pivottrain!A:C,2,0)</f>
        <v>6.5384615384615388E-2</v>
      </c>
      <c r="D2482">
        <f>VLOOKUP(B2482,pivottrain!A:C,3,0)</f>
        <v>0.93461538461538463</v>
      </c>
      <c r="E2482" t="str">
        <f t="shared" si="38"/>
        <v>MALE</v>
      </c>
    </row>
    <row r="2483" spans="1:5">
      <c r="A2483" s="1" t="s">
        <v>4</v>
      </c>
      <c r="B2483" s="1" t="s">
        <v>2994</v>
      </c>
      <c r="C2483">
        <f>VLOOKUP(B2483,pivottrain!A:C,2,0)</f>
        <v>8.6538461538461536E-2</v>
      </c>
      <c r="D2483">
        <f>VLOOKUP(B2483,pivottrain!A:C,3,0)</f>
        <v>0.91346153846153844</v>
      </c>
      <c r="E2483" t="str">
        <f t="shared" si="38"/>
        <v>MALE</v>
      </c>
    </row>
    <row r="2484" spans="1:5">
      <c r="A2484" s="1" t="s">
        <v>4</v>
      </c>
      <c r="B2484" s="1" t="s">
        <v>2998</v>
      </c>
      <c r="C2484">
        <f>VLOOKUP(B2484,pivottrain!A:C,2,0)</f>
        <v>0.18181818181818182</v>
      </c>
      <c r="D2484">
        <f>VLOOKUP(B2484,pivottrain!A:C,3,0)</f>
        <v>0.81818181818181823</v>
      </c>
      <c r="E2484" t="str">
        <f t="shared" si="38"/>
        <v>MALE</v>
      </c>
    </row>
    <row r="2485" spans="1:5">
      <c r="A2485" s="1" t="s">
        <v>4</v>
      </c>
      <c r="B2485" s="1" t="s">
        <v>2992</v>
      </c>
      <c r="C2485">
        <f>VLOOKUP(B2485,pivottrain!A:C,2,0)</f>
        <v>0.06</v>
      </c>
      <c r="D2485">
        <f>VLOOKUP(B2485,pivottrain!A:C,3,0)</f>
        <v>0.94</v>
      </c>
      <c r="E2485" t="str">
        <f t="shared" si="38"/>
        <v>MALE</v>
      </c>
    </row>
    <row r="2486" spans="1:5">
      <c r="A2486" s="1" t="s">
        <v>4</v>
      </c>
      <c r="B2486" s="1" t="s">
        <v>2983</v>
      </c>
      <c r="C2486">
        <f>VLOOKUP(B2486,pivottrain!A:C,2,0)</f>
        <v>0.82037996545768566</v>
      </c>
      <c r="D2486">
        <f>VLOOKUP(B2486,pivottrain!A:C,3,0)</f>
        <v>0.17962003454231434</v>
      </c>
      <c r="E2486" t="str">
        <f t="shared" si="38"/>
        <v>FEMALE</v>
      </c>
    </row>
    <row r="2487" spans="1:5">
      <c r="A2487" s="1" t="s">
        <v>4</v>
      </c>
      <c r="B2487" s="1" t="s">
        <v>2983</v>
      </c>
      <c r="C2487">
        <f>VLOOKUP(B2487,pivottrain!A:C,2,0)</f>
        <v>0.82037996545768566</v>
      </c>
      <c r="D2487">
        <f>VLOOKUP(B2487,pivottrain!A:C,3,0)</f>
        <v>0.17962003454231434</v>
      </c>
      <c r="E2487" t="str">
        <f t="shared" si="38"/>
        <v>FEMALE</v>
      </c>
    </row>
    <row r="2488" spans="1:5">
      <c r="A2488" s="1" t="s">
        <v>4</v>
      </c>
      <c r="B2488" s="1" t="s">
        <v>2982</v>
      </c>
      <c r="C2488">
        <f>VLOOKUP(B2488,pivottrain!A:C,2,0)</f>
        <v>3.7234042553191488E-2</v>
      </c>
      <c r="D2488">
        <f>VLOOKUP(B2488,pivottrain!A:C,3,0)</f>
        <v>0.96276595744680848</v>
      </c>
      <c r="E2488" t="str">
        <f t="shared" si="38"/>
        <v>MALE</v>
      </c>
    </row>
    <row r="2489" spans="1:5">
      <c r="A2489" s="1" t="s">
        <v>4</v>
      </c>
      <c r="B2489" s="1" t="s">
        <v>2990</v>
      </c>
      <c r="C2489">
        <f>VLOOKUP(B2489,pivottrain!A:C,2,0)</f>
        <v>4.7619047619047616E-2</v>
      </c>
      <c r="D2489">
        <f>VLOOKUP(B2489,pivottrain!A:C,3,0)</f>
        <v>0.95238095238095233</v>
      </c>
      <c r="E2489" t="str">
        <f t="shared" si="38"/>
        <v>MALE</v>
      </c>
    </row>
    <row r="2490" spans="1:5">
      <c r="A2490" s="1" t="s">
        <v>4</v>
      </c>
      <c r="B2490" s="1" t="s">
        <v>2992</v>
      </c>
      <c r="C2490">
        <f>VLOOKUP(B2490,pivottrain!A:C,2,0)</f>
        <v>0.06</v>
      </c>
      <c r="D2490">
        <f>VLOOKUP(B2490,pivottrain!A:C,3,0)</f>
        <v>0.94</v>
      </c>
      <c r="E2490" t="str">
        <f t="shared" si="38"/>
        <v>MALE</v>
      </c>
    </row>
    <row r="2491" spans="1:5">
      <c r="A2491" s="1" t="s">
        <v>4</v>
      </c>
      <c r="B2491" s="1" t="s">
        <v>2986</v>
      </c>
      <c r="C2491">
        <f>VLOOKUP(B2491,pivottrain!A:C,2,0)</f>
        <v>0.28260869565217389</v>
      </c>
      <c r="D2491">
        <f>VLOOKUP(B2491,pivottrain!A:C,3,0)</f>
        <v>0.71739130434782605</v>
      </c>
      <c r="E2491" t="str">
        <f t="shared" si="38"/>
        <v>MALE</v>
      </c>
    </row>
    <row r="2492" spans="1:5">
      <c r="A2492" s="1" t="s">
        <v>4</v>
      </c>
      <c r="B2492" s="1" t="s">
        <v>2996</v>
      </c>
      <c r="C2492">
        <f>VLOOKUP(B2492,pivottrain!A:C,2,0)</f>
        <v>0</v>
      </c>
      <c r="D2492">
        <f>VLOOKUP(B2492,pivottrain!A:C,3,0)</f>
        <v>1</v>
      </c>
      <c r="E2492" t="str">
        <f t="shared" si="38"/>
        <v>MALE</v>
      </c>
    </row>
    <row r="2493" spans="1:5">
      <c r="A2493" s="1" t="s">
        <v>4</v>
      </c>
      <c r="B2493" s="1" t="s">
        <v>2994</v>
      </c>
      <c r="C2493">
        <f>VLOOKUP(B2493,pivottrain!A:C,2,0)</f>
        <v>8.6538461538461536E-2</v>
      </c>
      <c r="D2493">
        <f>VLOOKUP(B2493,pivottrain!A:C,3,0)</f>
        <v>0.91346153846153844</v>
      </c>
      <c r="E2493" t="str">
        <f t="shared" si="38"/>
        <v>MALE</v>
      </c>
    </row>
    <row r="2494" spans="1:5">
      <c r="A2494" s="1" t="s">
        <v>4</v>
      </c>
      <c r="B2494" s="1" t="s">
        <v>2981</v>
      </c>
      <c r="C2494">
        <f>VLOOKUP(B2494,pivottrain!A:C,2,0)</f>
        <v>5.2631578947368418E-2</v>
      </c>
      <c r="D2494">
        <f>VLOOKUP(B2494,pivottrain!A:C,3,0)</f>
        <v>0.94736842105263153</v>
      </c>
      <c r="E2494" t="str">
        <f t="shared" si="38"/>
        <v>MALE</v>
      </c>
    </row>
    <row r="2495" spans="1:5">
      <c r="A2495" s="1" t="s">
        <v>4</v>
      </c>
      <c r="B2495" s="1" t="s">
        <v>2988</v>
      </c>
      <c r="C2495">
        <f>VLOOKUP(B2495,pivottrain!A:C,2,0)</f>
        <v>6.5384615384615388E-2</v>
      </c>
      <c r="D2495">
        <f>VLOOKUP(B2495,pivottrain!A:C,3,0)</f>
        <v>0.93461538461538463</v>
      </c>
      <c r="E2495" t="str">
        <f t="shared" si="38"/>
        <v>MALE</v>
      </c>
    </row>
    <row r="2496" spans="1:5">
      <c r="A2496" s="1" t="s">
        <v>4</v>
      </c>
      <c r="B2496" s="1" t="s">
        <v>2988</v>
      </c>
      <c r="C2496">
        <f>VLOOKUP(B2496,pivottrain!A:C,2,0)</f>
        <v>6.5384615384615388E-2</v>
      </c>
      <c r="D2496">
        <f>VLOOKUP(B2496,pivottrain!A:C,3,0)</f>
        <v>0.93461538461538463</v>
      </c>
      <c r="E2496" t="str">
        <f t="shared" si="38"/>
        <v>MALE</v>
      </c>
    </row>
    <row r="2497" spans="1:5">
      <c r="A2497" s="1" t="s">
        <v>4</v>
      </c>
      <c r="B2497" s="1" t="s">
        <v>2988</v>
      </c>
      <c r="C2497">
        <f>VLOOKUP(B2497,pivottrain!A:C,2,0)</f>
        <v>6.5384615384615388E-2</v>
      </c>
      <c r="D2497">
        <f>VLOOKUP(B2497,pivottrain!A:C,3,0)</f>
        <v>0.93461538461538463</v>
      </c>
      <c r="E2497" t="str">
        <f t="shared" si="38"/>
        <v>MALE</v>
      </c>
    </row>
    <row r="2498" spans="1:5">
      <c r="A2498" s="1" t="s">
        <v>4</v>
      </c>
      <c r="B2498" s="1" t="s">
        <v>2976</v>
      </c>
      <c r="C2498">
        <f>VLOOKUP(B2498,pivottrain!A:C,2,0)</f>
        <v>0.73152478952291866</v>
      </c>
      <c r="D2498">
        <f>VLOOKUP(B2498,pivottrain!A:C,3,0)</f>
        <v>0.26847521047708139</v>
      </c>
      <c r="E2498" t="str">
        <f t="shared" si="38"/>
        <v>FEMALE</v>
      </c>
    </row>
    <row r="2499" spans="1:5">
      <c r="A2499" s="1" t="s">
        <v>4</v>
      </c>
      <c r="B2499" s="1" t="s">
        <v>2983</v>
      </c>
      <c r="C2499">
        <f>VLOOKUP(B2499,pivottrain!A:C,2,0)</f>
        <v>0.82037996545768566</v>
      </c>
      <c r="D2499">
        <f>VLOOKUP(B2499,pivottrain!A:C,3,0)</f>
        <v>0.17962003454231434</v>
      </c>
      <c r="E2499" t="str">
        <f t="shared" ref="E2499:E2562" si="39">IF(D2499&gt;C2499,"MALE","FEMALE")</f>
        <v>FEMALE</v>
      </c>
    </row>
    <row r="2500" spans="1:5">
      <c r="A2500" s="1" t="s">
        <v>4</v>
      </c>
      <c r="B2500" s="1" t="s">
        <v>2981</v>
      </c>
      <c r="C2500">
        <f>VLOOKUP(B2500,pivottrain!A:C,2,0)</f>
        <v>5.2631578947368418E-2</v>
      </c>
      <c r="D2500">
        <f>VLOOKUP(B2500,pivottrain!A:C,3,0)</f>
        <v>0.94736842105263153</v>
      </c>
      <c r="E2500" t="str">
        <f t="shared" si="39"/>
        <v>MALE</v>
      </c>
    </row>
    <row r="2501" spans="1:5">
      <c r="A2501" s="1" t="s">
        <v>4</v>
      </c>
      <c r="B2501" s="1" t="s">
        <v>2976</v>
      </c>
      <c r="C2501">
        <f>VLOOKUP(B2501,pivottrain!A:C,2,0)</f>
        <v>0.73152478952291866</v>
      </c>
      <c r="D2501">
        <f>VLOOKUP(B2501,pivottrain!A:C,3,0)</f>
        <v>0.26847521047708139</v>
      </c>
      <c r="E2501" t="str">
        <f t="shared" si="39"/>
        <v>FEMALE</v>
      </c>
    </row>
    <row r="2502" spans="1:5">
      <c r="A2502" s="1" t="s">
        <v>4</v>
      </c>
      <c r="B2502" s="1" t="s">
        <v>2986</v>
      </c>
      <c r="C2502">
        <f>VLOOKUP(B2502,pivottrain!A:C,2,0)</f>
        <v>0.28260869565217389</v>
      </c>
      <c r="D2502">
        <f>VLOOKUP(B2502,pivottrain!A:C,3,0)</f>
        <v>0.71739130434782605</v>
      </c>
      <c r="E2502" t="str">
        <f t="shared" si="39"/>
        <v>MALE</v>
      </c>
    </row>
    <row r="2503" spans="1:5">
      <c r="A2503" s="1" t="s">
        <v>4</v>
      </c>
      <c r="B2503" s="1" t="s">
        <v>2976</v>
      </c>
      <c r="C2503">
        <f>VLOOKUP(B2503,pivottrain!A:C,2,0)</f>
        <v>0.73152478952291866</v>
      </c>
      <c r="D2503">
        <f>VLOOKUP(B2503,pivottrain!A:C,3,0)</f>
        <v>0.26847521047708139</v>
      </c>
      <c r="E2503" t="str">
        <f t="shared" si="39"/>
        <v>FEMALE</v>
      </c>
    </row>
    <row r="2504" spans="1:5">
      <c r="A2504" s="1" t="s">
        <v>4</v>
      </c>
      <c r="B2504" s="1" t="s">
        <v>2988</v>
      </c>
      <c r="C2504">
        <f>VLOOKUP(B2504,pivottrain!A:C,2,0)</f>
        <v>6.5384615384615388E-2</v>
      </c>
      <c r="D2504">
        <f>VLOOKUP(B2504,pivottrain!A:C,3,0)</f>
        <v>0.93461538461538463</v>
      </c>
      <c r="E2504" t="str">
        <f t="shared" si="39"/>
        <v>MALE</v>
      </c>
    </row>
    <row r="2505" spans="1:5">
      <c r="A2505" s="1" t="s">
        <v>4</v>
      </c>
      <c r="B2505" s="1" t="s">
        <v>2994</v>
      </c>
      <c r="C2505">
        <f>VLOOKUP(B2505,pivottrain!A:C,2,0)</f>
        <v>8.6538461538461536E-2</v>
      </c>
      <c r="D2505">
        <f>VLOOKUP(B2505,pivottrain!A:C,3,0)</f>
        <v>0.91346153846153844</v>
      </c>
      <c r="E2505" t="str">
        <f t="shared" si="39"/>
        <v>MALE</v>
      </c>
    </row>
    <row r="2506" spans="1:5">
      <c r="A2506" s="1" t="s">
        <v>4</v>
      </c>
      <c r="B2506" s="1" t="s">
        <v>2988</v>
      </c>
      <c r="C2506">
        <f>VLOOKUP(B2506,pivottrain!A:C,2,0)</f>
        <v>6.5384615384615388E-2</v>
      </c>
      <c r="D2506">
        <f>VLOOKUP(B2506,pivottrain!A:C,3,0)</f>
        <v>0.93461538461538463</v>
      </c>
      <c r="E2506" t="str">
        <f t="shared" si="39"/>
        <v>MALE</v>
      </c>
    </row>
    <row r="2507" spans="1:5">
      <c r="A2507" s="1" t="s">
        <v>4</v>
      </c>
      <c r="B2507" s="1" t="s">
        <v>2987</v>
      </c>
      <c r="C2507">
        <f>VLOOKUP(B2507,pivottrain!A:C,2,0)</f>
        <v>0.171875</v>
      </c>
      <c r="D2507">
        <f>VLOOKUP(B2507,pivottrain!A:C,3,0)</f>
        <v>0.828125</v>
      </c>
      <c r="E2507" t="str">
        <f t="shared" si="39"/>
        <v>MALE</v>
      </c>
    </row>
    <row r="2508" spans="1:5">
      <c r="A2508" s="1" t="s">
        <v>4</v>
      </c>
      <c r="B2508" s="1" t="s">
        <v>2982</v>
      </c>
      <c r="C2508">
        <f>VLOOKUP(B2508,pivottrain!A:C,2,0)</f>
        <v>3.7234042553191488E-2</v>
      </c>
      <c r="D2508">
        <f>VLOOKUP(B2508,pivottrain!A:C,3,0)</f>
        <v>0.96276595744680848</v>
      </c>
      <c r="E2508" t="str">
        <f t="shared" si="39"/>
        <v>MALE</v>
      </c>
    </row>
    <row r="2509" spans="1:5">
      <c r="A2509" s="1" t="s">
        <v>4</v>
      </c>
      <c r="B2509" s="1" t="s">
        <v>2976</v>
      </c>
      <c r="C2509">
        <f>VLOOKUP(B2509,pivottrain!A:C,2,0)</f>
        <v>0.73152478952291866</v>
      </c>
      <c r="D2509">
        <f>VLOOKUP(B2509,pivottrain!A:C,3,0)</f>
        <v>0.26847521047708139</v>
      </c>
      <c r="E2509" t="str">
        <f t="shared" si="39"/>
        <v>FEMALE</v>
      </c>
    </row>
    <row r="2510" spans="1:5">
      <c r="A2510" s="1" t="s">
        <v>4</v>
      </c>
      <c r="B2510" s="1" t="s">
        <v>2994</v>
      </c>
      <c r="C2510">
        <f>VLOOKUP(B2510,pivottrain!A:C,2,0)</f>
        <v>8.6538461538461536E-2</v>
      </c>
      <c r="D2510">
        <f>VLOOKUP(B2510,pivottrain!A:C,3,0)</f>
        <v>0.91346153846153844</v>
      </c>
      <c r="E2510" t="str">
        <f t="shared" si="39"/>
        <v>MALE</v>
      </c>
    </row>
    <row r="2511" spans="1:5">
      <c r="A2511" s="1" t="s">
        <v>4</v>
      </c>
      <c r="B2511" s="1" t="s">
        <v>2976</v>
      </c>
      <c r="C2511">
        <f>VLOOKUP(B2511,pivottrain!A:C,2,0)</f>
        <v>0.73152478952291866</v>
      </c>
      <c r="D2511">
        <f>VLOOKUP(B2511,pivottrain!A:C,3,0)</f>
        <v>0.26847521047708139</v>
      </c>
      <c r="E2511" t="str">
        <f t="shared" si="39"/>
        <v>FEMALE</v>
      </c>
    </row>
    <row r="2512" spans="1:5">
      <c r="A2512" s="1" t="s">
        <v>4</v>
      </c>
      <c r="B2512" s="1" t="s">
        <v>2983</v>
      </c>
      <c r="C2512">
        <f>VLOOKUP(B2512,pivottrain!A:C,2,0)</f>
        <v>0.82037996545768566</v>
      </c>
      <c r="D2512">
        <f>VLOOKUP(B2512,pivottrain!A:C,3,0)</f>
        <v>0.17962003454231434</v>
      </c>
      <c r="E2512" t="str">
        <f t="shared" si="39"/>
        <v>FEMALE</v>
      </c>
    </row>
    <row r="2513" spans="1:5">
      <c r="A2513" s="1" t="s">
        <v>4</v>
      </c>
      <c r="B2513" s="1" t="s">
        <v>2986</v>
      </c>
      <c r="C2513">
        <f>VLOOKUP(B2513,pivottrain!A:C,2,0)</f>
        <v>0.28260869565217389</v>
      </c>
      <c r="D2513">
        <f>VLOOKUP(B2513,pivottrain!A:C,3,0)</f>
        <v>0.71739130434782605</v>
      </c>
      <c r="E2513" t="str">
        <f t="shared" si="39"/>
        <v>MALE</v>
      </c>
    </row>
    <row r="2514" spans="1:5">
      <c r="A2514" s="1" t="s">
        <v>4</v>
      </c>
      <c r="B2514" s="1" t="s">
        <v>2980</v>
      </c>
      <c r="C2514">
        <f>VLOOKUP(B2514,pivottrain!A:C,2,0)</f>
        <v>0.33333333333333331</v>
      </c>
      <c r="D2514">
        <f>VLOOKUP(B2514,pivottrain!A:C,3,0)</f>
        <v>0.66666666666666663</v>
      </c>
      <c r="E2514" t="str">
        <f t="shared" si="39"/>
        <v>MALE</v>
      </c>
    </row>
    <row r="2515" spans="1:5">
      <c r="A2515" s="1" t="s">
        <v>4</v>
      </c>
      <c r="B2515" s="1" t="s">
        <v>2982</v>
      </c>
      <c r="C2515">
        <f>VLOOKUP(B2515,pivottrain!A:C,2,0)</f>
        <v>3.7234042553191488E-2</v>
      </c>
      <c r="D2515">
        <f>VLOOKUP(B2515,pivottrain!A:C,3,0)</f>
        <v>0.96276595744680848</v>
      </c>
      <c r="E2515" t="str">
        <f t="shared" si="39"/>
        <v>MALE</v>
      </c>
    </row>
    <row r="2516" spans="1:5">
      <c r="A2516" s="1" t="s">
        <v>4</v>
      </c>
      <c r="B2516" s="1" t="s">
        <v>2988</v>
      </c>
      <c r="C2516">
        <f>VLOOKUP(B2516,pivottrain!A:C,2,0)</f>
        <v>6.5384615384615388E-2</v>
      </c>
      <c r="D2516">
        <f>VLOOKUP(B2516,pivottrain!A:C,3,0)</f>
        <v>0.93461538461538463</v>
      </c>
      <c r="E2516" t="str">
        <f t="shared" si="39"/>
        <v>MALE</v>
      </c>
    </row>
    <row r="2517" spans="1:5">
      <c r="A2517" s="1" t="s">
        <v>4</v>
      </c>
      <c r="B2517" s="1" t="s">
        <v>2986</v>
      </c>
      <c r="C2517">
        <f>VLOOKUP(B2517,pivottrain!A:C,2,0)</f>
        <v>0.28260869565217389</v>
      </c>
      <c r="D2517">
        <f>VLOOKUP(B2517,pivottrain!A:C,3,0)</f>
        <v>0.71739130434782605</v>
      </c>
      <c r="E2517" t="str">
        <f t="shared" si="39"/>
        <v>MALE</v>
      </c>
    </row>
    <row r="2518" spans="1:5">
      <c r="A2518" s="1" t="s">
        <v>4</v>
      </c>
      <c r="B2518" s="1" t="s">
        <v>2982</v>
      </c>
      <c r="C2518">
        <f>VLOOKUP(B2518,pivottrain!A:C,2,0)</f>
        <v>3.7234042553191488E-2</v>
      </c>
      <c r="D2518">
        <f>VLOOKUP(B2518,pivottrain!A:C,3,0)</f>
        <v>0.96276595744680848</v>
      </c>
      <c r="E2518" t="str">
        <f t="shared" si="39"/>
        <v>MALE</v>
      </c>
    </row>
    <row r="2519" spans="1:5">
      <c r="A2519" s="1" t="s">
        <v>4</v>
      </c>
      <c r="B2519" s="1" t="s">
        <v>2988</v>
      </c>
      <c r="C2519">
        <f>VLOOKUP(B2519,pivottrain!A:C,2,0)</f>
        <v>6.5384615384615388E-2</v>
      </c>
      <c r="D2519">
        <f>VLOOKUP(B2519,pivottrain!A:C,3,0)</f>
        <v>0.93461538461538463</v>
      </c>
      <c r="E2519" t="str">
        <f t="shared" si="39"/>
        <v>MALE</v>
      </c>
    </row>
    <row r="2520" spans="1:5">
      <c r="A2520" s="1" t="s">
        <v>4</v>
      </c>
      <c r="B2520" s="1" t="s">
        <v>2985</v>
      </c>
      <c r="C2520">
        <f>VLOOKUP(B2520,pivottrain!A:C,2,0)</f>
        <v>6.25E-2</v>
      </c>
      <c r="D2520">
        <f>VLOOKUP(B2520,pivottrain!A:C,3,0)</f>
        <v>0.9375</v>
      </c>
      <c r="E2520" t="str">
        <f t="shared" si="39"/>
        <v>MALE</v>
      </c>
    </row>
    <row r="2521" spans="1:5">
      <c r="A2521" s="1" t="s">
        <v>4</v>
      </c>
      <c r="B2521" s="1" t="s">
        <v>2992</v>
      </c>
      <c r="C2521">
        <f>VLOOKUP(B2521,pivottrain!A:C,2,0)</f>
        <v>0.06</v>
      </c>
      <c r="D2521">
        <f>VLOOKUP(B2521,pivottrain!A:C,3,0)</f>
        <v>0.94</v>
      </c>
      <c r="E2521" t="str">
        <f t="shared" si="39"/>
        <v>MALE</v>
      </c>
    </row>
    <row r="2522" spans="1:5">
      <c r="A2522" s="1" t="s">
        <v>4</v>
      </c>
      <c r="B2522" s="1" t="s">
        <v>2988</v>
      </c>
      <c r="C2522">
        <f>VLOOKUP(B2522,pivottrain!A:C,2,0)</f>
        <v>6.5384615384615388E-2</v>
      </c>
      <c r="D2522">
        <f>VLOOKUP(B2522,pivottrain!A:C,3,0)</f>
        <v>0.93461538461538463</v>
      </c>
      <c r="E2522" t="str">
        <f t="shared" si="39"/>
        <v>MALE</v>
      </c>
    </row>
    <row r="2523" spans="1:5">
      <c r="A2523" s="1" t="s">
        <v>4</v>
      </c>
      <c r="B2523" s="1" t="s">
        <v>2992</v>
      </c>
      <c r="C2523">
        <f>VLOOKUP(B2523,pivottrain!A:C,2,0)</f>
        <v>0.06</v>
      </c>
      <c r="D2523">
        <f>VLOOKUP(B2523,pivottrain!A:C,3,0)</f>
        <v>0.94</v>
      </c>
      <c r="E2523" t="str">
        <f t="shared" si="39"/>
        <v>MALE</v>
      </c>
    </row>
    <row r="2524" spans="1:5">
      <c r="A2524" s="1" t="s">
        <v>4</v>
      </c>
      <c r="B2524" s="1" t="s">
        <v>2994</v>
      </c>
      <c r="C2524">
        <f>VLOOKUP(B2524,pivottrain!A:C,2,0)</f>
        <v>8.6538461538461536E-2</v>
      </c>
      <c r="D2524">
        <f>VLOOKUP(B2524,pivottrain!A:C,3,0)</f>
        <v>0.91346153846153844</v>
      </c>
      <c r="E2524" t="str">
        <f t="shared" si="39"/>
        <v>MALE</v>
      </c>
    </row>
    <row r="2525" spans="1:5">
      <c r="A2525" s="1" t="s">
        <v>4</v>
      </c>
      <c r="B2525" s="1" t="s">
        <v>2992</v>
      </c>
      <c r="C2525">
        <f>VLOOKUP(B2525,pivottrain!A:C,2,0)</f>
        <v>0.06</v>
      </c>
      <c r="D2525">
        <f>VLOOKUP(B2525,pivottrain!A:C,3,0)</f>
        <v>0.94</v>
      </c>
      <c r="E2525" t="str">
        <f t="shared" si="39"/>
        <v>MALE</v>
      </c>
    </row>
    <row r="2526" spans="1:5">
      <c r="A2526" s="1" t="s">
        <v>4</v>
      </c>
      <c r="B2526" s="1" t="s">
        <v>2988</v>
      </c>
      <c r="C2526">
        <f>VLOOKUP(B2526,pivottrain!A:C,2,0)</f>
        <v>6.5384615384615388E-2</v>
      </c>
      <c r="D2526">
        <f>VLOOKUP(B2526,pivottrain!A:C,3,0)</f>
        <v>0.93461538461538463</v>
      </c>
      <c r="E2526" t="str">
        <f t="shared" si="39"/>
        <v>MALE</v>
      </c>
    </row>
    <row r="2527" spans="1:5">
      <c r="A2527" s="1" t="s">
        <v>4</v>
      </c>
      <c r="B2527" s="1" t="s">
        <v>2987</v>
      </c>
      <c r="C2527">
        <f>VLOOKUP(B2527,pivottrain!A:C,2,0)</f>
        <v>0.171875</v>
      </c>
      <c r="D2527">
        <f>VLOOKUP(B2527,pivottrain!A:C,3,0)</f>
        <v>0.828125</v>
      </c>
      <c r="E2527" t="str">
        <f t="shared" si="39"/>
        <v>MALE</v>
      </c>
    </row>
    <row r="2528" spans="1:5">
      <c r="A2528" s="1" t="s">
        <v>4</v>
      </c>
      <c r="B2528" s="1" t="s">
        <v>2976</v>
      </c>
      <c r="C2528">
        <f>VLOOKUP(B2528,pivottrain!A:C,2,0)</f>
        <v>0.73152478952291866</v>
      </c>
      <c r="D2528">
        <f>VLOOKUP(B2528,pivottrain!A:C,3,0)</f>
        <v>0.26847521047708139</v>
      </c>
      <c r="E2528" t="str">
        <f t="shared" si="39"/>
        <v>FEMALE</v>
      </c>
    </row>
    <row r="2529" spans="1:5">
      <c r="A2529" s="1" t="s">
        <v>4</v>
      </c>
      <c r="B2529" s="1" t="s">
        <v>2992</v>
      </c>
      <c r="C2529">
        <f>VLOOKUP(B2529,pivottrain!A:C,2,0)</f>
        <v>0.06</v>
      </c>
      <c r="D2529">
        <f>VLOOKUP(B2529,pivottrain!A:C,3,0)</f>
        <v>0.94</v>
      </c>
      <c r="E2529" t="str">
        <f t="shared" si="39"/>
        <v>MALE</v>
      </c>
    </row>
    <row r="2530" spans="1:5">
      <c r="A2530" s="1" t="s">
        <v>4</v>
      </c>
      <c r="B2530" s="1" t="s">
        <v>2982</v>
      </c>
      <c r="C2530">
        <f>VLOOKUP(B2530,pivottrain!A:C,2,0)</f>
        <v>3.7234042553191488E-2</v>
      </c>
      <c r="D2530">
        <f>VLOOKUP(B2530,pivottrain!A:C,3,0)</f>
        <v>0.96276595744680848</v>
      </c>
      <c r="E2530" t="str">
        <f t="shared" si="39"/>
        <v>MALE</v>
      </c>
    </row>
    <row r="2531" spans="1:5">
      <c r="A2531" s="1" t="s">
        <v>4</v>
      </c>
      <c r="B2531" s="1" t="s">
        <v>2976</v>
      </c>
      <c r="C2531">
        <f>VLOOKUP(B2531,pivottrain!A:C,2,0)</f>
        <v>0.73152478952291866</v>
      </c>
      <c r="D2531">
        <f>VLOOKUP(B2531,pivottrain!A:C,3,0)</f>
        <v>0.26847521047708139</v>
      </c>
      <c r="E2531" t="str">
        <f t="shared" si="39"/>
        <v>FEMALE</v>
      </c>
    </row>
    <row r="2532" spans="1:5">
      <c r="A2532" s="1" t="s">
        <v>4</v>
      </c>
      <c r="B2532" s="1" t="s">
        <v>2988</v>
      </c>
      <c r="C2532">
        <f>VLOOKUP(B2532,pivottrain!A:C,2,0)</f>
        <v>6.5384615384615388E-2</v>
      </c>
      <c r="D2532">
        <f>VLOOKUP(B2532,pivottrain!A:C,3,0)</f>
        <v>0.93461538461538463</v>
      </c>
      <c r="E2532" t="str">
        <f t="shared" si="39"/>
        <v>MALE</v>
      </c>
    </row>
    <row r="2533" spans="1:5">
      <c r="A2533" s="1" t="s">
        <v>4</v>
      </c>
      <c r="B2533" s="1" t="s">
        <v>2983</v>
      </c>
      <c r="C2533">
        <f>VLOOKUP(B2533,pivottrain!A:C,2,0)</f>
        <v>0.82037996545768566</v>
      </c>
      <c r="D2533">
        <f>VLOOKUP(B2533,pivottrain!A:C,3,0)</f>
        <v>0.17962003454231434</v>
      </c>
      <c r="E2533" t="str">
        <f t="shared" si="39"/>
        <v>FEMALE</v>
      </c>
    </row>
    <row r="2534" spans="1:5">
      <c r="A2534" s="1" t="s">
        <v>4</v>
      </c>
      <c r="B2534" s="1" t="s">
        <v>2983</v>
      </c>
      <c r="C2534">
        <f>VLOOKUP(B2534,pivottrain!A:C,2,0)</f>
        <v>0.82037996545768566</v>
      </c>
      <c r="D2534">
        <f>VLOOKUP(B2534,pivottrain!A:C,3,0)</f>
        <v>0.17962003454231434</v>
      </c>
      <c r="E2534" t="str">
        <f t="shared" si="39"/>
        <v>FEMALE</v>
      </c>
    </row>
    <row r="2535" spans="1:5">
      <c r="A2535" s="1" t="s">
        <v>4</v>
      </c>
      <c r="B2535" s="1" t="s">
        <v>2997</v>
      </c>
      <c r="C2535">
        <f>VLOOKUP(B2535,pivottrain!A:C,2,0)</f>
        <v>5.5555555555555552E-2</v>
      </c>
      <c r="D2535">
        <f>VLOOKUP(B2535,pivottrain!A:C,3,0)</f>
        <v>0.94444444444444442</v>
      </c>
      <c r="E2535" t="str">
        <f t="shared" si="39"/>
        <v>MALE</v>
      </c>
    </row>
    <row r="2536" spans="1:5">
      <c r="A2536" s="1" t="s">
        <v>4</v>
      </c>
      <c r="B2536" s="1" t="s">
        <v>2982</v>
      </c>
      <c r="C2536">
        <f>VLOOKUP(B2536,pivottrain!A:C,2,0)</f>
        <v>3.7234042553191488E-2</v>
      </c>
      <c r="D2536">
        <f>VLOOKUP(B2536,pivottrain!A:C,3,0)</f>
        <v>0.96276595744680848</v>
      </c>
      <c r="E2536" t="str">
        <f t="shared" si="39"/>
        <v>MALE</v>
      </c>
    </row>
    <row r="2537" spans="1:5">
      <c r="A2537" s="1" t="s">
        <v>4</v>
      </c>
      <c r="B2537" s="1" t="s">
        <v>2996</v>
      </c>
      <c r="C2537">
        <f>VLOOKUP(B2537,pivottrain!A:C,2,0)</f>
        <v>0</v>
      </c>
      <c r="D2537">
        <f>VLOOKUP(B2537,pivottrain!A:C,3,0)</f>
        <v>1</v>
      </c>
      <c r="E2537" t="str">
        <f t="shared" si="39"/>
        <v>MALE</v>
      </c>
    </row>
    <row r="2538" spans="1:5">
      <c r="A2538" s="1" t="s">
        <v>4</v>
      </c>
      <c r="B2538" s="1" t="s">
        <v>2992</v>
      </c>
      <c r="C2538">
        <f>VLOOKUP(B2538,pivottrain!A:C,2,0)</f>
        <v>0.06</v>
      </c>
      <c r="D2538">
        <f>VLOOKUP(B2538,pivottrain!A:C,3,0)</f>
        <v>0.94</v>
      </c>
      <c r="E2538" t="str">
        <f t="shared" si="39"/>
        <v>MALE</v>
      </c>
    </row>
    <row r="2539" spans="1:5">
      <c r="A2539" s="1" t="s">
        <v>4</v>
      </c>
      <c r="B2539" s="1" t="s">
        <v>2976</v>
      </c>
      <c r="C2539">
        <f>VLOOKUP(B2539,pivottrain!A:C,2,0)</f>
        <v>0.73152478952291866</v>
      </c>
      <c r="D2539">
        <f>VLOOKUP(B2539,pivottrain!A:C,3,0)</f>
        <v>0.26847521047708139</v>
      </c>
      <c r="E2539" t="str">
        <f t="shared" si="39"/>
        <v>FEMALE</v>
      </c>
    </row>
    <row r="2540" spans="1:5">
      <c r="A2540" s="1" t="s">
        <v>4</v>
      </c>
      <c r="B2540" s="1" t="s">
        <v>2992</v>
      </c>
      <c r="C2540">
        <f>VLOOKUP(B2540,pivottrain!A:C,2,0)</f>
        <v>0.06</v>
      </c>
      <c r="D2540">
        <f>VLOOKUP(B2540,pivottrain!A:C,3,0)</f>
        <v>0.94</v>
      </c>
      <c r="E2540" t="str">
        <f t="shared" si="39"/>
        <v>MALE</v>
      </c>
    </row>
    <row r="2541" spans="1:5">
      <c r="A2541" s="1" t="s">
        <v>4</v>
      </c>
      <c r="B2541" s="1" t="s">
        <v>2985</v>
      </c>
      <c r="C2541">
        <f>VLOOKUP(B2541,pivottrain!A:C,2,0)</f>
        <v>6.25E-2</v>
      </c>
      <c r="D2541">
        <f>VLOOKUP(B2541,pivottrain!A:C,3,0)</f>
        <v>0.9375</v>
      </c>
      <c r="E2541" t="str">
        <f t="shared" si="39"/>
        <v>MALE</v>
      </c>
    </row>
    <row r="2542" spans="1:5">
      <c r="A2542" s="1" t="s">
        <v>4</v>
      </c>
      <c r="B2542" s="1" t="s">
        <v>2986</v>
      </c>
      <c r="C2542">
        <f>VLOOKUP(B2542,pivottrain!A:C,2,0)</f>
        <v>0.28260869565217389</v>
      </c>
      <c r="D2542">
        <f>VLOOKUP(B2542,pivottrain!A:C,3,0)</f>
        <v>0.71739130434782605</v>
      </c>
      <c r="E2542" t="str">
        <f t="shared" si="39"/>
        <v>MALE</v>
      </c>
    </row>
    <row r="2543" spans="1:5">
      <c r="A2543" s="1" t="s">
        <v>4</v>
      </c>
      <c r="B2543" s="1" t="s">
        <v>2988</v>
      </c>
      <c r="C2543">
        <f>VLOOKUP(B2543,pivottrain!A:C,2,0)</f>
        <v>6.5384615384615388E-2</v>
      </c>
      <c r="D2543">
        <f>VLOOKUP(B2543,pivottrain!A:C,3,0)</f>
        <v>0.93461538461538463</v>
      </c>
      <c r="E2543" t="str">
        <f t="shared" si="39"/>
        <v>MALE</v>
      </c>
    </row>
    <row r="2544" spans="1:5">
      <c r="A2544" s="1" t="s">
        <v>4</v>
      </c>
      <c r="B2544" s="1" t="s">
        <v>2976</v>
      </c>
      <c r="C2544">
        <f>VLOOKUP(B2544,pivottrain!A:C,2,0)</f>
        <v>0.73152478952291866</v>
      </c>
      <c r="D2544">
        <f>VLOOKUP(B2544,pivottrain!A:C,3,0)</f>
        <v>0.26847521047708139</v>
      </c>
      <c r="E2544" t="str">
        <f t="shared" si="39"/>
        <v>FEMALE</v>
      </c>
    </row>
    <row r="2545" spans="1:5">
      <c r="A2545" s="1" t="s">
        <v>4</v>
      </c>
      <c r="B2545" s="1" t="s">
        <v>2983</v>
      </c>
      <c r="C2545">
        <f>VLOOKUP(B2545,pivottrain!A:C,2,0)</f>
        <v>0.82037996545768566</v>
      </c>
      <c r="D2545">
        <f>VLOOKUP(B2545,pivottrain!A:C,3,0)</f>
        <v>0.17962003454231434</v>
      </c>
      <c r="E2545" t="str">
        <f t="shared" si="39"/>
        <v>FEMALE</v>
      </c>
    </row>
    <row r="2546" spans="1:5">
      <c r="A2546" s="1" t="s">
        <v>4</v>
      </c>
      <c r="B2546" s="1" t="s">
        <v>2976</v>
      </c>
      <c r="C2546">
        <f>VLOOKUP(B2546,pivottrain!A:C,2,0)</f>
        <v>0.73152478952291866</v>
      </c>
      <c r="D2546">
        <f>VLOOKUP(B2546,pivottrain!A:C,3,0)</f>
        <v>0.26847521047708139</v>
      </c>
      <c r="E2546" t="str">
        <f t="shared" si="39"/>
        <v>FEMALE</v>
      </c>
    </row>
    <row r="2547" spans="1:5">
      <c r="A2547" s="1" t="s">
        <v>4</v>
      </c>
      <c r="B2547" s="1" t="s">
        <v>2991</v>
      </c>
      <c r="C2547">
        <f>VLOOKUP(B2547,pivottrain!A:C,2,0)</f>
        <v>0</v>
      </c>
      <c r="D2547">
        <f>VLOOKUP(B2547,pivottrain!A:C,3,0)</f>
        <v>1</v>
      </c>
      <c r="E2547" t="str">
        <f t="shared" si="39"/>
        <v>MALE</v>
      </c>
    </row>
    <row r="2548" spans="1:5">
      <c r="A2548" s="1" t="s">
        <v>4</v>
      </c>
      <c r="B2548" s="1" t="s">
        <v>2994</v>
      </c>
      <c r="C2548">
        <f>VLOOKUP(B2548,pivottrain!A:C,2,0)</f>
        <v>8.6538461538461536E-2</v>
      </c>
      <c r="D2548">
        <f>VLOOKUP(B2548,pivottrain!A:C,3,0)</f>
        <v>0.91346153846153844</v>
      </c>
      <c r="E2548" t="str">
        <f t="shared" si="39"/>
        <v>MALE</v>
      </c>
    </row>
    <row r="2549" spans="1:5">
      <c r="A2549" s="1" t="s">
        <v>4</v>
      </c>
      <c r="B2549" s="1" t="s">
        <v>2988</v>
      </c>
      <c r="C2549">
        <f>VLOOKUP(B2549,pivottrain!A:C,2,0)</f>
        <v>6.5384615384615388E-2</v>
      </c>
      <c r="D2549">
        <f>VLOOKUP(B2549,pivottrain!A:C,3,0)</f>
        <v>0.93461538461538463</v>
      </c>
      <c r="E2549" t="str">
        <f t="shared" si="39"/>
        <v>MALE</v>
      </c>
    </row>
    <row r="2550" spans="1:5">
      <c r="A2550" s="1" t="s">
        <v>4</v>
      </c>
      <c r="B2550" s="1" t="s">
        <v>2986</v>
      </c>
      <c r="C2550">
        <f>VLOOKUP(B2550,pivottrain!A:C,2,0)</f>
        <v>0.28260869565217389</v>
      </c>
      <c r="D2550">
        <f>VLOOKUP(B2550,pivottrain!A:C,3,0)</f>
        <v>0.71739130434782605</v>
      </c>
      <c r="E2550" t="str">
        <f t="shared" si="39"/>
        <v>MALE</v>
      </c>
    </row>
    <row r="2551" spans="1:5">
      <c r="A2551" s="1" t="s">
        <v>4</v>
      </c>
      <c r="B2551" s="1" t="s">
        <v>2976</v>
      </c>
      <c r="C2551">
        <f>VLOOKUP(B2551,pivottrain!A:C,2,0)</f>
        <v>0.73152478952291866</v>
      </c>
      <c r="D2551">
        <f>VLOOKUP(B2551,pivottrain!A:C,3,0)</f>
        <v>0.26847521047708139</v>
      </c>
      <c r="E2551" t="str">
        <f t="shared" si="39"/>
        <v>FEMALE</v>
      </c>
    </row>
    <row r="2552" spans="1:5">
      <c r="A2552" s="1" t="s">
        <v>4</v>
      </c>
      <c r="B2552" s="1" t="s">
        <v>2986</v>
      </c>
      <c r="C2552">
        <f>VLOOKUP(B2552,pivottrain!A:C,2,0)</f>
        <v>0.28260869565217389</v>
      </c>
      <c r="D2552">
        <f>VLOOKUP(B2552,pivottrain!A:C,3,0)</f>
        <v>0.71739130434782605</v>
      </c>
      <c r="E2552" t="str">
        <f t="shared" si="39"/>
        <v>MALE</v>
      </c>
    </row>
    <row r="2553" spans="1:5">
      <c r="A2553" s="1" t="s">
        <v>4</v>
      </c>
      <c r="B2553" s="1" t="s">
        <v>2976</v>
      </c>
      <c r="C2553">
        <f>VLOOKUP(B2553,pivottrain!A:C,2,0)</f>
        <v>0.73152478952291866</v>
      </c>
      <c r="D2553">
        <f>VLOOKUP(B2553,pivottrain!A:C,3,0)</f>
        <v>0.26847521047708139</v>
      </c>
      <c r="E2553" t="str">
        <f t="shared" si="39"/>
        <v>FEMALE</v>
      </c>
    </row>
    <row r="2554" spans="1:5">
      <c r="A2554" s="1" t="s">
        <v>4</v>
      </c>
      <c r="B2554" s="1" t="s">
        <v>2983</v>
      </c>
      <c r="C2554">
        <f>VLOOKUP(B2554,pivottrain!A:C,2,0)</f>
        <v>0.82037996545768566</v>
      </c>
      <c r="D2554">
        <f>VLOOKUP(B2554,pivottrain!A:C,3,0)</f>
        <v>0.17962003454231434</v>
      </c>
      <c r="E2554" t="str">
        <f t="shared" si="39"/>
        <v>FEMALE</v>
      </c>
    </row>
    <row r="2555" spans="1:5">
      <c r="A2555" s="1" t="s">
        <v>4</v>
      </c>
      <c r="B2555" s="1" t="s">
        <v>2976</v>
      </c>
      <c r="C2555">
        <f>VLOOKUP(B2555,pivottrain!A:C,2,0)</f>
        <v>0.73152478952291866</v>
      </c>
      <c r="D2555">
        <f>VLOOKUP(B2555,pivottrain!A:C,3,0)</f>
        <v>0.26847521047708139</v>
      </c>
      <c r="E2555" t="str">
        <f t="shared" si="39"/>
        <v>FEMALE</v>
      </c>
    </row>
    <row r="2556" spans="1:5">
      <c r="A2556" s="1" t="s">
        <v>4</v>
      </c>
      <c r="B2556" s="1" t="s">
        <v>2976</v>
      </c>
      <c r="C2556">
        <f>VLOOKUP(B2556,pivottrain!A:C,2,0)</f>
        <v>0.73152478952291866</v>
      </c>
      <c r="D2556">
        <f>VLOOKUP(B2556,pivottrain!A:C,3,0)</f>
        <v>0.26847521047708139</v>
      </c>
      <c r="E2556" t="str">
        <f t="shared" si="39"/>
        <v>FEMALE</v>
      </c>
    </row>
    <row r="2557" spans="1:5">
      <c r="A2557" s="1" t="s">
        <v>4</v>
      </c>
      <c r="B2557" s="1" t="s">
        <v>2983</v>
      </c>
      <c r="C2557">
        <f>VLOOKUP(B2557,pivottrain!A:C,2,0)</f>
        <v>0.82037996545768566</v>
      </c>
      <c r="D2557">
        <f>VLOOKUP(B2557,pivottrain!A:C,3,0)</f>
        <v>0.17962003454231434</v>
      </c>
      <c r="E2557" t="str">
        <f t="shared" si="39"/>
        <v>FEMALE</v>
      </c>
    </row>
    <row r="2558" spans="1:5">
      <c r="A2558" s="1" t="s">
        <v>4</v>
      </c>
      <c r="B2558" s="1" t="s">
        <v>2976</v>
      </c>
      <c r="C2558">
        <f>VLOOKUP(B2558,pivottrain!A:C,2,0)</f>
        <v>0.73152478952291866</v>
      </c>
      <c r="D2558">
        <f>VLOOKUP(B2558,pivottrain!A:C,3,0)</f>
        <v>0.26847521047708139</v>
      </c>
      <c r="E2558" t="str">
        <f t="shared" si="39"/>
        <v>FEMALE</v>
      </c>
    </row>
    <row r="2559" spans="1:5">
      <c r="A2559" s="1" t="s">
        <v>4</v>
      </c>
      <c r="B2559" s="1" t="s">
        <v>2986</v>
      </c>
      <c r="C2559">
        <f>VLOOKUP(B2559,pivottrain!A:C,2,0)</f>
        <v>0.28260869565217389</v>
      </c>
      <c r="D2559">
        <f>VLOOKUP(B2559,pivottrain!A:C,3,0)</f>
        <v>0.71739130434782605</v>
      </c>
      <c r="E2559" t="str">
        <f t="shared" si="39"/>
        <v>MALE</v>
      </c>
    </row>
    <row r="2560" spans="1:5">
      <c r="A2560" s="1" t="s">
        <v>4</v>
      </c>
      <c r="B2560" s="1" t="s">
        <v>2988</v>
      </c>
      <c r="C2560">
        <f>VLOOKUP(B2560,pivottrain!A:C,2,0)</f>
        <v>6.5384615384615388E-2</v>
      </c>
      <c r="D2560">
        <f>VLOOKUP(B2560,pivottrain!A:C,3,0)</f>
        <v>0.93461538461538463</v>
      </c>
      <c r="E2560" t="str">
        <f t="shared" si="39"/>
        <v>MALE</v>
      </c>
    </row>
    <row r="2561" spans="1:5">
      <c r="A2561" s="1" t="s">
        <v>4</v>
      </c>
      <c r="B2561" s="1" t="s">
        <v>2976</v>
      </c>
      <c r="C2561">
        <f>VLOOKUP(B2561,pivottrain!A:C,2,0)</f>
        <v>0.73152478952291866</v>
      </c>
      <c r="D2561">
        <f>VLOOKUP(B2561,pivottrain!A:C,3,0)</f>
        <v>0.26847521047708139</v>
      </c>
      <c r="E2561" t="str">
        <f t="shared" si="39"/>
        <v>FEMALE</v>
      </c>
    </row>
    <row r="2562" spans="1:5">
      <c r="A2562" s="1" t="s">
        <v>4</v>
      </c>
      <c r="B2562" s="1" t="s">
        <v>2986</v>
      </c>
      <c r="C2562">
        <f>VLOOKUP(B2562,pivottrain!A:C,2,0)</f>
        <v>0.28260869565217389</v>
      </c>
      <c r="D2562">
        <f>VLOOKUP(B2562,pivottrain!A:C,3,0)</f>
        <v>0.71739130434782605</v>
      </c>
      <c r="E2562" t="str">
        <f t="shared" si="39"/>
        <v>MALE</v>
      </c>
    </row>
    <row r="2563" spans="1:5">
      <c r="A2563" s="1" t="s">
        <v>4</v>
      </c>
      <c r="B2563" s="1" t="s">
        <v>2983</v>
      </c>
      <c r="C2563">
        <f>VLOOKUP(B2563,pivottrain!A:C,2,0)</f>
        <v>0.82037996545768566</v>
      </c>
      <c r="D2563">
        <f>VLOOKUP(B2563,pivottrain!A:C,3,0)</f>
        <v>0.17962003454231434</v>
      </c>
      <c r="E2563" t="str">
        <f t="shared" ref="E2563:E2626" si="40">IF(D2563&gt;C2563,"MALE","FEMALE")</f>
        <v>FEMALE</v>
      </c>
    </row>
    <row r="2564" spans="1:5">
      <c r="A2564" s="1" t="s">
        <v>4</v>
      </c>
      <c r="B2564" s="1" t="s">
        <v>2988</v>
      </c>
      <c r="C2564">
        <f>VLOOKUP(B2564,pivottrain!A:C,2,0)</f>
        <v>6.5384615384615388E-2</v>
      </c>
      <c r="D2564">
        <f>VLOOKUP(B2564,pivottrain!A:C,3,0)</f>
        <v>0.93461538461538463</v>
      </c>
      <c r="E2564" t="str">
        <f t="shared" si="40"/>
        <v>MALE</v>
      </c>
    </row>
    <row r="2565" spans="1:5">
      <c r="A2565" s="1" t="s">
        <v>4</v>
      </c>
      <c r="B2565" s="1" t="s">
        <v>2983</v>
      </c>
      <c r="C2565">
        <f>VLOOKUP(B2565,pivottrain!A:C,2,0)</f>
        <v>0.82037996545768566</v>
      </c>
      <c r="D2565">
        <f>VLOOKUP(B2565,pivottrain!A:C,3,0)</f>
        <v>0.17962003454231434</v>
      </c>
      <c r="E2565" t="str">
        <f t="shared" si="40"/>
        <v>FEMALE</v>
      </c>
    </row>
    <row r="2566" spans="1:5">
      <c r="A2566" s="1" t="s">
        <v>4</v>
      </c>
      <c r="B2566" s="1" t="s">
        <v>2976</v>
      </c>
      <c r="C2566">
        <f>VLOOKUP(B2566,pivottrain!A:C,2,0)</f>
        <v>0.73152478952291866</v>
      </c>
      <c r="D2566">
        <f>VLOOKUP(B2566,pivottrain!A:C,3,0)</f>
        <v>0.26847521047708139</v>
      </c>
      <c r="E2566" t="str">
        <f t="shared" si="40"/>
        <v>FEMALE</v>
      </c>
    </row>
    <row r="2567" spans="1:5">
      <c r="A2567" s="1" t="s">
        <v>4</v>
      </c>
      <c r="B2567" s="1" t="s">
        <v>2988</v>
      </c>
      <c r="C2567">
        <f>VLOOKUP(B2567,pivottrain!A:C,2,0)</f>
        <v>6.5384615384615388E-2</v>
      </c>
      <c r="D2567">
        <f>VLOOKUP(B2567,pivottrain!A:C,3,0)</f>
        <v>0.93461538461538463</v>
      </c>
      <c r="E2567" t="str">
        <f t="shared" si="40"/>
        <v>MALE</v>
      </c>
    </row>
    <row r="2568" spans="1:5">
      <c r="A2568" s="1" t="s">
        <v>4</v>
      </c>
      <c r="B2568" s="1" t="s">
        <v>2976</v>
      </c>
      <c r="C2568">
        <f>VLOOKUP(B2568,pivottrain!A:C,2,0)</f>
        <v>0.73152478952291866</v>
      </c>
      <c r="D2568">
        <f>VLOOKUP(B2568,pivottrain!A:C,3,0)</f>
        <v>0.26847521047708139</v>
      </c>
      <c r="E2568" t="str">
        <f t="shared" si="40"/>
        <v>FEMALE</v>
      </c>
    </row>
    <row r="2569" spans="1:5">
      <c r="A2569" s="1" t="s">
        <v>4</v>
      </c>
      <c r="B2569" s="1" t="s">
        <v>2987</v>
      </c>
      <c r="C2569">
        <f>VLOOKUP(B2569,pivottrain!A:C,2,0)</f>
        <v>0.171875</v>
      </c>
      <c r="D2569">
        <f>VLOOKUP(B2569,pivottrain!A:C,3,0)</f>
        <v>0.828125</v>
      </c>
      <c r="E2569" t="str">
        <f t="shared" si="40"/>
        <v>MALE</v>
      </c>
    </row>
    <row r="2570" spans="1:5">
      <c r="A2570" s="1" t="s">
        <v>4</v>
      </c>
      <c r="B2570" s="1" t="s">
        <v>2976</v>
      </c>
      <c r="C2570">
        <f>VLOOKUP(B2570,pivottrain!A:C,2,0)</f>
        <v>0.73152478952291866</v>
      </c>
      <c r="D2570">
        <f>VLOOKUP(B2570,pivottrain!A:C,3,0)</f>
        <v>0.26847521047708139</v>
      </c>
      <c r="E2570" t="str">
        <f t="shared" si="40"/>
        <v>FEMALE</v>
      </c>
    </row>
    <row r="2571" spans="1:5">
      <c r="A2571" s="1" t="s">
        <v>4</v>
      </c>
      <c r="B2571" s="1" t="s">
        <v>2982</v>
      </c>
      <c r="C2571">
        <f>VLOOKUP(B2571,pivottrain!A:C,2,0)</f>
        <v>3.7234042553191488E-2</v>
      </c>
      <c r="D2571">
        <f>VLOOKUP(B2571,pivottrain!A:C,3,0)</f>
        <v>0.96276595744680848</v>
      </c>
      <c r="E2571" t="str">
        <f t="shared" si="40"/>
        <v>MALE</v>
      </c>
    </row>
    <row r="2572" spans="1:5">
      <c r="A2572" s="1" t="s">
        <v>4</v>
      </c>
      <c r="B2572" s="1" t="s">
        <v>2976</v>
      </c>
      <c r="C2572">
        <f>VLOOKUP(B2572,pivottrain!A:C,2,0)</f>
        <v>0.73152478952291866</v>
      </c>
      <c r="D2572">
        <f>VLOOKUP(B2572,pivottrain!A:C,3,0)</f>
        <v>0.26847521047708139</v>
      </c>
      <c r="E2572" t="str">
        <f t="shared" si="40"/>
        <v>FEMALE</v>
      </c>
    </row>
    <row r="2573" spans="1:5">
      <c r="A2573" s="1" t="s">
        <v>4</v>
      </c>
      <c r="B2573" s="1" t="s">
        <v>2988</v>
      </c>
      <c r="C2573">
        <f>VLOOKUP(B2573,pivottrain!A:C,2,0)</f>
        <v>6.5384615384615388E-2</v>
      </c>
      <c r="D2573">
        <f>VLOOKUP(B2573,pivottrain!A:C,3,0)</f>
        <v>0.93461538461538463</v>
      </c>
      <c r="E2573" t="str">
        <f t="shared" si="40"/>
        <v>MALE</v>
      </c>
    </row>
    <row r="2574" spans="1:5">
      <c r="A2574" s="1" t="s">
        <v>4</v>
      </c>
      <c r="B2574" s="1" t="s">
        <v>2982</v>
      </c>
      <c r="C2574">
        <f>VLOOKUP(B2574,pivottrain!A:C,2,0)</f>
        <v>3.7234042553191488E-2</v>
      </c>
      <c r="D2574">
        <f>VLOOKUP(B2574,pivottrain!A:C,3,0)</f>
        <v>0.96276595744680848</v>
      </c>
      <c r="E2574" t="str">
        <f t="shared" si="40"/>
        <v>MALE</v>
      </c>
    </row>
    <row r="2575" spans="1:5">
      <c r="A2575" s="1" t="s">
        <v>4</v>
      </c>
      <c r="B2575" s="1" t="s">
        <v>2988</v>
      </c>
      <c r="C2575">
        <f>VLOOKUP(B2575,pivottrain!A:C,2,0)</f>
        <v>6.5384615384615388E-2</v>
      </c>
      <c r="D2575">
        <f>VLOOKUP(B2575,pivottrain!A:C,3,0)</f>
        <v>0.93461538461538463</v>
      </c>
      <c r="E2575" t="str">
        <f t="shared" si="40"/>
        <v>MALE</v>
      </c>
    </row>
    <row r="2576" spans="1:5">
      <c r="A2576" s="1" t="s">
        <v>4</v>
      </c>
      <c r="B2576" s="1" t="s">
        <v>2982</v>
      </c>
      <c r="C2576">
        <f>VLOOKUP(B2576,pivottrain!A:C,2,0)</f>
        <v>3.7234042553191488E-2</v>
      </c>
      <c r="D2576">
        <f>VLOOKUP(B2576,pivottrain!A:C,3,0)</f>
        <v>0.96276595744680848</v>
      </c>
      <c r="E2576" t="str">
        <f t="shared" si="40"/>
        <v>MALE</v>
      </c>
    </row>
    <row r="2577" spans="1:5">
      <c r="A2577" s="1" t="s">
        <v>4</v>
      </c>
      <c r="B2577" s="1" t="s">
        <v>2976</v>
      </c>
      <c r="C2577">
        <f>VLOOKUP(B2577,pivottrain!A:C,2,0)</f>
        <v>0.73152478952291866</v>
      </c>
      <c r="D2577">
        <f>VLOOKUP(B2577,pivottrain!A:C,3,0)</f>
        <v>0.26847521047708139</v>
      </c>
      <c r="E2577" t="str">
        <f t="shared" si="40"/>
        <v>FEMALE</v>
      </c>
    </row>
    <row r="2578" spans="1:5">
      <c r="A2578" s="1" t="s">
        <v>4</v>
      </c>
      <c r="B2578" s="1" t="s">
        <v>2994</v>
      </c>
      <c r="C2578">
        <f>VLOOKUP(B2578,pivottrain!A:C,2,0)</f>
        <v>8.6538461538461536E-2</v>
      </c>
      <c r="D2578">
        <f>VLOOKUP(B2578,pivottrain!A:C,3,0)</f>
        <v>0.91346153846153844</v>
      </c>
      <c r="E2578" t="str">
        <f t="shared" si="40"/>
        <v>MALE</v>
      </c>
    </row>
    <row r="2579" spans="1:5">
      <c r="A2579" s="1" t="s">
        <v>4</v>
      </c>
      <c r="B2579" s="1" t="s">
        <v>2976</v>
      </c>
      <c r="C2579">
        <f>VLOOKUP(B2579,pivottrain!A:C,2,0)</f>
        <v>0.73152478952291866</v>
      </c>
      <c r="D2579">
        <f>VLOOKUP(B2579,pivottrain!A:C,3,0)</f>
        <v>0.26847521047708139</v>
      </c>
      <c r="E2579" t="str">
        <f t="shared" si="40"/>
        <v>FEMALE</v>
      </c>
    </row>
    <row r="2580" spans="1:5">
      <c r="A2580" s="1" t="s">
        <v>4</v>
      </c>
      <c r="B2580" s="1" t="s">
        <v>2993</v>
      </c>
      <c r="C2580">
        <f>VLOOKUP(B2580,pivottrain!A:C,2,0)</f>
        <v>0.10810810810810811</v>
      </c>
      <c r="D2580">
        <f>VLOOKUP(B2580,pivottrain!A:C,3,0)</f>
        <v>0.89189189189189189</v>
      </c>
      <c r="E2580" t="str">
        <f t="shared" si="40"/>
        <v>MALE</v>
      </c>
    </row>
    <row r="2581" spans="1:5">
      <c r="A2581" s="1" t="s">
        <v>4</v>
      </c>
      <c r="B2581" s="1" t="s">
        <v>2996</v>
      </c>
      <c r="C2581">
        <f>VLOOKUP(B2581,pivottrain!A:C,2,0)</f>
        <v>0</v>
      </c>
      <c r="D2581">
        <f>VLOOKUP(B2581,pivottrain!A:C,3,0)</f>
        <v>1</v>
      </c>
      <c r="E2581" t="str">
        <f t="shared" si="40"/>
        <v>MALE</v>
      </c>
    </row>
    <row r="2582" spans="1:5">
      <c r="A2582" s="1" t="s">
        <v>4</v>
      </c>
      <c r="B2582" s="1" t="s">
        <v>2992</v>
      </c>
      <c r="C2582">
        <f>VLOOKUP(B2582,pivottrain!A:C,2,0)</f>
        <v>0.06</v>
      </c>
      <c r="D2582">
        <f>VLOOKUP(B2582,pivottrain!A:C,3,0)</f>
        <v>0.94</v>
      </c>
      <c r="E2582" t="str">
        <f t="shared" si="40"/>
        <v>MALE</v>
      </c>
    </row>
    <row r="2583" spans="1:5">
      <c r="A2583" s="1" t="s">
        <v>4</v>
      </c>
      <c r="B2583" s="1" t="s">
        <v>2987</v>
      </c>
      <c r="C2583">
        <f>VLOOKUP(B2583,pivottrain!A:C,2,0)</f>
        <v>0.171875</v>
      </c>
      <c r="D2583">
        <f>VLOOKUP(B2583,pivottrain!A:C,3,0)</f>
        <v>0.828125</v>
      </c>
      <c r="E2583" t="str">
        <f t="shared" si="40"/>
        <v>MALE</v>
      </c>
    </row>
    <row r="2584" spans="1:5">
      <c r="A2584" s="1" t="s">
        <v>4</v>
      </c>
      <c r="B2584" s="1" t="s">
        <v>2994</v>
      </c>
      <c r="C2584">
        <f>VLOOKUP(B2584,pivottrain!A:C,2,0)</f>
        <v>8.6538461538461536E-2</v>
      </c>
      <c r="D2584">
        <f>VLOOKUP(B2584,pivottrain!A:C,3,0)</f>
        <v>0.91346153846153844</v>
      </c>
      <c r="E2584" t="str">
        <f t="shared" si="40"/>
        <v>MALE</v>
      </c>
    </row>
    <row r="2585" spans="1:5">
      <c r="A2585" s="1" t="s">
        <v>4</v>
      </c>
      <c r="B2585" s="1" t="s">
        <v>2993</v>
      </c>
      <c r="C2585">
        <f>VLOOKUP(B2585,pivottrain!A:C,2,0)</f>
        <v>0.10810810810810811</v>
      </c>
      <c r="D2585">
        <f>VLOOKUP(B2585,pivottrain!A:C,3,0)</f>
        <v>0.89189189189189189</v>
      </c>
      <c r="E2585" t="str">
        <f t="shared" si="40"/>
        <v>MALE</v>
      </c>
    </row>
    <row r="2586" spans="1:5">
      <c r="A2586" s="1" t="s">
        <v>4</v>
      </c>
      <c r="B2586" s="1" t="s">
        <v>2982</v>
      </c>
      <c r="C2586">
        <f>VLOOKUP(B2586,pivottrain!A:C,2,0)</f>
        <v>3.7234042553191488E-2</v>
      </c>
      <c r="D2586">
        <f>VLOOKUP(B2586,pivottrain!A:C,3,0)</f>
        <v>0.96276595744680848</v>
      </c>
      <c r="E2586" t="str">
        <f t="shared" si="40"/>
        <v>MALE</v>
      </c>
    </row>
    <row r="2587" spans="1:5">
      <c r="A2587" s="1" t="s">
        <v>4</v>
      </c>
      <c r="B2587" s="1" t="s">
        <v>2987</v>
      </c>
      <c r="C2587">
        <f>VLOOKUP(B2587,pivottrain!A:C,2,0)</f>
        <v>0.171875</v>
      </c>
      <c r="D2587">
        <f>VLOOKUP(B2587,pivottrain!A:C,3,0)</f>
        <v>0.828125</v>
      </c>
      <c r="E2587" t="str">
        <f t="shared" si="40"/>
        <v>MALE</v>
      </c>
    </row>
    <row r="2588" spans="1:5">
      <c r="A2588" s="1" t="s">
        <v>4</v>
      </c>
      <c r="B2588" s="1" t="s">
        <v>2976</v>
      </c>
      <c r="C2588">
        <f>VLOOKUP(B2588,pivottrain!A:C,2,0)</f>
        <v>0.73152478952291866</v>
      </c>
      <c r="D2588">
        <f>VLOOKUP(B2588,pivottrain!A:C,3,0)</f>
        <v>0.26847521047708139</v>
      </c>
      <c r="E2588" t="str">
        <f t="shared" si="40"/>
        <v>FEMALE</v>
      </c>
    </row>
    <row r="2589" spans="1:5">
      <c r="A2589" s="1" t="s">
        <v>4</v>
      </c>
      <c r="B2589" s="1" t="s">
        <v>2982</v>
      </c>
      <c r="C2589">
        <f>VLOOKUP(B2589,pivottrain!A:C,2,0)</f>
        <v>3.7234042553191488E-2</v>
      </c>
      <c r="D2589">
        <f>VLOOKUP(B2589,pivottrain!A:C,3,0)</f>
        <v>0.96276595744680848</v>
      </c>
      <c r="E2589" t="str">
        <f t="shared" si="40"/>
        <v>MALE</v>
      </c>
    </row>
    <row r="2590" spans="1:5">
      <c r="A2590" s="1" t="s">
        <v>4</v>
      </c>
      <c r="B2590" s="1" t="s">
        <v>2988</v>
      </c>
      <c r="C2590">
        <f>VLOOKUP(B2590,pivottrain!A:C,2,0)</f>
        <v>6.5384615384615388E-2</v>
      </c>
      <c r="D2590">
        <f>VLOOKUP(B2590,pivottrain!A:C,3,0)</f>
        <v>0.93461538461538463</v>
      </c>
      <c r="E2590" t="str">
        <f t="shared" si="40"/>
        <v>MALE</v>
      </c>
    </row>
    <row r="2591" spans="1:5">
      <c r="A2591" s="1" t="s">
        <v>4</v>
      </c>
      <c r="B2591" s="1" t="s">
        <v>2994</v>
      </c>
      <c r="C2591">
        <f>VLOOKUP(B2591,pivottrain!A:C,2,0)</f>
        <v>8.6538461538461536E-2</v>
      </c>
      <c r="D2591">
        <f>VLOOKUP(B2591,pivottrain!A:C,3,0)</f>
        <v>0.91346153846153844</v>
      </c>
      <c r="E2591" t="str">
        <f t="shared" si="40"/>
        <v>MALE</v>
      </c>
    </row>
    <row r="2592" spans="1:5">
      <c r="A2592" s="1" t="s">
        <v>4</v>
      </c>
      <c r="B2592" s="1" t="s">
        <v>2976</v>
      </c>
      <c r="C2592">
        <f>VLOOKUP(B2592,pivottrain!A:C,2,0)</f>
        <v>0.73152478952291866</v>
      </c>
      <c r="D2592">
        <f>VLOOKUP(B2592,pivottrain!A:C,3,0)</f>
        <v>0.26847521047708139</v>
      </c>
      <c r="E2592" t="str">
        <f t="shared" si="40"/>
        <v>FEMALE</v>
      </c>
    </row>
    <row r="2593" spans="1:5">
      <c r="A2593" s="1" t="s">
        <v>4</v>
      </c>
      <c r="B2593" s="1" t="s">
        <v>2988</v>
      </c>
      <c r="C2593">
        <f>VLOOKUP(B2593,pivottrain!A:C,2,0)</f>
        <v>6.5384615384615388E-2</v>
      </c>
      <c r="D2593">
        <f>VLOOKUP(B2593,pivottrain!A:C,3,0)</f>
        <v>0.93461538461538463</v>
      </c>
      <c r="E2593" t="str">
        <f t="shared" si="40"/>
        <v>MALE</v>
      </c>
    </row>
    <row r="2594" spans="1:5">
      <c r="A2594" s="1" t="s">
        <v>4</v>
      </c>
      <c r="B2594" s="1" t="s">
        <v>2983</v>
      </c>
      <c r="C2594">
        <f>VLOOKUP(B2594,pivottrain!A:C,2,0)</f>
        <v>0.82037996545768566</v>
      </c>
      <c r="D2594">
        <f>VLOOKUP(B2594,pivottrain!A:C,3,0)</f>
        <v>0.17962003454231434</v>
      </c>
      <c r="E2594" t="str">
        <f t="shared" si="40"/>
        <v>FEMALE</v>
      </c>
    </row>
    <row r="2595" spans="1:5">
      <c r="A2595" s="1" t="s">
        <v>4</v>
      </c>
      <c r="B2595" s="1" t="s">
        <v>2976</v>
      </c>
      <c r="C2595">
        <f>VLOOKUP(B2595,pivottrain!A:C,2,0)</f>
        <v>0.73152478952291866</v>
      </c>
      <c r="D2595">
        <f>VLOOKUP(B2595,pivottrain!A:C,3,0)</f>
        <v>0.26847521047708139</v>
      </c>
      <c r="E2595" t="str">
        <f t="shared" si="40"/>
        <v>FEMALE</v>
      </c>
    </row>
    <row r="2596" spans="1:5">
      <c r="A2596" s="1" t="s">
        <v>4</v>
      </c>
      <c r="B2596" s="1" t="s">
        <v>2982</v>
      </c>
      <c r="C2596">
        <f>VLOOKUP(B2596,pivottrain!A:C,2,0)</f>
        <v>3.7234042553191488E-2</v>
      </c>
      <c r="D2596">
        <f>VLOOKUP(B2596,pivottrain!A:C,3,0)</f>
        <v>0.96276595744680848</v>
      </c>
      <c r="E2596" t="str">
        <f t="shared" si="40"/>
        <v>MALE</v>
      </c>
    </row>
    <row r="2597" spans="1:5">
      <c r="A2597" s="1" t="s">
        <v>4</v>
      </c>
      <c r="B2597" s="1" t="s">
        <v>2988</v>
      </c>
      <c r="C2597">
        <f>VLOOKUP(B2597,pivottrain!A:C,2,0)</f>
        <v>6.5384615384615388E-2</v>
      </c>
      <c r="D2597">
        <f>VLOOKUP(B2597,pivottrain!A:C,3,0)</f>
        <v>0.93461538461538463</v>
      </c>
      <c r="E2597" t="str">
        <f t="shared" si="40"/>
        <v>MALE</v>
      </c>
    </row>
    <row r="2598" spans="1:5">
      <c r="A2598" s="1" t="s">
        <v>4</v>
      </c>
      <c r="B2598" s="1" t="s">
        <v>2983</v>
      </c>
      <c r="C2598">
        <f>VLOOKUP(B2598,pivottrain!A:C,2,0)</f>
        <v>0.82037996545768566</v>
      </c>
      <c r="D2598">
        <f>VLOOKUP(B2598,pivottrain!A:C,3,0)</f>
        <v>0.17962003454231434</v>
      </c>
      <c r="E2598" t="str">
        <f t="shared" si="40"/>
        <v>FEMALE</v>
      </c>
    </row>
    <row r="2599" spans="1:5">
      <c r="A2599" s="1" t="s">
        <v>4</v>
      </c>
      <c r="B2599" s="1" t="s">
        <v>2998</v>
      </c>
      <c r="C2599">
        <f>VLOOKUP(B2599,pivottrain!A:C,2,0)</f>
        <v>0.18181818181818182</v>
      </c>
      <c r="D2599">
        <f>VLOOKUP(B2599,pivottrain!A:C,3,0)</f>
        <v>0.81818181818181823</v>
      </c>
      <c r="E2599" t="str">
        <f t="shared" si="40"/>
        <v>MALE</v>
      </c>
    </row>
    <row r="2600" spans="1:5">
      <c r="A2600" s="1" t="s">
        <v>4</v>
      </c>
      <c r="B2600" s="1" t="s">
        <v>2976</v>
      </c>
      <c r="C2600">
        <f>VLOOKUP(B2600,pivottrain!A:C,2,0)</f>
        <v>0.73152478952291866</v>
      </c>
      <c r="D2600">
        <f>VLOOKUP(B2600,pivottrain!A:C,3,0)</f>
        <v>0.26847521047708139</v>
      </c>
      <c r="E2600" t="str">
        <f t="shared" si="40"/>
        <v>FEMALE</v>
      </c>
    </row>
    <row r="2601" spans="1:5">
      <c r="A2601" s="1" t="s">
        <v>4</v>
      </c>
      <c r="B2601" s="1" t="s">
        <v>2987</v>
      </c>
      <c r="C2601">
        <f>VLOOKUP(B2601,pivottrain!A:C,2,0)</f>
        <v>0.171875</v>
      </c>
      <c r="D2601">
        <f>VLOOKUP(B2601,pivottrain!A:C,3,0)</f>
        <v>0.828125</v>
      </c>
      <c r="E2601" t="str">
        <f t="shared" si="40"/>
        <v>MALE</v>
      </c>
    </row>
    <row r="2602" spans="1:5">
      <c r="A2602" s="1" t="s">
        <v>4</v>
      </c>
      <c r="B2602" s="1" t="s">
        <v>2976</v>
      </c>
      <c r="C2602">
        <f>VLOOKUP(B2602,pivottrain!A:C,2,0)</f>
        <v>0.73152478952291866</v>
      </c>
      <c r="D2602">
        <f>VLOOKUP(B2602,pivottrain!A:C,3,0)</f>
        <v>0.26847521047708139</v>
      </c>
      <c r="E2602" t="str">
        <f t="shared" si="40"/>
        <v>FEMALE</v>
      </c>
    </row>
    <row r="2603" spans="1:5">
      <c r="A2603" s="1" t="s">
        <v>4</v>
      </c>
      <c r="B2603" s="1" t="s">
        <v>2982</v>
      </c>
      <c r="C2603">
        <f>VLOOKUP(B2603,pivottrain!A:C,2,0)</f>
        <v>3.7234042553191488E-2</v>
      </c>
      <c r="D2603">
        <f>VLOOKUP(B2603,pivottrain!A:C,3,0)</f>
        <v>0.96276595744680848</v>
      </c>
      <c r="E2603" t="str">
        <f t="shared" si="40"/>
        <v>MALE</v>
      </c>
    </row>
    <row r="2604" spans="1:5">
      <c r="A2604" s="1" t="s">
        <v>4</v>
      </c>
      <c r="B2604" s="1" t="s">
        <v>2988</v>
      </c>
      <c r="C2604">
        <f>VLOOKUP(B2604,pivottrain!A:C,2,0)</f>
        <v>6.5384615384615388E-2</v>
      </c>
      <c r="D2604">
        <f>VLOOKUP(B2604,pivottrain!A:C,3,0)</f>
        <v>0.93461538461538463</v>
      </c>
      <c r="E2604" t="str">
        <f t="shared" si="40"/>
        <v>MALE</v>
      </c>
    </row>
    <row r="2605" spans="1:5">
      <c r="A2605" s="1" t="s">
        <v>4</v>
      </c>
      <c r="B2605" s="1" t="s">
        <v>2984</v>
      </c>
      <c r="C2605">
        <f>VLOOKUP(B2605,pivottrain!A:C,2,0)</f>
        <v>2.6315789473684209E-2</v>
      </c>
      <c r="D2605">
        <f>VLOOKUP(B2605,pivottrain!A:C,3,0)</f>
        <v>0.97368421052631582</v>
      </c>
      <c r="E2605" t="str">
        <f t="shared" si="40"/>
        <v>MALE</v>
      </c>
    </row>
    <row r="2606" spans="1:5">
      <c r="A2606" s="1" t="s">
        <v>4</v>
      </c>
      <c r="B2606" s="1" t="s">
        <v>2982</v>
      </c>
      <c r="C2606">
        <f>VLOOKUP(B2606,pivottrain!A:C,2,0)</f>
        <v>3.7234042553191488E-2</v>
      </c>
      <c r="D2606">
        <f>VLOOKUP(B2606,pivottrain!A:C,3,0)</f>
        <v>0.96276595744680848</v>
      </c>
      <c r="E2606" t="str">
        <f t="shared" si="40"/>
        <v>MALE</v>
      </c>
    </row>
    <row r="2607" spans="1:5">
      <c r="A2607" s="1" t="s">
        <v>4</v>
      </c>
      <c r="B2607" s="1" t="s">
        <v>2983</v>
      </c>
      <c r="C2607">
        <f>VLOOKUP(B2607,pivottrain!A:C,2,0)</f>
        <v>0.82037996545768566</v>
      </c>
      <c r="D2607">
        <f>VLOOKUP(B2607,pivottrain!A:C,3,0)</f>
        <v>0.17962003454231434</v>
      </c>
      <c r="E2607" t="str">
        <f t="shared" si="40"/>
        <v>FEMALE</v>
      </c>
    </row>
    <row r="2608" spans="1:5">
      <c r="A2608" s="1" t="s">
        <v>4</v>
      </c>
      <c r="B2608" s="1" t="s">
        <v>2988</v>
      </c>
      <c r="C2608">
        <f>VLOOKUP(B2608,pivottrain!A:C,2,0)</f>
        <v>6.5384615384615388E-2</v>
      </c>
      <c r="D2608">
        <f>VLOOKUP(B2608,pivottrain!A:C,3,0)</f>
        <v>0.93461538461538463</v>
      </c>
      <c r="E2608" t="str">
        <f t="shared" si="40"/>
        <v>MALE</v>
      </c>
    </row>
    <row r="2609" spans="1:5">
      <c r="A2609" s="1" t="s">
        <v>4</v>
      </c>
      <c r="B2609" s="1" t="s">
        <v>2992</v>
      </c>
      <c r="C2609">
        <f>VLOOKUP(B2609,pivottrain!A:C,2,0)</f>
        <v>0.06</v>
      </c>
      <c r="D2609">
        <f>VLOOKUP(B2609,pivottrain!A:C,3,0)</f>
        <v>0.94</v>
      </c>
      <c r="E2609" t="str">
        <f t="shared" si="40"/>
        <v>MALE</v>
      </c>
    </row>
    <row r="2610" spans="1:5">
      <c r="A2610" s="1" t="s">
        <v>4</v>
      </c>
      <c r="B2610" s="1" t="s">
        <v>2982</v>
      </c>
      <c r="C2610">
        <f>VLOOKUP(B2610,pivottrain!A:C,2,0)</f>
        <v>3.7234042553191488E-2</v>
      </c>
      <c r="D2610">
        <f>VLOOKUP(B2610,pivottrain!A:C,3,0)</f>
        <v>0.96276595744680848</v>
      </c>
      <c r="E2610" t="str">
        <f t="shared" si="40"/>
        <v>MALE</v>
      </c>
    </row>
    <row r="2611" spans="1:5">
      <c r="A2611" s="1" t="s">
        <v>4</v>
      </c>
      <c r="B2611" s="1" t="s">
        <v>2976</v>
      </c>
      <c r="C2611">
        <f>VLOOKUP(B2611,pivottrain!A:C,2,0)</f>
        <v>0.73152478952291866</v>
      </c>
      <c r="D2611">
        <f>VLOOKUP(B2611,pivottrain!A:C,3,0)</f>
        <v>0.26847521047708139</v>
      </c>
      <c r="E2611" t="str">
        <f t="shared" si="40"/>
        <v>FEMALE</v>
      </c>
    </row>
    <row r="2612" spans="1:5">
      <c r="A2612" s="1" t="s">
        <v>4</v>
      </c>
      <c r="B2612" s="1" t="s">
        <v>2982</v>
      </c>
      <c r="C2612">
        <f>VLOOKUP(B2612,pivottrain!A:C,2,0)</f>
        <v>3.7234042553191488E-2</v>
      </c>
      <c r="D2612">
        <f>VLOOKUP(B2612,pivottrain!A:C,3,0)</f>
        <v>0.96276595744680848</v>
      </c>
      <c r="E2612" t="str">
        <f t="shared" si="40"/>
        <v>MALE</v>
      </c>
    </row>
    <row r="2613" spans="1:5">
      <c r="A2613" s="1" t="s">
        <v>4</v>
      </c>
      <c r="B2613" s="1" t="s">
        <v>2986</v>
      </c>
      <c r="C2613">
        <f>VLOOKUP(B2613,pivottrain!A:C,2,0)</f>
        <v>0.28260869565217389</v>
      </c>
      <c r="D2613">
        <f>VLOOKUP(B2613,pivottrain!A:C,3,0)</f>
        <v>0.71739130434782605</v>
      </c>
      <c r="E2613" t="str">
        <f t="shared" si="40"/>
        <v>MALE</v>
      </c>
    </row>
    <row r="2614" spans="1:5">
      <c r="A2614" s="1" t="s">
        <v>4</v>
      </c>
      <c r="B2614" s="1" t="s">
        <v>2988</v>
      </c>
      <c r="C2614">
        <f>VLOOKUP(B2614,pivottrain!A:C,2,0)</f>
        <v>6.5384615384615388E-2</v>
      </c>
      <c r="D2614">
        <f>VLOOKUP(B2614,pivottrain!A:C,3,0)</f>
        <v>0.93461538461538463</v>
      </c>
      <c r="E2614" t="str">
        <f t="shared" si="40"/>
        <v>MALE</v>
      </c>
    </row>
    <row r="2615" spans="1:5">
      <c r="A2615" s="1" t="s">
        <v>4</v>
      </c>
      <c r="B2615" s="1" t="s">
        <v>2997</v>
      </c>
      <c r="C2615">
        <f>VLOOKUP(B2615,pivottrain!A:C,2,0)</f>
        <v>5.5555555555555552E-2</v>
      </c>
      <c r="D2615">
        <f>VLOOKUP(B2615,pivottrain!A:C,3,0)</f>
        <v>0.94444444444444442</v>
      </c>
      <c r="E2615" t="str">
        <f t="shared" si="40"/>
        <v>MALE</v>
      </c>
    </row>
    <row r="2616" spans="1:5">
      <c r="A2616" s="1" t="s">
        <v>4</v>
      </c>
      <c r="B2616" s="1" t="s">
        <v>2984</v>
      </c>
      <c r="C2616">
        <f>VLOOKUP(B2616,pivottrain!A:C,2,0)</f>
        <v>2.6315789473684209E-2</v>
      </c>
      <c r="D2616">
        <f>VLOOKUP(B2616,pivottrain!A:C,3,0)</f>
        <v>0.97368421052631582</v>
      </c>
      <c r="E2616" t="str">
        <f t="shared" si="40"/>
        <v>MALE</v>
      </c>
    </row>
    <row r="2617" spans="1:5">
      <c r="A2617" s="1" t="s">
        <v>4</v>
      </c>
      <c r="B2617" s="1" t="s">
        <v>2992</v>
      </c>
      <c r="C2617">
        <f>VLOOKUP(B2617,pivottrain!A:C,2,0)</f>
        <v>0.06</v>
      </c>
      <c r="D2617">
        <f>VLOOKUP(B2617,pivottrain!A:C,3,0)</f>
        <v>0.94</v>
      </c>
      <c r="E2617" t="str">
        <f t="shared" si="40"/>
        <v>MALE</v>
      </c>
    </row>
    <row r="2618" spans="1:5">
      <c r="A2618" s="1" t="s">
        <v>4</v>
      </c>
      <c r="B2618" s="1" t="s">
        <v>2983</v>
      </c>
      <c r="C2618">
        <f>VLOOKUP(B2618,pivottrain!A:C,2,0)</f>
        <v>0.82037996545768566</v>
      </c>
      <c r="D2618">
        <f>VLOOKUP(B2618,pivottrain!A:C,3,0)</f>
        <v>0.17962003454231434</v>
      </c>
      <c r="E2618" t="str">
        <f t="shared" si="40"/>
        <v>FEMALE</v>
      </c>
    </row>
    <row r="2619" spans="1:5">
      <c r="A2619" s="1" t="s">
        <v>4</v>
      </c>
      <c r="B2619" s="1" t="s">
        <v>2987</v>
      </c>
      <c r="C2619">
        <f>VLOOKUP(B2619,pivottrain!A:C,2,0)</f>
        <v>0.171875</v>
      </c>
      <c r="D2619">
        <f>VLOOKUP(B2619,pivottrain!A:C,3,0)</f>
        <v>0.828125</v>
      </c>
      <c r="E2619" t="str">
        <f t="shared" si="40"/>
        <v>MALE</v>
      </c>
    </row>
    <row r="2620" spans="1:5">
      <c r="A2620" s="1" t="s">
        <v>4</v>
      </c>
      <c r="B2620" s="1" t="s">
        <v>2986</v>
      </c>
      <c r="C2620">
        <f>VLOOKUP(B2620,pivottrain!A:C,2,0)</f>
        <v>0.28260869565217389</v>
      </c>
      <c r="D2620">
        <f>VLOOKUP(B2620,pivottrain!A:C,3,0)</f>
        <v>0.71739130434782605</v>
      </c>
      <c r="E2620" t="str">
        <f t="shared" si="40"/>
        <v>MALE</v>
      </c>
    </row>
    <row r="2621" spans="1:5">
      <c r="A2621" s="1" t="s">
        <v>4</v>
      </c>
      <c r="B2621" s="1" t="s">
        <v>2982</v>
      </c>
      <c r="C2621">
        <f>VLOOKUP(B2621,pivottrain!A:C,2,0)</f>
        <v>3.7234042553191488E-2</v>
      </c>
      <c r="D2621">
        <f>VLOOKUP(B2621,pivottrain!A:C,3,0)</f>
        <v>0.96276595744680848</v>
      </c>
      <c r="E2621" t="str">
        <f t="shared" si="40"/>
        <v>MALE</v>
      </c>
    </row>
    <row r="2622" spans="1:5">
      <c r="A2622" s="1" t="s">
        <v>4</v>
      </c>
      <c r="B2622" s="1" t="s">
        <v>2976</v>
      </c>
      <c r="C2622">
        <f>VLOOKUP(B2622,pivottrain!A:C,2,0)</f>
        <v>0.73152478952291866</v>
      </c>
      <c r="D2622">
        <f>VLOOKUP(B2622,pivottrain!A:C,3,0)</f>
        <v>0.26847521047708139</v>
      </c>
      <c r="E2622" t="str">
        <f t="shared" si="40"/>
        <v>FEMALE</v>
      </c>
    </row>
    <row r="2623" spans="1:5">
      <c r="A2623" s="1" t="s">
        <v>4</v>
      </c>
      <c r="B2623" s="1" t="s">
        <v>2992</v>
      </c>
      <c r="C2623">
        <f>VLOOKUP(B2623,pivottrain!A:C,2,0)</f>
        <v>0.06</v>
      </c>
      <c r="D2623">
        <f>VLOOKUP(B2623,pivottrain!A:C,3,0)</f>
        <v>0.94</v>
      </c>
      <c r="E2623" t="str">
        <f t="shared" si="40"/>
        <v>MALE</v>
      </c>
    </row>
    <row r="2624" spans="1:5">
      <c r="A2624" s="1" t="s">
        <v>4</v>
      </c>
      <c r="B2624" s="1" t="s">
        <v>2976</v>
      </c>
      <c r="C2624">
        <f>VLOOKUP(B2624,pivottrain!A:C,2,0)</f>
        <v>0.73152478952291866</v>
      </c>
      <c r="D2624">
        <f>VLOOKUP(B2624,pivottrain!A:C,3,0)</f>
        <v>0.26847521047708139</v>
      </c>
      <c r="E2624" t="str">
        <f t="shared" si="40"/>
        <v>FEMALE</v>
      </c>
    </row>
    <row r="2625" spans="1:5">
      <c r="A2625" s="1" t="s">
        <v>4</v>
      </c>
      <c r="B2625" s="1" t="s">
        <v>2976</v>
      </c>
      <c r="C2625">
        <f>VLOOKUP(B2625,pivottrain!A:C,2,0)</f>
        <v>0.73152478952291866</v>
      </c>
      <c r="D2625">
        <f>VLOOKUP(B2625,pivottrain!A:C,3,0)</f>
        <v>0.26847521047708139</v>
      </c>
      <c r="E2625" t="str">
        <f t="shared" si="40"/>
        <v>FEMALE</v>
      </c>
    </row>
    <row r="2626" spans="1:5">
      <c r="A2626" s="1" t="s">
        <v>4</v>
      </c>
      <c r="B2626" s="1" t="s">
        <v>2987</v>
      </c>
      <c r="C2626">
        <f>VLOOKUP(B2626,pivottrain!A:C,2,0)</f>
        <v>0.171875</v>
      </c>
      <c r="D2626">
        <f>VLOOKUP(B2626,pivottrain!A:C,3,0)</f>
        <v>0.828125</v>
      </c>
      <c r="E2626" t="str">
        <f t="shared" si="40"/>
        <v>MALE</v>
      </c>
    </row>
    <row r="2627" spans="1:5">
      <c r="A2627" s="1" t="s">
        <v>4</v>
      </c>
      <c r="B2627" s="1" t="s">
        <v>2978</v>
      </c>
      <c r="C2627">
        <f>VLOOKUP(B2627,pivottrain!A:C,2,0)</f>
        <v>5.0847457627118647E-2</v>
      </c>
      <c r="D2627">
        <f>VLOOKUP(B2627,pivottrain!A:C,3,0)</f>
        <v>0.94915254237288138</v>
      </c>
      <c r="E2627" t="str">
        <f t="shared" ref="E2627:E2690" si="41">IF(D2627&gt;C2627,"MALE","FEMALE")</f>
        <v>MALE</v>
      </c>
    </row>
    <row r="2628" spans="1:5">
      <c r="A2628" s="1" t="s">
        <v>4</v>
      </c>
      <c r="B2628" s="1" t="s">
        <v>2996</v>
      </c>
      <c r="C2628">
        <f>VLOOKUP(B2628,pivottrain!A:C,2,0)</f>
        <v>0</v>
      </c>
      <c r="D2628">
        <f>VLOOKUP(B2628,pivottrain!A:C,3,0)</f>
        <v>1</v>
      </c>
      <c r="E2628" t="str">
        <f t="shared" si="41"/>
        <v>MALE</v>
      </c>
    </row>
    <row r="2629" spans="1:5">
      <c r="A2629" s="1" t="s">
        <v>4</v>
      </c>
      <c r="B2629" s="1" t="s">
        <v>2982</v>
      </c>
      <c r="C2629">
        <f>VLOOKUP(B2629,pivottrain!A:C,2,0)</f>
        <v>3.7234042553191488E-2</v>
      </c>
      <c r="D2629">
        <f>VLOOKUP(B2629,pivottrain!A:C,3,0)</f>
        <v>0.96276595744680848</v>
      </c>
      <c r="E2629" t="str">
        <f t="shared" si="41"/>
        <v>MALE</v>
      </c>
    </row>
    <row r="2630" spans="1:5">
      <c r="A2630" s="1" t="s">
        <v>4</v>
      </c>
      <c r="B2630" s="1" t="s">
        <v>2988</v>
      </c>
      <c r="C2630">
        <f>VLOOKUP(B2630,pivottrain!A:C,2,0)</f>
        <v>6.5384615384615388E-2</v>
      </c>
      <c r="D2630">
        <f>VLOOKUP(B2630,pivottrain!A:C,3,0)</f>
        <v>0.93461538461538463</v>
      </c>
      <c r="E2630" t="str">
        <f t="shared" si="41"/>
        <v>MALE</v>
      </c>
    </row>
    <row r="2631" spans="1:5">
      <c r="A2631" s="1" t="s">
        <v>4</v>
      </c>
      <c r="B2631" s="1" t="s">
        <v>2988</v>
      </c>
      <c r="C2631">
        <f>VLOOKUP(B2631,pivottrain!A:C,2,0)</f>
        <v>6.5384615384615388E-2</v>
      </c>
      <c r="D2631">
        <f>VLOOKUP(B2631,pivottrain!A:C,3,0)</f>
        <v>0.93461538461538463</v>
      </c>
      <c r="E2631" t="str">
        <f t="shared" si="41"/>
        <v>MALE</v>
      </c>
    </row>
    <row r="2632" spans="1:5">
      <c r="A2632" s="1" t="s">
        <v>4</v>
      </c>
      <c r="B2632" s="1" t="s">
        <v>2988</v>
      </c>
      <c r="C2632">
        <f>VLOOKUP(B2632,pivottrain!A:C,2,0)</f>
        <v>6.5384615384615388E-2</v>
      </c>
      <c r="D2632">
        <f>VLOOKUP(B2632,pivottrain!A:C,3,0)</f>
        <v>0.93461538461538463</v>
      </c>
      <c r="E2632" t="str">
        <f t="shared" si="41"/>
        <v>MALE</v>
      </c>
    </row>
    <row r="2633" spans="1:5">
      <c r="A2633" s="1" t="s">
        <v>4</v>
      </c>
      <c r="B2633" s="1" t="s">
        <v>2986</v>
      </c>
      <c r="C2633">
        <f>VLOOKUP(B2633,pivottrain!A:C,2,0)</f>
        <v>0.28260869565217389</v>
      </c>
      <c r="D2633">
        <f>VLOOKUP(B2633,pivottrain!A:C,3,0)</f>
        <v>0.71739130434782605</v>
      </c>
      <c r="E2633" t="str">
        <f t="shared" si="41"/>
        <v>MALE</v>
      </c>
    </row>
    <row r="2634" spans="1:5">
      <c r="A2634" s="1" t="s">
        <v>4</v>
      </c>
      <c r="B2634" s="1" t="s">
        <v>2982</v>
      </c>
      <c r="C2634">
        <f>VLOOKUP(B2634,pivottrain!A:C,2,0)</f>
        <v>3.7234042553191488E-2</v>
      </c>
      <c r="D2634">
        <f>VLOOKUP(B2634,pivottrain!A:C,3,0)</f>
        <v>0.96276595744680848</v>
      </c>
      <c r="E2634" t="str">
        <f t="shared" si="41"/>
        <v>MALE</v>
      </c>
    </row>
    <row r="2635" spans="1:5">
      <c r="A2635" s="1" t="s">
        <v>4</v>
      </c>
      <c r="B2635" s="1" t="s">
        <v>2993</v>
      </c>
      <c r="C2635">
        <f>VLOOKUP(B2635,pivottrain!A:C,2,0)</f>
        <v>0.10810810810810811</v>
      </c>
      <c r="D2635">
        <f>VLOOKUP(B2635,pivottrain!A:C,3,0)</f>
        <v>0.89189189189189189</v>
      </c>
      <c r="E2635" t="str">
        <f t="shared" si="41"/>
        <v>MALE</v>
      </c>
    </row>
    <row r="2636" spans="1:5">
      <c r="A2636" s="1" t="s">
        <v>4</v>
      </c>
      <c r="B2636" s="1" t="s">
        <v>2992</v>
      </c>
      <c r="C2636">
        <f>VLOOKUP(B2636,pivottrain!A:C,2,0)</f>
        <v>0.06</v>
      </c>
      <c r="D2636">
        <f>VLOOKUP(B2636,pivottrain!A:C,3,0)</f>
        <v>0.94</v>
      </c>
      <c r="E2636" t="str">
        <f t="shared" si="41"/>
        <v>MALE</v>
      </c>
    </row>
    <row r="2637" spans="1:5">
      <c r="A2637" s="1" t="s">
        <v>4</v>
      </c>
      <c r="B2637" s="1" t="s">
        <v>2978</v>
      </c>
      <c r="C2637">
        <f>VLOOKUP(B2637,pivottrain!A:C,2,0)</f>
        <v>5.0847457627118647E-2</v>
      </c>
      <c r="D2637">
        <f>VLOOKUP(B2637,pivottrain!A:C,3,0)</f>
        <v>0.94915254237288138</v>
      </c>
      <c r="E2637" t="str">
        <f t="shared" si="41"/>
        <v>MALE</v>
      </c>
    </row>
    <row r="2638" spans="1:5">
      <c r="A2638" s="1" t="s">
        <v>4</v>
      </c>
      <c r="B2638" s="1" t="s">
        <v>2992</v>
      </c>
      <c r="C2638">
        <f>VLOOKUP(B2638,pivottrain!A:C,2,0)</f>
        <v>0.06</v>
      </c>
      <c r="D2638">
        <f>VLOOKUP(B2638,pivottrain!A:C,3,0)</f>
        <v>0.94</v>
      </c>
      <c r="E2638" t="str">
        <f t="shared" si="41"/>
        <v>MALE</v>
      </c>
    </row>
    <row r="2639" spans="1:5">
      <c r="A2639" s="1" t="s">
        <v>4</v>
      </c>
      <c r="B2639" s="1" t="s">
        <v>2983</v>
      </c>
      <c r="C2639">
        <f>VLOOKUP(B2639,pivottrain!A:C,2,0)</f>
        <v>0.82037996545768566</v>
      </c>
      <c r="D2639">
        <f>VLOOKUP(B2639,pivottrain!A:C,3,0)</f>
        <v>0.17962003454231434</v>
      </c>
      <c r="E2639" t="str">
        <f t="shared" si="41"/>
        <v>FEMALE</v>
      </c>
    </row>
    <row r="2640" spans="1:5">
      <c r="A2640" s="1" t="s">
        <v>4</v>
      </c>
      <c r="B2640" s="1" t="s">
        <v>2992</v>
      </c>
      <c r="C2640">
        <f>VLOOKUP(B2640,pivottrain!A:C,2,0)</f>
        <v>0.06</v>
      </c>
      <c r="D2640">
        <f>VLOOKUP(B2640,pivottrain!A:C,3,0)</f>
        <v>0.94</v>
      </c>
      <c r="E2640" t="str">
        <f t="shared" si="41"/>
        <v>MALE</v>
      </c>
    </row>
    <row r="2641" spans="1:5">
      <c r="A2641" s="1" t="s">
        <v>4</v>
      </c>
      <c r="B2641" s="1" t="s">
        <v>2988</v>
      </c>
      <c r="C2641">
        <f>VLOOKUP(B2641,pivottrain!A:C,2,0)</f>
        <v>6.5384615384615388E-2</v>
      </c>
      <c r="D2641">
        <f>VLOOKUP(B2641,pivottrain!A:C,3,0)</f>
        <v>0.93461538461538463</v>
      </c>
      <c r="E2641" t="str">
        <f t="shared" si="41"/>
        <v>MALE</v>
      </c>
    </row>
    <row r="2642" spans="1:5">
      <c r="A2642" s="1" t="s">
        <v>4</v>
      </c>
      <c r="B2642" s="1" t="s">
        <v>2986</v>
      </c>
      <c r="C2642">
        <f>VLOOKUP(B2642,pivottrain!A:C,2,0)</f>
        <v>0.28260869565217389</v>
      </c>
      <c r="D2642">
        <f>VLOOKUP(B2642,pivottrain!A:C,3,0)</f>
        <v>0.71739130434782605</v>
      </c>
      <c r="E2642" t="str">
        <f t="shared" si="41"/>
        <v>MALE</v>
      </c>
    </row>
    <row r="2643" spans="1:5">
      <c r="A2643" s="1" t="s">
        <v>4</v>
      </c>
      <c r="B2643" s="1" t="s">
        <v>2988</v>
      </c>
      <c r="C2643">
        <f>VLOOKUP(B2643,pivottrain!A:C,2,0)</f>
        <v>6.5384615384615388E-2</v>
      </c>
      <c r="D2643">
        <f>VLOOKUP(B2643,pivottrain!A:C,3,0)</f>
        <v>0.93461538461538463</v>
      </c>
      <c r="E2643" t="str">
        <f t="shared" si="41"/>
        <v>MALE</v>
      </c>
    </row>
    <row r="2644" spans="1:5">
      <c r="A2644" s="1" t="s">
        <v>4</v>
      </c>
      <c r="B2644" s="1" t="s">
        <v>2988</v>
      </c>
      <c r="C2644">
        <f>VLOOKUP(B2644,pivottrain!A:C,2,0)</f>
        <v>6.5384615384615388E-2</v>
      </c>
      <c r="D2644">
        <f>VLOOKUP(B2644,pivottrain!A:C,3,0)</f>
        <v>0.93461538461538463</v>
      </c>
      <c r="E2644" t="str">
        <f t="shared" si="41"/>
        <v>MALE</v>
      </c>
    </row>
    <row r="2645" spans="1:5">
      <c r="A2645" s="1" t="s">
        <v>4</v>
      </c>
      <c r="B2645" s="1" t="s">
        <v>2978</v>
      </c>
      <c r="C2645">
        <f>VLOOKUP(B2645,pivottrain!A:C,2,0)</f>
        <v>5.0847457627118647E-2</v>
      </c>
      <c r="D2645">
        <f>VLOOKUP(B2645,pivottrain!A:C,3,0)</f>
        <v>0.94915254237288138</v>
      </c>
      <c r="E2645" t="str">
        <f t="shared" si="41"/>
        <v>MALE</v>
      </c>
    </row>
    <row r="2646" spans="1:5">
      <c r="A2646" s="1" t="s">
        <v>4</v>
      </c>
      <c r="B2646" s="1" t="s">
        <v>2990</v>
      </c>
      <c r="C2646">
        <f>VLOOKUP(B2646,pivottrain!A:C,2,0)</f>
        <v>4.7619047619047616E-2</v>
      </c>
      <c r="D2646">
        <f>VLOOKUP(B2646,pivottrain!A:C,3,0)</f>
        <v>0.95238095238095233</v>
      </c>
      <c r="E2646" t="str">
        <f t="shared" si="41"/>
        <v>MALE</v>
      </c>
    </row>
    <row r="2647" spans="1:5">
      <c r="A2647" s="1" t="s">
        <v>4</v>
      </c>
      <c r="B2647" s="1" t="s">
        <v>2988</v>
      </c>
      <c r="C2647">
        <f>VLOOKUP(B2647,pivottrain!A:C,2,0)</f>
        <v>6.5384615384615388E-2</v>
      </c>
      <c r="D2647">
        <f>VLOOKUP(B2647,pivottrain!A:C,3,0)</f>
        <v>0.93461538461538463</v>
      </c>
      <c r="E2647" t="str">
        <f t="shared" si="41"/>
        <v>MALE</v>
      </c>
    </row>
    <row r="2648" spans="1:5">
      <c r="A2648" s="1" t="s">
        <v>4</v>
      </c>
      <c r="B2648" s="1" t="s">
        <v>2981</v>
      </c>
      <c r="C2648">
        <f>VLOOKUP(B2648,pivottrain!A:C,2,0)</f>
        <v>5.2631578947368418E-2</v>
      </c>
      <c r="D2648">
        <f>VLOOKUP(B2648,pivottrain!A:C,3,0)</f>
        <v>0.94736842105263153</v>
      </c>
      <c r="E2648" t="str">
        <f t="shared" si="41"/>
        <v>MALE</v>
      </c>
    </row>
    <row r="2649" spans="1:5">
      <c r="A2649" s="1" t="s">
        <v>4</v>
      </c>
      <c r="B2649" s="1" t="s">
        <v>2995</v>
      </c>
      <c r="C2649">
        <f>VLOOKUP(B2649,pivottrain!A:C,2,0)</f>
        <v>0.15492957746478872</v>
      </c>
      <c r="D2649">
        <f>VLOOKUP(B2649,pivottrain!A:C,3,0)</f>
        <v>0.84507042253521125</v>
      </c>
      <c r="E2649" t="str">
        <f t="shared" si="41"/>
        <v>MALE</v>
      </c>
    </row>
    <row r="2650" spans="1:5">
      <c r="A2650" s="1" t="s">
        <v>4</v>
      </c>
      <c r="B2650" s="1" t="s">
        <v>2994</v>
      </c>
      <c r="C2650">
        <f>VLOOKUP(B2650,pivottrain!A:C,2,0)</f>
        <v>8.6538461538461536E-2</v>
      </c>
      <c r="D2650">
        <f>VLOOKUP(B2650,pivottrain!A:C,3,0)</f>
        <v>0.91346153846153844</v>
      </c>
      <c r="E2650" t="str">
        <f t="shared" si="41"/>
        <v>MALE</v>
      </c>
    </row>
    <row r="2651" spans="1:5">
      <c r="A2651" s="1" t="s">
        <v>4</v>
      </c>
      <c r="B2651" s="1" t="s">
        <v>2988</v>
      </c>
      <c r="C2651">
        <f>VLOOKUP(B2651,pivottrain!A:C,2,0)</f>
        <v>6.5384615384615388E-2</v>
      </c>
      <c r="D2651">
        <f>VLOOKUP(B2651,pivottrain!A:C,3,0)</f>
        <v>0.93461538461538463</v>
      </c>
      <c r="E2651" t="str">
        <f t="shared" si="41"/>
        <v>MALE</v>
      </c>
    </row>
    <row r="2652" spans="1:5">
      <c r="A2652" s="1" t="s">
        <v>4</v>
      </c>
      <c r="B2652" s="1" t="s">
        <v>2994</v>
      </c>
      <c r="C2652">
        <f>VLOOKUP(B2652,pivottrain!A:C,2,0)</f>
        <v>8.6538461538461536E-2</v>
      </c>
      <c r="D2652">
        <f>VLOOKUP(B2652,pivottrain!A:C,3,0)</f>
        <v>0.91346153846153844</v>
      </c>
      <c r="E2652" t="str">
        <f t="shared" si="41"/>
        <v>MALE</v>
      </c>
    </row>
    <row r="2653" spans="1:5">
      <c r="A2653" s="1" t="s">
        <v>4</v>
      </c>
      <c r="B2653" s="1" t="s">
        <v>2976</v>
      </c>
      <c r="C2653">
        <f>VLOOKUP(B2653,pivottrain!A:C,2,0)</f>
        <v>0.73152478952291866</v>
      </c>
      <c r="D2653">
        <f>VLOOKUP(B2653,pivottrain!A:C,3,0)</f>
        <v>0.26847521047708139</v>
      </c>
      <c r="E2653" t="str">
        <f t="shared" si="41"/>
        <v>FEMALE</v>
      </c>
    </row>
    <row r="2654" spans="1:5">
      <c r="A2654" s="1" t="s">
        <v>4</v>
      </c>
      <c r="B2654" s="1" t="s">
        <v>2985</v>
      </c>
      <c r="C2654">
        <f>VLOOKUP(B2654,pivottrain!A:C,2,0)</f>
        <v>6.25E-2</v>
      </c>
      <c r="D2654">
        <f>VLOOKUP(B2654,pivottrain!A:C,3,0)</f>
        <v>0.9375</v>
      </c>
      <c r="E2654" t="str">
        <f t="shared" si="41"/>
        <v>MALE</v>
      </c>
    </row>
    <row r="2655" spans="1:5">
      <c r="A2655" s="1" t="s">
        <v>4</v>
      </c>
      <c r="B2655" s="1" t="s">
        <v>2992</v>
      </c>
      <c r="C2655">
        <f>VLOOKUP(B2655,pivottrain!A:C,2,0)</f>
        <v>0.06</v>
      </c>
      <c r="D2655">
        <f>VLOOKUP(B2655,pivottrain!A:C,3,0)</f>
        <v>0.94</v>
      </c>
      <c r="E2655" t="str">
        <f t="shared" si="41"/>
        <v>MALE</v>
      </c>
    </row>
    <row r="2656" spans="1:5">
      <c r="A2656" s="1" t="s">
        <v>4</v>
      </c>
      <c r="B2656" s="1" t="s">
        <v>2982</v>
      </c>
      <c r="C2656">
        <f>VLOOKUP(B2656,pivottrain!A:C,2,0)</f>
        <v>3.7234042553191488E-2</v>
      </c>
      <c r="D2656">
        <f>VLOOKUP(B2656,pivottrain!A:C,3,0)</f>
        <v>0.96276595744680848</v>
      </c>
      <c r="E2656" t="str">
        <f t="shared" si="41"/>
        <v>MALE</v>
      </c>
    </row>
    <row r="2657" spans="1:5">
      <c r="A2657" s="1" t="s">
        <v>4</v>
      </c>
      <c r="B2657" s="1" t="s">
        <v>2976</v>
      </c>
      <c r="C2657">
        <f>VLOOKUP(B2657,pivottrain!A:C,2,0)</f>
        <v>0.73152478952291866</v>
      </c>
      <c r="D2657">
        <f>VLOOKUP(B2657,pivottrain!A:C,3,0)</f>
        <v>0.26847521047708139</v>
      </c>
      <c r="E2657" t="str">
        <f t="shared" si="41"/>
        <v>FEMALE</v>
      </c>
    </row>
    <row r="2658" spans="1:5">
      <c r="A2658" s="1" t="s">
        <v>4</v>
      </c>
      <c r="B2658" s="1" t="s">
        <v>2988</v>
      </c>
      <c r="C2658">
        <f>VLOOKUP(B2658,pivottrain!A:C,2,0)</f>
        <v>6.5384615384615388E-2</v>
      </c>
      <c r="D2658">
        <f>VLOOKUP(B2658,pivottrain!A:C,3,0)</f>
        <v>0.93461538461538463</v>
      </c>
      <c r="E2658" t="str">
        <f t="shared" si="41"/>
        <v>MALE</v>
      </c>
    </row>
    <row r="2659" spans="1:5">
      <c r="A2659" s="1" t="s">
        <v>4</v>
      </c>
      <c r="B2659" s="1" t="s">
        <v>2978</v>
      </c>
      <c r="C2659">
        <f>VLOOKUP(B2659,pivottrain!A:C,2,0)</f>
        <v>5.0847457627118647E-2</v>
      </c>
      <c r="D2659">
        <f>VLOOKUP(B2659,pivottrain!A:C,3,0)</f>
        <v>0.94915254237288138</v>
      </c>
      <c r="E2659" t="str">
        <f t="shared" si="41"/>
        <v>MALE</v>
      </c>
    </row>
    <row r="2660" spans="1:5">
      <c r="A2660" s="1" t="s">
        <v>4</v>
      </c>
      <c r="B2660" s="1" t="s">
        <v>2988</v>
      </c>
      <c r="C2660">
        <f>VLOOKUP(B2660,pivottrain!A:C,2,0)</f>
        <v>6.5384615384615388E-2</v>
      </c>
      <c r="D2660">
        <f>VLOOKUP(B2660,pivottrain!A:C,3,0)</f>
        <v>0.93461538461538463</v>
      </c>
      <c r="E2660" t="str">
        <f t="shared" si="41"/>
        <v>MALE</v>
      </c>
    </row>
    <row r="2661" spans="1:5">
      <c r="A2661" s="1" t="s">
        <v>4</v>
      </c>
      <c r="B2661" s="1" t="s">
        <v>2984</v>
      </c>
      <c r="C2661">
        <f>VLOOKUP(B2661,pivottrain!A:C,2,0)</f>
        <v>2.6315789473684209E-2</v>
      </c>
      <c r="D2661">
        <f>VLOOKUP(B2661,pivottrain!A:C,3,0)</f>
        <v>0.97368421052631582</v>
      </c>
      <c r="E2661" t="str">
        <f t="shared" si="41"/>
        <v>MALE</v>
      </c>
    </row>
    <row r="2662" spans="1:5">
      <c r="A2662" s="1" t="s">
        <v>4</v>
      </c>
      <c r="B2662" s="1" t="s">
        <v>2992</v>
      </c>
      <c r="C2662">
        <f>VLOOKUP(B2662,pivottrain!A:C,2,0)</f>
        <v>0.06</v>
      </c>
      <c r="D2662">
        <f>VLOOKUP(B2662,pivottrain!A:C,3,0)</f>
        <v>0.94</v>
      </c>
      <c r="E2662" t="str">
        <f t="shared" si="41"/>
        <v>MALE</v>
      </c>
    </row>
    <row r="2663" spans="1:5">
      <c r="A2663" s="1" t="s">
        <v>4</v>
      </c>
      <c r="B2663" s="1" t="s">
        <v>2989</v>
      </c>
      <c r="C2663">
        <f>VLOOKUP(B2663,pivottrain!A:C,2,0)</f>
        <v>0.33333333333333331</v>
      </c>
      <c r="D2663">
        <f>VLOOKUP(B2663,pivottrain!A:C,3,0)</f>
        <v>0.66666666666666663</v>
      </c>
      <c r="E2663" t="str">
        <f t="shared" si="41"/>
        <v>MALE</v>
      </c>
    </row>
    <row r="2664" spans="1:5">
      <c r="A2664" s="1" t="s">
        <v>4</v>
      </c>
      <c r="B2664" s="1" t="s">
        <v>2983</v>
      </c>
      <c r="C2664">
        <f>VLOOKUP(B2664,pivottrain!A:C,2,0)</f>
        <v>0.82037996545768566</v>
      </c>
      <c r="D2664">
        <f>VLOOKUP(B2664,pivottrain!A:C,3,0)</f>
        <v>0.17962003454231434</v>
      </c>
      <c r="E2664" t="str">
        <f t="shared" si="41"/>
        <v>FEMALE</v>
      </c>
    </row>
    <row r="2665" spans="1:5">
      <c r="A2665" s="1" t="s">
        <v>4</v>
      </c>
      <c r="B2665" s="1" t="s">
        <v>2977</v>
      </c>
      <c r="C2665">
        <f>VLOOKUP(B2665,pivottrain!A:C,2,0)</f>
        <v>0.15789473684210525</v>
      </c>
      <c r="D2665">
        <f>VLOOKUP(B2665,pivottrain!A:C,3,0)</f>
        <v>0.84210526315789469</v>
      </c>
      <c r="E2665" t="str">
        <f t="shared" si="41"/>
        <v>MALE</v>
      </c>
    </row>
    <row r="2666" spans="1:5">
      <c r="A2666" s="1" t="s">
        <v>4</v>
      </c>
      <c r="B2666" s="1" t="s">
        <v>2976</v>
      </c>
      <c r="C2666">
        <f>VLOOKUP(B2666,pivottrain!A:C,2,0)</f>
        <v>0.73152478952291866</v>
      </c>
      <c r="D2666">
        <f>VLOOKUP(B2666,pivottrain!A:C,3,0)</f>
        <v>0.26847521047708139</v>
      </c>
      <c r="E2666" t="str">
        <f t="shared" si="41"/>
        <v>FEMALE</v>
      </c>
    </row>
    <row r="2667" spans="1:5">
      <c r="A2667" s="1" t="s">
        <v>4</v>
      </c>
      <c r="B2667" s="1" t="s">
        <v>2982</v>
      </c>
      <c r="C2667">
        <f>VLOOKUP(B2667,pivottrain!A:C,2,0)</f>
        <v>3.7234042553191488E-2</v>
      </c>
      <c r="D2667">
        <f>VLOOKUP(B2667,pivottrain!A:C,3,0)</f>
        <v>0.96276595744680848</v>
      </c>
      <c r="E2667" t="str">
        <f t="shared" si="41"/>
        <v>MALE</v>
      </c>
    </row>
    <row r="2668" spans="1:5">
      <c r="A2668" s="1" t="s">
        <v>4</v>
      </c>
      <c r="B2668" s="1" t="s">
        <v>2976</v>
      </c>
      <c r="C2668">
        <f>VLOOKUP(B2668,pivottrain!A:C,2,0)</f>
        <v>0.73152478952291866</v>
      </c>
      <c r="D2668">
        <f>VLOOKUP(B2668,pivottrain!A:C,3,0)</f>
        <v>0.26847521047708139</v>
      </c>
      <c r="E2668" t="str">
        <f t="shared" si="41"/>
        <v>FEMALE</v>
      </c>
    </row>
    <row r="2669" spans="1:5">
      <c r="A2669" s="1" t="s">
        <v>4</v>
      </c>
      <c r="B2669" s="1" t="s">
        <v>2994</v>
      </c>
      <c r="C2669">
        <f>VLOOKUP(B2669,pivottrain!A:C,2,0)</f>
        <v>8.6538461538461536E-2</v>
      </c>
      <c r="D2669">
        <f>VLOOKUP(B2669,pivottrain!A:C,3,0)</f>
        <v>0.91346153846153844</v>
      </c>
      <c r="E2669" t="str">
        <f t="shared" si="41"/>
        <v>MALE</v>
      </c>
    </row>
    <row r="2670" spans="1:5">
      <c r="A2670" s="1" t="s">
        <v>4</v>
      </c>
      <c r="B2670" s="1" t="s">
        <v>2978</v>
      </c>
      <c r="C2670">
        <f>VLOOKUP(B2670,pivottrain!A:C,2,0)</f>
        <v>5.0847457627118647E-2</v>
      </c>
      <c r="D2670">
        <f>VLOOKUP(B2670,pivottrain!A:C,3,0)</f>
        <v>0.94915254237288138</v>
      </c>
      <c r="E2670" t="str">
        <f t="shared" si="41"/>
        <v>MALE</v>
      </c>
    </row>
    <row r="2671" spans="1:5">
      <c r="A2671" s="1" t="s">
        <v>4</v>
      </c>
      <c r="B2671" s="1" t="s">
        <v>2995</v>
      </c>
      <c r="C2671">
        <f>VLOOKUP(B2671,pivottrain!A:C,2,0)</f>
        <v>0.15492957746478872</v>
      </c>
      <c r="D2671">
        <f>VLOOKUP(B2671,pivottrain!A:C,3,0)</f>
        <v>0.84507042253521125</v>
      </c>
      <c r="E2671" t="str">
        <f t="shared" si="41"/>
        <v>MALE</v>
      </c>
    </row>
    <row r="2672" spans="1:5">
      <c r="A2672" s="1" t="s">
        <v>4</v>
      </c>
      <c r="B2672" s="1" t="s">
        <v>2996</v>
      </c>
      <c r="C2672">
        <f>VLOOKUP(B2672,pivottrain!A:C,2,0)</f>
        <v>0</v>
      </c>
      <c r="D2672">
        <f>VLOOKUP(B2672,pivottrain!A:C,3,0)</f>
        <v>1</v>
      </c>
      <c r="E2672" t="str">
        <f t="shared" si="41"/>
        <v>MALE</v>
      </c>
    </row>
    <row r="2673" spans="1:5">
      <c r="A2673" s="1" t="s">
        <v>4</v>
      </c>
      <c r="B2673" s="1" t="s">
        <v>2982</v>
      </c>
      <c r="C2673">
        <f>VLOOKUP(B2673,pivottrain!A:C,2,0)</f>
        <v>3.7234042553191488E-2</v>
      </c>
      <c r="D2673">
        <f>VLOOKUP(B2673,pivottrain!A:C,3,0)</f>
        <v>0.96276595744680848</v>
      </c>
      <c r="E2673" t="str">
        <f t="shared" si="41"/>
        <v>MALE</v>
      </c>
    </row>
    <row r="2674" spans="1:5">
      <c r="A2674" s="1" t="s">
        <v>4</v>
      </c>
      <c r="B2674" s="1" t="s">
        <v>2981</v>
      </c>
      <c r="C2674">
        <f>VLOOKUP(B2674,pivottrain!A:C,2,0)</f>
        <v>5.2631578947368418E-2</v>
      </c>
      <c r="D2674">
        <f>VLOOKUP(B2674,pivottrain!A:C,3,0)</f>
        <v>0.94736842105263153</v>
      </c>
      <c r="E2674" t="str">
        <f t="shared" si="41"/>
        <v>MALE</v>
      </c>
    </row>
    <row r="2675" spans="1:5">
      <c r="A2675" s="1" t="s">
        <v>4</v>
      </c>
      <c r="B2675" s="1" t="s">
        <v>2976</v>
      </c>
      <c r="C2675">
        <f>VLOOKUP(B2675,pivottrain!A:C,2,0)</f>
        <v>0.73152478952291866</v>
      </c>
      <c r="D2675">
        <f>VLOOKUP(B2675,pivottrain!A:C,3,0)</f>
        <v>0.26847521047708139</v>
      </c>
      <c r="E2675" t="str">
        <f t="shared" si="41"/>
        <v>FEMALE</v>
      </c>
    </row>
    <row r="2676" spans="1:5">
      <c r="A2676" s="1" t="s">
        <v>4</v>
      </c>
      <c r="B2676" s="1" t="s">
        <v>2992</v>
      </c>
      <c r="C2676">
        <f>VLOOKUP(B2676,pivottrain!A:C,2,0)</f>
        <v>0.06</v>
      </c>
      <c r="D2676">
        <f>VLOOKUP(B2676,pivottrain!A:C,3,0)</f>
        <v>0.94</v>
      </c>
      <c r="E2676" t="str">
        <f t="shared" si="41"/>
        <v>MALE</v>
      </c>
    </row>
    <row r="2677" spans="1:5">
      <c r="A2677" s="1" t="s">
        <v>4</v>
      </c>
      <c r="B2677" s="1" t="s">
        <v>2996</v>
      </c>
      <c r="C2677">
        <f>VLOOKUP(B2677,pivottrain!A:C,2,0)</f>
        <v>0</v>
      </c>
      <c r="D2677">
        <f>VLOOKUP(B2677,pivottrain!A:C,3,0)</f>
        <v>1</v>
      </c>
      <c r="E2677" t="str">
        <f t="shared" si="41"/>
        <v>MALE</v>
      </c>
    </row>
    <row r="2678" spans="1:5">
      <c r="A2678" s="1" t="s">
        <v>4</v>
      </c>
      <c r="B2678" s="1" t="s">
        <v>2994</v>
      </c>
      <c r="C2678">
        <f>VLOOKUP(B2678,pivottrain!A:C,2,0)</f>
        <v>8.6538461538461536E-2</v>
      </c>
      <c r="D2678">
        <f>VLOOKUP(B2678,pivottrain!A:C,3,0)</f>
        <v>0.91346153846153844</v>
      </c>
      <c r="E2678" t="str">
        <f t="shared" si="41"/>
        <v>MALE</v>
      </c>
    </row>
    <row r="2679" spans="1:5">
      <c r="A2679" s="1" t="s">
        <v>4</v>
      </c>
      <c r="B2679" s="1" t="s">
        <v>2992</v>
      </c>
      <c r="C2679">
        <f>VLOOKUP(B2679,pivottrain!A:C,2,0)</f>
        <v>0.06</v>
      </c>
      <c r="D2679">
        <f>VLOOKUP(B2679,pivottrain!A:C,3,0)</f>
        <v>0.94</v>
      </c>
      <c r="E2679" t="str">
        <f t="shared" si="41"/>
        <v>MALE</v>
      </c>
    </row>
    <row r="2680" spans="1:5">
      <c r="A2680" s="1" t="s">
        <v>4</v>
      </c>
      <c r="B2680" s="1" t="s">
        <v>2976</v>
      </c>
      <c r="C2680">
        <f>VLOOKUP(B2680,pivottrain!A:C,2,0)</f>
        <v>0.73152478952291866</v>
      </c>
      <c r="D2680">
        <f>VLOOKUP(B2680,pivottrain!A:C,3,0)</f>
        <v>0.26847521047708139</v>
      </c>
      <c r="E2680" t="str">
        <f t="shared" si="41"/>
        <v>FEMALE</v>
      </c>
    </row>
    <row r="2681" spans="1:5">
      <c r="A2681" s="1" t="s">
        <v>4</v>
      </c>
      <c r="B2681" s="1" t="s">
        <v>2976</v>
      </c>
      <c r="C2681">
        <f>VLOOKUP(B2681,pivottrain!A:C,2,0)</f>
        <v>0.73152478952291866</v>
      </c>
      <c r="D2681">
        <f>VLOOKUP(B2681,pivottrain!A:C,3,0)</f>
        <v>0.26847521047708139</v>
      </c>
      <c r="E2681" t="str">
        <f t="shared" si="41"/>
        <v>FEMALE</v>
      </c>
    </row>
    <row r="2682" spans="1:5">
      <c r="A2682" s="1" t="s">
        <v>4</v>
      </c>
      <c r="B2682" s="1" t="s">
        <v>2992</v>
      </c>
      <c r="C2682">
        <f>VLOOKUP(B2682,pivottrain!A:C,2,0)</f>
        <v>0.06</v>
      </c>
      <c r="D2682">
        <f>VLOOKUP(B2682,pivottrain!A:C,3,0)</f>
        <v>0.94</v>
      </c>
      <c r="E2682" t="str">
        <f t="shared" si="41"/>
        <v>MALE</v>
      </c>
    </row>
    <row r="2683" spans="1:5">
      <c r="A2683" s="1" t="s">
        <v>4</v>
      </c>
      <c r="B2683" s="1" t="s">
        <v>2992</v>
      </c>
      <c r="C2683">
        <f>VLOOKUP(B2683,pivottrain!A:C,2,0)</f>
        <v>0.06</v>
      </c>
      <c r="D2683">
        <f>VLOOKUP(B2683,pivottrain!A:C,3,0)</f>
        <v>0.94</v>
      </c>
      <c r="E2683" t="str">
        <f t="shared" si="41"/>
        <v>MALE</v>
      </c>
    </row>
    <row r="2684" spans="1:5">
      <c r="A2684" s="1" t="s">
        <v>4</v>
      </c>
      <c r="B2684" s="1" t="s">
        <v>2987</v>
      </c>
      <c r="C2684">
        <f>VLOOKUP(B2684,pivottrain!A:C,2,0)</f>
        <v>0.171875</v>
      </c>
      <c r="D2684">
        <f>VLOOKUP(B2684,pivottrain!A:C,3,0)</f>
        <v>0.828125</v>
      </c>
      <c r="E2684" t="str">
        <f t="shared" si="41"/>
        <v>MALE</v>
      </c>
    </row>
    <row r="2685" spans="1:5">
      <c r="A2685" s="1" t="s">
        <v>4</v>
      </c>
      <c r="B2685" s="1" t="s">
        <v>2996</v>
      </c>
      <c r="C2685">
        <f>VLOOKUP(B2685,pivottrain!A:C,2,0)</f>
        <v>0</v>
      </c>
      <c r="D2685">
        <f>VLOOKUP(B2685,pivottrain!A:C,3,0)</f>
        <v>1</v>
      </c>
      <c r="E2685" t="str">
        <f t="shared" si="41"/>
        <v>MALE</v>
      </c>
    </row>
    <row r="2686" spans="1:5">
      <c r="A2686" s="1" t="s">
        <v>4</v>
      </c>
      <c r="B2686" s="1" t="s">
        <v>2990</v>
      </c>
      <c r="C2686">
        <f>VLOOKUP(B2686,pivottrain!A:C,2,0)</f>
        <v>4.7619047619047616E-2</v>
      </c>
      <c r="D2686">
        <f>VLOOKUP(B2686,pivottrain!A:C,3,0)</f>
        <v>0.95238095238095233</v>
      </c>
      <c r="E2686" t="str">
        <f t="shared" si="41"/>
        <v>MALE</v>
      </c>
    </row>
    <row r="2687" spans="1:5">
      <c r="A2687" s="1" t="s">
        <v>4</v>
      </c>
      <c r="B2687" s="1" t="s">
        <v>2993</v>
      </c>
      <c r="C2687">
        <f>VLOOKUP(B2687,pivottrain!A:C,2,0)</f>
        <v>0.10810810810810811</v>
      </c>
      <c r="D2687">
        <f>VLOOKUP(B2687,pivottrain!A:C,3,0)</f>
        <v>0.89189189189189189</v>
      </c>
      <c r="E2687" t="str">
        <f t="shared" si="41"/>
        <v>MALE</v>
      </c>
    </row>
    <row r="2688" spans="1:5">
      <c r="A2688" s="1" t="s">
        <v>4</v>
      </c>
      <c r="B2688" s="1" t="s">
        <v>2982</v>
      </c>
      <c r="C2688">
        <f>VLOOKUP(B2688,pivottrain!A:C,2,0)</f>
        <v>3.7234042553191488E-2</v>
      </c>
      <c r="D2688">
        <f>VLOOKUP(B2688,pivottrain!A:C,3,0)</f>
        <v>0.96276595744680848</v>
      </c>
      <c r="E2688" t="str">
        <f t="shared" si="41"/>
        <v>MALE</v>
      </c>
    </row>
    <row r="2689" spans="1:5">
      <c r="A2689" s="1" t="s">
        <v>4</v>
      </c>
      <c r="B2689" s="1" t="s">
        <v>2984</v>
      </c>
      <c r="C2689">
        <f>VLOOKUP(B2689,pivottrain!A:C,2,0)</f>
        <v>2.6315789473684209E-2</v>
      </c>
      <c r="D2689">
        <f>VLOOKUP(B2689,pivottrain!A:C,3,0)</f>
        <v>0.97368421052631582</v>
      </c>
      <c r="E2689" t="str">
        <f t="shared" si="41"/>
        <v>MALE</v>
      </c>
    </row>
    <row r="2690" spans="1:5">
      <c r="A2690" s="1" t="s">
        <v>4</v>
      </c>
      <c r="B2690" s="1" t="s">
        <v>2983</v>
      </c>
      <c r="C2690">
        <f>VLOOKUP(B2690,pivottrain!A:C,2,0)</f>
        <v>0.82037996545768566</v>
      </c>
      <c r="D2690">
        <f>VLOOKUP(B2690,pivottrain!A:C,3,0)</f>
        <v>0.17962003454231434</v>
      </c>
      <c r="E2690" t="str">
        <f t="shared" si="41"/>
        <v>FEMALE</v>
      </c>
    </row>
    <row r="2691" spans="1:5">
      <c r="A2691" s="1" t="s">
        <v>4</v>
      </c>
      <c r="B2691" s="1" t="s">
        <v>2994</v>
      </c>
      <c r="C2691">
        <f>VLOOKUP(B2691,pivottrain!A:C,2,0)</f>
        <v>8.6538461538461536E-2</v>
      </c>
      <c r="D2691">
        <f>VLOOKUP(B2691,pivottrain!A:C,3,0)</f>
        <v>0.91346153846153844</v>
      </c>
      <c r="E2691" t="str">
        <f t="shared" ref="E2691:E2754" si="42">IF(D2691&gt;C2691,"MALE","FEMALE")</f>
        <v>MALE</v>
      </c>
    </row>
    <row r="2692" spans="1:5">
      <c r="A2692" s="1" t="s">
        <v>4</v>
      </c>
      <c r="B2692" s="1" t="s">
        <v>2978</v>
      </c>
      <c r="C2692">
        <f>VLOOKUP(B2692,pivottrain!A:C,2,0)</f>
        <v>5.0847457627118647E-2</v>
      </c>
      <c r="D2692">
        <f>VLOOKUP(B2692,pivottrain!A:C,3,0)</f>
        <v>0.94915254237288138</v>
      </c>
      <c r="E2692" t="str">
        <f t="shared" si="42"/>
        <v>MALE</v>
      </c>
    </row>
    <row r="2693" spans="1:5">
      <c r="A2693" s="1" t="s">
        <v>4</v>
      </c>
      <c r="B2693" s="1" t="s">
        <v>2982</v>
      </c>
      <c r="C2693">
        <f>VLOOKUP(B2693,pivottrain!A:C,2,0)</f>
        <v>3.7234042553191488E-2</v>
      </c>
      <c r="D2693">
        <f>VLOOKUP(B2693,pivottrain!A:C,3,0)</f>
        <v>0.96276595744680848</v>
      </c>
      <c r="E2693" t="str">
        <f t="shared" si="42"/>
        <v>MALE</v>
      </c>
    </row>
    <row r="2694" spans="1:5">
      <c r="A2694" s="1" t="s">
        <v>4</v>
      </c>
      <c r="B2694" s="1" t="s">
        <v>2976</v>
      </c>
      <c r="C2694">
        <f>VLOOKUP(B2694,pivottrain!A:C,2,0)</f>
        <v>0.73152478952291866</v>
      </c>
      <c r="D2694">
        <f>VLOOKUP(B2694,pivottrain!A:C,3,0)</f>
        <v>0.26847521047708139</v>
      </c>
      <c r="E2694" t="str">
        <f t="shared" si="42"/>
        <v>FEMALE</v>
      </c>
    </row>
    <row r="2695" spans="1:5">
      <c r="A2695" s="1" t="s">
        <v>4</v>
      </c>
      <c r="B2695" s="1" t="s">
        <v>2980</v>
      </c>
      <c r="C2695">
        <f>VLOOKUP(B2695,pivottrain!A:C,2,0)</f>
        <v>0.33333333333333331</v>
      </c>
      <c r="D2695">
        <f>VLOOKUP(B2695,pivottrain!A:C,3,0)</f>
        <v>0.66666666666666663</v>
      </c>
      <c r="E2695" t="str">
        <f t="shared" si="42"/>
        <v>MALE</v>
      </c>
    </row>
    <row r="2696" spans="1:5">
      <c r="A2696" s="1" t="s">
        <v>4</v>
      </c>
      <c r="B2696" s="1" t="s">
        <v>2984</v>
      </c>
      <c r="C2696">
        <f>VLOOKUP(B2696,pivottrain!A:C,2,0)</f>
        <v>2.6315789473684209E-2</v>
      </c>
      <c r="D2696">
        <f>VLOOKUP(B2696,pivottrain!A:C,3,0)</f>
        <v>0.97368421052631582</v>
      </c>
      <c r="E2696" t="str">
        <f t="shared" si="42"/>
        <v>MALE</v>
      </c>
    </row>
    <row r="2697" spans="1:5">
      <c r="A2697" s="1" t="s">
        <v>4</v>
      </c>
      <c r="B2697" s="1" t="s">
        <v>2997</v>
      </c>
      <c r="C2697">
        <f>VLOOKUP(B2697,pivottrain!A:C,2,0)</f>
        <v>5.5555555555555552E-2</v>
      </c>
      <c r="D2697">
        <f>VLOOKUP(B2697,pivottrain!A:C,3,0)</f>
        <v>0.94444444444444442</v>
      </c>
      <c r="E2697" t="str">
        <f t="shared" si="42"/>
        <v>MALE</v>
      </c>
    </row>
    <row r="2698" spans="1:5">
      <c r="A2698" s="1" t="s">
        <v>4</v>
      </c>
      <c r="B2698" s="1" t="s">
        <v>2988</v>
      </c>
      <c r="C2698">
        <f>VLOOKUP(B2698,pivottrain!A:C,2,0)</f>
        <v>6.5384615384615388E-2</v>
      </c>
      <c r="D2698">
        <f>VLOOKUP(B2698,pivottrain!A:C,3,0)</f>
        <v>0.93461538461538463</v>
      </c>
      <c r="E2698" t="str">
        <f t="shared" si="42"/>
        <v>MALE</v>
      </c>
    </row>
    <row r="2699" spans="1:5">
      <c r="A2699" s="1" t="s">
        <v>4</v>
      </c>
      <c r="B2699" s="1" t="s">
        <v>2976</v>
      </c>
      <c r="C2699">
        <f>VLOOKUP(B2699,pivottrain!A:C,2,0)</f>
        <v>0.73152478952291866</v>
      </c>
      <c r="D2699">
        <f>VLOOKUP(B2699,pivottrain!A:C,3,0)</f>
        <v>0.26847521047708139</v>
      </c>
      <c r="E2699" t="str">
        <f t="shared" si="42"/>
        <v>FEMALE</v>
      </c>
    </row>
    <row r="2700" spans="1:5">
      <c r="A2700" s="1" t="s">
        <v>4</v>
      </c>
      <c r="B2700" s="1" t="s">
        <v>2992</v>
      </c>
      <c r="C2700">
        <f>VLOOKUP(B2700,pivottrain!A:C,2,0)</f>
        <v>0.06</v>
      </c>
      <c r="D2700">
        <f>VLOOKUP(B2700,pivottrain!A:C,3,0)</f>
        <v>0.94</v>
      </c>
      <c r="E2700" t="str">
        <f t="shared" si="42"/>
        <v>MALE</v>
      </c>
    </row>
    <row r="2701" spans="1:5">
      <c r="A2701" s="1" t="s">
        <v>4</v>
      </c>
      <c r="B2701" s="1" t="s">
        <v>2997</v>
      </c>
      <c r="C2701">
        <f>VLOOKUP(B2701,pivottrain!A:C,2,0)</f>
        <v>5.5555555555555552E-2</v>
      </c>
      <c r="D2701">
        <f>VLOOKUP(B2701,pivottrain!A:C,3,0)</f>
        <v>0.94444444444444442</v>
      </c>
      <c r="E2701" t="str">
        <f t="shared" si="42"/>
        <v>MALE</v>
      </c>
    </row>
    <row r="2702" spans="1:5">
      <c r="A2702" s="1" t="s">
        <v>4</v>
      </c>
      <c r="B2702" s="1" t="s">
        <v>2988</v>
      </c>
      <c r="C2702">
        <f>VLOOKUP(B2702,pivottrain!A:C,2,0)</f>
        <v>6.5384615384615388E-2</v>
      </c>
      <c r="D2702">
        <f>VLOOKUP(B2702,pivottrain!A:C,3,0)</f>
        <v>0.93461538461538463</v>
      </c>
      <c r="E2702" t="str">
        <f t="shared" si="42"/>
        <v>MALE</v>
      </c>
    </row>
    <row r="2703" spans="1:5">
      <c r="A2703" s="1" t="s">
        <v>4</v>
      </c>
      <c r="B2703" s="1" t="s">
        <v>2983</v>
      </c>
      <c r="C2703">
        <f>VLOOKUP(B2703,pivottrain!A:C,2,0)</f>
        <v>0.82037996545768566</v>
      </c>
      <c r="D2703">
        <f>VLOOKUP(B2703,pivottrain!A:C,3,0)</f>
        <v>0.17962003454231434</v>
      </c>
      <c r="E2703" t="str">
        <f t="shared" si="42"/>
        <v>FEMALE</v>
      </c>
    </row>
    <row r="2704" spans="1:5">
      <c r="A2704" s="1" t="s">
        <v>4</v>
      </c>
      <c r="B2704" s="1" t="s">
        <v>2976</v>
      </c>
      <c r="C2704">
        <f>VLOOKUP(B2704,pivottrain!A:C,2,0)</f>
        <v>0.73152478952291866</v>
      </c>
      <c r="D2704">
        <f>VLOOKUP(B2704,pivottrain!A:C,3,0)</f>
        <v>0.26847521047708139</v>
      </c>
      <c r="E2704" t="str">
        <f t="shared" si="42"/>
        <v>FEMALE</v>
      </c>
    </row>
    <row r="2705" spans="1:5">
      <c r="A2705" s="1" t="s">
        <v>4</v>
      </c>
      <c r="B2705" s="1" t="s">
        <v>2983</v>
      </c>
      <c r="C2705">
        <f>VLOOKUP(B2705,pivottrain!A:C,2,0)</f>
        <v>0.82037996545768566</v>
      </c>
      <c r="D2705">
        <f>VLOOKUP(B2705,pivottrain!A:C,3,0)</f>
        <v>0.17962003454231434</v>
      </c>
      <c r="E2705" t="str">
        <f t="shared" si="42"/>
        <v>FEMALE</v>
      </c>
    </row>
    <row r="2706" spans="1:5">
      <c r="A2706" s="1" t="s">
        <v>4</v>
      </c>
      <c r="B2706" s="1" t="s">
        <v>2983</v>
      </c>
      <c r="C2706">
        <f>VLOOKUP(B2706,pivottrain!A:C,2,0)</f>
        <v>0.82037996545768566</v>
      </c>
      <c r="D2706">
        <f>VLOOKUP(B2706,pivottrain!A:C,3,0)</f>
        <v>0.17962003454231434</v>
      </c>
      <c r="E2706" t="str">
        <f t="shared" si="42"/>
        <v>FEMALE</v>
      </c>
    </row>
    <row r="2707" spans="1:5">
      <c r="A2707" s="1" t="s">
        <v>4</v>
      </c>
      <c r="B2707" s="1" t="s">
        <v>2994</v>
      </c>
      <c r="C2707">
        <f>VLOOKUP(B2707,pivottrain!A:C,2,0)</f>
        <v>8.6538461538461536E-2</v>
      </c>
      <c r="D2707">
        <f>VLOOKUP(B2707,pivottrain!A:C,3,0)</f>
        <v>0.91346153846153844</v>
      </c>
      <c r="E2707" t="str">
        <f t="shared" si="42"/>
        <v>MALE</v>
      </c>
    </row>
    <row r="2708" spans="1:5">
      <c r="A2708" s="1" t="s">
        <v>4</v>
      </c>
      <c r="B2708" s="1" t="s">
        <v>2996</v>
      </c>
      <c r="C2708">
        <f>VLOOKUP(B2708,pivottrain!A:C,2,0)</f>
        <v>0</v>
      </c>
      <c r="D2708">
        <f>VLOOKUP(B2708,pivottrain!A:C,3,0)</f>
        <v>1</v>
      </c>
      <c r="E2708" t="str">
        <f t="shared" si="42"/>
        <v>MALE</v>
      </c>
    </row>
    <row r="2709" spans="1:5">
      <c r="A2709" s="1" t="s">
        <v>4</v>
      </c>
      <c r="B2709" s="1" t="s">
        <v>2982</v>
      </c>
      <c r="C2709">
        <f>VLOOKUP(B2709,pivottrain!A:C,2,0)</f>
        <v>3.7234042553191488E-2</v>
      </c>
      <c r="D2709">
        <f>VLOOKUP(B2709,pivottrain!A:C,3,0)</f>
        <v>0.96276595744680848</v>
      </c>
      <c r="E2709" t="str">
        <f t="shared" si="42"/>
        <v>MALE</v>
      </c>
    </row>
    <row r="2710" spans="1:5">
      <c r="A2710" s="1" t="s">
        <v>4</v>
      </c>
      <c r="B2710" s="1" t="s">
        <v>2992</v>
      </c>
      <c r="C2710">
        <f>VLOOKUP(B2710,pivottrain!A:C,2,0)</f>
        <v>0.06</v>
      </c>
      <c r="D2710">
        <f>VLOOKUP(B2710,pivottrain!A:C,3,0)</f>
        <v>0.94</v>
      </c>
      <c r="E2710" t="str">
        <f t="shared" si="42"/>
        <v>MALE</v>
      </c>
    </row>
    <row r="2711" spans="1:5">
      <c r="A2711" s="1" t="s">
        <v>4</v>
      </c>
      <c r="B2711" s="1" t="s">
        <v>2986</v>
      </c>
      <c r="C2711">
        <f>VLOOKUP(B2711,pivottrain!A:C,2,0)</f>
        <v>0.28260869565217389</v>
      </c>
      <c r="D2711">
        <f>VLOOKUP(B2711,pivottrain!A:C,3,0)</f>
        <v>0.71739130434782605</v>
      </c>
      <c r="E2711" t="str">
        <f t="shared" si="42"/>
        <v>MALE</v>
      </c>
    </row>
    <row r="2712" spans="1:5">
      <c r="A2712" s="1" t="s">
        <v>4</v>
      </c>
      <c r="B2712" s="1" t="s">
        <v>2993</v>
      </c>
      <c r="C2712">
        <f>VLOOKUP(B2712,pivottrain!A:C,2,0)</f>
        <v>0.10810810810810811</v>
      </c>
      <c r="D2712">
        <f>VLOOKUP(B2712,pivottrain!A:C,3,0)</f>
        <v>0.89189189189189189</v>
      </c>
      <c r="E2712" t="str">
        <f t="shared" si="42"/>
        <v>MALE</v>
      </c>
    </row>
    <row r="2713" spans="1:5">
      <c r="A2713" s="1" t="s">
        <v>4</v>
      </c>
      <c r="B2713" s="1" t="s">
        <v>2988</v>
      </c>
      <c r="C2713">
        <f>VLOOKUP(B2713,pivottrain!A:C,2,0)</f>
        <v>6.5384615384615388E-2</v>
      </c>
      <c r="D2713">
        <f>VLOOKUP(B2713,pivottrain!A:C,3,0)</f>
        <v>0.93461538461538463</v>
      </c>
      <c r="E2713" t="str">
        <f t="shared" si="42"/>
        <v>MALE</v>
      </c>
    </row>
    <row r="2714" spans="1:5">
      <c r="A2714" s="1" t="s">
        <v>4</v>
      </c>
      <c r="B2714" s="1" t="s">
        <v>2986</v>
      </c>
      <c r="C2714">
        <f>VLOOKUP(B2714,pivottrain!A:C,2,0)</f>
        <v>0.28260869565217389</v>
      </c>
      <c r="D2714">
        <f>VLOOKUP(B2714,pivottrain!A:C,3,0)</f>
        <v>0.71739130434782605</v>
      </c>
      <c r="E2714" t="str">
        <f t="shared" si="42"/>
        <v>MALE</v>
      </c>
    </row>
    <row r="2715" spans="1:5">
      <c r="A2715" s="1" t="s">
        <v>4</v>
      </c>
      <c r="B2715" s="1" t="s">
        <v>2996</v>
      </c>
      <c r="C2715">
        <f>VLOOKUP(B2715,pivottrain!A:C,2,0)</f>
        <v>0</v>
      </c>
      <c r="D2715">
        <f>VLOOKUP(B2715,pivottrain!A:C,3,0)</f>
        <v>1</v>
      </c>
      <c r="E2715" t="str">
        <f t="shared" si="42"/>
        <v>MALE</v>
      </c>
    </row>
    <row r="2716" spans="1:5">
      <c r="A2716" s="1" t="s">
        <v>4</v>
      </c>
      <c r="B2716" s="1" t="s">
        <v>2983</v>
      </c>
      <c r="C2716">
        <f>VLOOKUP(B2716,pivottrain!A:C,2,0)</f>
        <v>0.82037996545768566</v>
      </c>
      <c r="D2716">
        <f>VLOOKUP(B2716,pivottrain!A:C,3,0)</f>
        <v>0.17962003454231434</v>
      </c>
      <c r="E2716" t="str">
        <f t="shared" si="42"/>
        <v>FEMALE</v>
      </c>
    </row>
    <row r="2717" spans="1:5">
      <c r="A2717" s="1" t="s">
        <v>4</v>
      </c>
      <c r="B2717" s="1" t="s">
        <v>2990</v>
      </c>
      <c r="C2717">
        <f>VLOOKUP(B2717,pivottrain!A:C,2,0)</f>
        <v>4.7619047619047616E-2</v>
      </c>
      <c r="D2717">
        <f>VLOOKUP(B2717,pivottrain!A:C,3,0)</f>
        <v>0.95238095238095233</v>
      </c>
      <c r="E2717" t="str">
        <f t="shared" si="42"/>
        <v>MALE</v>
      </c>
    </row>
    <row r="2718" spans="1:5">
      <c r="A2718" s="1" t="s">
        <v>4</v>
      </c>
      <c r="B2718" s="1" t="s">
        <v>2983</v>
      </c>
      <c r="C2718">
        <f>VLOOKUP(B2718,pivottrain!A:C,2,0)</f>
        <v>0.82037996545768566</v>
      </c>
      <c r="D2718">
        <f>VLOOKUP(B2718,pivottrain!A:C,3,0)</f>
        <v>0.17962003454231434</v>
      </c>
      <c r="E2718" t="str">
        <f t="shared" si="42"/>
        <v>FEMALE</v>
      </c>
    </row>
    <row r="2719" spans="1:5">
      <c r="A2719" s="1" t="s">
        <v>4</v>
      </c>
      <c r="B2719" s="1" t="s">
        <v>2994</v>
      </c>
      <c r="C2719">
        <f>VLOOKUP(B2719,pivottrain!A:C,2,0)</f>
        <v>8.6538461538461536E-2</v>
      </c>
      <c r="D2719">
        <f>VLOOKUP(B2719,pivottrain!A:C,3,0)</f>
        <v>0.91346153846153844</v>
      </c>
      <c r="E2719" t="str">
        <f t="shared" si="42"/>
        <v>MALE</v>
      </c>
    </row>
    <row r="2720" spans="1:5">
      <c r="A2720" s="1" t="s">
        <v>4</v>
      </c>
      <c r="B2720" s="1" t="s">
        <v>2993</v>
      </c>
      <c r="C2720">
        <f>VLOOKUP(B2720,pivottrain!A:C,2,0)</f>
        <v>0.10810810810810811</v>
      </c>
      <c r="D2720">
        <f>VLOOKUP(B2720,pivottrain!A:C,3,0)</f>
        <v>0.89189189189189189</v>
      </c>
      <c r="E2720" t="str">
        <f t="shared" si="42"/>
        <v>MALE</v>
      </c>
    </row>
    <row r="2721" spans="1:5">
      <c r="A2721" s="1" t="s">
        <v>4</v>
      </c>
      <c r="B2721" s="1" t="s">
        <v>2992</v>
      </c>
      <c r="C2721">
        <f>VLOOKUP(B2721,pivottrain!A:C,2,0)</f>
        <v>0.06</v>
      </c>
      <c r="D2721">
        <f>VLOOKUP(B2721,pivottrain!A:C,3,0)</f>
        <v>0.94</v>
      </c>
      <c r="E2721" t="str">
        <f t="shared" si="42"/>
        <v>MALE</v>
      </c>
    </row>
    <row r="2722" spans="1:5">
      <c r="A2722" s="1" t="s">
        <v>4</v>
      </c>
      <c r="B2722" s="1" t="s">
        <v>2979</v>
      </c>
      <c r="C2722">
        <f>VLOOKUP(B2722,pivottrain!A:C,2,0)</f>
        <v>0.47619047619047616</v>
      </c>
      <c r="D2722">
        <f>VLOOKUP(B2722,pivottrain!A:C,3,0)</f>
        <v>0.52380952380952384</v>
      </c>
      <c r="E2722" t="str">
        <f t="shared" si="42"/>
        <v>MALE</v>
      </c>
    </row>
    <row r="2723" spans="1:5">
      <c r="A2723" s="1" t="s">
        <v>4</v>
      </c>
      <c r="B2723" s="1" t="s">
        <v>2994</v>
      </c>
      <c r="C2723">
        <f>VLOOKUP(B2723,pivottrain!A:C,2,0)</f>
        <v>8.6538461538461536E-2</v>
      </c>
      <c r="D2723">
        <f>VLOOKUP(B2723,pivottrain!A:C,3,0)</f>
        <v>0.91346153846153844</v>
      </c>
      <c r="E2723" t="str">
        <f t="shared" si="42"/>
        <v>MALE</v>
      </c>
    </row>
    <row r="2724" spans="1:5">
      <c r="A2724" s="1" t="s">
        <v>4</v>
      </c>
      <c r="B2724" s="1" t="s">
        <v>2984</v>
      </c>
      <c r="C2724">
        <f>VLOOKUP(B2724,pivottrain!A:C,2,0)</f>
        <v>2.6315789473684209E-2</v>
      </c>
      <c r="D2724">
        <f>VLOOKUP(B2724,pivottrain!A:C,3,0)</f>
        <v>0.97368421052631582</v>
      </c>
      <c r="E2724" t="str">
        <f t="shared" si="42"/>
        <v>MALE</v>
      </c>
    </row>
    <row r="2725" spans="1:5">
      <c r="A2725" s="1" t="s">
        <v>4</v>
      </c>
      <c r="B2725" s="1" t="s">
        <v>2994</v>
      </c>
      <c r="C2725">
        <f>VLOOKUP(B2725,pivottrain!A:C,2,0)</f>
        <v>8.6538461538461536E-2</v>
      </c>
      <c r="D2725">
        <f>VLOOKUP(B2725,pivottrain!A:C,3,0)</f>
        <v>0.91346153846153844</v>
      </c>
      <c r="E2725" t="str">
        <f t="shared" si="42"/>
        <v>MALE</v>
      </c>
    </row>
    <row r="2726" spans="1:5">
      <c r="A2726" s="1" t="s">
        <v>4</v>
      </c>
      <c r="B2726" s="1" t="s">
        <v>2992</v>
      </c>
      <c r="C2726">
        <f>VLOOKUP(B2726,pivottrain!A:C,2,0)</f>
        <v>0.06</v>
      </c>
      <c r="D2726">
        <f>VLOOKUP(B2726,pivottrain!A:C,3,0)</f>
        <v>0.94</v>
      </c>
      <c r="E2726" t="str">
        <f t="shared" si="42"/>
        <v>MALE</v>
      </c>
    </row>
    <row r="2727" spans="1:5">
      <c r="A2727" s="1" t="s">
        <v>4</v>
      </c>
      <c r="B2727" s="1" t="s">
        <v>2985</v>
      </c>
      <c r="C2727">
        <f>VLOOKUP(B2727,pivottrain!A:C,2,0)</f>
        <v>6.25E-2</v>
      </c>
      <c r="D2727">
        <f>VLOOKUP(B2727,pivottrain!A:C,3,0)</f>
        <v>0.9375</v>
      </c>
      <c r="E2727" t="str">
        <f t="shared" si="42"/>
        <v>MALE</v>
      </c>
    </row>
    <row r="2728" spans="1:5">
      <c r="A2728" s="1" t="s">
        <v>4</v>
      </c>
      <c r="B2728" s="1" t="s">
        <v>2976</v>
      </c>
      <c r="C2728">
        <f>VLOOKUP(B2728,pivottrain!A:C,2,0)</f>
        <v>0.73152478952291866</v>
      </c>
      <c r="D2728">
        <f>VLOOKUP(B2728,pivottrain!A:C,3,0)</f>
        <v>0.26847521047708139</v>
      </c>
      <c r="E2728" t="str">
        <f t="shared" si="42"/>
        <v>FEMALE</v>
      </c>
    </row>
    <row r="2729" spans="1:5">
      <c r="A2729" s="1" t="s">
        <v>4</v>
      </c>
      <c r="B2729" s="1" t="s">
        <v>2990</v>
      </c>
      <c r="C2729">
        <f>VLOOKUP(B2729,pivottrain!A:C,2,0)</f>
        <v>4.7619047619047616E-2</v>
      </c>
      <c r="D2729">
        <f>VLOOKUP(B2729,pivottrain!A:C,3,0)</f>
        <v>0.95238095238095233</v>
      </c>
      <c r="E2729" t="str">
        <f t="shared" si="42"/>
        <v>MALE</v>
      </c>
    </row>
    <row r="2730" spans="1:5">
      <c r="A2730" s="1" t="s">
        <v>4</v>
      </c>
      <c r="B2730" s="1" t="s">
        <v>2979</v>
      </c>
      <c r="C2730">
        <f>VLOOKUP(B2730,pivottrain!A:C,2,0)</f>
        <v>0.47619047619047616</v>
      </c>
      <c r="D2730">
        <f>VLOOKUP(B2730,pivottrain!A:C,3,0)</f>
        <v>0.52380952380952384</v>
      </c>
      <c r="E2730" t="str">
        <f t="shared" si="42"/>
        <v>MALE</v>
      </c>
    </row>
    <row r="2731" spans="1:5">
      <c r="A2731" s="1" t="s">
        <v>4</v>
      </c>
      <c r="B2731" s="1" t="s">
        <v>2984</v>
      </c>
      <c r="C2731">
        <f>VLOOKUP(B2731,pivottrain!A:C,2,0)</f>
        <v>2.6315789473684209E-2</v>
      </c>
      <c r="D2731">
        <f>VLOOKUP(B2731,pivottrain!A:C,3,0)</f>
        <v>0.97368421052631582</v>
      </c>
      <c r="E2731" t="str">
        <f t="shared" si="42"/>
        <v>MALE</v>
      </c>
    </row>
    <row r="2732" spans="1:5">
      <c r="A2732" s="1" t="s">
        <v>4</v>
      </c>
      <c r="B2732" s="1" t="s">
        <v>2982</v>
      </c>
      <c r="C2732">
        <f>VLOOKUP(B2732,pivottrain!A:C,2,0)</f>
        <v>3.7234042553191488E-2</v>
      </c>
      <c r="D2732">
        <f>VLOOKUP(B2732,pivottrain!A:C,3,0)</f>
        <v>0.96276595744680848</v>
      </c>
      <c r="E2732" t="str">
        <f t="shared" si="42"/>
        <v>MALE</v>
      </c>
    </row>
    <row r="2733" spans="1:5">
      <c r="A2733" s="1" t="s">
        <v>4</v>
      </c>
      <c r="B2733" s="1" t="s">
        <v>2994</v>
      </c>
      <c r="C2733">
        <f>VLOOKUP(B2733,pivottrain!A:C,2,0)</f>
        <v>8.6538461538461536E-2</v>
      </c>
      <c r="D2733">
        <f>VLOOKUP(B2733,pivottrain!A:C,3,0)</f>
        <v>0.91346153846153844</v>
      </c>
      <c r="E2733" t="str">
        <f t="shared" si="42"/>
        <v>MALE</v>
      </c>
    </row>
    <row r="2734" spans="1:5">
      <c r="A2734" s="1" t="s">
        <v>4</v>
      </c>
      <c r="B2734" s="1" t="s">
        <v>2982</v>
      </c>
      <c r="C2734">
        <f>VLOOKUP(B2734,pivottrain!A:C,2,0)</f>
        <v>3.7234042553191488E-2</v>
      </c>
      <c r="D2734">
        <f>VLOOKUP(B2734,pivottrain!A:C,3,0)</f>
        <v>0.96276595744680848</v>
      </c>
      <c r="E2734" t="str">
        <f t="shared" si="42"/>
        <v>MALE</v>
      </c>
    </row>
    <row r="2735" spans="1:5">
      <c r="A2735" s="1" t="s">
        <v>4</v>
      </c>
      <c r="B2735" s="1" t="s">
        <v>2988</v>
      </c>
      <c r="C2735">
        <f>VLOOKUP(B2735,pivottrain!A:C,2,0)</f>
        <v>6.5384615384615388E-2</v>
      </c>
      <c r="D2735">
        <f>VLOOKUP(B2735,pivottrain!A:C,3,0)</f>
        <v>0.93461538461538463</v>
      </c>
      <c r="E2735" t="str">
        <f t="shared" si="42"/>
        <v>MALE</v>
      </c>
    </row>
    <row r="2736" spans="1:5">
      <c r="A2736" s="1" t="s">
        <v>4</v>
      </c>
      <c r="B2736" s="1" t="s">
        <v>2988</v>
      </c>
      <c r="C2736">
        <f>VLOOKUP(B2736,pivottrain!A:C,2,0)</f>
        <v>6.5384615384615388E-2</v>
      </c>
      <c r="D2736">
        <f>VLOOKUP(B2736,pivottrain!A:C,3,0)</f>
        <v>0.93461538461538463</v>
      </c>
      <c r="E2736" t="str">
        <f t="shared" si="42"/>
        <v>MALE</v>
      </c>
    </row>
    <row r="2737" spans="1:5">
      <c r="A2737" s="1" t="s">
        <v>4</v>
      </c>
      <c r="B2737" s="1" t="s">
        <v>2976</v>
      </c>
      <c r="C2737">
        <f>VLOOKUP(B2737,pivottrain!A:C,2,0)</f>
        <v>0.73152478952291866</v>
      </c>
      <c r="D2737">
        <f>VLOOKUP(B2737,pivottrain!A:C,3,0)</f>
        <v>0.26847521047708139</v>
      </c>
      <c r="E2737" t="str">
        <f t="shared" si="42"/>
        <v>FEMALE</v>
      </c>
    </row>
    <row r="2738" spans="1:5">
      <c r="A2738" s="1" t="s">
        <v>4</v>
      </c>
      <c r="B2738" s="1" t="s">
        <v>2982</v>
      </c>
      <c r="C2738">
        <f>VLOOKUP(B2738,pivottrain!A:C,2,0)</f>
        <v>3.7234042553191488E-2</v>
      </c>
      <c r="D2738">
        <f>VLOOKUP(B2738,pivottrain!A:C,3,0)</f>
        <v>0.96276595744680848</v>
      </c>
      <c r="E2738" t="str">
        <f t="shared" si="42"/>
        <v>MALE</v>
      </c>
    </row>
    <row r="2739" spans="1:5">
      <c r="A2739" s="1" t="s">
        <v>4</v>
      </c>
      <c r="B2739" s="1" t="s">
        <v>2976</v>
      </c>
      <c r="C2739">
        <f>VLOOKUP(B2739,pivottrain!A:C,2,0)</f>
        <v>0.73152478952291866</v>
      </c>
      <c r="D2739">
        <f>VLOOKUP(B2739,pivottrain!A:C,3,0)</f>
        <v>0.26847521047708139</v>
      </c>
      <c r="E2739" t="str">
        <f t="shared" si="42"/>
        <v>FEMALE</v>
      </c>
    </row>
    <row r="2740" spans="1:5">
      <c r="A2740" s="1" t="s">
        <v>4</v>
      </c>
      <c r="B2740" s="1" t="s">
        <v>2976</v>
      </c>
      <c r="C2740">
        <f>VLOOKUP(B2740,pivottrain!A:C,2,0)</f>
        <v>0.73152478952291866</v>
      </c>
      <c r="D2740">
        <f>VLOOKUP(B2740,pivottrain!A:C,3,0)</f>
        <v>0.26847521047708139</v>
      </c>
      <c r="E2740" t="str">
        <f t="shared" si="42"/>
        <v>FEMALE</v>
      </c>
    </row>
    <row r="2741" spans="1:5">
      <c r="A2741" s="1" t="s">
        <v>4</v>
      </c>
      <c r="B2741" s="1" t="s">
        <v>2976</v>
      </c>
      <c r="C2741">
        <f>VLOOKUP(B2741,pivottrain!A:C,2,0)</f>
        <v>0.73152478952291866</v>
      </c>
      <c r="D2741">
        <f>VLOOKUP(B2741,pivottrain!A:C,3,0)</f>
        <v>0.26847521047708139</v>
      </c>
      <c r="E2741" t="str">
        <f t="shared" si="42"/>
        <v>FEMALE</v>
      </c>
    </row>
    <row r="2742" spans="1:5">
      <c r="A2742" s="1" t="s">
        <v>4</v>
      </c>
      <c r="B2742" s="1" t="s">
        <v>2994</v>
      </c>
      <c r="C2742">
        <f>VLOOKUP(B2742,pivottrain!A:C,2,0)</f>
        <v>8.6538461538461536E-2</v>
      </c>
      <c r="D2742">
        <f>VLOOKUP(B2742,pivottrain!A:C,3,0)</f>
        <v>0.91346153846153844</v>
      </c>
      <c r="E2742" t="str">
        <f t="shared" si="42"/>
        <v>MALE</v>
      </c>
    </row>
    <row r="2743" spans="1:5">
      <c r="A2743" s="1" t="s">
        <v>4</v>
      </c>
      <c r="B2743" s="1" t="s">
        <v>2983</v>
      </c>
      <c r="C2743">
        <f>VLOOKUP(B2743,pivottrain!A:C,2,0)</f>
        <v>0.82037996545768566</v>
      </c>
      <c r="D2743">
        <f>VLOOKUP(B2743,pivottrain!A:C,3,0)</f>
        <v>0.17962003454231434</v>
      </c>
      <c r="E2743" t="str">
        <f t="shared" si="42"/>
        <v>FEMALE</v>
      </c>
    </row>
    <row r="2744" spans="1:5">
      <c r="A2744" s="1" t="s">
        <v>4</v>
      </c>
      <c r="B2744" s="1" t="s">
        <v>2985</v>
      </c>
      <c r="C2744">
        <f>VLOOKUP(B2744,pivottrain!A:C,2,0)</f>
        <v>6.25E-2</v>
      </c>
      <c r="D2744">
        <f>VLOOKUP(B2744,pivottrain!A:C,3,0)</f>
        <v>0.9375</v>
      </c>
      <c r="E2744" t="str">
        <f t="shared" si="42"/>
        <v>MALE</v>
      </c>
    </row>
    <row r="2745" spans="1:5">
      <c r="A2745" s="1" t="s">
        <v>4</v>
      </c>
      <c r="B2745" s="1" t="s">
        <v>2983</v>
      </c>
      <c r="C2745">
        <f>VLOOKUP(B2745,pivottrain!A:C,2,0)</f>
        <v>0.82037996545768566</v>
      </c>
      <c r="D2745">
        <f>VLOOKUP(B2745,pivottrain!A:C,3,0)</f>
        <v>0.17962003454231434</v>
      </c>
      <c r="E2745" t="str">
        <f t="shared" si="42"/>
        <v>FEMALE</v>
      </c>
    </row>
    <row r="2746" spans="1:5">
      <c r="A2746" s="1" t="s">
        <v>4</v>
      </c>
      <c r="B2746" s="1" t="s">
        <v>2992</v>
      </c>
      <c r="C2746">
        <f>VLOOKUP(B2746,pivottrain!A:C,2,0)</f>
        <v>0.06</v>
      </c>
      <c r="D2746">
        <f>VLOOKUP(B2746,pivottrain!A:C,3,0)</f>
        <v>0.94</v>
      </c>
      <c r="E2746" t="str">
        <f t="shared" si="42"/>
        <v>MALE</v>
      </c>
    </row>
    <row r="2747" spans="1:5">
      <c r="A2747" s="1" t="s">
        <v>4</v>
      </c>
      <c r="B2747" s="1" t="s">
        <v>2998</v>
      </c>
      <c r="C2747">
        <f>VLOOKUP(B2747,pivottrain!A:C,2,0)</f>
        <v>0.18181818181818182</v>
      </c>
      <c r="D2747">
        <f>VLOOKUP(B2747,pivottrain!A:C,3,0)</f>
        <v>0.81818181818181823</v>
      </c>
      <c r="E2747" t="str">
        <f t="shared" si="42"/>
        <v>MALE</v>
      </c>
    </row>
    <row r="2748" spans="1:5">
      <c r="A2748" s="1" t="s">
        <v>4</v>
      </c>
      <c r="B2748" s="1" t="s">
        <v>2992</v>
      </c>
      <c r="C2748">
        <f>VLOOKUP(B2748,pivottrain!A:C,2,0)</f>
        <v>0.06</v>
      </c>
      <c r="D2748">
        <f>VLOOKUP(B2748,pivottrain!A:C,3,0)</f>
        <v>0.94</v>
      </c>
      <c r="E2748" t="str">
        <f t="shared" si="42"/>
        <v>MALE</v>
      </c>
    </row>
    <row r="2749" spans="1:5">
      <c r="A2749" s="1" t="s">
        <v>4</v>
      </c>
      <c r="B2749" s="1" t="s">
        <v>2983</v>
      </c>
      <c r="C2749">
        <f>VLOOKUP(B2749,pivottrain!A:C,2,0)</f>
        <v>0.82037996545768566</v>
      </c>
      <c r="D2749">
        <f>VLOOKUP(B2749,pivottrain!A:C,3,0)</f>
        <v>0.17962003454231434</v>
      </c>
      <c r="E2749" t="str">
        <f t="shared" si="42"/>
        <v>FEMALE</v>
      </c>
    </row>
    <row r="2750" spans="1:5">
      <c r="A2750" s="1" t="s">
        <v>4</v>
      </c>
      <c r="B2750" s="1" t="s">
        <v>2995</v>
      </c>
      <c r="C2750">
        <f>VLOOKUP(B2750,pivottrain!A:C,2,0)</f>
        <v>0.15492957746478872</v>
      </c>
      <c r="D2750">
        <f>VLOOKUP(B2750,pivottrain!A:C,3,0)</f>
        <v>0.84507042253521125</v>
      </c>
      <c r="E2750" t="str">
        <f t="shared" si="42"/>
        <v>MALE</v>
      </c>
    </row>
    <row r="2751" spans="1:5">
      <c r="A2751" s="1" t="s">
        <v>4</v>
      </c>
      <c r="B2751" s="1" t="s">
        <v>2997</v>
      </c>
      <c r="C2751">
        <f>VLOOKUP(B2751,pivottrain!A:C,2,0)</f>
        <v>5.5555555555555552E-2</v>
      </c>
      <c r="D2751">
        <f>VLOOKUP(B2751,pivottrain!A:C,3,0)</f>
        <v>0.94444444444444442</v>
      </c>
      <c r="E2751" t="str">
        <f t="shared" si="42"/>
        <v>MALE</v>
      </c>
    </row>
    <row r="2752" spans="1:5">
      <c r="A2752" s="1" t="s">
        <v>4</v>
      </c>
      <c r="B2752" s="1" t="s">
        <v>2988</v>
      </c>
      <c r="C2752">
        <f>VLOOKUP(B2752,pivottrain!A:C,2,0)</f>
        <v>6.5384615384615388E-2</v>
      </c>
      <c r="D2752">
        <f>VLOOKUP(B2752,pivottrain!A:C,3,0)</f>
        <v>0.93461538461538463</v>
      </c>
      <c r="E2752" t="str">
        <f t="shared" si="42"/>
        <v>MALE</v>
      </c>
    </row>
    <row r="2753" spans="1:5">
      <c r="A2753" s="1" t="s">
        <v>4</v>
      </c>
      <c r="B2753" s="1" t="s">
        <v>2986</v>
      </c>
      <c r="C2753">
        <f>VLOOKUP(B2753,pivottrain!A:C,2,0)</f>
        <v>0.28260869565217389</v>
      </c>
      <c r="D2753">
        <f>VLOOKUP(B2753,pivottrain!A:C,3,0)</f>
        <v>0.71739130434782605</v>
      </c>
      <c r="E2753" t="str">
        <f t="shared" si="42"/>
        <v>MALE</v>
      </c>
    </row>
    <row r="2754" spans="1:5">
      <c r="A2754" s="1" t="s">
        <v>4</v>
      </c>
      <c r="B2754" s="1" t="s">
        <v>2992</v>
      </c>
      <c r="C2754">
        <f>VLOOKUP(B2754,pivottrain!A:C,2,0)</f>
        <v>0.06</v>
      </c>
      <c r="D2754">
        <f>VLOOKUP(B2754,pivottrain!A:C,3,0)</f>
        <v>0.94</v>
      </c>
      <c r="E2754" t="str">
        <f t="shared" si="42"/>
        <v>MALE</v>
      </c>
    </row>
    <row r="2755" spans="1:5">
      <c r="A2755" s="1" t="s">
        <v>4</v>
      </c>
      <c r="B2755" s="1" t="s">
        <v>2982</v>
      </c>
      <c r="C2755">
        <f>VLOOKUP(B2755,pivottrain!A:C,2,0)</f>
        <v>3.7234042553191488E-2</v>
      </c>
      <c r="D2755">
        <f>VLOOKUP(B2755,pivottrain!A:C,3,0)</f>
        <v>0.96276595744680848</v>
      </c>
      <c r="E2755" t="str">
        <f t="shared" ref="E2755:E2818" si="43">IF(D2755&gt;C2755,"MALE","FEMALE")</f>
        <v>MALE</v>
      </c>
    </row>
    <row r="2756" spans="1:5">
      <c r="A2756" s="1" t="s">
        <v>4</v>
      </c>
      <c r="B2756" s="1" t="s">
        <v>2976</v>
      </c>
      <c r="C2756">
        <f>VLOOKUP(B2756,pivottrain!A:C,2,0)</f>
        <v>0.73152478952291866</v>
      </c>
      <c r="D2756">
        <f>VLOOKUP(B2756,pivottrain!A:C,3,0)</f>
        <v>0.26847521047708139</v>
      </c>
      <c r="E2756" t="str">
        <f t="shared" si="43"/>
        <v>FEMALE</v>
      </c>
    </row>
    <row r="2757" spans="1:5">
      <c r="A2757" s="1" t="s">
        <v>4</v>
      </c>
      <c r="B2757" s="1" t="s">
        <v>2978</v>
      </c>
      <c r="C2757">
        <f>VLOOKUP(B2757,pivottrain!A:C,2,0)</f>
        <v>5.0847457627118647E-2</v>
      </c>
      <c r="D2757">
        <f>VLOOKUP(B2757,pivottrain!A:C,3,0)</f>
        <v>0.94915254237288138</v>
      </c>
      <c r="E2757" t="str">
        <f t="shared" si="43"/>
        <v>MALE</v>
      </c>
    </row>
    <row r="2758" spans="1:5">
      <c r="A2758" s="1" t="s">
        <v>4</v>
      </c>
      <c r="B2758" s="1" t="s">
        <v>2988</v>
      </c>
      <c r="C2758">
        <f>VLOOKUP(B2758,pivottrain!A:C,2,0)</f>
        <v>6.5384615384615388E-2</v>
      </c>
      <c r="D2758">
        <f>VLOOKUP(B2758,pivottrain!A:C,3,0)</f>
        <v>0.93461538461538463</v>
      </c>
      <c r="E2758" t="str">
        <f t="shared" si="43"/>
        <v>MALE</v>
      </c>
    </row>
    <row r="2759" spans="1:5">
      <c r="A2759" s="1" t="s">
        <v>4</v>
      </c>
      <c r="B2759" s="1" t="s">
        <v>2993</v>
      </c>
      <c r="C2759">
        <f>VLOOKUP(B2759,pivottrain!A:C,2,0)</f>
        <v>0.10810810810810811</v>
      </c>
      <c r="D2759">
        <f>VLOOKUP(B2759,pivottrain!A:C,3,0)</f>
        <v>0.89189189189189189</v>
      </c>
      <c r="E2759" t="str">
        <f t="shared" si="43"/>
        <v>MALE</v>
      </c>
    </row>
    <row r="2760" spans="1:5">
      <c r="A2760" s="1" t="s">
        <v>4</v>
      </c>
      <c r="B2760" s="1" t="s">
        <v>2978</v>
      </c>
      <c r="C2760">
        <f>VLOOKUP(B2760,pivottrain!A:C,2,0)</f>
        <v>5.0847457627118647E-2</v>
      </c>
      <c r="D2760">
        <f>VLOOKUP(B2760,pivottrain!A:C,3,0)</f>
        <v>0.94915254237288138</v>
      </c>
      <c r="E2760" t="str">
        <f t="shared" si="43"/>
        <v>MALE</v>
      </c>
    </row>
    <row r="2761" spans="1:5">
      <c r="A2761" s="1" t="s">
        <v>4</v>
      </c>
      <c r="B2761" s="1" t="s">
        <v>2976</v>
      </c>
      <c r="C2761">
        <f>VLOOKUP(B2761,pivottrain!A:C,2,0)</f>
        <v>0.73152478952291866</v>
      </c>
      <c r="D2761">
        <f>VLOOKUP(B2761,pivottrain!A:C,3,0)</f>
        <v>0.26847521047708139</v>
      </c>
      <c r="E2761" t="str">
        <f t="shared" si="43"/>
        <v>FEMALE</v>
      </c>
    </row>
    <row r="2762" spans="1:5">
      <c r="A2762" s="1" t="s">
        <v>4</v>
      </c>
      <c r="B2762" s="1" t="s">
        <v>2994</v>
      </c>
      <c r="C2762">
        <f>VLOOKUP(B2762,pivottrain!A:C,2,0)</f>
        <v>8.6538461538461536E-2</v>
      </c>
      <c r="D2762">
        <f>VLOOKUP(B2762,pivottrain!A:C,3,0)</f>
        <v>0.91346153846153844</v>
      </c>
      <c r="E2762" t="str">
        <f t="shared" si="43"/>
        <v>MALE</v>
      </c>
    </row>
    <row r="2763" spans="1:5">
      <c r="A2763" s="1" t="s">
        <v>4</v>
      </c>
      <c r="B2763" s="1" t="s">
        <v>2988</v>
      </c>
      <c r="C2763">
        <f>VLOOKUP(B2763,pivottrain!A:C,2,0)</f>
        <v>6.5384615384615388E-2</v>
      </c>
      <c r="D2763">
        <f>VLOOKUP(B2763,pivottrain!A:C,3,0)</f>
        <v>0.93461538461538463</v>
      </c>
      <c r="E2763" t="str">
        <f t="shared" si="43"/>
        <v>MALE</v>
      </c>
    </row>
    <row r="2764" spans="1:5">
      <c r="A2764" s="1" t="s">
        <v>4</v>
      </c>
      <c r="B2764" s="1" t="s">
        <v>2985</v>
      </c>
      <c r="C2764">
        <f>VLOOKUP(B2764,pivottrain!A:C,2,0)</f>
        <v>6.25E-2</v>
      </c>
      <c r="D2764">
        <f>VLOOKUP(B2764,pivottrain!A:C,3,0)</f>
        <v>0.9375</v>
      </c>
      <c r="E2764" t="str">
        <f t="shared" si="43"/>
        <v>MALE</v>
      </c>
    </row>
    <row r="2765" spans="1:5">
      <c r="A2765" s="1" t="s">
        <v>4</v>
      </c>
      <c r="B2765" s="1" t="s">
        <v>2983</v>
      </c>
      <c r="C2765">
        <f>VLOOKUP(B2765,pivottrain!A:C,2,0)</f>
        <v>0.82037996545768566</v>
      </c>
      <c r="D2765">
        <f>VLOOKUP(B2765,pivottrain!A:C,3,0)</f>
        <v>0.17962003454231434</v>
      </c>
      <c r="E2765" t="str">
        <f t="shared" si="43"/>
        <v>FEMALE</v>
      </c>
    </row>
    <row r="2766" spans="1:5">
      <c r="A2766" s="1" t="s">
        <v>4</v>
      </c>
      <c r="B2766" s="1" t="s">
        <v>2982</v>
      </c>
      <c r="C2766">
        <f>VLOOKUP(B2766,pivottrain!A:C,2,0)</f>
        <v>3.7234042553191488E-2</v>
      </c>
      <c r="D2766">
        <f>VLOOKUP(B2766,pivottrain!A:C,3,0)</f>
        <v>0.96276595744680848</v>
      </c>
      <c r="E2766" t="str">
        <f t="shared" si="43"/>
        <v>MALE</v>
      </c>
    </row>
    <row r="2767" spans="1:5">
      <c r="A2767" s="1" t="s">
        <v>4</v>
      </c>
      <c r="B2767" s="1" t="s">
        <v>2987</v>
      </c>
      <c r="C2767">
        <f>VLOOKUP(B2767,pivottrain!A:C,2,0)</f>
        <v>0.171875</v>
      </c>
      <c r="D2767">
        <f>VLOOKUP(B2767,pivottrain!A:C,3,0)</f>
        <v>0.828125</v>
      </c>
      <c r="E2767" t="str">
        <f t="shared" si="43"/>
        <v>MALE</v>
      </c>
    </row>
    <row r="2768" spans="1:5">
      <c r="A2768" s="1" t="s">
        <v>4</v>
      </c>
      <c r="B2768" s="1" t="s">
        <v>2982</v>
      </c>
      <c r="C2768">
        <f>VLOOKUP(B2768,pivottrain!A:C,2,0)</f>
        <v>3.7234042553191488E-2</v>
      </c>
      <c r="D2768">
        <f>VLOOKUP(B2768,pivottrain!A:C,3,0)</f>
        <v>0.96276595744680848</v>
      </c>
      <c r="E2768" t="str">
        <f t="shared" si="43"/>
        <v>MALE</v>
      </c>
    </row>
    <row r="2769" spans="1:5">
      <c r="A2769" s="1" t="s">
        <v>4</v>
      </c>
      <c r="B2769" s="1" t="s">
        <v>2992</v>
      </c>
      <c r="C2769">
        <f>VLOOKUP(B2769,pivottrain!A:C,2,0)</f>
        <v>0.06</v>
      </c>
      <c r="D2769">
        <f>VLOOKUP(B2769,pivottrain!A:C,3,0)</f>
        <v>0.94</v>
      </c>
      <c r="E2769" t="str">
        <f t="shared" si="43"/>
        <v>MALE</v>
      </c>
    </row>
    <row r="2770" spans="1:5">
      <c r="A2770" s="1" t="s">
        <v>4</v>
      </c>
      <c r="B2770" s="1" t="s">
        <v>2988</v>
      </c>
      <c r="C2770">
        <f>VLOOKUP(B2770,pivottrain!A:C,2,0)</f>
        <v>6.5384615384615388E-2</v>
      </c>
      <c r="D2770">
        <f>VLOOKUP(B2770,pivottrain!A:C,3,0)</f>
        <v>0.93461538461538463</v>
      </c>
      <c r="E2770" t="str">
        <f t="shared" si="43"/>
        <v>MALE</v>
      </c>
    </row>
    <row r="2771" spans="1:5">
      <c r="A2771" s="1" t="s">
        <v>4</v>
      </c>
      <c r="B2771" s="1" t="s">
        <v>2994</v>
      </c>
      <c r="C2771">
        <f>VLOOKUP(B2771,pivottrain!A:C,2,0)</f>
        <v>8.6538461538461536E-2</v>
      </c>
      <c r="D2771">
        <f>VLOOKUP(B2771,pivottrain!A:C,3,0)</f>
        <v>0.91346153846153844</v>
      </c>
      <c r="E2771" t="str">
        <f t="shared" si="43"/>
        <v>MALE</v>
      </c>
    </row>
    <row r="2772" spans="1:5">
      <c r="A2772" s="1" t="s">
        <v>4</v>
      </c>
      <c r="B2772" s="1" t="s">
        <v>2986</v>
      </c>
      <c r="C2772">
        <f>VLOOKUP(B2772,pivottrain!A:C,2,0)</f>
        <v>0.28260869565217389</v>
      </c>
      <c r="D2772">
        <f>VLOOKUP(B2772,pivottrain!A:C,3,0)</f>
        <v>0.71739130434782605</v>
      </c>
      <c r="E2772" t="str">
        <f t="shared" si="43"/>
        <v>MALE</v>
      </c>
    </row>
    <row r="2773" spans="1:5">
      <c r="A2773" s="1" t="s">
        <v>4</v>
      </c>
      <c r="B2773" s="1" t="s">
        <v>2995</v>
      </c>
      <c r="C2773">
        <f>VLOOKUP(B2773,pivottrain!A:C,2,0)</f>
        <v>0.15492957746478872</v>
      </c>
      <c r="D2773">
        <f>VLOOKUP(B2773,pivottrain!A:C,3,0)</f>
        <v>0.84507042253521125</v>
      </c>
      <c r="E2773" t="str">
        <f t="shared" si="43"/>
        <v>MALE</v>
      </c>
    </row>
    <row r="2774" spans="1:5">
      <c r="A2774" s="1" t="s">
        <v>4</v>
      </c>
      <c r="B2774" s="1" t="s">
        <v>2988</v>
      </c>
      <c r="C2774">
        <f>VLOOKUP(B2774,pivottrain!A:C,2,0)</f>
        <v>6.5384615384615388E-2</v>
      </c>
      <c r="D2774">
        <f>VLOOKUP(B2774,pivottrain!A:C,3,0)</f>
        <v>0.93461538461538463</v>
      </c>
      <c r="E2774" t="str">
        <f t="shared" si="43"/>
        <v>MALE</v>
      </c>
    </row>
    <row r="2775" spans="1:5">
      <c r="A2775" s="1" t="s">
        <v>4</v>
      </c>
      <c r="B2775" s="1" t="s">
        <v>2976</v>
      </c>
      <c r="C2775">
        <f>VLOOKUP(B2775,pivottrain!A:C,2,0)</f>
        <v>0.73152478952291866</v>
      </c>
      <c r="D2775">
        <f>VLOOKUP(B2775,pivottrain!A:C,3,0)</f>
        <v>0.26847521047708139</v>
      </c>
      <c r="E2775" t="str">
        <f t="shared" si="43"/>
        <v>FEMALE</v>
      </c>
    </row>
    <row r="2776" spans="1:5">
      <c r="A2776" s="1" t="s">
        <v>4</v>
      </c>
      <c r="B2776" s="1" t="s">
        <v>2992</v>
      </c>
      <c r="C2776">
        <f>VLOOKUP(B2776,pivottrain!A:C,2,0)</f>
        <v>0.06</v>
      </c>
      <c r="D2776">
        <f>VLOOKUP(B2776,pivottrain!A:C,3,0)</f>
        <v>0.94</v>
      </c>
      <c r="E2776" t="str">
        <f t="shared" si="43"/>
        <v>MALE</v>
      </c>
    </row>
    <row r="2777" spans="1:5">
      <c r="A2777" s="1" t="s">
        <v>4</v>
      </c>
      <c r="B2777" s="1" t="s">
        <v>2988</v>
      </c>
      <c r="C2777">
        <f>VLOOKUP(B2777,pivottrain!A:C,2,0)</f>
        <v>6.5384615384615388E-2</v>
      </c>
      <c r="D2777">
        <f>VLOOKUP(B2777,pivottrain!A:C,3,0)</f>
        <v>0.93461538461538463</v>
      </c>
      <c r="E2777" t="str">
        <f t="shared" si="43"/>
        <v>MALE</v>
      </c>
    </row>
    <row r="2778" spans="1:5">
      <c r="A2778" s="1" t="s">
        <v>4</v>
      </c>
      <c r="B2778" s="1" t="s">
        <v>2997</v>
      </c>
      <c r="C2778">
        <f>VLOOKUP(B2778,pivottrain!A:C,2,0)</f>
        <v>5.5555555555555552E-2</v>
      </c>
      <c r="D2778">
        <f>VLOOKUP(B2778,pivottrain!A:C,3,0)</f>
        <v>0.94444444444444442</v>
      </c>
      <c r="E2778" t="str">
        <f t="shared" si="43"/>
        <v>MALE</v>
      </c>
    </row>
    <row r="2779" spans="1:5">
      <c r="A2779" s="1" t="s">
        <v>4</v>
      </c>
      <c r="B2779" s="1" t="s">
        <v>2976</v>
      </c>
      <c r="C2779">
        <f>VLOOKUP(B2779,pivottrain!A:C,2,0)</f>
        <v>0.73152478952291866</v>
      </c>
      <c r="D2779">
        <f>VLOOKUP(B2779,pivottrain!A:C,3,0)</f>
        <v>0.26847521047708139</v>
      </c>
      <c r="E2779" t="str">
        <f t="shared" si="43"/>
        <v>FEMALE</v>
      </c>
    </row>
    <row r="2780" spans="1:5">
      <c r="A2780" s="1" t="s">
        <v>4</v>
      </c>
      <c r="B2780" s="1" t="s">
        <v>2982</v>
      </c>
      <c r="C2780">
        <f>VLOOKUP(B2780,pivottrain!A:C,2,0)</f>
        <v>3.7234042553191488E-2</v>
      </c>
      <c r="D2780">
        <f>VLOOKUP(B2780,pivottrain!A:C,3,0)</f>
        <v>0.96276595744680848</v>
      </c>
      <c r="E2780" t="str">
        <f t="shared" si="43"/>
        <v>MALE</v>
      </c>
    </row>
    <row r="2781" spans="1:5">
      <c r="A2781" s="1" t="s">
        <v>4</v>
      </c>
      <c r="B2781" s="1" t="s">
        <v>2982</v>
      </c>
      <c r="C2781">
        <f>VLOOKUP(B2781,pivottrain!A:C,2,0)</f>
        <v>3.7234042553191488E-2</v>
      </c>
      <c r="D2781">
        <f>VLOOKUP(B2781,pivottrain!A:C,3,0)</f>
        <v>0.96276595744680848</v>
      </c>
      <c r="E2781" t="str">
        <f t="shared" si="43"/>
        <v>MALE</v>
      </c>
    </row>
    <row r="2782" spans="1:5">
      <c r="A2782" s="1" t="s">
        <v>4</v>
      </c>
      <c r="B2782" s="1" t="s">
        <v>2992</v>
      </c>
      <c r="C2782">
        <f>VLOOKUP(B2782,pivottrain!A:C,2,0)</f>
        <v>0.06</v>
      </c>
      <c r="D2782">
        <f>VLOOKUP(B2782,pivottrain!A:C,3,0)</f>
        <v>0.94</v>
      </c>
      <c r="E2782" t="str">
        <f t="shared" si="43"/>
        <v>MALE</v>
      </c>
    </row>
    <row r="2783" spans="1:5">
      <c r="A2783" s="1" t="s">
        <v>4</v>
      </c>
      <c r="B2783" s="1" t="s">
        <v>2988</v>
      </c>
      <c r="C2783">
        <f>VLOOKUP(B2783,pivottrain!A:C,2,0)</f>
        <v>6.5384615384615388E-2</v>
      </c>
      <c r="D2783">
        <f>VLOOKUP(B2783,pivottrain!A:C,3,0)</f>
        <v>0.93461538461538463</v>
      </c>
      <c r="E2783" t="str">
        <f t="shared" si="43"/>
        <v>MALE</v>
      </c>
    </row>
    <row r="2784" spans="1:5">
      <c r="A2784" s="1" t="s">
        <v>4</v>
      </c>
      <c r="B2784" s="1" t="s">
        <v>2988</v>
      </c>
      <c r="C2784">
        <f>VLOOKUP(B2784,pivottrain!A:C,2,0)</f>
        <v>6.5384615384615388E-2</v>
      </c>
      <c r="D2784">
        <f>VLOOKUP(B2784,pivottrain!A:C,3,0)</f>
        <v>0.93461538461538463</v>
      </c>
      <c r="E2784" t="str">
        <f t="shared" si="43"/>
        <v>MALE</v>
      </c>
    </row>
    <row r="2785" spans="1:5">
      <c r="A2785" s="1" t="s">
        <v>4</v>
      </c>
      <c r="B2785" s="1" t="s">
        <v>2988</v>
      </c>
      <c r="C2785">
        <f>VLOOKUP(B2785,pivottrain!A:C,2,0)</f>
        <v>6.5384615384615388E-2</v>
      </c>
      <c r="D2785">
        <f>VLOOKUP(B2785,pivottrain!A:C,3,0)</f>
        <v>0.93461538461538463</v>
      </c>
      <c r="E2785" t="str">
        <f t="shared" si="43"/>
        <v>MALE</v>
      </c>
    </row>
    <row r="2786" spans="1:5">
      <c r="A2786" s="1" t="s">
        <v>4</v>
      </c>
      <c r="B2786" s="1" t="s">
        <v>2976</v>
      </c>
      <c r="C2786">
        <f>VLOOKUP(B2786,pivottrain!A:C,2,0)</f>
        <v>0.73152478952291866</v>
      </c>
      <c r="D2786">
        <f>VLOOKUP(B2786,pivottrain!A:C,3,0)</f>
        <v>0.26847521047708139</v>
      </c>
      <c r="E2786" t="str">
        <f t="shared" si="43"/>
        <v>FEMALE</v>
      </c>
    </row>
    <row r="2787" spans="1:5">
      <c r="A2787" s="1" t="s">
        <v>4</v>
      </c>
      <c r="B2787" s="1" t="s">
        <v>2985</v>
      </c>
      <c r="C2787">
        <f>VLOOKUP(B2787,pivottrain!A:C,2,0)</f>
        <v>6.25E-2</v>
      </c>
      <c r="D2787">
        <f>VLOOKUP(B2787,pivottrain!A:C,3,0)</f>
        <v>0.9375</v>
      </c>
      <c r="E2787" t="str">
        <f t="shared" si="43"/>
        <v>MALE</v>
      </c>
    </row>
    <row r="2788" spans="1:5">
      <c r="A2788" s="1" t="s">
        <v>4</v>
      </c>
      <c r="B2788" s="1" t="s">
        <v>2984</v>
      </c>
      <c r="C2788">
        <f>VLOOKUP(B2788,pivottrain!A:C,2,0)</f>
        <v>2.6315789473684209E-2</v>
      </c>
      <c r="D2788">
        <f>VLOOKUP(B2788,pivottrain!A:C,3,0)</f>
        <v>0.97368421052631582</v>
      </c>
      <c r="E2788" t="str">
        <f t="shared" si="43"/>
        <v>MALE</v>
      </c>
    </row>
    <row r="2789" spans="1:5">
      <c r="A2789" s="1" t="s">
        <v>4</v>
      </c>
      <c r="B2789" s="1" t="s">
        <v>2984</v>
      </c>
      <c r="C2789">
        <f>VLOOKUP(B2789,pivottrain!A:C,2,0)</f>
        <v>2.6315789473684209E-2</v>
      </c>
      <c r="D2789">
        <f>VLOOKUP(B2789,pivottrain!A:C,3,0)</f>
        <v>0.97368421052631582</v>
      </c>
      <c r="E2789" t="str">
        <f t="shared" si="43"/>
        <v>MALE</v>
      </c>
    </row>
    <row r="2790" spans="1:5">
      <c r="A2790" s="1" t="s">
        <v>4</v>
      </c>
      <c r="B2790" s="1" t="s">
        <v>2976</v>
      </c>
      <c r="C2790">
        <f>VLOOKUP(B2790,pivottrain!A:C,2,0)</f>
        <v>0.73152478952291866</v>
      </c>
      <c r="D2790">
        <f>VLOOKUP(B2790,pivottrain!A:C,3,0)</f>
        <v>0.26847521047708139</v>
      </c>
      <c r="E2790" t="str">
        <f t="shared" si="43"/>
        <v>FEMALE</v>
      </c>
    </row>
    <row r="2791" spans="1:5">
      <c r="A2791" s="1" t="s">
        <v>4</v>
      </c>
      <c r="B2791" s="1" t="s">
        <v>2982</v>
      </c>
      <c r="C2791">
        <f>VLOOKUP(B2791,pivottrain!A:C,2,0)</f>
        <v>3.7234042553191488E-2</v>
      </c>
      <c r="D2791">
        <f>VLOOKUP(B2791,pivottrain!A:C,3,0)</f>
        <v>0.96276595744680848</v>
      </c>
      <c r="E2791" t="str">
        <f t="shared" si="43"/>
        <v>MALE</v>
      </c>
    </row>
    <row r="2792" spans="1:5">
      <c r="A2792" s="1" t="s">
        <v>4</v>
      </c>
      <c r="B2792" s="1" t="s">
        <v>2987</v>
      </c>
      <c r="C2792">
        <f>VLOOKUP(B2792,pivottrain!A:C,2,0)</f>
        <v>0.171875</v>
      </c>
      <c r="D2792">
        <f>VLOOKUP(B2792,pivottrain!A:C,3,0)</f>
        <v>0.828125</v>
      </c>
      <c r="E2792" t="str">
        <f t="shared" si="43"/>
        <v>MALE</v>
      </c>
    </row>
    <row r="2793" spans="1:5">
      <c r="A2793" s="1" t="s">
        <v>4</v>
      </c>
      <c r="B2793" s="1" t="s">
        <v>2988</v>
      </c>
      <c r="C2793">
        <f>VLOOKUP(B2793,pivottrain!A:C,2,0)</f>
        <v>6.5384615384615388E-2</v>
      </c>
      <c r="D2793">
        <f>VLOOKUP(B2793,pivottrain!A:C,3,0)</f>
        <v>0.93461538461538463</v>
      </c>
      <c r="E2793" t="str">
        <f t="shared" si="43"/>
        <v>MALE</v>
      </c>
    </row>
    <row r="2794" spans="1:5">
      <c r="A2794" s="1" t="s">
        <v>4</v>
      </c>
      <c r="B2794" s="1" t="s">
        <v>2993</v>
      </c>
      <c r="C2794">
        <f>VLOOKUP(B2794,pivottrain!A:C,2,0)</f>
        <v>0.10810810810810811</v>
      </c>
      <c r="D2794">
        <f>VLOOKUP(B2794,pivottrain!A:C,3,0)</f>
        <v>0.89189189189189189</v>
      </c>
      <c r="E2794" t="str">
        <f t="shared" si="43"/>
        <v>MALE</v>
      </c>
    </row>
    <row r="2795" spans="1:5">
      <c r="A2795" s="1" t="s">
        <v>4</v>
      </c>
      <c r="B2795" s="1" t="s">
        <v>2987</v>
      </c>
      <c r="C2795">
        <f>VLOOKUP(B2795,pivottrain!A:C,2,0)</f>
        <v>0.171875</v>
      </c>
      <c r="D2795">
        <f>VLOOKUP(B2795,pivottrain!A:C,3,0)</f>
        <v>0.828125</v>
      </c>
      <c r="E2795" t="str">
        <f t="shared" si="43"/>
        <v>MALE</v>
      </c>
    </row>
    <row r="2796" spans="1:5">
      <c r="A2796" s="1" t="s">
        <v>4</v>
      </c>
      <c r="B2796" s="1" t="s">
        <v>2976</v>
      </c>
      <c r="C2796">
        <f>VLOOKUP(B2796,pivottrain!A:C,2,0)</f>
        <v>0.73152478952291866</v>
      </c>
      <c r="D2796">
        <f>VLOOKUP(B2796,pivottrain!A:C,3,0)</f>
        <v>0.26847521047708139</v>
      </c>
      <c r="E2796" t="str">
        <f t="shared" si="43"/>
        <v>FEMALE</v>
      </c>
    </row>
    <row r="2797" spans="1:5">
      <c r="A2797" s="1" t="s">
        <v>4</v>
      </c>
      <c r="B2797" s="1" t="s">
        <v>2983</v>
      </c>
      <c r="C2797">
        <f>VLOOKUP(B2797,pivottrain!A:C,2,0)</f>
        <v>0.82037996545768566</v>
      </c>
      <c r="D2797">
        <f>VLOOKUP(B2797,pivottrain!A:C,3,0)</f>
        <v>0.17962003454231434</v>
      </c>
      <c r="E2797" t="str">
        <f t="shared" si="43"/>
        <v>FEMALE</v>
      </c>
    </row>
    <row r="2798" spans="1:5">
      <c r="A2798" s="1" t="s">
        <v>4</v>
      </c>
      <c r="B2798" s="1" t="s">
        <v>2982</v>
      </c>
      <c r="C2798">
        <f>VLOOKUP(B2798,pivottrain!A:C,2,0)</f>
        <v>3.7234042553191488E-2</v>
      </c>
      <c r="D2798">
        <f>VLOOKUP(B2798,pivottrain!A:C,3,0)</f>
        <v>0.96276595744680848</v>
      </c>
      <c r="E2798" t="str">
        <f t="shared" si="43"/>
        <v>MALE</v>
      </c>
    </row>
    <row r="2799" spans="1:5">
      <c r="A2799" s="1" t="s">
        <v>4</v>
      </c>
      <c r="B2799" s="1" t="s">
        <v>2988</v>
      </c>
      <c r="C2799">
        <f>VLOOKUP(B2799,pivottrain!A:C,2,0)</f>
        <v>6.5384615384615388E-2</v>
      </c>
      <c r="D2799">
        <f>VLOOKUP(B2799,pivottrain!A:C,3,0)</f>
        <v>0.93461538461538463</v>
      </c>
      <c r="E2799" t="str">
        <f t="shared" si="43"/>
        <v>MALE</v>
      </c>
    </row>
    <row r="2800" spans="1:5">
      <c r="A2800" s="1" t="s">
        <v>4</v>
      </c>
      <c r="B2800" s="1" t="s">
        <v>2984</v>
      </c>
      <c r="C2800">
        <f>VLOOKUP(B2800,pivottrain!A:C,2,0)</f>
        <v>2.6315789473684209E-2</v>
      </c>
      <c r="D2800">
        <f>VLOOKUP(B2800,pivottrain!A:C,3,0)</f>
        <v>0.97368421052631582</v>
      </c>
      <c r="E2800" t="str">
        <f t="shared" si="43"/>
        <v>MALE</v>
      </c>
    </row>
    <row r="2801" spans="1:5">
      <c r="A2801" s="1" t="s">
        <v>4</v>
      </c>
      <c r="B2801" s="1" t="s">
        <v>2982</v>
      </c>
      <c r="C2801">
        <f>VLOOKUP(B2801,pivottrain!A:C,2,0)</f>
        <v>3.7234042553191488E-2</v>
      </c>
      <c r="D2801">
        <f>VLOOKUP(B2801,pivottrain!A:C,3,0)</f>
        <v>0.96276595744680848</v>
      </c>
      <c r="E2801" t="str">
        <f t="shared" si="43"/>
        <v>MALE</v>
      </c>
    </row>
    <row r="2802" spans="1:5">
      <c r="A2802" s="1" t="s">
        <v>4</v>
      </c>
      <c r="B2802" s="1" t="s">
        <v>2976</v>
      </c>
      <c r="C2802">
        <f>VLOOKUP(B2802,pivottrain!A:C,2,0)</f>
        <v>0.73152478952291866</v>
      </c>
      <c r="D2802">
        <f>VLOOKUP(B2802,pivottrain!A:C,3,0)</f>
        <v>0.26847521047708139</v>
      </c>
      <c r="E2802" t="str">
        <f t="shared" si="43"/>
        <v>FEMALE</v>
      </c>
    </row>
    <row r="2803" spans="1:5">
      <c r="A2803" s="1" t="s">
        <v>4</v>
      </c>
      <c r="B2803" s="1" t="s">
        <v>2995</v>
      </c>
      <c r="C2803">
        <f>VLOOKUP(B2803,pivottrain!A:C,2,0)</f>
        <v>0.15492957746478872</v>
      </c>
      <c r="D2803">
        <f>VLOOKUP(B2803,pivottrain!A:C,3,0)</f>
        <v>0.84507042253521125</v>
      </c>
      <c r="E2803" t="str">
        <f t="shared" si="43"/>
        <v>MALE</v>
      </c>
    </row>
    <row r="2804" spans="1:5">
      <c r="A2804" s="1" t="s">
        <v>4</v>
      </c>
      <c r="B2804" s="1" t="s">
        <v>2988</v>
      </c>
      <c r="C2804">
        <f>VLOOKUP(B2804,pivottrain!A:C,2,0)</f>
        <v>6.5384615384615388E-2</v>
      </c>
      <c r="D2804">
        <f>VLOOKUP(B2804,pivottrain!A:C,3,0)</f>
        <v>0.93461538461538463</v>
      </c>
      <c r="E2804" t="str">
        <f t="shared" si="43"/>
        <v>MALE</v>
      </c>
    </row>
    <row r="2805" spans="1:5">
      <c r="A2805" s="1" t="s">
        <v>4</v>
      </c>
      <c r="B2805" s="1" t="s">
        <v>2983</v>
      </c>
      <c r="C2805">
        <f>VLOOKUP(B2805,pivottrain!A:C,2,0)</f>
        <v>0.82037996545768566</v>
      </c>
      <c r="D2805">
        <f>VLOOKUP(B2805,pivottrain!A:C,3,0)</f>
        <v>0.17962003454231434</v>
      </c>
      <c r="E2805" t="str">
        <f t="shared" si="43"/>
        <v>FEMALE</v>
      </c>
    </row>
    <row r="2806" spans="1:5">
      <c r="A2806" s="1" t="s">
        <v>4</v>
      </c>
      <c r="B2806" s="1" t="s">
        <v>2992</v>
      </c>
      <c r="C2806">
        <f>VLOOKUP(B2806,pivottrain!A:C,2,0)</f>
        <v>0.06</v>
      </c>
      <c r="D2806">
        <f>VLOOKUP(B2806,pivottrain!A:C,3,0)</f>
        <v>0.94</v>
      </c>
      <c r="E2806" t="str">
        <f t="shared" si="43"/>
        <v>MALE</v>
      </c>
    </row>
    <row r="2807" spans="1:5">
      <c r="A2807" s="1" t="s">
        <v>4</v>
      </c>
      <c r="B2807" s="1" t="s">
        <v>2983</v>
      </c>
      <c r="C2807">
        <f>VLOOKUP(B2807,pivottrain!A:C,2,0)</f>
        <v>0.82037996545768566</v>
      </c>
      <c r="D2807">
        <f>VLOOKUP(B2807,pivottrain!A:C,3,0)</f>
        <v>0.17962003454231434</v>
      </c>
      <c r="E2807" t="str">
        <f t="shared" si="43"/>
        <v>FEMALE</v>
      </c>
    </row>
    <row r="2808" spans="1:5">
      <c r="A2808" s="1" t="s">
        <v>4</v>
      </c>
      <c r="B2808" s="1" t="s">
        <v>2995</v>
      </c>
      <c r="C2808">
        <f>VLOOKUP(B2808,pivottrain!A:C,2,0)</f>
        <v>0.15492957746478872</v>
      </c>
      <c r="D2808">
        <f>VLOOKUP(B2808,pivottrain!A:C,3,0)</f>
        <v>0.84507042253521125</v>
      </c>
      <c r="E2808" t="str">
        <f t="shared" si="43"/>
        <v>MALE</v>
      </c>
    </row>
    <row r="2809" spans="1:5">
      <c r="A2809" s="1" t="s">
        <v>4</v>
      </c>
      <c r="B2809" s="1" t="s">
        <v>2976</v>
      </c>
      <c r="C2809">
        <f>VLOOKUP(B2809,pivottrain!A:C,2,0)</f>
        <v>0.73152478952291866</v>
      </c>
      <c r="D2809">
        <f>VLOOKUP(B2809,pivottrain!A:C,3,0)</f>
        <v>0.26847521047708139</v>
      </c>
      <c r="E2809" t="str">
        <f t="shared" si="43"/>
        <v>FEMALE</v>
      </c>
    </row>
    <row r="2810" spans="1:5">
      <c r="A2810" s="1" t="s">
        <v>4</v>
      </c>
      <c r="B2810" s="1" t="s">
        <v>2988</v>
      </c>
      <c r="C2810">
        <f>VLOOKUP(B2810,pivottrain!A:C,2,0)</f>
        <v>6.5384615384615388E-2</v>
      </c>
      <c r="D2810">
        <f>VLOOKUP(B2810,pivottrain!A:C,3,0)</f>
        <v>0.93461538461538463</v>
      </c>
      <c r="E2810" t="str">
        <f t="shared" si="43"/>
        <v>MALE</v>
      </c>
    </row>
    <row r="2811" spans="1:5">
      <c r="A2811" s="1" t="s">
        <v>4</v>
      </c>
      <c r="B2811" s="1" t="s">
        <v>2994</v>
      </c>
      <c r="C2811">
        <f>VLOOKUP(B2811,pivottrain!A:C,2,0)</f>
        <v>8.6538461538461536E-2</v>
      </c>
      <c r="D2811">
        <f>VLOOKUP(B2811,pivottrain!A:C,3,0)</f>
        <v>0.91346153846153844</v>
      </c>
      <c r="E2811" t="str">
        <f t="shared" si="43"/>
        <v>MALE</v>
      </c>
    </row>
    <row r="2812" spans="1:5">
      <c r="A2812" s="1" t="s">
        <v>4</v>
      </c>
      <c r="B2812" s="1" t="s">
        <v>2994</v>
      </c>
      <c r="C2812">
        <f>VLOOKUP(B2812,pivottrain!A:C,2,0)</f>
        <v>8.6538461538461536E-2</v>
      </c>
      <c r="D2812">
        <f>VLOOKUP(B2812,pivottrain!A:C,3,0)</f>
        <v>0.91346153846153844</v>
      </c>
      <c r="E2812" t="str">
        <f t="shared" si="43"/>
        <v>MALE</v>
      </c>
    </row>
    <row r="2813" spans="1:5">
      <c r="A2813" s="1" t="s">
        <v>4</v>
      </c>
      <c r="B2813" s="1" t="s">
        <v>2976</v>
      </c>
      <c r="C2813">
        <f>VLOOKUP(B2813,pivottrain!A:C,2,0)</f>
        <v>0.73152478952291866</v>
      </c>
      <c r="D2813">
        <f>VLOOKUP(B2813,pivottrain!A:C,3,0)</f>
        <v>0.26847521047708139</v>
      </c>
      <c r="E2813" t="str">
        <f t="shared" si="43"/>
        <v>FEMALE</v>
      </c>
    </row>
    <row r="2814" spans="1:5">
      <c r="A2814" s="1" t="s">
        <v>4</v>
      </c>
      <c r="B2814" s="1" t="s">
        <v>2978</v>
      </c>
      <c r="C2814">
        <f>VLOOKUP(B2814,pivottrain!A:C,2,0)</f>
        <v>5.0847457627118647E-2</v>
      </c>
      <c r="D2814">
        <f>VLOOKUP(B2814,pivottrain!A:C,3,0)</f>
        <v>0.94915254237288138</v>
      </c>
      <c r="E2814" t="str">
        <f t="shared" si="43"/>
        <v>MALE</v>
      </c>
    </row>
    <row r="2815" spans="1:5">
      <c r="A2815" s="1" t="s">
        <v>4</v>
      </c>
      <c r="B2815" s="1" t="s">
        <v>2976</v>
      </c>
      <c r="C2815">
        <f>VLOOKUP(B2815,pivottrain!A:C,2,0)</f>
        <v>0.73152478952291866</v>
      </c>
      <c r="D2815">
        <f>VLOOKUP(B2815,pivottrain!A:C,3,0)</f>
        <v>0.26847521047708139</v>
      </c>
      <c r="E2815" t="str">
        <f t="shared" si="43"/>
        <v>FEMALE</v>
      </c>
    </row>
    <row r="2816" spans="1:5">
      <c r="A2816" s="1" t="s">
        <v>4</v>
      </c>
      <c r="B2816" s="1" t="s">
        <v>2990</v>
      </c>
      <c r="C2816">
        <f>VLOOKUP(B2816,pivottrain!A:C,2,0)</f>
        <v>4.7619047619047616E-2</v>
      </c>
      <c r="D2816">
        <f>VLOOKUP(B2816,pivottrain!A:C,3,0)</f>
        <v>0.95238095238095233</v>
      </c>
      <c r="E2816" t="str">
        <f t="shared" si="43"/>
        <v>MALE</v>
      </c>
    </row>
    <row r="2817" spans="1:5">
      <c r="A2817" s="1" t="s">
        <v>4</v>
      </c>
      <c r="B2817" s="1" t="s">
        <v>2983</v>
      </c>
      <c r="C2817">
        <f>VLOOKUP(B2817,pivottrain!A:C,2,0)</f>
        <v>0.82037996545768566</v>
      </c>
      <c r="D2817">
        <f>VLOOKUP(B2817,pivottrain!A:C,3,0)</f>
        <v>0.17962003454231434</v>
      </c>
      <c r="E2817" t="str">
        <f t="shared" si="43"/>
        <v>FEMALE</v>
      </c>
    </row>
    <row r="2818" spans="1:5">
      <c r="A2818" s="1" t="s">
        <v>4</v>
      </c>
      <c r="B2818" s="1" t="s">
        <v>2988</v>
      </c>
      <c r="C2818">
        <f>VLOOKUP(B2818,pivottrain!A:C,2,0)</f>
        <v>6.5384615384615388E-2</v>
      </c>
      <c r="D2818">
        <f>VLOOKUP(B2818,pivottrain!A:C,3,0)</f>
        <v>0.93461538461538463</v>
      </c>
      <c r="E2818" t="str">
        <f t="shared" si="43"/>
        <v>MALE</v>
      </c>
    </row>
    <row r="2819" spans="1:5">
      <c r="A2819" s="1" t="s">
        <v>4</v>
      </c>
      <c r="B2819" s="1" t="s">
        <v>2986</v>
      </c>
      <c r="C2819">
        <f>VLOOKUP(B2819,pivottrain!A:C,2,0)</f>
        <v>0.28260869565217389</v>
      </c>
      <c r="D2819">
        <f>VLOOKUP(B2819,pivottrain!A:C,3,0)</f>
        <v>0.71739130434782605</v>
      </c>
      <c r="E2819" t="str">
        <f t="shared" ref="E2819:E2882" si="44">IF(D2819&gt;C2819,"MALE","FEMALE")</f>
        <v>MALE</v>
      </c>
    </row>
    <row r="2820" spans="1:5">
      <c r="A2820" s="1" t="s">
        <v>4</v>
      </c>
      <c r="B2820" s="1" t="s">
        <v>2986</v>
      </c>
      <c r="C2820">
        <f>VLOOKUP(B2820,pivottrain!A:C,2,0)</f>
        <v>0.28260869565217389</v>
      </c>
      <c r="D2820">
        <f>VLOOKUP(B2820,pivottrain!A:C,3,0)</f>
        <v>0.71739130434782605</v>
      </c>
      <c r="E2820" t="str">
        <f t="shared" si="44"/>
        <v>MALE</v>
      </c>
    </row>
    <row r="2821" spans="1:5">
      <c r="A2821" s="1" t="s">
        <v>4</v>
      </c>
      <c r="B2821" s="1" t="s">
        <v>2982</v>
      </c>
      <c r="C2821">
        <f>VLOOKUP(B2821,pivottrain!A:C,2,0)</f>
        <v>3.7234042553191488E-2</v>
      </c>
      <c r="D2821">
        <f>VLOOKUP(B2821,pivottrain!A:C,3,0)</f>
        <v>0.96276595744680848</v>
      </c>
      <c r="E2821" t="str">
        <f t="shared" si="44"/>
        <v>MALE</v>
      </c>
    </row>
    <row r="2822" spans="1:5">
      <c r="A2822" s="1" t="s">
        <v>4</v>
      </c>
      <c r="B2822" s="1" t="s">
        <v>2988</v>
      </c>
      <c r="C2822">
        <f>VLOOKUP(B2822,pivottrain!A:C,2,0)</f>
        <v>6.5384615384615388E-2</v>
      </c>
      <c r="D2822">
        <f>VLOOKUP(B2822,pivottrain!A:C,3,0)</f>
        <v>0.93461538461538463</v>
      </c>
      <c r="E2822" t="str">
        <f t="shared" si="44"/>
        <v>MALE</v>
      </c>
    </row>
    <row r="2823" spans="1:5">
      <c r="A2823" s="1" t="s">
        <v>4</v>
      </c>
      <c r="B2823" s="1" t="s">
        <v>2976</v>
      </c>
      <c r="C2823">
        <f>VLOOKUP(B2823,pivottrain!A:C,2,0)</f>
        <v>0.73152478952291866</v>
      </c>
      <c r="D2823">
        <f>VLOOKUP(B2823,pivottrain!A:C,3,0)</f>
        <v>0.26847521047708139</v>
      </c>
      <c r="E2823" t="str">
        <f t="shared" si="44"/>
        <v>FEMALE</v>
      </c>
    </row>
    <row r="2824" spans="1:5">
      <c r="A2824" s="1" t="s">
        <v>4</v>
      </c>
      <c r="B2824" s="1" t="s">
        <v>2988</v>
      </c>
      <c r="C2824">
        <f>VLOOKUP(B2824,pivottrain!A:C,2,0)</f>
        <v>6.5384615384615388E-2</v>
      </c>
      <c r="D2824">
        <f>VLOOKUP(B2824,pivottrain!A:C,3,0)</f>
        <v>0.93461538461538463</v>
      </c>
      <c r="E2824" t="str">
        <f t="shared" si="44"/>
        <v>MALE</v>
      </c>
    </row>
    <row r="2825" spans="1:5">
      <c r="A2825" s="1" t="s">
        <v>4</v>
      </c>
      <c r="B2825" s="1" t="s">
        <v>2976</v>
      </c>
      <c r="C2825">
        <f>VLOOKUP(B2825,pivottrain!A:C,2,0)</f>
        <v>0.73152478952291866</v>
      </c>
      <c r="D2825">
        <f>VLOOKUP(B2825,pivottrain!A:C,3,0)</f>
        <v>0.26847521047708139</v>
      </c>
      <c r="E2825" t="str">
        <f t="shared" si="44"/>
        <v>FEMALE</v>
      </c>
    </row>
    <row r="2826" spans="1:5">
      <c r="A2826" s="1" t="s">
        <v>4</v>
      </c>
      <c r="B2826" s="1" t="s">
        <v>2983</v>
      </c>
      <c r="C2826">
        <f>VLOOKUP(B2826,pivottrain!A:C,2,0)</f>
        <v>0.82037996545768566</v>
      </c>
      <c r="D2826">
        <f>VLOOKUP(B2826,pivottrain!A:C,3,0)</f>
        <v>0.17962003454231434</v>
      </c>
      <c r="E2826" t="str">
        <f t="shared" si="44"/>
        <v>FEMALE</v>
      </c>
    </row>
    <row r="2827" spans="1:5">
      <c r="A2827" s="1" t="s">
        <v>4</v>
      </c>
      <c r="B2827" s="1" t="s">
        <v>2976</v>
      </c>
      <c r="C2827">
        <f>VLOOKUP(B2827,pivottrain!A:C,2,0)</f>
        <v>0.73152478952291866</v>
      </c>
      <c r="D2827">
        <f>VLOOKUP(B2827,pivottrain!A:C,3,0)</f>
        <v>0.26847521047708139</v>
      </c>
      <c r="E2827" t="str">
        <f t="shared" si="44"/>
        <v>FEMALE</v>
      </c>
    </row>
    <row r="2828" spans="1:5">
      <c r="A2828" s="1" t="s">
        <v>4</v>
      </c>
      <c r="B2828" s="1" t="s">
        <v>2987</v>
      </c>
      <c r="C2828">
        <f>VLOOKUP(B2828,pivottrain!A:C,2,0)</f>
        <v>0.171875</v>
      </c>
      <c r="D2828">
        <f>VLOOKUP(B2828,pivottrain!A:C,3,0)</f>
        <v>0.828125</v>
      </c>
      <c r="E2828" t="str">
        <f t="shared" si="44"/>
        <v>MALE</v>
      </c>
    </row>
    <row r="2829" spans="1:5">
      <c r="A2829" s="1" t="s">
        <v>4</v>
      </c>
      <c r="B2829" s="1" t="s">
        <v>2992</v>
      </c>
      <c r="C2829">
        <f>VLOOKUP(B2829,pivottrain!A:C,2,0)</f>
        <v>0.06</v>
      </c>
      <c r="D2829">
        <f>VLOOKUP(B2829,pivottrain!A:C,3,0)</f>
        <v>0.94</v>
      </c>
      <c r="E2829" t="str">
        <f t="shared" si="44"/>
        <v>MALE</v>
      </c>
    </row>
    <row r="2830" spans="1:5">
      <c r="A2830" s="1" t="s">
        <v>4</v>
      </c>
      <c r="B2830" s="1" t="s">
        <v>2995</v>
      </c>
      <c r="C2830">
        <f>VLOOKUP(B2830,pivottrain!A:C,2,0)</f>
        <v>0.15492957746478872</v>
      </c>
      <c r="D2830">
        <f>VLOOKUP(B2830,pivottrain!A:C,3,0)</f>
        <v>0.84507042253521125</v>
      </c>
      <c r="E2830" t="str">
        <f t="shared" si="44"/>
        <v>MALE</v>
      </c>
    </row>
    <row r="2831" spans="1:5">
      <c r="A2831" s="1" t="s">
        <v>4</v>
      </c>
      <c r="B2831" s="1" t="s">
        <v>2988</v>
      </c>
      <c r="C2831">
        <f>VLOOKUP(B2831,pivottrain!A:C,2,0)</f>
        <v>6.5384615384615388E-2</v>
      </c>
      <c r="D2831">
        <f>VLOOKUP(B2831,pivottrain!A:C,3,0)</f>
        <v>0.93461538461538463</v>
      </c>
      <c r="E2831" t="str">
        <f t="shared" si="44"/>
        <v>MALE</v>
      </c>
    </row>
    <row r="2832" spans="1:5">
      <c r="A2832" s="1" t="s">
        <v>4</v>
      </c>
      <c r="B2832" s="1" t="s">
        <v>2976</v>
      </c>
      <c r="C2832">
        <f>VLOOKUP(B2832,pivottrain!A:C,2,0)</f>
        <v>0.73152478952291866</v>
      </c>
      <c r="D2832">
        <f>VLOOKUP(B2832,pivottrain!A:C,3,0)</f>
        <v>0.26847521047708139</v>
      </c>
      <c r="E2832" t="str">
        <f t="shared" si="44"/>
        <v>FEMALE</v>
      </c>
    </row>
    <row r="2833" spans="1:5">
      <c r="A2833" s="1" t="s">
        <v>4</v>
      </c>
      <c r="B2833" s="1" t="s">
        <v>2985</v>
      </c>
      <c r="C2833">
        <f>VLOOKUP(B2833,pivottrain!A:C,2,0)</f>
        <v>6.25E-2</v>
      </c>
      <c r="D2833">
        <f>VLOOKUP(B2833,pivottrain!A:C,3,0)</f>
        <v>0.9375</v>
      </c>
      <c r="E2833" t="str">
        <f t="shared" si="44"/>
        <v>MALE</v>
      </c>
    </row>
    <row r="2834" spans="1:5">
      <c r="A2834" s="1" t="s">
        <v>4</v>
      </c>
      <c r="B2834" s="1" t="s">
        <v>2986</v>
      </c>
      <c r="C2834">
        <f>VLOOKUP(B2834,pivottrain!A:C,2,0)</f>
        <v>0.28260869565217389</v>
      </c>
      <c r="D2834">
        <f>VLOOKUP(B2834,pivottrain!A:C,3,0)</f>
        <v>0.71739130434782605</v>
      </c>
      <c r="E2834" t="str">
        <f t="shared" si="44"/>
        <v>MALE</v>
      </c>
    </row>
    <row r="2835" spans="1:5">
      <c r="A2835" s="1" t="s">
        <v>4</v>
      </c>
      <c r="B2835" s="1" t="s">
        <v>2992</v>
      </c>
      <c r="C2835">
        <f>VLOOKUP(B2835,pivottrain!A:C,2,0)</f>
        <v>0.06</v>
      </c>
      <c r="D2835">
        <f>VLOOKUP(B2835,pivottrain!A:C,3,0)</f>
        <v>0.94</v>
      </c>
      <c r="E2835" t="str">
        <f t="shared" si="44"/>
        <v>MALE</v>
      </c>
    </row>
    <row r="2836" spans="1:5">
      <c r="A2836" s="1" t="s">
        <v>4</v>
      </c>
      <c r="B2836" s="1" t="s">
        <v>2982</v>
      </c>
      <c r="C2836">
        <f>VLOOKUP(B2836,pivottrain!A:C,2,0)</f>
        <v>3.7234042553191488E-2</v>
      </c>
      <c r="D2836">
        <f>VLOOKUP(B2836,pivottrain!A:C,3,0)</f>
        <v>0.96276595744680848</v>
      </c>
      <c r="E2836" t="str">
        <f t="shared" si="44"/>
        <v>MALE</v>
      </c>
    </row>
    <row r="2837" spans="1:5">
      <c r="A2837" s="1" t="s">
        <v>4</v>
      </c>
      <c r="B2837" s="1" t="s">
        <v>2982</v>
      </c>
      <c r="C2837">
        <f>VLOOKUP(B2837,pivottrain!A:C,2,0)</f>
        <v>3.7234042553191488E-2</v>
      </c>
      <c r="D2837">
        <f>VLOOKUP(B2837,pivottrain!A:C,3,0)</f>
        <v>0.96276595744680848</v>
      </c>
      <c r="E2837" t="str">
        <f t="shared" si="44"/>
        <v>MALE</v>
      </c>
    </row>
    <row r="2838" spans="1:5">
      <c r="A2838" s="1" t="s">
        <v>4</v>
      </c>
      <c r="B2838" s="1" t="s">
        <v>2976</v>
      </c>
      <c r="C2838">
        <f>VLOOKUP(B2838,pivottrain!A:C,2,0)</f>
        <v>0.73152478952291866</v>
      </c>
      <c r="D2838">
        <f>VLOOKUP(B2838,pivottrain!A:C,3,0)</f>
        <v>0.26847521047708139</v>
      </c>
      <c r="E2838" t="str">
        <f t="shared" si="44"/>
        <v>FEMALE</v>
      </c>
    </row>
    <row r="2839" spans="1:5">
      <c r="A2839" s="1" t="s">
        <v>4</v>
      </c>
      <c r="B2839" s="1" t="s">
        <v>2993</v>
      </c>
      <c r="C2839">
        <f>VLOOKUP(B2839,pivottrain!A:C,2,0)</f>
        <v>0.10810810810810811</v>
      </c>
      <c r="D2839">
        <f>VLOOKUP(B2839,pivottrain!A:C,3,0)</f>
        <v>0.89189189189189189</v>
      </c>
      <c r="E2839" t="str">
        <f t="shared" si="44"/>
        <v>MALE</v>
      </c>
    </row>
    <row r="2840" spans="1:5">
      <c r="A2840" s="1" t="s">
        <v>4</v>
      </c>
      <c r="B2840" s="1" t="s">
        <v>2992</v>
      </c>
      <c r="C2840">
        <f>VLOOKUP(B2840,pivottrain!A:C,2,0)</f>
        <v>0.06</v>
      </c>
      <c r="D2840">
        <f>VLOOKUP(B2840,pivottrain!A:C,3,0)</f>
        <v>0.94</v>
      </c>
      <c r="E2840" t="str">
        <f t="shared" si="44"/>
        <v>MALE</v>
      </c>
    </row>
    <row r="2841" spans="1:5">
      <c r="A2841" s="1" t="s">
        <v>4</v>
      </c>
      <c r="B2841" s="1" t="s">
        <v>2987</v>
      </c>
      <c r="C2841">
        <f>VLOOKUP(B2841,pivottrain!A:C,2,0)</f>
        <v>0.171875</v>
      </c>
      <c r="D2841">
        <f>VLOOKUP(B2841,pivottrain!A:C,3,0)</f>
        <v>0.828125</v>
      </c>
      <c r="E2841" t="str">
        <f t="shared" si="44"/>
        <v>MALE</v>
      </c>
    </row>
    <row r="2842" spans="1:5">
      <c r="A2842" s="1" t="s">
        <v>4</v>
      </c>
      <c r="B2842" s="1" t="s">
        <v>2992</v>
      </c>
      <c r="C2842">
        <f>VLOOKUP(B2842,pivottrain!A:C,2,0)</f>
        <v>0.06</v>
      </c>
      <c r="D2842">
        <f>VLOOKUP(B2842,pivottrain!A:C,3,0)</f>
        <v>0.94</v>
      </c>
      <c r="E2842" t="str">
        <f t="shared" si="44"/>
        <v>MALE</v>
      </c>
    </row>
    <row r="2843" spans="1:5">
      <c r="A2843" s="1" t="s">
        <v>4</v>
      </c>
      <c r="B2843" s="1" t="s">
        <v>2988</v>
      </c>
      <c r="C2843">
        <f>VLOOKUP(B2843,pivottrain!A:C,2,0)</f>
        <v>6.5384615384615388E-2</v>
      </c>
      <c r="D2843">
        <f>VLOOKUP(B2843,pivottrain!A:C,3,0)</f>
        <v>0.93461538461538463</v>
      </c>
      <c r="E2843" t="str">
        <f t="shared" si="44"/>
        <v>MALE</v>
      </c>
    </row>
    <row r="2844" spans="1:5">
      <c r="A2844" s="1" t="s">
        <v>4</v>
      </c>
      <c r="B2844" s="1" t="s">
        <v>2976</v>
      </c>
      <c r="C2844">
        <f>VLOOKUP(B2844,pivottrain!A:C,2,0)</f>
        <v>0.73152478952291866</v>
      </c>
      <c r="D2844">
        <f>VLOOKUP(B2844,pivottrain!A:C,3,0)</f>
        <v>0.26847521047708139</v>
      </c>
      <c r="E2844" t="str">
        <f t="shared" si="44"/>
        <v>FEMALE</v>
      </c>
    </row>
    <row r="2845" spans="1:5">
      <c r="A2845" s="1" t="s">
        <v>4</v>
      </c>
      <c r="B2845" s="1" t="s">
        <v>2983</v>
      </c>
      <c r="C2845">
        <f>VLOOKUP(B2845,pivottrain!A:C,2,0)</f>
        <v>0.82037996545768566</v>
      </c>
      <c r="D2845">
        <f>VLOOKUP(B2845,pivottrain!A:C,3,0)</f>
        <v>0.17962003454231434</v>
      </c>
      <c r="E2845" t="str">
        <f t="shared" si="44"/>
        <v>FEMALE</v>
      </c>
    </row>
    <row r="2846" spans="1:5">
      <c r="A2846" s="1" t="s">
        <v>4</v>
      </c>
      <c r="B2846" s="1" t="s">
        <v>2982</v>
      </c>
      <c r="C2846">
        <f>VLOOKUP(B2846,pivottrain!A:C,2,0)</f>
        <v>3.7234042553191488E-2</v>
      </c>
      <c r="D2846">
        <f>VLOOKUP(B2846,pivottrain!A:C,3,0)</f>
        <v>0.96276595744680848</v>
      </c>
      <c r="E2846" t="str">
        <f t="shared" si="44"/>
        <v>MALE</v>
      </c>
    </row>
    <row r="2847" spans="1:5">
      <c r="A2847" s="1" t="s">
        <v>4</v>
      </c>
      <c r="B2847" s="1" t="s">
        <v>2992</v>
      </c>
      <c r="C2847">
        <f>VLOOKUP(B2847,pivottrain!A:C,2,0)</f>
        <v>0.06</v>
      </c>
      <c r="D2847">
        <f>VLOOKUP(B2847,pivottrain!A:C,3,0)</f>
        <v>0.94</v>
      </c>
      <c r="E2847" t="str">
        <f t="shared" si="44"/>
        <v>MALE</v>
      </c>
    </row>
    <row r="2848" spans="1:5">
      <c r="A2848" s="1" t="s">
        <v>4</v>
      </c>
      <c r="B2848" s="1" t="s">
        <v>2982</v>
      </c>
      <c r="C2848">
        <f>VLOOKUP(B2848,pivottrain!A:C,2,0)</f>
        <v>3.7234042553191488E-2</v>
      </c>
      <c r="D2848">
        <f>VLOOKUP(B2848,pivottrain!A:C,3,0)</f>
        <v>0.96276595744680848</v>
      </c>
      <c r="E2848" t="str">
        <f t="shared" si="44"/>
        <v>MALE</v>
      </c>
    </row>
    <row r="2849" spans="1:5">
      <c r="A2849" s="1" t="s">
        <v>4</v>
      </c>
      <c r="B2849" s="1" t="s">
        <v>2988</v>
      </c>
      <c r="C2849">
        <f>VLOOKUP(B2849,pivottrain!A:C,2,0)</f>
        <v>6.5384615384615388E-2</v>
      </c>
      <c r="D2849">
        <f>VLOOKUP(B2849,pivottrain!A:C,3,0)</f>
        <v>0.93461538461538463</v>
      </c>
      <c r="E2849" t="str">
        <f t="shared" si="44"/>
        <v>MALE</v>
      </c>
    </row>
    <row r="2850" spans="1:5">
      <c r="A2850" s="1" t="s">
        <v>4</v>
      </c>
      <c r="B2850" s="1" t="s">
        <v>2994</v>
      </c>
      <c r="C2850">
        <f>VLOOKUP(B2850,pivottrain!A:C,2,0)</f>
        <v>8.6538461538461536E-2</v>
      </c>
      <c r="D2850">
        <f>VLOOKUP(B2850,pivottrain!A:C,3,0)</f>
        <v>0.91346153846153844</v>
      </c>
      <c r="E2850" t="str">
        <f t="shared" si="44"/>
        <v>MALE</v>
      </c>
    </row>
    <row r="2851" spans="1:5">
      <c r="A2851" s="1" t="s">
        <v>4</v>
      </c>
      <c r="B2851" s="1" t="s">
        <v>2988</v>
      </c>
      <c r="C2851">
        <f>VLOOKUP(B2851,pivottrain!A:C,2,0)</f>
        <v>6.5384615384615388E-2</v>
      </c>
      <c r="D2851">
        <f>VLOOKUP(B2851,pivottrain!A:C,3,0)</f>
        <v>0.93461538461538463</v>
      </c>
      <c r="E2851" t="str">
        <f t="shared" si="44"/>
        <v>MALE</v>
      </c>
    </row>
    <row r="2852" spans="1:5">
      <c r="A2852" s="1" t="s">
        <v>4</v>
      </c>
      <c r="B2852" s="1" t="s">
        <v>2992</v>
      </c>
      <c r="C2852">
        <f>VLOOKUP(B2852,pivottrain!A:C,2,0)</f>
        <v>0.06</v>
      </c>
      <c r="D2852">
        <f>VLOOKUP(B2852,pivottrain!A:C,3,0)</f>
        <v>0.94</v>
      </c>
      <c r="E2852" t="str">
        <f t="shared" si="44"/>
        <v>MALE</v>
      </c>
    </row>
    <row r="2853" spans="1:5">
      <c r="A2853" s="1" t="s">
        <v>4</v>
      </c>
      <c r="B2853" s="1" t="s">
        <v>2976</v>
      </c>
      <c r="C2853">
        <f>VLOOKUP(B2853,pivottrain!A:C,2,0)</f>
        <v>0.73152478952291866</v>
      </c>
      <c r="D2853">
        <f>VLOOKUP(B2853,pivottrain!A:C,3,0)</f>
        <v>0.26847521047708139</v>
      </c>
      <c r="E2853" t="str">
        <f t="shared" si="44"/>
        <v>FEMALE</v>
      </c>
    </row>
    <row r="2854" spans="1:5">
      <c r="A2854" s="1" t="s">
        <v>4</v>
      </c>
      <c r="B2854" s="1" t="s">
        <v>2988</v>
      </c>
      <c r="C2854">
        <f>VLOOKUP(B2854,pivottrain!A:C,2,0)</f>
        <v>6.5384615384615388E-2</v>
      </c>
      <c r="D2854">
        <f>VLOOKUP(B2854,pivottrain!A:C,3,0)</f>
        <v>0.93461538461538463</v>
      </c>
      <c r="E2854" t="str">
        <f t="shared" si="44"/>
        <v>MALE</v>
      </c>
    </row>
    <row r="2855" spans="1:5">
      <c r="A2855" s="1" t="s">
        <v>4</v>
      </c>
      <c r="B2855" s="1" t="s">
        <v>2988</v>
      </c>
      <c r="C2855">
        <f>VLOOKUP(B2855,pivottrain!A:C,2,0)</f>
        <v>6.5384615384615388E-2</v>
      </c>
      <c r="D2855">
        <f>VLOOKUP(B2855,pivottrain!A:C,3,0)</f>
        <v>0.93461538461538463</v>
      </c>
      <c r="E2855" t="str">
        <f t="shared" si="44"/>
        <v>MALE</v>
      </c>
    </row>
    <row r="2856" spans="1:5">
      <c r="A2856" s="1" t="s">
        <v>4</v>
      </c>
      <c r="B2856" s="1" t="s">
        <v>2976</v>
      </c>
      <c r="C2856">
        <f>VLOOKUP(B2856,pivottrain!A:C,2,0)</f>
        <v>0.73152478952291866</v>
      </c>
      <c r="D2856">
        <f>VLOOKUP(B2856,pivottrain!A:C,3,0)</f>
        <v>0.26847521047708139</v>
      </c>
      <c r="E2856" t="str">
        <f t="shared" si="44"/>
        <v>FEMALE</v>
      </c>
    </row>
    <row r="2857" spans="1:5">
      <c r="A2857" s="1" t="s">
        <v>4</v>
      </c>
      <c r="B2857" s="1" t="s">
        <v>2988</v>
      </c>
      <c r="C2857">
        <f>VLOOKUP(B2857,pivottrain!A:C,2,0)</f>
        <v>6.5384615384615388E-2</v>
      </c>
      <c r="D2857">
        <f>VLOOKUP(B2857,pivottrain!A:C,3,0)</f>
        <v>0.93461538461538463</v>
      </c>
      <c r="E2857" t="str">
        <f t="shared" si="44"/>
        <v>MALE</v>
      </c>
    </row>
    <row r="2858" spans="1:5">
      <c r="A2858" s="1" t="s">
        <v>4</v>
      </c>
      <c r="B2858" s="1" t="s">
        <v>2988</v>
      </c>
      <c r="C2858">
        <f>VLOOKUP(B2858,pivottrain!A:C,2,0)</f>
        <v>6.5384615384615388E-2</v>
      </c>
      <c r="D2858">
        <f>VLOOKUP(B2858,pivottrain!A:C,3,0)</f>
        <v>0.93461538461538463</v>
      </c>
      <c r="E2858" t="str">
        <f t="shared" si="44"/>
        <v>MALE</v>
      </c>
    </row>
    <row r="2859" spans="1:5">
      <c r="A2859" s="1" t="s">
        <v>4</v>
      </c>
      <c r="B2859" s="1" t="s">
        <v>2988</v>
      </c>
      <c r="C2859">
        <f>VLOOKUP(B2859,pivottrain!A:C,2,0)</f>
        <v>6.5384615384615388E-2</v>
      </c>
      <c r="D2859">
        <f>VLOOKUP(B2859,pivottrain!A:C,3,0)</f>
        <v>0.93461538461538463</v>
      </c>
      <c r="E2859" t="str">
        <f t="shared" si="44"/>
        <v>MALE</v>
      </c>
    </row>
    <row r="2860" spans="1:5">
      <c r="A2860" s="1" t="s">
        <v>4</v>
      </c>
      <c r="B2860" s="1" t="s">
        <v>2988</v>
      </c>
      <c r="C2860">
        <f>VLOOKUP(B2860,pivottrain!A:C,2,0)</f>
        <v>6.5384615384615388E-2</v>
      </c>
      <c r="D2860">
        <f>VLOOKUP(B2860,pivottrain!A:C,3,0)</f>
        <v>0.93461538461538463</v>
      </c>
      <c r="E2860" t="str">
        <f t="shared" si="44"/>
        <v>MALE</v>
      </c>
    </row>
    <row r="2861" spans="1:5">
      <c r="A2861" s="1" t="s">
        <v>4</v>
      </c>
      <c r="B2861" s="1" t="s">
        <v>2982</v>
      </c>
      <c r="C2861">
        <f>VLOOKUP(B2861,pivottrain!A:C,2,0)</f>
        <v>3.7234042553191488E-2</v>
      </c>
      <c r="D2861">
        <f>VLOOKUP(B2861,pivottrain!A:C,3,0)</f>
        <v>0.96276595744680848</v>
      </c>
      <c r="E2861" t="str">
        <f t="shared" si="44"/>
        <v>MALE</v>
      </c>
    </row>
    <row r="2862" spans="1:5">
      <c r="A2862" s="1" t="s">
        <v>4</v>
      </c>
      <c r="B2862" s="1" t="s">
        <v>2987</v>
      </c>
      <c r="C2862">
        <f>VLOOKUP(B2862,pivottrain!A:C,2,0)</f>
        <v>0.171875</v>
      </c>
      <c r="D2862">
        <f>VLOOKUP(B2862,pivottrain!A:C,3,0)</f>
        <v>0.828125</v>
      </c>
      <c r="E2862" t="str">
        <f t="shared" si="44"/>
        <v>MALE</v>
      </c>
    </row>
    <row r="2863" spans="1:5">
      <c r="A2863" s="1" t="s">
        <v>4</v>
      </c>
      <c r="B2863" s="1" t="s">
        <v>2986</v>
      </c>
      <c r="C2863">
        <f>VLOOKUP(B2863,pivottrain!A:C,2,0)</f>
        <v>0.28260869565217389</v>
      </c>
      <c r="D2863">
        <f>VLOOKUP(B2863,pivottrain!A:C,3,0)</f>
        <v>0.71739130434782605</v>
      </c>
      <c r="E2863" t="str">
        <f t="shared" si="44"/>
        <v>MALE</v>
      </c>
    </row>
    <row r="2864" spans="1:5">
      <c r="A2864" s="1" t="s">
        <v>4</v>
      </c>
      <c r="B2864" s="1" t="s">
        <v>2983</v>
      </c>
      <c r="C2864">
        <f>VLOOKUP(B2864,pivottrain!A:C,2,0)</f>
        <v>0.82037996545768566</v>
      </c>
      <c r="D2864">
        <f>VLOOKUP(B2864,pivottrain!A:C,3,0)</f>
        <v>0.17962003454231434</v>
      </c>
      <c r="E2864" t="str">
        <f t="shared" si="44"/>
        <v>FEMALE</v>
      </c>
    </row>
    <row r="2865" spans="1:5">
      <c r="A2865" s="1" t="s">
        <v>4</v>
      </c>
      <c r="B2865" s="1" t="s">
        <v>2988</v>
      </c>
      <c r="C2865">
        <f>VLOOKUP(B2865,pivottrain!A:C,2,0)</f>
        <v>6.5384615384615388E-2</v>
      </c>
      <c r="D2865">
        <f>VLOOKUP(B2865,pivottrain!A:C,3,0)</f>
        <v>0.93461538461538463</v>
      </c>
      <c r="E2865" t="str">
        <f t="shared" si="44"/>
        <v>MALE</v>
      </c>
    </row>
    <row r="2866" spans="1:5">
      <c r="A2866" s="1" t="s">
        <v>4</v>
      </c>
      <c r="B2866" s="1" t="s">
        <v>2993</v>
      </c>
      <c r="C2866">
        <f>VLOOKUP(B2866,pivottrain!A:C,2,0)</f>
        <v>0.10810810810810811</v>
      </c>
      <c r="D2866">
        <f>VLOOKUP(B2866,pivottrain!A:C,3,0)</f>
        <v>0.89189189189189189</v>
      </c>
      <c r="E2866" t="str">
        <f t="shared" si="44"/>
        <v>MALE</v>
      </c>
    </row>
    <row r="2867" spans="1:5">
      <c r="A2867" s="1" t="s">
        <v>4</v>
      </c>
      <c r="B2867" s="1" t="s">
        <v>2986</v>
      </c>
      <c r="C2867">
        <f>VLOOKUP(B2867,pivottrain!A:C,2,0)</f>
        <v>0.28260869565217389</v>
      </c>
      <c r="D2867">
        <f>VLOOKUP(B2867,pivottrain!A:C,3,0)</f>
        <v>0.71739130434782605</v>
      </c>
      <c r="E2867" t="str">
        <f t="shared" si="44"/>
        <v>MALE</v>
      </c>
    </row>
    <row r="2868" spans="1:5">
      <c r="A2868" s="1" t="s">
        <v>4</v>
      </c>
      <c r="B2868" s="1" t="s">
        <v>2988</v>
      </c>
      <c r="C2868">
        <f>VLOOKUP(B2868,pivottrain!A:C,2,0)</f>
        <v>6.5384615384615388E-2</v>
      </c>
      <c r="D2868">
        <f>VLOOKUP(B2868,pivottrain!A:C,3,0)</f>
        <v>0.93461538461538463</v>
      </c>
      <c r="E2868" t="str">
        <f t="shared" si="44"/>
        <v>MALE</v>
      </c>
    </row>
    <row r="2869" spans="1:5">
      <c r="A2869" s="1" t="s">
        <v>4</v>
      </c>
      <c r="B2869" s="1" t="s">
        <v>2986</v>
      </c>
      <c r="C2869">
        <f>VLOOKUP(B2869,pivottrain!A:C,2,0)</f>
        <v>0.28260869565217389</v>
      </c>
      <c r="D2869">
        <f>VLOOKUP(B2869,pivottrain!A:C,3,0)</f>
        <v>0.71739130434782605</v>
      </c>
      <c r="E2869" t="str">
        <f t="shared" si="44"/>
        <v>MALE</v>
      </c>
    </row>
    <row r="2870" spans="1:5">
      <c r="A2870" s="1" t="s">
        <v>4</v>
      </c>
      <c r="B2870" s="1" t="s">
        <v>2987</v>
      </c>
      <c r="C2870">
        <f>VLOOKUP(B2870,pivottrain!A:C,2,0)</f>
        <v>0.171875</v>
      </c>
      <c r="D2870">
        <f>VLOOKUP(B2870,pivottrain!A:C,3,0)</f>
        <v>0.828125</v>
      </c>
      <c r="E2870" t="str">
        <f t="shared" si="44"/>
        <v>MALE</v>
      </c>
    </row>
    <row r="2871" spans="1:5">
      <c r="A2871" s="1" t="s">
        <v>4</v>
      </c>
      <c r="B2871" s="1" t="s">
        <v>2976</v>
      </c>
      <c r="C2871">
        <f>VLOOKUP(B2871,pivottrain!A:C,2,0)</f>
        <v>0.73152478952291866</v>
      </c>
      <c r="D2871">
        <f>VLOOKUP(B2871,pivottrain!A:C,3,0)</f>
        <v>0.26847521047708139</v>
      </c>
      <c r="E2871" t="str">
        <f t="shared" si="44"/>
        <v>FEMALE</v>
      </c>
    </row>
    <row r="2872" spans="1:5">
      <c r="A2872" s="1" t="s">
        <v>4</v>
      </c>
      <c r="B2872" s="1" t="s">
        <v>2976</v>
      </c>
      <c r="C2872">
        <f>VLOOKUP(B2872,pivottrain!A:C,2,0)</f>
        <v>0.73152478952291866</v>
      </c>
      <c r="D2872">
        <f>VLOOKUP(B2872,pivottrain!A:C,3,0)</f>
        <v>0.26847521047708139</v>
      </c>
      <c r="E2872" t="str">
        <f t="shared" si="44"/>
        <v>FEMALE</v>
      </c>
    </row>
    <row r="2873" spans="1:5">
      <c r="A2873" s="1" t="s">
        <v>4</v>
      </c>
      <c r="B2873" s="1" t="s">
        <v>2985</v>
      </c>
      <c r="C2873">
        <f>VLOOKUP(B2873,pivottrain!A:C,2,0)</f>
        <v>6.25E-2</v>
      </c>
      <c r="D2873">
        <f>VLOOKUP(B2873,pivottrain!A:C,3,0)</f>
        <v>0.9375</v>
      </c>
      <c r="E2873" t="str">
        <f t="shared" si="44"/>
        <v>MALE</v>
      </c>
    </row>
    <row r="2874" spans="1:5">
      <c r="A2874" s="1" t="s">
        <v>4</v>
      </c>
      <c r="B2874" s="1" t="s">
        <v>2982</v>
      </c>
      <c r="C2874">
        <f>VLOOKUP(B2874,pivottrain!A:C,2,0)</f>
        <v>3.7234042553191488E-2</v>
      </c>
      <c r="D2874">
        <f>VLOOKUP(B2874,pivottrain!A:C,3,0)</f>
        <v>0.96276595744680848</v>
      </c>
      <c r="E2874" t="str">
        <f t="shared" si="44"/>
        <v>MALE</v>
      </c>
    </row>
    <row r="2875" spans="1:5">
      <c r="A2875" s="1" t="s">
        <v>4</v>
      </c>
      <c r="B2875" s="1" t="s">
        <v>2987</v>
      </c>
      <c r="C2875">
        <f>VLOOKUP(B2875,pivottrain!A:C,2,0)</f>
        <v>0.171875</v>
      </c>
      <c r="D2875">
        <f>VLOOKUP(B2875,pivottrain!A:C,3,0)</f>
        <v>0.828125</v>
      </c>
      <c r="E2875" t="str">
        <f t="shared" si="44"/>
        <v>MALE</v>
      </c>
    </row>
    <row r="2876" spans="1:5">
      <c r="A2876" s="1" t="s">
        <v>4</v>
      </c>
      <c r="B2876" s="1" t="s">
        <v>2976</v>
      </c>
      <c r="C2876">
        <f>VLOOKUP(B2876,pivottrain!A:C,2,0)</f>
        <v>0.73152478952291866</v>
      </c>
      <c r="D2876">
        <f>VLOOKUP(B2876,pivottrain!A:C,3,0)</f>
        <v>0.26847521047708139</v>
      </c>
      <c r="E2876" t="str">
        <f t="shared" si="44"/>
        <v>FEMALE</v>
      </c>
    </row>
    <row r="2877" spans="1:5">
      <c r="A2877" s="1" t="s">
        <v>4</v>
      </c>
      <c r="B2877" s="1" t="s">
        <v>2985</v>
      </c>
      <c r="C2877">
        <f>VLOOKUP(B2877,pivottrain!A:C,2,0)</f>
        <v>6.25E-2</v>
      </c>
      <c r="D2877">
        <f>VLOOKUP(B2877,pivottrain!A:C,3,0)</f>
        <v>0.9375</v>
      </c>
      <c r="E2877" t="str">
        <f t="shared" si="44"/>
        <v>MALE</v>
      </c>
    </row>
    <row r="2878" spans="1:5">
      <c r="A2878" s="1" t="s">
        <v>4</v>
      </c>
      <c r="B2878" s="1" t="s">
        <v>2995</v>
      </c>
      <c r="C2878">
        <f>VLOOKUP(B2878,pivottrain!A:C,2,0)</f>
        <v>0.15492957746478872</v>
      </c>
      <c r="D2878">
        <f>VLOOKUP(B2878,pivottrain!A:C,3,0)</f>
        <v>0.84507042253521125</v>
      </c>
      <c r="E2878" t="str">
        <f t="shared" si="44"/>
        <v>MALE</v>
      </c>
    </row>
    <row r="2879" spans="1:5">
      <c r="A2879" s="1" t="s">
        <v>4</v>
      </c>
      <c r="B2879" s="1" t="s">
        <v>2981</v>
      </c>
      <c r="C2879">
        <f>VLOOKUP(B2879,pivottrain!A:C,2,0)</f>
        <v>5.2631578947368418E-2</v>
      </c>
      <c r="D2879">
        <f>VLOOKUP(B2879,pivottrain!A:C,3,0)</f>
        <v>0.94736842105263153</v>
      </c>
      <c r="E2879" t="str">
        <f t="shared" si="44"/>
        <v>MALE</v>
      </c>
    </row>
    <row r="2880" spans="1:5">
      <c r="A2880" s="1" t="s">
        <v>4</v>
      </c>
      <c r="B2880" s="1" t="s">
        <v>2992</v>
      </c>
      <c r="C2880">
        <f>VLOOKUP(B2880,pivottrain!A:C,2,0)</f>
        <v>0.06</v>
      </c>
      <c r="D2880">
        <f>VLOOKUP(B2880,pivottrain!A:C,3,0)</f>
        <v>0.94</v>
      </c>
      <c r="E2880" t="str">
        <f t="shared" si="44"/>
        <v>MALE</v>
      </c>
    </row>
    <row r="2881" spans="1:5">
      <c r="A2881" s="1" t="s">
        <v>4</v>
      </c>
      <c r="B2881" s="1" t="s">
        <v>2983</v>
      </c>
      <c r="C2881">
        <f>VLOOKUP(B2881,pivottrain!A:C,2,0)</f>
        <v>0.82037996545768566</v>
      </c>
      <c r="D2881">
        <f>VLOOKUP(B2881,pivottrain!A:C,3,0)</f>
        <v>0.17962003454231434</v>
      </c>
      <c r="E2881" t="str">
        <f t="shared" si="44"/>
        <v>FEMALE</v>
      </c>
    </row>
    <row r="2882" spans="1:5">
      <c r="A2882" s="1" t="s">
        <v>4</v>
      </c>
      <c r="B2882" s="1" t="s">
        <v>2994</v>
      </c>
      <c r="C2882">
        <f>VLOOKUP(B2882,pivottrain!A:C,2,0)</f>
        <v>8.6538461538461536E-2</v>
      </c>
      <c r="D2882">
        <f>VLOOKUP(B2882,pivottrain!A:C,3,0)</f>
        <v>0.91346153846153844</v>
      </c>
      <c r="E2882" t="str">
        <f t="shared" si="44"/>
        <v>MALE</v>
      </c>
    </row>
    <row r="2883" spans="1:5">
      <c r="A2883" s="1" t="s">
        <v>4</v>
      </c>
      <c r="B2883" s="1" t="s">
        <v>2986</v>
      </c>
      <c r="C2883">
        <f>VLOOKUP(B2883,pivottrain!A:C,2,0)</f>
        <v>0.28260869565217389</v>
      </c>
      <c r="D2883">
        <f>VLOOKUP(B2883,pivottrain!A:C,3,0)</f>
        <v>0.71739130434782605</v>
      </c>
      <c r="E2883" t="str">
        <f t="shared" ref="E2883:E2946" si="45">IF(D2883&gt;C2883,"MALE","FEMALE")</f>
        <v>MALE</v>
      </c>
    </row>
    <row r="2884" spans="1:5">
      <c r="A2884" s="1" t="s">
        <v>4</v>
      </c>
      <c r="B2884" s="1" t="s">
        <v>2988</v>
      </c>
      <c r="C2884">
        <f>VLOOKUP(B2884,pivottrain!A:C,2,0)</f>
        <v>6.5384615384615388E-2</v>
      </c>
      <c r="D2884">
        <f>VLOOKUP(B2884,pivottrain!A:C,3,0)</f>
        <v>0.93461538461538463</v>
      </c>
      <c r="E2884" t="str">
        <f t="shared" si="45"/>
        <v>MALE</v>
      </c>
    </row>
    <row r="2885" spans="1:5">
      <c r="A2885" s="1" t="s">
        <v>4</v>
      </c>
      <c r="B2885" s="1" t="s">
        <v>2977</v>
      </c>
      <c r="C2885">
        <f>VLOOKUP(B2885,pivottrain!A:C,2,0)</f>
        <v>0.15789473684210525</v>
      </c>
      <c r="D2885">
        <f>VLOOKUP(B2885,pivottrain!A:C,3,0)</f>
        <v>0.84210526315789469</v>
      </c>
      <c r="E2885" t="str">
        <f t="shared" si="45"/>
        <v>MALE</v>
      </c>
    </row>
    <row r="2886" spans="1:5">
      <c r="A2886" s="1" t="s">
        <v>4</v>
      </c>
      <c r="B2886" s="1" t="s">
        <v>2982</v>
      </c>
      <c r="C2886">
        <f>VLOOKUP(B2886,pivottrain!A:C,2,0)</f>
        <v>3.7234042553191488E-2</v>
      </c>
      <c r="D2886">
        <f>VLOOKUP(B2886,pivottrain!A:C,3,0)</f>
        <v>0.96276595744680848</v>
      </c>
      <c r="E2886" t="str">
        <f t="shared" si="45"/>
        <v>MALE</v>
      </c>
    </row>
    <row r="2887" spans="1:5">
      <c r="A2887" s="1" t="s">
        <v>4</v>
      </c>
      <c r="B2887" s="1" t="s">
        <v>2976</v>
      </c>
      <c r="C2887">
        <f>VLOOKUP(B2887,pivottrain!A:C,2,0)</f>
        <v>0.73152478952291866</v>
      </c>
      <c r="D2887">
        <f>VLOOKUP(B2887,pivottrain!A:C,3,0)</f>
        <v>0.26847521047708139</v>
      </c>
      <c r="E2887" t="str">
        <f t="shared" si="45"/>
        <v>FEMALE</v>
      </c>
    </row>
    <row r="2888" spans="1:5">
      <c r="A2888" s="1" t="s">
        <v>4</v>
      </c>
      <c r="B2888" s="1" t="s">
        <v>2985</v>
      </c>
      <c r="C2888">
        <f>VLOOKUP(B2888,pivottrain!A:C,2,0)</f>
        <v>6.25E-2</v>
      </c>
      <c r="D2888">
        <f>VLOOKUP(B2888,pivottrain!A:C,3,0)</f>
        <v>0.9375</v>
      </c>
      <c r="E2888" t="str">
        <f t="shared" si="45"/>
        <v>MALE</v>
      </c>
    </row>
    <row r="2889" spans="1:5">
      <c r="A2889" s="1" t="s">
        <v>4</v>
      </c>
      <c r="B2889" s="1" t="s">
        <v>2977</v>
      </c>
      <c r="C2889">
        <f>VLOOKUP(B2889,pivottrain!A:C,2,0)</f>
        <v>0.15789473684210525</v>
      </c>
      <c r="D2889">
        <f>VLOOKUP(B2889,pivottrain!A:C,3,0)</f>
        <v>0.84210526315789469</v>
      </c>
      <c r="E2889" t="str">
        <f t="shared" si="45"/>
        <v>MALE</v>
      </c>
    </row>
    <row r="2890" spans="1:5">
      <c r="A2890" s="1" t="s">
        <v>4</v>
      </c>
      <c r="B2890" s="1" t="s">
        <v>2988</v>
      </c>
      <c r="C2890">
        <f>VLOOKUP(B2890,pivottrain!A:C,2,0)</f>
        <v>6.5384615384615388E-2</v>
      </c>
      <c r="D2890">
        <f>VLOOKUP(B2890,pivottrain!A:C,3,0)</f>
        <v>0.93461538461538463</v>
      </c>
      <c r="E2890" t="str">
        <f t="shared" si="45"/>
        <v>MALE</v>
      </c>
    </row>
    <row r="2891" spans="1:5">
      <c r="A2891" s="1" t="s">
        <v>4</v>
      </c>
      <c r="B2891" s="1" t="s">
        <v>2984</v>
      </c>
      <c r="C2891">
        <f>VLOOKUP(B2891,pivottrain!A:C,2,0)</f>
        <v>2.6315789473684209E-2</v>
      </c>
      <c r="D2891">
        <f>VLOOKUP(B2891,pivottrain!A:C,3,0)</f>
        <v>0.97368421052631582</v>
      </c>
      <c r="E2891" t="str">
        <f t="shared" si="45"/>
        <v>MALE</v>
      </c>
    </row>
    <row r="2892" spans="1:5">
      <c r="A2892" s="1" t="s">
        <v>4</v>
      </c>
      <c r="B2892" s="1" t="s">
        <v>2986</v>
      </c>
      <c r="C2892">
        <f>VLOOKUP(B2892,pivottrain!A:C,2,0)</f>
        <v>0.28260869565217389</v>
      </c>
      <c r="D2892">
        <f>VLOOKUP(B2892,pivottrain!A:C,3,0)</f>
        <v>0.71739130434782605</v>
      </c>
      <c r="E2892" t="str">
        <f t="shared" si="45"/>
        <v>MALE</v>
      </c>
    </row>
    <row r="2893" spans="1:5">
      <c r="A2893" s="1" t="s">
        <v>4</v>
      </c>
      <c r="B2893" s="1" t="s">
        <v>2995</v>
      </c>
      <c r="C2893">
        <f>VLOOKUP(B2893,pivottrain!A:C,2,0)</f>
        <v>0.15492957746478872</v>
      </c>
      <c r="D2893">
        <f>VLOOKUP(B2893,pivottrain!A:C,3,0)</f>
        <v>0.84507042253521125</v>
      </c>
      <c r="E2893" t="str">
        <f t="shared" si="45"/>
        <v>MALE</v>
      </c>
    </row>
    <row r="2894" spans="1:5">
      <c r="A2894" s="1" t="s">
        <v>4</v>
      </c>
      <c r="B2894" s="1" t="s">
        <v>2982</v>
      </c>
      <c r="C2894">
        <f>VLOOKUP(B2894,pivottrain!A:C,2,0)</f>
        <v>3.7234042553191488E-2</v>
      </c>
      <c r="D2894">
        <f>VLOOKUP(B2894,pivottrain!A:C,3,0)</f>
        <v>0.96276595744680848</v>
      </c>
      <c r="E2894" t="str">
        <f t="shared" si="45"/>
        <v>MALE</v>
      </c>
    </row>
    <row r="2895" spans="1:5">
      <c r="A2895" s="1" t="s">
        <v>4</v>
      </c>
      <c r="B2895" s="1" t="s">
        <v>2976</v>
      </c>
      <c r="C2895">
        <f>VLOOKUP(B2895,pivottrain!A:C,2,0)</f>
        <v>0.73152478952291866</v>
      </c>
      <c r="D2895">
        <f>VLOOKUP(B2895,pivottrain!A:C,3,0)</f>
        <v>0.26847521047708139</v>
      </c>
      <c r="E2895" t="str">
        <f t="shared" si="45"/>
        <v>FEMALE</v>
      </c>
    </row>
    <row r="2896" spans="1:5">
      <c r="A2896" s="1" t="s">
        <v>4</v>
      </c>
      <c r="B2896" s="1" t="s">
        <v>2983</v>
      </c>
      <c r="C2896">
        <f>VLOOKUP(B2896,pivottrain!A:C,2,0)</f>
        <v>0.82037996545768566</v>
      </c>
      <c r="D2896">
        <f>VLOOKUP(B2896,pivottrain!A:C,3,0)</f>
        <v>0.17962003454231434</v>
      </c>
      <c r="E2896" t="str">
        <f t="shared" si="45"/>
        <v>FEMALE</v>
      </c>
    </row>
    <row r="2897" spans="1:5">
      <c r="A2897" s="1" t="s">
        <v>4</v>
      </c>
      <c r="B2897" s="1" t="s">
        <v>2994</v>
      </c>
      <c r="C2897">
        <f>VLOOKUP(B2897,pivottrain!A:C,2,0)</f>
        <v>8.6538461538461536E-2</v>
      </c>
      <c r="D2897">
        <f>VLOOKUP(B2897,pivottrain!A:C,3,0)</f>
        <v>0.91346153846153844</v>
      </c>
      <c r="E2897" t="str">
        <f t="shared" si="45"/>
        <v>MALE</v>
      </c>
    </row>
    <row r="2898" spans="1:5">
      <c r="A2898" s="1" t="s">
        <v>4</v>
      </c>
      <c r="B2898" s="1" t="s">
        <v>2982</v>
      </c>
      <c r="C2898">
        <f>VLOOKUP(B2898,pivottrain!A:C,2,0)</f>
        <v>3.7234042553191488E-2</v>
      </c>
      <c r="D2898">
        <f>VLOOKUP(B2898,pivottrain!A:C,3,0)</f>
        <v>0.96276595744680848</v>
      </c>
      <c r="E2898" t="str">
        <f t="shared" si="45"/>
        <v>MALE</v>
      </c>
    </row>
    <row r="2899" spans="1:5">
      <c r="A2899" s="1" t="s">
        <v>4</v>
      </c>
      <c r="B2899" s="1" t="s">
        <v>2992</v>
      </c>
      <c r="C2899">
        <f>VLOOKUP(B2899,pivottrain!A:C,2,0)</f>
        <v>0.06</v>
      </c>
      <c r="D2899">
        <f>VLOOKUP(B2899,pivottrain!A:C,3,0)</f>
        <v>0.94</v>
      </c>
      <c r="E2899" t="str">
        <f t="shared" si="45"/>
        <v>MALE</v>
      </c>
    </row>
    <row r="2900" spans="1:5">
      <c r="A2900" s="1" t="s">
        <v>4</v>
      </c>
      <c r="B2900" s="1" t="s">
        <v>2988</v>
      </c>
      <c r="C2900">
        <f>VLOOKUP(B2900,pivottrain!A:C,2,0)</f>
        <v>6.5384615384615388E-2</v>
      </c>
      <c r="D2900">
        <f>VLOOKUP(B2900,pivottrain!A:C,3,0)</f>
        <v>0.93461538461538463</v>
      </c>
      <c r="E2900" t="str">
        <f t="shared" si="45"/>
        <v>MALE</v>
      </c>
    </row>
    <row r="2901" spans="1:5">
      <c r="A2901" s="1" t="s">
        <v>4</v>
      </c>
      <c r="B2901" s="1" t="s">
        <v>2982</v>
      </c>
      <c r="C2901">
        <f>VLOOKUP(B2901,pivottrain!A:C,2,0)</f>
        <v>3.7234042553191488E-2</v>
      </c>
      <c r="D2901">
        <f>VLOOKUP(B2901,pivottrain!A:C,3,0)</f>
        <v>0.96276595744680848</v>
      </c>
      <c r="E2901" t="str">
        <f t="shared" si="45"/>
        <v>MALE</v>
      </c>
    </row>
    <row r="2902" spans="1:5">
      <c r="A2902" s="1" t="s">
        <v>4</v>
      </c>
      <c r="B2902" s="1" t="s">
        <v>2976</v>
      </c>
      <c r="C2902">
        <f>VLOOKUP(B2902,pivottrain!A:C,2,0)</f>
        <v>0.73152478952291866</v>
      </c>
      <c r="D2902">
        <f>VLOOKUP(B2902,pivottrain!A:C,3,0)</f>
        <v>0.26847521047708139</v>
      </c>
      <c r="E2902" t="str">
        <f t="shared" si="45"/>
        <v>FEMALE</v>
      </c>
    </row>
    <row r="2903" spans="1:5">
      <c r="A2903" s="1" t="s">
        <v>4</v>
      </c>
      <c r="B2903" s="1" t="s">
        <v>2985</v>
      </c>
      <c r="C2903">
        <f>VLOOKUP(B2903,pivottrain!A:C,2,0)</f>
        <v>6.25E-2</v>
      </c>
      <c r="D2903">
        <f>VLOOKUP(B2903,pivottrain!A:C,3,0)</f>
        <v>0.9375</v>
      </c>
      <c r="E2903" t="str">
        <f t="shared" si="45"/>
        <v>MALE</v>
      </c>
    </row>
    <row r="2904" spans="1:5">
      <c r="A2904" s="1" t="s">
        <v>4</v>
      </c>
      <c r="B2904" s="1" t="s">
        <v>2991</v>
      </c>
      <c r="C2904">
        <f>VLOOKUP(B2904,pivottrain!A:C,2,0)</f>
        <v>0</v>
      </c>
      <c r="D2904">
        <f>VLOOKUP(B2904,pivottrain!A:C,3,0)</f>
        <v>1</v>
      </c>
      <c r="E2904" t="str">
        <f t="shared" si="45"/>
        <v>MALE</v>
      </c>
    </row>
    <row r="2905" spans="1:5">
      <c r="A2905" s="1" t="s">
        <v>4</v>
      </c>
      <c r="B2905" s="1" t="s">
        <v>2982</v>
      </c>
      <c r="C2905">
        <f>VLOOKUP(B2905,pivottrain!A:C,2,0)</f>
        <v>3.7234042553191488E-2</v>
      </c>
      <c r="D2905">
        <f>VLOOKUP(B2905,pivottrain!A:C,3,0)</f>
        <v>0.96276595744680848</v>
      </c>
      <c r="E2905" t="str">
        <f t="shared" si="45"/>
        <v>MALE</v>
      </c>
    </row>
    <row r="2906" spans="1:5">
      <c r="A2906" s="1" t="s">
        <v>4</v>
      </c>
      <c r="B2906" s="1" t="s">
        <v>2986</v>
      </c>
      <c r="C2906">
        <f>VLOOKUP(B2906,pivottrain!A:C,2,0)</f>
        <v>0.28260869565217389</v>
      </c>
      <c r="D2906">
        <f>VLOOKUP(B2906,pivottrain!A:C,3,0)</f>
        <v>0.71739130434782605</v>
      </c>
      <c r="E2906" t="str">
        <f t="shared" si="45"/>
        <v>MALE</v>
      </c>
    </row>
    <row r="2907" spans="1:5">
      <c r="A2907" s="1" t="s">
        <v>4</v>
      </c>
      <c r="B2907" s="1" t="s">
        <v>2983</v>
      </c>
      <c r="C2907">
        <f>VLOOKUP(B2907,pivottrain!A:C,2,0)</f>
        <v>0.82037996545768566</v>
      </c>
      <c r="D2907">
        <f>VLOOKUP(B2907,pivottrain!A:C,3,0)</f>
        <v>0.17962003454231434</v>
      </c>
      <c r="E2907" t="str">
        <f t="shared" si="45"/>
        <v>FEMALE</v>
      </c>
    </row>
    <row r="2908" spans="1:5">
      <c r="A2908" s="1" t="s">
        <v>4</v>
      </c>
      <c r="B2908" s="1" t="s">
        <v>2992</v>
      </c>
      <c r="C2908">
        <f>VLOOKUP(B2908,pivottrain!A:C,2,0)</f>
        <v>0.06</v>
      </c>
      <c r="D2908">
        <f>VLOOKUP(B2908,pivottrain!A:C,3,0)</f>
        <v>0.94</v>
      </c>
      <c r="E2908" t="str">
        <f t="shared" si="45"/>
        <v>MALE</v>
      </c>
    </row>
    <row r="2909" spans="1:5">
      <c r="A2909" s="1" t="s">
        <v>4</v>
      </c>
      <c r="B2909" s="1" t="s">
        <v>2996</v>
      </c>
      <c r="C2909">
        <f>VLOOKUP(B2909,pivottrain!A:C,2,0)</f>
        <v>0</v>
      </c>
      <c r="D2909">
        <f>VLOOKUP(B2909,pivottrain!A:C,3,0)</f>
        <v>1</v>
      </c>
      <c r="E2909" t="str">
        <f t="shared" si="45"/>
        <v>MALE</v>
      </c>
    </row>
    <row r="2910" spans="1:5">
      <c r="A2910" s="1" t="s">
        <v>4</v>
      </c>
      <c r="B2910" s="1" t="s">
        <v>2986</v>
      </c>
      <c r="C2910">
        <f>VLOOKUP(B2910,pivottrain!A:C,2,0)</f>
        <v>0.28260869565217389</v>
      </c>
      <c r="D2910">
        <f>VLOOKUP(B2910,pivottrain!A:C,3,0)</f>
        <v>0.71739130434782605</v>
      </c>
      <c r="E2910" t="str">
        <f t="shared" si="45"/>
        <v>MALE</v>
      </c>
    </row>
    <row r="2911" spans="1:5">
      <c r="A2911" s="1" t="s">
        <v>4</v>
      </c>
      <c r="B2911" s="1" t="s">
        <v>2994</v>
      </c>
      <c r="C2911">
        <f>VLOOKUP(B2911,pivottrain!A:C,2,0)</f>
        <v>8.6538461538461536E-2</v>
      </c>
      <c r="D2911">
        <f>VLOOKUP(B2911,pivottrain!A:C,3,0)</f>
        <v>0.91346153846153844</v>
      </c>
      <c r="E2911" t="str">
        <f t="shared" si="45"/>
        <v>MALE</v>
      </c>
    </row>
    <row r="2912" spans="1:5">
      <c r="A2912" s="1" t="s">
        <v>4</v>
      </c>
      <c r="B2912" s="1" t="s">
        <v>2988</v>
      </c>
      <c r="C2912">
        <f>VLOOKUP(B2912,pivottrain!A:C,2,0)</f>
        <v>6.5384615384615388E-2</v>
      </c>
      <c r="D2912">
        <f>VLOOKUP(B2912,pivottrain!A:C,3,0)</f>
        <v>0.93461538461538463</v>
      </c>
      <c r="E2912" t="str">
        <f t="shared" si="45"/>
        <v>MALE</v>
      </c>
    </row>
    <row r="2913" spans="1:5">
      <c r="A2913" s="1" t="s">
        <v>4</v>
      </c>
      <c r="B2913" s="1" t="s">
        <v>2992</v>
      </c>
      <c r="C2913">
        <f>VLOOKUP(B2913,pivottrain!A:C,2,0)</f>
        <v>0.06</v>
      </c>
      <c r="D2913">
        <f>VLOOKUP(B2913,pivottrain!A:C,3,0)</f>
        <v>0.94</v>
      </c>
      <c r="E2913" t="str">
        <f t="shared" si="45"/>
        <v>MALE</v>
      </c>
    </row>
    <row r="2914" spans="1:5">
      <c r="A2914" s="1" t="s">
        <v>4</v>
      </c>
      <c r="B2914" s="1" t="s">
        <v>2995</v>
      </c>
      <c r="C2914">
        <f>VLOOKUP(B2914,pivottrain!A:C,2,0)</f>
        <v>0.15492957746478872</v>
      </c>
      <c r="D2914">
        <f>VLOOKUP(B2914,pivottrain!A:C,3,0)</f>
        <v>0.84507042253521125</v>
      </c>
      <c r="E2914" t="str">
        <f t="shared" si="45"/>
        <v>MALE</v>
      </c>
    </row>
    <row r="2915" spans="1:5">
      <c r="A2915" s="1" t="s">
        <v>4</v>
      </c>
      <c r="B2915" s="1" t="s">
        <v>2986</v>
      </c>
      <c r="C2915">
        <f>VLOOKUP(B2915,pivottrain!A:C,2,0)</f>
        <v>0.28260869565217389</v>
      </c>
      <c r="D2915">
        <f>VLOOKUP(B2915,pivottrain!A:C,3,0)</f>
        <v>0.71739130434782605</v>
      </c>
      <c r="E2915" t="str">
        <f t="shared" si="45"/>
        <v>MALE</v>
      </c>
    </row>
    <row r="2916" spans="1:5">
      <c r="A2916" s="1" t="s">
        <v>4</v>
      </c>
      <c r="B2916" s="1" t="s">
        <v>2986</v>
      </c>
      <c r="C2916">
        <f>VLOOKUP(B2916,pivottrain!A:C,2,0)</f>
        <v>0.28260869565217389</v>
      </c>
      <c r="D2916">
        <f>VLOOKUP(B2916,pivottrain!A:C,3,0)</f>
        <v>0.71739130434782605</v>
      </c>
      <c r="E2916" t="str">
        <f t="shared" si="45"/>
        <v>MALE</v>
      </c>
    </row>
    <row r="2917" spans="1:5">
      <c r="A2917" s="1" t="s">
        <v>4</v>
      </c>
      <c r="B2917" s="1" t="s">
        <v>2992</v>
      </c>
      <c r="C2917">
        <f>VLOOKUP(B2917,pivottrain!A:C,2,0)</f>
        <v>0.06</v>
      </c>
      <c r="D2917">
        <f>VLOOKUP(B2917,pivottrain!A:C,3,0)</f>
        <v>0.94</v>
      </c>
      <c r="E2917" t="str">
        <f t="shared" si="45"/>
        <v>MALE</v>
      </c>
    </row>
    <row r="2918" spans="1:5">
      <c r="A2918" s="1" t="s">
        <v>4</v>
      </c>
      <c r="B2918" s="1" t="s">
        <v>2983</v>
      </c>
      <c r="C2918">
        <f>VLOOKUP(B2918,pivottrain!A:C,2,0)</f>
        <v>0.82037996545768566</v>
      </c>
      <c r="D2918">
        <f>VLOOKUP(B2918,pivottrain!A:C,3,0)</f>
        <v>0.17962003454231434</v>
      </c>
      <c r="E2918" t="str">
        <f t="shared" si="45"/>
        <v>FEMALE</v>
      </c>
    </row>
    <row r="2919" spans="1:5">
      <c r="A2919" s="1" t="s">
        <v>4</v>
      </c>
      <c r="B2919" s="1" t="s">
        <v>2978</v>
      </c>
      <c r="C2919">
        <f>VLOOKUP(B2919,pivottrain!A:C,2,0)</f>
        <v>5.0847457627118647E-2</v>
      </c>
      <c r="D2919">
        <f>VLOOKUP(B2919,pivottrain!A:C,3,0)</f>
        <v>0.94915254237288138</v>
      </c>
      <c r="E2919" t="str">
        <f t="shared" si="45"/>
        <v>MALE</v>
      </c>
    </row>
    <row r="2920" spans="1:5">
      <c r="A2920" s="1" t="s">
        <v>4</v>
      </c>
      <c r="B2920" s="1" t="s">
        <v>2985</v>
      </c>
      <c r="C2920">
        <f>VLOOKUP(B2920,pivottrain!A:C,2,0)</f>
        <v>6.25E-2</v>
      </c>
      <c r="D2920">
        <f>VLOOKUP(B2920,pivottrain!A:C,3,0)</f>
        <v>0.9375</v>
      </c>
      <c r="E2920" t="str">
        <f t="shared" si="45"/>
        <v>MALE</v>
      </c>
    </row>
    <row r="2921" spans="1:5">
      <c r="A2921" s="1" t="s">
        <v>4</v>
      </c>
      <c r="B2921" s="1" t="s">
        <v>2994</v>
      </c>
      <c r="C2921">
        <f>VLOOKUP(B2921,pivottrain!A:C,2,0)</f>
        <v>8.6538461538461536E-2</v>
      </c>
      <c r="D2921">
        <f>VLOOKUP(B2921,pivottrain!A:C,3,0)</f>
        <v>0.91346153846153844</v>
      </c>
      <c r="E2921" t="str">
        <f t="shared" si="45"/>
        <v>MALE</v>
      </c>
    </row>
    <row r="2922" spans="1:5">
      <c r="A2922" s="1" t="s">
        <v>4</v>
      </c>
      <c r="B2922" s="1" t="s">
        <v>2976</v>
      </c>
      <c r="C2922">
        <f>VLOOKUP(B2922,pivottrain!A:C,2,0)</f>
        <v>0.73152478952291866</v>
      </c>
      <c r="D2922">
        <f>VLOOKUP(B2922,pivottrain!A:C,3,0)</f>
        <v>0.26847521047708139</v>
      </c>
      <c r="E2922" t="str">
        <f t="shared" si="45"/>
        <v>FEMALE</v>
      </c>
    </row>
    <row r="2923" spans="1:5">
      <c r="A2923" s="1" t="s">
        <v>4</v>
      </c>
      <c r="B2923" s="1" t="s">
        <v>2988</v>
      </c>
      <c r="C2923">
        <f>VLOOKUP(B2923,pivottrain!A:C,2,0)</f>
        <v>6.5384615384615388E-2</v>
      </c>
      <c r="D2923">
        <f>VLOOKUP(B2923,pivottrain!A:C,3,0)</f>
        <v>0.93461538461538463</v>
      </c>
      <c r="E2923" t="str">
        <f t="shared" si="45"/>
        <v>MALE</v>
      </c>
    </row>
    <row r="2924" spans="1:5">
      <c r="A2924" s="1" t="s">
        <v>4</v>
      </c>
      <c r="B2924" s="1" t="s">
        <v>2976</v>
      </c>
      <c r="C2924">
        <f>VLOOKUP(B2924,pivottrain!A:C,2,0)</f>
        <v>0.73152478952291866</v>
      </c>
      <c r="D2924">
        <f>VLOOKUP(B2924,pivottrain!A:C,3,0)</f>
        <v>0.26847521047708139</v>
      </c>
      <c r="E2924" t="str">
        <f t="shared" si="45"/>
        <v>FEMALE</v>
      </c>
    </row>
    <row r="2925" spans="1:5">
      <c r="A2925" s="1" t="s">
        <v>4</v>
      </c>
      <c r="B2925" s="1" t="s">
        <v>2988</v>
      </c>
      <c r="C2925">
        <f>VLOOKUP(B2925,pivottrain!A:C,2,0)</f>
        <v>6.5384615384615388E-2</v>
      </c>
      <c r="D2925">
        <f>VLOOKUP(B2925,pivottrain!A:C,3,0)</f>
        <v>0.93461538461538463</v>
      </c>
      <c r="E2925" t="str">
        <f t="shared" si="45"/>
        <v>MALE</v>
      </c>
    </row>
    <row r="2926" spans="1:5">
      <c r="A2926" s="1" t="s">
        <v>4</v>
      </c>
      <c r="B2926" s="1" t="s">
        <v>2988</v>
      </c>
      <c r="C2926">
        <f>VLOOKUP(B2926,pivottrain!A:C,2,0)</f>
        <v>6.5384615384615388E-2</v>
      </c>
      <c r="D2926">
        <f>VLOOKUP(B2926,pivottrain!A:C,3,0)</f>
        <v>0.93461538461538463</v>
      </c>
      <c r="E2926" t="str">
        <f t="shared" si="45"/>
        <v>MALE</v>
      </c>
    </row>
    <row r="2927" spans="1:5">
      <c r="A2927" s="1" t="s">
        <v>4</v>
      </c>
      <c r="B2927" s="1" t="s">
        <v>2988</v>
      </c>
      <c r="C2927">
        <f>VLOOKUP(B2927,pivottrain!A:C,2,0)</f>
        <v>6.5384615384615388E-2</v>
      </c>
      <c r="D2927">
        <f>VLOOKUP(B2927,pivottrain!A:C,3,0)</f>
        <v>0.93461538461538463</v>
      </c>
      <c r="E2927" t="str">
        <f t="shared" si="45"/>
        <v>MALE</v>
      </c>
    </row>
    <row r="2928" spans="1:5">
      <c r="A2928" s="1" t="s">
        <v>4</v>
      </c>
      <c r="B2928" s="1" t="s">
        <v>2982</v>
      </c>
      <c r="C2928">
        <f>VLOOKUP(B2928,pivottrain!A:C,2,0)</f>
        <v>3.7234042553191488E-2</v>
      </c>
      <c r="D2928">
        <f>VLOOKUP(B2928,pivottrain!A:C,3,0)</f>
        <v>0.96276595744680848</v>
      </c>
      <c r="E2928" t="str">
        <f t="shared" si="45"/>
        <v>MALE</v>
      </c>
    </row>
    <row r="2929" spans="1:5">
      <c r="A2929" s="1" t="s">
        <v>4</v>
      </c>
      <c r="B2929" s="1" t="s">
        <v>2992</v>
      </c>
      <c r="C2929">
        <f>VLOOKUP(B2929,pivottrain!A:C,2,0)</f>
        <v>0.06</v>
      </c>
      <c r="D2929">
        <f>VLOOKUP(B2929,pivottrain!A:C,3,0)</f>
        <v>0.94</v>
      </c>
      <c r="E2929" t="str">
        <f t="shared" si="45"/>
        <v>MALE</v>
      </c>
    </row>
    <row r="2930" spans="1:5">
      <c r="A2930" s="1" t="s">
        <v>4</v>
      </c>
      <c r="B2930" s="1" t="s">
        <v>2988</v>
      </c>
      <c r="C2930">
        <f>VLOOKUP(B2930,pivottrain!A:C,2,0)</f>
        <v>6.5384615384615388E-2</v>
      </c>
      <c r="D2930">
        <f>VLOOKUP(B2930,pivottrain!A:C,3,0)</f>
        <v>0.93461538461538463</v>
      </c>
      <c r="E2930" t="str">
        <f t="shared" si="45"/>
        <v>MALE</v>
      </c>
    </row>
    <row r="2931" spans="1:5">
      <c r="A2931" s="1" t="s">
        <v>4</v>
      </c>
      <c r="B2931" s="1" t="s">
        <v>2986</v>
      </c>
      <c r="C2931">
        <f>VLOOKUP(B2931,pivottrain!A:C,2,0)</f>
        <v>0.28260869565217389</v>
      </c>
      <c r="D2931">
        <f>VLOOKUP(B2931,pivottrain!A:C,3,0)</f>
        <v>0.71739130434782605</v>
      </c>
      <c r="E2931" t="str">
        <f t="shared" si="45"/>
        <v>MALE</v>
      </c>
    </row>
    <row r="2932" spans="1:5">
      <c r="A2932" s="1" t="s">
        <v>4</v>
      </c>
      <c r="B2932" s="1" t="s">
        <v>2988</v>
      </c>
      <c r="C2932">
        <f>VLOOKUP(B2932,pivottrain!A:C,2,0)</f>
        <v>6.5384615384615388E-2</v>
      </c>
      <c r="D2932">
        <f>VLOOKUP(B2932,pivottrain!A:C,3,0)</f>
        <v>0.93461538461538463</v>
      </c>
      <c r="E2932" t="str">
        <f t="shared" si="45"/>
        <v>MALE</v>
      </c>
    </row>
    <row r="2933" spans="1:5">
      <c r="A2933" s="1" t="s">
        <v>4</v>
      </c>
      <c r="B2933" s="1" t="s">
        <v>2976</v>
      </c>
      <c r="C2933">
        <f>VLOOKUP(B2933,pivottrain!A:C,2,0)</f>
        <v>0.73152478952291866</v>
      </c>
      <c r="D2933">
        <f>VLOOKUP(B2933,pivottrain!A:C,3,0)</f>
        <v>0.26847521047708139</v>
      </c>
      <c r="E2933" t="str">
        <f t="shared" si="45"/>
        <v>FEMALE</v>
      </c>
    </row>
    <row r="2934" spans="1:5">
      <c r="A2934" s="1" t="s">
        <v>4</v>
      </c>
      <c r="B2934" s="1" t="s">
        <v>2976</v>
      </c>
      <c r="C2934">
        <f>VLOOKUP(B2934,pivottrain!A:C,2,0)</f>
        <v>0.73152478952291866</v>
      </c>
      <c r="D2934">
        <f>VLOOKUP(B2934,pivottrain!A:C,3,0)</f>
        <v>0.26847521047708139</v>
      </c>
      <c r="E2934" t="str">
        <f t="shared" si="45"/>
        <v>FEMALE</v>
      </c>
    </row>
    <row r="2935" spans="1:5">
      <c r="A2935" s="1" t="s">
        <v>4</v>
      </c>
      <c r="B2935" s="1" t="s">
        <v>2986</v>
      </c>
      <c r="C2935">
        <f>VLOOKUP(B2935,pivottrain!A:C,2,0)</f>
        <v>0.28260869565217389</v>
      </c>
      <c r="D2935">
        <f>VLOOKUP(B2935,pivottrain!A:C,3,0)</f>
        <v>0.71739130434782605</v>
      </c>
      <c r="E2935" t="str">
        <f t="shared" si="45"/>
        <v>MALE</v>
      </c>
    </row>
    <row r="2936" spans="1:5">
      <c r="A2936" s="1" t="s">
        <v>4</v>
      </c>
      <c r="B2936" s="1" t="s">
        <v>2988</v>
      </c>
      <c r="C2936">
        <f>VLOOKUP(B2936,pivottrain!A:C,2,0)</f>
        <v>6.5384615384615388E-2</v>
      </c>
      <c r="D2936">
        <f>VLOOKUP(B2936,pivottrain!A:C,3,0)</f>
        <v>0.93461538461538463</v>
      </c>
      <c r="E2936" t="str">
        <f t="shared" si="45"/>
        <v>MALE</v>
      </c>
    </row>
    <row r="2937" spans="1:5">
      <c r="A2937" s="1" t="s">
        <v>4</v>
      </c>
      <c r="B2937" s="1" t="s">
        <v>2986</v>
      </c>
      <c r="C2937">
        <f>VLOOKUP(B2937,pivottrain!A:C,2,0)</f>
        <v>0.28260869565217389</v>
      </c>
      <c r="D2937">
        <f>VLOOKUP(B2937,pivottrain!A:C,3,0)</f>
        <v>0.71739130434782605</v>
      </c>
      <c r="E2937" t="str">
        <f t="shared" si="45"/>
        <v>MALE</v>
      </c>
    </row>
    <row r="2938" spans="1:5">
      <c r="A2938" s="1" t="s">
        <v>4</v>
      </c>
      <c r="B2938" s="1" t="s">
        <v>2984</v>
      </c>
      <c r="C2938">
        <f>VLOOKUP(B2938,pivottrain!A:C,2,0)</f>
        <v>2.6315789473684209E-2</v>
      </c>
      <c r="D2938">
        <f>VLOOKUP(B2938,pivottrain!A:C,3,0)</f>
        <v>0.97368421052631582</v>
      </c>
      <c r="E2938" t="str">
        <f t="shared" si="45"/>
        <v>MALE</v>
      </c>
    </row>
    <row r="2939" spans="1:5">
      <c r="A2939" s="1" t="s">
        <v>4</v>
      </c>
      <c r="B2939" s="1" t="s">
        <v>2988</v>
      </c>
      <c r="C2939">
        <f>VLOOKUP(B2939,pivottrain!A:C,2,0)</f>
        <v>6.5384615384615388E-2</v>
      </c>
      <c r="D2939">
        <f>VLOOKUP(B2939,pivottrain!A:C,3,0)</f>
        <v>0.93461538461538463</v>
      </c>
      <c r="E2939" t="str">
        <f t="shared" si="45"/>
        <v>MALE</v>
      </c>
    </row>
    <row r="2940" spans="1:5">
      <c r="A2940" s="1" t="s">
        <v>4</v>
      </c>
      <c r="B2940" s="1" t="s">
        <v>2990</v>
      </c>
      <c r="C2940">
        <f>VLOOKUP(B2940,pivottrain!A:C,2,0)</f>
        <v>4.7619047619047616E-2</v>
      </c>
      <c r="D2940">
        <f>VLOOKUP(B2940,pivottrain!A:C,3,0)</f>
        <v>0.95238095238095233</v>
      </c>
      <c r="E2940" t="str">
        <f t="shared" si="45"/>
        <v>MALE</v>
      </c>
    </row>
    <row r="2941" spans="1:5">
      <c r="A2941" s="1" t="s">
        <v>4</v>
      </c>
      <c r="B2941" s="1" t="s">
        <v>2976</v>
      </c>
      <c r="C2941">
        <f>VLOOKUP(B2941,pivottrain!A:C,2,0)</f>
        <v>0.73152478952291866</v>
      </c>
      <c r="D2941">
        <f>VLOOKUP(B2941,pivottrain!A:C,3,0)</f>
        <v>0.26847521047708139</v>
      </c>
      <c r="E2941" t="str">
        <f t="shared" si="45"/>
        <v>FEMALE</v>
      </c>
    </row>
    <row r="2942" spans="1:5">
      <c r="A2942" s="1" t="s">
        <v>4</v>
      </c>
      <c r="B2942" s="1" t="s">
        <v>2988</v>
      </c>
      <c r="C2942">
        <f>VLOOKUP(B2942,pivottrain!A:C,2,0)</f>
        <v>6.5384615384615388E-2</v>
      </c>
      <c r="D2942">
        <f>VLOOKUP(B2942,pivottrain!A:C,3,0)</f>
        <v>0.93461538461538463</v>
      </c>
      <c r="E2942" t="str">
        <f t="shared" si="45"/>
        <v>MALE</v>
      </c>
    </row>
    <row r="2943" spans="1:5">
      <c r="A2943" s="1" t="s">
        <v>4</v>
      </c>
      <c r="B2943" s="1" t="s">
        <v>2988</v>
      </c>
      <c r="C2943">
        <f>VLOOKUP(B2943,pivottrain!A:C,2,0)</f>
        <v>6.5384615384615388E-2</v>
      </c>
      <c r="D2943">
        <f>VLOOKUP(B2943,pivottrain!A:C,3,0)</f>
        <v>0.93461538461538463</v>
      </c>
      <c r="E2943" t="str">
        <f t="shared" si="45"/>
        <v>MALE</v>
      </c>
    </row>
    <row r="2944" spans="1:5">
      <c r="A2944" s="1" t="s">
        <v>4</v>
      </c>
      <c r="B2944" s="1" t="s">
        <v>2996</v>
      </c>
      <c r="C2944">
        <f>VLOOKUP(B2944,pivottrain!A:C,2,0)</f>
        <v>0</v>
      </c>
      <c r="D2944">
        <f>VLOOKUP(B2944,pivottrain!A:C,3,0)</f>
        <v>1</v>
      </c>
      <c r="E2944" t="str">
        <f t="shared" si="45"/>
        <v>MALE</v>
      </c>
    </row>
    <row r="2945" spans="1:5">
      <c r="A2945" s="1" t="s">
        <v>4</v>
      </c>
      <c r="B2945" s="1" t="s">
        <v>2978</v>
      </c>
      <c r="C2945">
        <f>VLOOKUP(B2945,pivottrain!A:C,2,0)</f>
        <v>5.0847457627118647E-2</v>
      </c>
      <c r="D2945">
        <f>VLOOKUP(B2945,pivottrain!A:C,3,0)</f>
        <v>0.94915254237288138</v>
      </c>
      <c r="E2945" t="str">
        <f t="shared" si="45"/>
        <v>MALE</v>
      </c>
    </row>
    <row r="2946" spans="1:5">
      <c r="A2946" s="1" t="s">
        <v>4</v>
      </c>
      <c r="B2946" s="1" t="s">
        <v>2984</v>
      </c>
      <c r="C2946">
        <f>VLOOKUP(B2946,pivottrain!A:C,2,0)</f>
        <v>2.6315789473684209E-2</v>
      </c>
      <c r="D2946">
        <f>VLOOKUP(B2946,pivottrain!A:C,3,0)</f>
        <v>0.97368421052631582</v>
      </c>
      <c r="E2946" t="str">
        <f t="shared" si="45"/>
        <v>MALE</v>
      </c>
    </row>
    <row r="2947" spans="1:5">
      <c r="A2947" s="1" t="s">
        <v>4</v>
      </c>
      <c r="B2947" s="1" t="s">
        <v>2994</v>
      </c>
      <c r="C2947">
        <f>VLOOKUP(B2947,pivottrain!A:C,2,0)</f>
        <v>8.6538461538461536E-2</v>
      </c>
      <c r="D2947">
        <f>VLOOKUP(B2947,pivottrain!A:C,3,0)</f>
        <v>0.91346153846153844</v>
      </c>
      <c r="E2947" t="str">
        <f t="shared" ref="E2947:E3010" si="46">IF(D2947&gt;C2947,"MALE","FEMALE")</f>
        <v>MALE</v>
      </c>
    </row>
    <row r="2948" spans="1:5">
      <c r="A2948" s="1" t="s">
        <v>4</v>
      </c>
      <c r="B2948" s="1" t="s">
        <v>2976</v>
      </c>
      <c r="C2948">
        <f>VLOOKUP(B2948,pivottrain!A:C,2,0)</f>
        <v>0.73152478952291866</v>
      </c>
      <c r="D2948">
        <f>VLOOKUP(B2948,pivottrain!A:C,3,0)</f>
        <v>0.26847521047708139</v>
      </c>
      <c r="E2948" t="str">
        <f t="shared" si="46"/>
        <v>FEMALE</v>
      </c>
    </row>
    <row r="2949" spans="1:5">
      <c r="A2949" s="1" t="s">
        <v>4</v>
      </c>
      <c r="B2949" s="1" t="s">
        <v>2988</v>
      </c>
      <c r="C2949">
        <f>VLOOKUP(B2949,pivottrain!A:C,2,0)</f>
        <v>6.5384615384615388E-2</v>
      </c>
      <c r="D2949">
        <f>VLOOKUP(B2949,pivottrain!A:C,3,0)</f>
        <v>0.93461538461538463</v>
      </c>
      <c r="E2949" t="str">
        <f t="shared" si="46"/>
        <v>MALE</v>
      </c>
    </row>
    <row r="2950" spans="1:5">
      <c r="A2950" s="1" t="s">
        <v>4</v>
      </c>
      <c r="B2950" s="1" t="s">
        <v>2986</v>
      </c>
      <c r="C2950">
        <f>VLOOKUP(B2950,pivottrain!A:C,2,0)</f>
        <v>0.28260869565217389</v>
      </c>
      <c r="D2950">
        <f>VLOOKUP(B2950,pivottrain!A:C,3,0)</f>
        <v>0.71739130434782605</v>
      </c>
      <c r="E2950" t="str">
        <f t="shared" si="46"/>
        <v>MALE</v>
      </c>
    </row>
    <row r="2951" spans="1:5">
      <c r="A2951" s="1" t="s">
        <v>4</v>
      </c>
      <c r="B2951" s="1" t="s">
        <v>2997</v>
      </c>
      <c r="C2951">
        <f>VLOOKUP(B2951,pivottrain!A:C,2,0)</f>
        <v>5.5555555555555552E-2</v>
      </c>
      <c r="D2951">
        <f>VLOOKUP(B2951,pivottrain!A:C,3,0)</f>
        <v>0.94444444444444442</v>
      </c>
      <c r="E2951" t="str">
        <f t="shared" si="46"/>
        <v>MALE</v>
      </c>
    </row>
    <row r="2952" spans="1:5">
      <c r="A2952" s="1" t="s">
        <v>4</v>
      </c>
      <c r="B2952" s="1" t="s">
        <v>2994</v>
      </c>
      <c r="C2952">
        <f>VLOOKUP(B2952,pivottrain!A:C,2,0)</f>
        <v>8.6538461538461536E-2</v>
      </c>
      <c r="D2952">
        <f>VLOOKUP(B2952,pivottrain!A:C,3,0)</f>
        <v>0.91346153846153844</v>
      </c>
      <c r="E2952" t="str">
        <f t="shared" si="46"/>
        <v>MALE</v>
      </c>
    </row>
    <row r="2953" spans="1:5">
      <c r="A2953" s="1" t="s">
        <v>4</v>
      </c>
      <c r="B2953" s="1" t="s">
        <v>2976</v>
      </c>
      <c r="C2953">
        <f>VLOOKUP(B2953,pivottrain!A:C,2,0)</f>
        <v>0.73152478952291866</v>
      </c>
      <c r="D2953">
        <f>VLOOKUP(B2953,pivottrain!A:C,3,0)</f>
        <v>0.26847521047708139</v>
      </c>
      <c r="E2953" t="str">
        <f t="shared" si="46"/>
        <v>FEMALE</v>
      </c>
    </row>
    <row r="2954" spans="1:5">
      <c r="A2954" s="1" t="s">
        <v>4</v>
      </c>
      <c r="B2954" s="1" t="s">
        <v>2981</v>
      </c>
      <c r="C2954">
        <f>VLOOKUP(B2954,pivottrain!A:C,2,0)</f>
        <v>5.2631578947368418E-2</v>
      </c>
      <c r="D2954">
        <f>VLOOKUP(B2954,pivottrain!A:C,3,0)</f>
        <v>0.94736842105263153</v>
      </c>
      <c r="E2954" t="str">
        <f t="shared" si="46"/>
        <v>MALE</v>
      </c>
    </row>
    <row r="2955" spans="1:5">
      <c r="A2955" s="1" t="s">
        <v>4</v>
      </c>
      <c r="B2955" s="1" t="s">
        <v>2977</v>
      </c>
      <c r="C2955">
        <f>VLOOKUP(B2955,pivottrain!A:C,2,0)</f>
        <v>0.15789473684210525</v>
      </c>
      <c r="D2955">
        <f>VLOOKUP(B2955,pivottrain!A:C,3,0)</f>
        <v>0.84210526315789469</v>
      </c>
      <c r="E2955" t="str">
        <f t="shared" si="46"/>
        <v>MALE</v>
      </c>
    </row>
    <row r="2956" spans="1:5">
      <c r="A2956" s="1" t="s">
        <v>4</v>
      </c>
      <c r="B2956" s="1" t="s">
        <v>2993</v>
      </c>
      <c r="C2956">
        <f>VLOOKUP(B2956,pivottrain!A:C,2,0)</f>
        <v>0.10810810810810811</v>
      </c>
      <c r="D2956">
        <f>VLOOKUP(B2956,pivottrain!A:C,3,0)</f>
        <v>0.89189189189189189</v>
      </c>
      <c r="E2956" t="str">
        <f t="shared" si="46"/>
        <v>MALE</v>
      </c>
    </row>
    <row r="2957" spans="1:5">
      <c r="A2957" s="1" t="s">
        <v>4</v>
      </c>
      <c r="B2957" s="1" t="s">
        <v>2992</v>
      </c>
      <c r="C2957">
        <f>VLOOKUP(B2957,pivottrain!A:C,2,0)</f>
        <v>0.06</v>
      </c>
      <c r="D2957">
        <f>VLOOKUP(B2957,pivottrain!A:C,3,0)</f>
        <v>0.94</v>
      </c>
      <c r="E2957" t="str">
        <f t="shared" si="46"/>
        <v>MALE</v>
      </c>
    </row>
    <row r="2958" spans="1:5">
      <c r="A2958" s="1" t="s">
        <v>4</v>
      </c>
      <c r="B2958" s="1" t="s">
        <v>2982</v>
      </c>
      <c r="C2958">
        <f>VLOOKUP(B2958,pivottrain!A:C,2,0)</f>
        <v>3.7234042553191488E-2</v>
      </c>
      <c r="D2958">
        <f>VLOOKUP(B2958,pivottrain!A:C,3,0)</f>
        <v>0.96276595744680848</v>
      </c>
      <c r="E2958" t="str">
        <f t="shared" si="46"/>
        <v>MALE</v>
      </c>
    </row>
    <row r="2959" spans="1:5">
      <c r="A2959" s="1" t="s">
        <v>4</v>
      </c>
      <c r="B2959" s="1" t="s">
        <v>2986</v>
      </c>
      <c r="C2959">
        <f>VLOOKUP(B2959,pivottrain!A:C,2,0)</f>
        <v>0.28260869565217389</v>
      </c>
      <c r="D2959">
        <f>VLOOKUP(B2959,pivottrain!A:C,3,0)</f>
        <v>0.71739130434782605</v>
      </c>
      <c r="E2959" t="str">
        <f t="shared" si="46"/>
        <v>MALE</v>
      </c>
    </row>
    <row r="2960" spans="1:5">
      <c r="A2960" s="1" t="s">
        <v>4</v>
      </c>
      <c r="B2960" s="1" t="s">
        <v>2985</v>
      </c>
      <c r="C2960">
        <f>VLOOKUP(B2960,pivottrain!A:C,2,0)</f>
        <v>6.25E-2</v>
      </c>
      <c r="D2960">
        <f>VLOOKUP(B2960,pivottrain!A:C,3,0)</f>
        <v>0.9375</v>
      </c>
      <c r="E2960" t="str">
        <f t="shared" si="46"/>
        <v>MALE</v>
      </c>
    </row>
    <row r="2961" spans="1:5">
      <c r="A2961" s="1" t="s">
        <v>4</v>
      </c>
      <c r="B2961" s="1" t="s">
        <v>2994</v>
      </c>
      <c r="C2961">
        <f>VLOOKUP(B2961,pivottrain!A:C,2,0)</f>
        <v>8.6538461538461536E-2</v>
      </c>
      <c r="D2961">
        <f>VLOOKUP(B2961,pivottrain!A:C,3,0)</f>
        <v>0.91346153846153844</v>
      </c>
      <c r="E2961" t="str">
        <f t="shared" si="46"/>
        <v>MALE</v>
      </c>
    </row>
    <row r="2962" spans="1:5">
      <c r="A2962" s="1" t="s">
        <v>4</v>
      </c>
      <c r="B2962" s="1" t="s">
        <v>2992</v>
      </c>
      <c r="C2962">
        <f>VLOOKUP(B2962,pivottrain!A:C,2,0)</f>
        <v>0.06</v>
      </c>
      <c r="D2962">
        <f>VLOOKUP(B2962,pivottrain!A:C,3,0)</f>
        <v>0.94</v>
      </c>
      <c r="E2962" t="str">
        <f t="shared" si="46"/>
        <v>MALE</v>
      </c>
    </row>
    <row r="2963" spans="1:5">
      <c r="A2963" s="1" t="s">
        <v>4</v>
      </c>
      <c r="B2963" s="1" t="s">
        <v>2996</v>
      </c>
      <c r="C2963">
        <f>VLOOKUP(B2963,pivottrain!A:C,2,0)</f>
        <v>0</v>
      </c>
      <c r="D2963">
        <f>VLOOKUP(B2963,pivottrain!A:C,3,0)</f>
        <v>1</v>
      </c>
      <c r="E2963" t="str">
        <f t="shared" si="46"/>
        <v>MALE</v>
      </c>
    </row>
    <row r="2964" spans="1:5">
      <c r="A2964" s="1" t="s">
        <v>4</v>
      </c>
      <c r="B2964" s="1" t="s">
        <v>2978</v>
      </c>
      <c r="C2964">
        <f>VLOOKUP(B2964,pivottrain!A:C,2,0)</f>
        <v>5.0847457627118647E-2</v>
      </c>
      <c r="D2964">
        <f>VLOOKUP(B2964,pivottrain!A:C,3,0)</f>
        <v>0.94915254237288138</v>
      </c>
      <c r="E2964" t="str">
        <f t="shared" si="46"/>
        <v>MALE</v>
      </c>
    </row>
    <row r="2965" spans="1:5">
      <c r="A2965" s="1" t="s">
        <v>4</v>
      </c>
      <c r="B2965" s="1" t="s">
        <v>2982</v>
      </c>
      <c r="C2965">
        <f>VLOOKUP(B2965,pivottrain!A:C,2,0)</f>
        <v>3.7234042553191488E-2</v>
      </c>
      <c r="D2965">
        <f>VLOOKUP(B2965,pivottrain!A:C,3,0)</f>
        <v>0.96276595744680848</v>
      </c>
      <c r="E2965" t="str">
        <f t="shared" si="46"/>
        <v>MALE</v>
      </c>
    </row>
    <row r="2966" spans="1:5">
      <c r="A2966" s="1" t="s">
        <v>4</v>
      </c>
      <c r="B2966" s="1" t="s">
        <v>2987</v>
      </c>
      <c r="C2966">
        <f>VLOOKUP(B2966,pivottrain!A:C,2,0)</f>
        <v>0.171875</v>
      </c>
      <c r="D2966">
        <f>VLOOKUP(B2966,pivottrain!A:C,3,0)</f>
        <v>0.828125</v>
      </c>
      <c r="E2966" t="str">
        <f t="shared" si="46"/>
        <v>MALE</v>
      </c>
    </row>
    <row r="2967" spans="1:5">
      <c r="A2967" s="1" t="s">
        <v>4</v>
      </c>
      <c r="B2967" s="1" t="s">
        <v>2976</v>
      </c>
      <c r="C2967">
        <f>VLOOKUP(B2967,pivottrain!A:C,2,0)</f>
        <v>0.73152478952291866</v>
      </c>
      <c r="D2967">
        <f>VLOOKUP(B2967,pivottrain!A:C,3,0)</f>
        <v>0.26847521047708139</v>
      </c>
      <c r="E2967" t="str">
        <f t="shared" si="46"/>
        <v>FEMALE</v>
      </c>
    </row>
    <row r="2968" spans="1:5">
      <c r="A2968" s="1" t="s">
        <v>4</v>
      </c>
      <c r="B2968" s="1" t="s">
        <v>2982</v>
      </c>
      <c r="C2968">
        <f>VLOOKUP(B2968,pivottrain!A:C,2,0)</f>
        <v>3.7234042553191488E-2</v>
      </c>
      <c r="D2968">
        <f>VLOOKUP(B2968,pivottrain!A:C,3,0)</f>
        <v>0.96276595744680848</v>
      </c>
      <c r="E2968" t="str">
        <f t="shared" si="46"/>
        <v>MALE</v>
      </c>
    </row>
    <row r="2969" spans="1:5">
      <c r="A2969" s="1" t="s">
        <v>4</v>
      </c>
      <c r="B2969" s="1" t="s">
        <v>2976</v>
      </c>
      <c r="C2969">
        <f>VLOOKUP(B2969,pivottrain!A:C,2,0)</f>
        <v>0.73152478952291866</v>
      </c>
      <c r="D2969">
        <f>VLOOKUP(B2969,pivottrain!A:C,3,0)</f>
        <v>0.26847521047708139</v>
      </c>
      <c r="E2969" t="str">
        <f t="shared" si="46"/>
        <v>FEMALE</v>
      </c>
    </row>
    <row r="2970" spans="1:5">
      <c r="A2970" s="1" t="s">
        <v>4</v>
      </c>
      <c r="B2970" s="1" t="s">
        <v>2976</v>
      </c>
      <c r="C2970">
        <f>VLOOKUP(B2970,pivottrain!A:C,2,0)</f>
        <v>0.73152478952291866</v>
      </c>
      <c r="D2970">
        <f>VLOOKUP(B2970,pivottrain!A:C,3,0)</f>
        <v>0.26847521047708139</v>
      </c>
      <c r="E2970" t="str">
        <f t="shared" si="46"/>
        <v>FEMALE</v>
      </c>
    </row>
    <row r="2971" spans="1:5">
      <c r="A2971" s="1" t="s">
        <v>4</v>
      </c>
      <c r="B2971" s="1" t="s">
        <v>2976</v>
      </c>
      <c r="C2971">
        <f>VLOOKUP(B2971,pivottrain!A:C,2,0)</f>
        <v>0.73152478952291866</v>
      </c>
      <c r="D2971">
        <f>VLOOKUP(B2971,pivottrain!A:C,3,0)</f>
        <v>0.26847521047708139</v>
      </c>
      <c r="E2971" t="str">
        <f t="shared" si="46"/>
        <v>FEMALE</v>
      </c>
    </row>
    <row r="2972" spans="1:5">
      <c r="A2972" s="1" t="s">
        <v>4</v>
      </c>
      <c r="B2972" s="1" t="s">
        <v>2998</v>
      </c>
      <c r="C2972">
        <f>VLOOKUP(B2972,pivottrain!A:C,2,0)</f>
        <v>0.18181818181818182</v>
      </c>
      <c r="D2972">
        <f>VLOOKUP(B2972,pivottrain!A:C,3,0)</f>
        <v>0.81818181818181823</v>
      </c>
      <c r="E2972" t="str">
        <f t="shared" si="46"/>
        <v>MALE</v>
      </c>
    </row>
    <row r="2973" spans="1:5">
      <c r="A2973" s="1" t="s">
        <v>4</v>
      </c>
      <c r="B2973" s="1" t="s">
        <v>2995</v>
      </c>
      <c r="C2973">
        <f>VLOOKUP(B2973,pivottrain!A:C,2,0)</f>
        <v>0.15492957746478872</v>
      </c>
      <c r="D2973">
        <f>VLOOKUP(B2973,pivottrain!A:C,3,0)</f>
        <v>0.84507042253521125</v>
      </c>
      <c r="E2973" t="str">
        <f t="shared" si="46"/>
        <v>MALE</v>
      </c>
    </row>
    <row r="2974" spans="1:5">
      <c r="A2974" s="1" t="s">
        <v>4</v>
      </c>
      <c r="B2974" s="1" t="s">
        <v>2992</v>
      </c>
      <c r="C2974">
        <f>VLOOKUP(B2974,pivottrain!A:C,2,0)</f>
        <v>0.06</v>
      </c>
      <c r="D2974">
        <f>VLOOKUP(B2974,pivottrain!A:C,3,0)</f>
        <v>0.94</v>
      </c>
      <c r="E2974" t="str">
        <f t="shared" si="46"/>
        <v>MALE</v>
      </c>
    </row>
    <row r="2975" spans="1:5">
      <c r="A2975" s="1" t="s">
        <v>4</v>
      </c>
      <c r="B2975" s="1" t="s">
        <v>2982</v>
      </c>
      <c r="C2975">
        <f>VLOOKUP(B2975,pivottrain!A:C,2,0)</f>
        <v>3.7234042553191488E-2</v>
      </c>
      <c r="D2975">
        <f>VLOOKUP(B2975,pivottrain!A:C,3,0)</f>
        <v>0.96276595744680848</v>
      </c>
      <c r="E2975" t="str">
        <f t="shared" si="46"/>
        <v>MALE</v>
      </c>
    </row>
    <row r="2976" spans="1:5">
      <c r="A2976" s="1" t="s">
        <v>4</v>
      </c>
      <c r="B2976" s="1" t="s">
        <v>2982</v>
      </c>
      <c r="C2976">
        <f>VLOOKUP(B2976,pivottrain!A:C,2,0)</f>
        <v>3.7234042553191488E-2</v>
      </c>
      <c r="D2976">
        <f>VLOOKUP(B2976,pivottrain!A:C,3,0)</f>
        <v>0.96276595744680848</v>
      </c>
      <c r="E2976" t="str">
        <f t="shared" si="46"/>
        <v>MALE</v>
      </c>
    </row>
    <row r="2977" spans="1:5">
      <c r="A2977" s="1" t="s">
        <v>4</v>
      </c>
      <c r="B2977" s="1" t="s">
        <v>2992</v>
      </c>
      <c r="C2977">
        <f>VLOOKUP(B2977,pivottrain!A:C,2,0)</f>
        <v>0.06</v>
      </c>
      <c r="D2977">
        <f>VLOOKUP(B2977,pivottrain!A:C,3,0)</f>
        <v>0.94</v>
      </c>
      <c r="E2977" t="str">
        <f t="shared" si="46"/>
        <v>MALE</v>
      </c>
    </row>
    <row r="2978" spans="1:5">
      <c r="A2978" s="1" t="s">
        <v>4</v>
      </c>
      <c r="B2978" s="1" t="s">
        <v>2976</v>
      </c>
      <c r="C2978">
        <f>VLOOKUP(B2978,pivottrain!A:C,2,0)</f>
        <v>0.73152478952291866</v>
      </c>
      <c r="D2978">
        <f>VLOOKUP(B2978,pivottrain!A:C,3,0)</f>
        <v>0.26847521047708139</v>
      </c>
      <c r="E2978" t="str">
        <f t="shared" si="46"/>
        <v>FEMALE</v>
      </c>
    </row>
    <row r="2979" spans="1:5">
      <c r="A2979" s="1" t="s">
        <v>4</v>
      </c>
      <c r="B2979" s="1" t="s">
        <v>2976</v>
      </c>
      <c r="C2979">
        <f>VLOOKUP(B2979,pivottrain!A:C,2,0)</f>
        <v>0.73152478952291866</v>
      </c>
      <c r="D2979">
        <f>VLOOKUP(B2979,pivottrain!A:C,3,0)</f>
        <v>0.26847521047708139</v>
      </c>
      <c r="E2979" t="str">
        <f t="shared" si="46"/>
        <v>FEMALE</v>
      </c>
    </row>
    <row r="2980" spans="1:5">
      <c r="A2980" s="1" t="s">
        <v>4</v>
      </c>
      <c r="B2980" s="1" t="s">
        <v>2982</v>
      </c>
      <c r="C2980">
        <f>VLOOKUP(B2980,pivottrain!A:C,2,0)</f>
        <v>3.7234042553191488E-2</v>
      </c>
      <c r="D2980">
        <f>VLOOKUP(B2980,pivottrain!A:C,3,0)</f>
        <v>0.96276595744680848</v>
      </c>
      <c r="E2980" t="str">
        <f t="shared" si="46"/>
        <v>MALE</v>
      </c>
    </row>
    <row r="2981" spans="1:5">
      <c r="A2981" s="1" t="s">
        <v>4</v>
      </c>
      <c r="B2981" s="1" t="s">
        <v>2976</v>
      </c>
      <c r="C2981">
        <f>VLOOKUP(B2981,pivottrain!A:C,2,0)</f>
        <v>0.73152478952291866</v>
      </c>
      <c r="D2981">
        <f>VLOOKUP(B2981,pivottrain!A:C,3,0)</f>
        <v>0.26847521047708139</v>
      </c>
      <c r="E2981" t="str">
        <f t="shared" si="46"/>
        <v>FEMALE</v>
      </c>
    </row>
    <row r="2982" spans="1:5">
      <c r="A2982" s="1" t="s">
        <v>4</v>
      </c>
      <c r="B2982" s="1" t="s">
        <v>2994</v>
      </c>
      <c r="C2982">
        <f>VLOOKUP(B2982,pivottrain!A:C,2,0)</f>
        <v>8.6538461538461536E-2</v>
      </c>
      <c r="D2982">
        <f>VLOOKUP(B2982,pivottrain!A:C,3,0)</f>
        <v>0.91346153846153844</v>
      </c>
      <c r="E2982" t="str">
        <f t="shared" si="46"/>
        <v>MALE</v>
      </c>
    </row>
    <row r="2983" spans="1:5">
      <c r="A2983" s="1" t="s">
        <v>4</v>
      </c>
      <c r="B2983" s="1" t="s">
        <v>2994</v>
      </c>
      <c r="C2983">
        <f>VLOOKUP(B2983,pivottrain!A:C,2,0)</f>
        <v>8.6538461538461536E-2</v>
      </c>
      <c r="D2983">
        <f>VLOOKUP(B2983,pivottrain!A:C,3,0)</f>
        <v>0.91346153846153844</v>
      </c>
      <c r="E2983" t="str">
        <f t="shared" si="46"/>
        <v>MALE</v>
      </c>
    </row>
    <row r="2984" spans="1:5">
      <c r="A2984" s="1" t="s">
        <v>4</v>
      </c>
      <c r="B2984" s="1" t="s">
        <v>2994</v>
      </c>
      <c r="C2984">
        <f>VLOOKUP(B2984,pivottrain!A:C,2,0)</f>
        <v>8.6538461538461536E-2</v>
      </c>
      <c r="D2984">
        <f>VLOOKUP(B2984,pivottrain!A:C,3,0)</f>
        <v>0.91346153846153844</v>
      </c>
      <c r="E2984" t="str">
        <f t="shared" si="46"/>
        <v>MALE</v>
      </c>
    </row>
    <row r="2985" spans="1:5">
      <c r="A2985" s="1" t="s">
        <v>4</v>
      </c>
      <c r="B2985" s="1" t="s">
        <v>2988</v>
      </c>
      <c r="C2985">
        <f>VLOOKUP(B2985,pivottrain!A:C,2,0)</f>
        <v>6.5384615384615388E-2</v>
      </c>
      <c r="D2985">
        <f>VLOOKUP(B2985,pivottrain!A:C,3,0)</f>
        <v>0.93461538461538463</v>
      </c>
      <c r="E2985" t="str">
        <f t="shared" si="46"/>
        <v>MALE</v>
      </c>
    </row>
    <row r="2986" spans="1:5">
      <c r="A2986" s="1" t="s">
        <v>4</v>
      </c>
      <c r="B2986" s="1" t="s">
        <v>2986</v>
      </c>
      <c r="C2986">
        <f>VLOOKUP(B2986,pivottrain!A:C,2,0)</f>
        <v>0.28260869565217389</v>
      </c>
      <c r="D2986">
        <f>VLOOKUP(B2986,pivottrain!A:C,3,0)</f>
        <v>0.71739130434782605</v>
      </c>
      <c r="E2986" t="str">
        <f t="shared" si="46"/>
        <v>MALE</v>
      </c>
    </row>
    <row r="2987" spans="1:5">
      <c r="A2987" s="1" t="s">
        <v>4</v>
      </c>
      <c r="B2987" s="1" t="s">
        <v>2976</v>
      </c>
      <c r="C2987">
        <f>VLOOKUP(B2987,pivottrain!A:C,2,0)</f>
        <v>0.73152478952291866</v>
      </c>
      <c r="D2987">
        <f>VLOOKUP(B2987,pivottrain!A:C,3,0)</f>
        <v>0.26847521047708139</v>
      </c>
      <c r="E2987" t="str">
        <f t="shared" si="46"/>
        <v>FEMALE</v>
      </c>
    </row>
    <row r="2988" spans="1:5">
      <c r="A2988" s="1" t="s">
        <v>4</v>
      </c>
      <c r="B2988" s="1" t="s">
        <v>2995</v>
      </c>
      <c r="C2988">
        <f>VLOOKUP(B2988,pivottrain!A:C,2,0)</f>
        <v>0.15492957746478872</v>
      </c>
      <c r="D2988">
        <f>VLOOKUP(B2988,pivottrain!A:C,3,0)</f>
        <v>0.84507042253521125</v>
      </c>
      <c r="E2988" t="str">
        <f t="shared" si="46"/>
        <v>MALE</v>
      </c>
    </row>
    <row r="2989" spans="1:5">
      <c r="A2989" s="1" t="s">
        <v>4</v>
      </c>
      <c r="B2989" s="1" t="s">
        <v>2988</v>
      </c>
      <c r="C2989">
        <f>VLOOKUP(B2989,pivottrain!A:C,2,0)</f>
        <v>6.5384615384615388E-2</v>
      </c>
      <c r="D2989">
        <f>VLOOKUP(B2989,pivottrain!A:C,3,0)</f>
        <v>0.93461538461538463</v>
      </c>
      <c r="E2989" t="str">
        <f t="shared" si="46"/>
        <v>MALE</v>
      </c>
    </row>
    <row r="2990" spans="1:5">
      <c r="A2990" s="1" t="s">
        <v>4</v>
      </c>
      <c r="B2990" s="1" t="s">
        <v>2982</v>
      </c>
      <c r="C2990">
        <f>VLOOKUP(B2990,pivottrain!A:C,2,0)</f>
        <v>3.7234042553191488E-2</v>
      </c>
      <c r="D2990">
        <f>VLOOKUP(B2990,pivottrain!A:C,3,0)</f>
        <v>0.96276595744680848</v>
      </c>
      <c r="E2990" t="str">
        <f t="shared" si="46"/>
        <v>MALE</v>
      </c>
    </row>
    <row r="2991" spans="1:5">
      <c r="A2991" s="1" t="s">
        <v>4</v>
      </c>
      <c r="B2991" s="1" t="s">
        <v>2989</v>
      </c>
      <c r="C2991">
        <f>VLOOKUP(B2991,pivottrain!A:C,2,0)</f>
        <v>0.33333333333333331</v>
      </c>
      <c r="D2991">
        <f>VLOOKUP(B2991,pivottrain!A:C,3,0)</f>
        <v>0.66666666666666663</v>
      </c>
      <c r="E2991" t="str">
        <f t="shared" si="46"/>
        <v>MALE</v>
      </c>
    </row>
    <row r="2992" spans="1:5">
      <c r="A2992" s="1" t="s">
        <v>4</v>
      </c>
      <c r="B2992" s="1" t="s">
        <v>2988</v>
      </c>
      <c r="C2992">
        <f>VLOOKUP(B2992,pivottrain!A:C,2,0)</f>
        <v>6.5384615384615388E-2</v>
      </c>
      <c r="D2992">
        <f>VLOOKUP(B2992,pivottrain!A:C,3,0)</f>
        <v>0.93461538461538463</v>
      </c>
      <c r="E2992" t="str">
        <f t="shared" si="46"/>
        <v>MALE</v>
      </c>
    </row>
    <row r="2993" spans="1:5">
      <c r="A2993" s="1" t="s">
        <v>4</v>
      </c>
      <c r="B2993" s="1" t="s">
        <v>2976</v>
      </c>
      <c r="C2993">
        <f>VLOOKUP(B2993,pivottrain!A:C,2,0)</f>
        <v>0.73152478952291866</v>
      </c>
      <c r="D2993">
        <f>VLOOKUP(B2993,pivottrain!A:C,3,0)</f>
        <v>0.26847521047708139</v>
      </c>
      <c r="E2993" t="str">
        <f t="shared" si="46"/>
        <v>FEMALE</v>
      </c>
    </row>
    <row r="2994" spans="1:5">
      <c r="A2994" s="1" t="s">
        <v>4</v>
      </c>
      <c r="B2994" s="1" t="s">
        <v>2982</v>
      </c>
      <c r="C2994">
        <f>VLOOKUP(B2994,pivottrain!A:C,2,0)</f>
        <v>3.7234042553191488E-2</v>
      </c>
      <c r="D2994">
        <f>VLOOKUP(B2994,pivottrain!A:C,3,0)</f>
        <v>0.96276595744680848</v>
      </c>
      <c r="E2994" t="str">
        <f t="shared" si="46"/>
        <v>MALE</v>
      </c>
    </row>
    <row r="2995" spans="1:5">
      <c r="A2995" s="1" t="s">
        <v>4</v>
      </c>
      <c r="B2995" s="1" t="s">
        <v>2994</v>
      </c>
      <c r="C2995">
        <f>VLOOKUP(B2995,pivottrain!A:C,2,0)</f>
        <v>8.6538461538461536E-2</v>
      </c>
      <c r="D2995">
        <f>VLOOKUP(B2995,pivottrain!A:C,3,0)</f>
        <v>0.91346153846153844</v>
      </c>
      <c r="E2995" t="str">
        <f t="shared" si="46"/>
        <v>MALE</v>
      </c>
    </row>
    <row r="2996" spans="1:5">
      <c r="A2996" s="1" t="s">
        <v>4</v>
      </c>
      <c r="B2996" s="1" t="s">
        <v>2988</v>
      </c>
      <c r="C2996">
        <f>VLOOKUP(B2996,pivottrain!A:C,2,0)</f>
        <v>6.5384615384615388E-2</v>
      </c>
      <c r="D2996">
        <f>VLOOKUP(B2996,pivottrain!A:C,3,0)</f>
        <v>0.93461538461538463</v>
      </c>
      <c r="E2996" t="str">
        <f t="shared" si="46"/>
        <v>MALE</v>
      </c>
    </row>
    <row r="2997" spans="1:5">
      <c r="A2997" s="1" t="s">
        <v>4</v>
      </c>
      <c r="B2997" s="1" t="s">
        <v>2994</v>
      </c>
      <c r="C2997">
        <f>VLOOKUP(B2997,pivottrain!A:C,2,0)</f>
        <v>8.6538461538461536E-2</v>
      </c>
      <c r="D2997">
        <f>VLOOKUP(B2997,pivottrain!A:C,3,0)</f>
        <v>0.91346153846153844</v>
      </c>
      <c r="E2997" t="str">
        <f t="shared" si="46"/>
        <v>MALE</v>
      </c>
    </row>
    <row r="2998" spans="1:5">
      <c r="A2998" s="1" t="s">
        <v>4</v>
      </c>
      <c r="B2998" s="1" t="s">
        <v>2976</v>
      </c>
      <c r="C2998">
        <f>VLOOKUP(B2998,pivottrain!A:C,2,0)</f>
        <v>0.73152478952291866</v>
      </c>
      <c r="D2998">
        <f>VLOOKUP(B2998,pivottrain!A:C,3,0)</f>
        <v>0.26847521047708139</v>
      </c>
      <c r="E2998" t="str">
        <f t="shared" si="46"/>
        <v>FEMALE</v>
      </c>
    </row>
    <row r="2999" spans="1:5">
      <c r="A2999" s="1" t="s">
        <v>4</v>
      </c>
      <c r="B2999" s="1" t="s">
        <v>2987</v>
      </c>
      <c r="C2999">
        <f>VLOOKUP(B2999,pivottrain!A:C,2,0)</f>
        <v>0.171875</v>
      </c>
      <c r="D2999">
        <f>VLOOKUP(B2999,pivottrain!A:C,3,0)</f>
        <v>0.828125</v>
      </c>
      <c r="E2999" t="str">
        <f t="shared" si="46"/>
        <v>MALE</v>
      </c>
    </row>
    <row r="3000" spans="1:5">
      <c r="A3000" s="1" t="s">
        <v>4</v>
      </c>
      <c r="B3000" s="1" t="s">
        <v>2993</v>
      </c>
      <c r="C3000">
        <f>VLOOKUP(B3000,pivottrain!A:C,2,0)</f>
        <v>0.10810810810810811</v>
      </c>
      <c r="D3000">
        <f>VLOOKUP(B3000,pivottrain!A:C,3,0)</f>
        <v>0.89189189189189189</v>
      </c>
      <c r="E3000" t="str">
        <f t="shared" si="46"/>
        <v>MALE</v>
      </c>
    </row>
    <row r="3001" spans="1:5">
      <c r="A3001" s="1" t="s">
        <v>4</v>
      </c>
      <c r="B3001" s="1" t="s">
        <v>2976</v>
      </c>
      <c r="C3001">
        <f>VLOOKUP(B3001,pivottrain!A:C,2,0)</f>
        <v>0.73152478952291866</v>
      </c>
      <c r="D3001">
        <f>VLOOKUP(B3001,pivottrain!A:C,3,0)</f>
        <v>0.26847521047708139</v>
      </c>
      <c r="E3001" t="str">
        <f t="shared" si="46"/>
        <v>FEMALE</v>
      </c>
    </row>
    <row r="3002" spans="1:5">
      <c r="A3002" s="1" t="s">
        <v>4</v>
      </c>
      <c r="B3002" s="1" t="s">
        <v>2982</v>
      </c>
      <c r="C3002">
        <f>VLOOKUP(B3002,pivottrain!A:C,2,0)</f>
        <v>3.7234042553191488E-2</v>
      </c>
      <c r="D3002">
        <f>VLOOKUP(B3002,pivottrain!A:C,3,0)</f>
        <v>0.96276595744680848</v>
      </c>
      <c r="E3002" t="str">
        <f t="shared" si="46"/>
        <v>MALE</v>
      </c>
    </row>
    <row r="3003" spans="1:5">
      <c r="A3003" s="1" t="s">
        <v>4</v>
      </c>
      <c r="B3003" s="1" t="s">
        <v>2988</v>
      </c>
      <c r="C3003">
        <f>VLOOKUP(B3003,pivottrain!A:C,2,0)</f>
        <v>6.5384615384615388E-2</v>
      </c>
      <c r="D3003">
        <f>VLOOKUP(B3003,pivottrain!A:C,3,0)</f>
        <v>0.93461538461538463</v>
      </c>
      <c r="E3003" t="str">
        <f t="shared" si="46"/>
        <v>MALE</v>
      </c>
    </row>
    <row r="3004" spans="1:5">
      <c r="A3004" s="1" t="s">
        <v>4</v>
      </c>
      <c r="B3004" s="1" t="s">
        <v>2982</v>
      </c>
      <c r="C3004">
        <f>VLOOKUP(B3004,pivottrain!A:C,2,0)</f>
        <v>3.7234042553191488E-2</v>
      </c>
      <c r="D3004">
        <f>VLOOKUP(B3004,pivottrain!A:C,3,0)</f>
        <v>0.96276595744680848</v>
      </c>
      <c r="E3004" t="str">
        <f t="shared" si="46"/>
        <v>MALE</v>
      </c>
    </row>
    <row r="3005" spans="1:5">
      <c r="A3005" s="1" t="s">
        <v>4</v>
      </c>
      <c r="B3005" s="1" t="s">
        <v>2985</v>
      </c>
      <c r="C3005">
        <f>VLOOKUP(B3005,pivottrain!A:C,2,0)</f>
        <v>6.25E-2</v>
      </c>
      <c r="D3005">
        <f>VLOOKUP(B3005,pivottrain!A:C,3,0)</f>
        <v>0.9375</v>
      </c>
      <c r="E3005" t="str">
        <f t="shared" si="46"/>
        <v>MALE</v>
      </c>
    </row>
    <row r="3006" spans="1:5">
      <c r="A3006" s="1" t="s">
        <v>4</v>
      </c>
      <c r="B3006" s="1" t="s">
        <v>2976</v>
      </c>
      <c r="C3006">
        <f>VLOOKUP(B3006,pivottrain!A:C,2,0)</f>
        <v>0.73152478952291866</v>
      </c>
      <c r="D3006">
        <f>VLOOKUP(B3006,pivottrain!A:C,3,0)</f>
        <v>0.26847521047708139</v>
      </c>
      <c r="E3006" t="str">
        <f t="shared" si="46"/>
        <v>FEMALE</v>
      </c>
    </row>
    <row r="3007" spans="1:5">
      <c r="A3007" s="1" t="s">
        <v>4</v>
      </c>
      <c r="B3007" s="1" t="s">
        <v>2988</v>
      </c>
      <c r="C3007">
        <f>VLOOKUP(B3007,pivottrain!A:C,2,0)</f>
        <v>6.5384615384615388E-2</v>
      </c>
      <c r="D3007">
        <f>VLOOKUP(B3007,pivottrain!A:C,3,0)</f>
        <v>0.93461538461538463</v>
      </c>
      <c r="E3007" t="str">
        <f t="shared" si="46"/>
        <v>MALE</v>
      </c>
    </row>
    <row r="3008" spans="1:5">
      <c r="A3008" s="1" t="s">
        <v>4</v>
      </c>
      <c r="B3008" s="1" t="s">
        <v>2983</v>
      </c>
      <c r="C3008">
        <f>VLOOKUP(B3008,pivottrain!A:C,2,0)</f>
        <v>0.82037996545768566</v>
      </c>
      <c r="D3008">
        <f>VLOOKUP(B3008,pivottrain!A:C,3,0)</f>
        <v>0.17962003454231434</v>
      </c>
      <c r="E3008" t="str">
        <f t="shared" si="46"/>
        <v>FEMALE</v>
      </c>
    </row>
    <row r="3009" spans="1:5">
      <c r="A3009" s="1" t="s">
        <v>4</v>
      </c>
      <c r="B3009" s="1" t="s">
        <v>2995</v>
      </c>
      <c r="C3009">
        <f>VLOOKUP(B3009,pivottrain!A:C,2,0)</f>
        <v>0.15492957746478872</v>
      </c>
      <c r="D3009">
        <f>VLOOKUP(B3009,pivottrain!A:C,3,0)</f>
        <v>0.84507042253521125</v>
      </c>
      <c r="E3009" t="str">
        <f t="shared" si="46"/>
        <v>MALE</v>
      </c>
    </row>
    <row r="3010" spans="1:5">
      <c r="A3010" s="1" t="s">
        <v>4</v>
      </c>
      <c r="B3010" s="1" t="s">
        <v>2979</v>
      </c>
      <c r="C3010">
        <f>VLOOKUP(B3010,pivottrain!A:C,2,0)</f>
        <v>0.47619047619047616</v>
      </c>
      <c r="D3010">
        <f>VLOOKUP(B3010,pivottrain!A:C,3,0)</f>
        <v>0.52380952380952384</v>
      </c>
      <c r="E3010" t="str">
        <f t="shared" si="46"/>
        <v>MALE</v>
      </c>
    </row>
    <row r="3011" spans="1:5">
      <c r="A3011" s="1" t="s">
        <v>4</v>
      </c>
      <c r="B3011" s="1" t="s">
        <v>2988</v>
      </c>
      <c r="C3011">
        <f>VLOOKUP(B3011,pivottrain!A:C,2,0)</f>
        <v>6.5384615384615388E-2</v>
      </c>
      <c r="D3011">
        <f>VLOOKUP(B3011,pivottrain!A:C,3,0)</f>
        <v>0.93461538461538463</v>
      </c>
      <c r="E3011" t="str">
        <f t="shared" ref="E3011:E3074" si="47">IF(D3011&gt;C3011,"MALE","FEMALE")</f>
        <v>MALE</v>
      </c>
    </row>
    <row r="3012" spans="1:5">
      <c r="A3012" s="1" t="s">
        <v>4</v>
      </c>
      <c r="B3012" s="1" t="s">
        <v>2995</v>
      </c>
      <c r="C3012">
        <f>VLOOKUP(B3012,pivottrain!A:C,2,0)</f>
        <v>0.15492957746478872</v>
      </c>
      <c r="D3012">
        <f>VLOOKUP(B3012,pivottrain!A:C,3,0)</f>
        <v>0.84507042253521125</v>
      </c>
      <c r="E3012" t="str">
        <f t="shared" si="47"/>
        <v>MALE</v>
      </c>
    </row>
    <row r="3013" spans="1:5">
      <c r="A3013" s="1" t="s">
        <v>4</v>
      </c>
      <c r="B3013" s="1" t="s">
        <v>2995</v>
      </c>
      <c r="C3013">
        <f>VLOOKUP(B3013,pivottrain!A:C,2,0)</f>
        <v>0.15492957746478872</v>
      </c>
      <c r="D3013">
        <f>VLOOKUP(B3013,pivottrain!A:C,3,0)</f>
        <v>0.84507042253521125</v>
      </c>
      <c r="E3013" t="str">
        <f t="shared" si="47"/>
        <v>MALE</v>
      </c>
    </row>
    <row r="3014" spans="1:5">
      <c r="A3014" s="1" t="s">
        <v>4</v>
      </c>
      <c r="B3014" s="1" t="s">
        <v>2978</v>
      </c>
      <c r="C3014">
        <f>VLOOKUP(B3014,pivottrain!A:C,2,0)</f>
        <v>5.0847457627118647E-2</v>
      </c>
      <c r="D3014">
        <f>VLOOKUP(B3014,pivottrain!A:C,3,0)</f>
        <v>0.94915254237288138</v>
      </c>
      <c r="E3014" t="str">
        <f t="shared" si="47"/>
        <v>MALE</v>
      </c>
    </row>
    <row r="3015" spans="1:5">
      <c r="A3015" s="1" t="s">
        <v>4</v>
      </c>
      <c r="B3015" s="1" t="s">
        <v>2982</v>
      </c>
      <c r="C3015">
        <f>VLOOKUP(B3015,pivottrain!A:C,2,0)</f>
        <v>3.7234042553191488E-2</v>
      </c>
      <c r="D3015">
        <f>VLOOKUP(B3015,pivottrain!A:C,3,0)</f>
        <v>0.96276595744680848</v>
      </c>
      <c r="E3015" t="str">
        <f t="shared" si="47"/>
        <v>MALE</v>
      </c>
    </row>
    <row r="3016" spans="1:5">
      <c r="A3016" s="1" t="s">
        <v>4</v>
      </c>
      <c r="B3016" s="1" t="s">
        <v>2984</v>
      </c>
      <c r="C3016">
        <f>VLOOKUP(B3016,pivottrain!A:C,2,0)</f>
        <v>2.6315789473684209E-2</v>
      </c>
      <c r="D3016">
        <f>VLOOKUP(B3016,pivottrain!A:C,3,0)</f>
        <v>0.97368421052631582</v>
      </c>
      <c r="E3016" t="str">
        <f t="shared" si="47"/>
        <v>MALE</v>
      </c>
    </row>
    <row r="3017" spans="1:5">
      <c r="A3017" s="1" t="s">
        <v>4</v>
      </c>
      <c r="B3017" s="1" t="s">
        <v>2988</v>
      </c>
      <c r="C3017">
        <f>VLOOKUP(B3017,pivottrain!A:C,2,0)</f>
        <v>6.5384615384615388E-2</v>
      </c>
      <c r="D3017">
        <f>VLOOKUP(B3017,pivottrain!A:C,3,0)</f>
        <v>0.93461538461538463</v>
      </c>
      <c r="E3017" t="str">
        <f t="shared" si="47"/>
        <v>MALE</v>
      </c>
    </row>
    <row r="3018" spans="1:5">
      <c r="A3018" s="1" t="s">
        <v>4</v>
      </c>
      <c r="B3018" s="1" t="s">
        <v>2992</v>
      </c>
      <c r="C3018">
        <f>VLOOKUP(B3018,pivottrain!A:C,2,0)</f>
        <v>0.06</v>
      </c>
      <c r="D3018">
        <f>VLOOKUP(B3018,pivottrain!A:C,3,0)</f>
        <v>0.94</v>
      </c>
      <c r="E3018" t="str">
        <f t="shared" si="47"/>
        <v>MALE</v>
      </c>
    </row>
    <row r="3019" spans="1:5">
      <c r="A3019" s="1" t="s">
        <v>4</v>
      </c>
      <c r="B3019" s="1" t="s">
        <v>2988</v>
      </c>
      <c r="C3019">
        <f>VLOOKUP(B3019,pivottrain!A:C,2,0)</f>
        <v>6.5384615384615388E-2</v>
      </c>
      <c r="D3019">
        <f>VLOOKUP(B3019,pivottrain!A:C,3,0)</f>
        <v>0.93461538461538463</v>
      </c>
      <c r="E3019" t="str">
        <f t="shared" si="47"/>
        <v>MALE</v>
      </c>
    </row>
    <row r="3020" spans="1:5">
      <c r="A3020" s="1" t="s">
        <v>4</v>
      </c>
      <c r="B3020" s="1" t="s">
        <v>2984</v>
      </c>
      <c r="C3020">
        <f>VLOOKUP(B3020,pivottrain!A:C,2,0)</f>
        <v>2.6315789473684209E-2</v>
      </c>
      <c r="D3020">
        <f>VLOOKUP(B3020,pivottrain!A:C,3,0)</f>
        <v>0.97368421052631582</v>
      </c>
      <c r="E3020" t="str">
        <f t="shared" si="47"/>
        <v>MALE</v>
      </c>
    </row>
    <row r="3021" spans="1:5">
      <c r="A3021" s="1" t="s">
        <v>4</v>
      </c>
      <c r="B3021" s="1" t="s">
        <v>2976</v>
      </c>
      <c r="C3021">
        <f>VLOOKUP(B3021,pivottrain!A:C,2,0)</f>
        <v>0.73152478952291866</v>
      </c>
      <c r="D3021">
        <f>VLOOKUP(B3021,pivottrain!A:C,3,0)</f>
        <v>0.26847521047708139</v>
      </c>
      <c r="E3021" t="str">
        <f t="shared" si="47"/>
        <v>FEMALE</v>
      </c>
    </row>
    <row r="3022" spans="1:5">
      <c r="A3022" s="1" t="s">
        <v>4</v>
      </c>
      <c r="B3022" s="1" t="s">
        <v>2976</v>
      </c>
      <c r="C3022">
        <f>VLOOKUP(B3022,pivottrain!A:C,2,0)</f>
        <v>0.73152478952291866</v>
      </c>
      <c r="D3022">
        <f>VLOOKUP(B3022,pivottrain!A:C,3,0)</f>
        <v>0.26847521047708139</v>
      </c>
      <c r="E3022" t="str">
        <f t="shared" si="47"/>
        <v>FEMALE</v>
      </c>
    </row>
    <row r="3023" spans="1:5">
      <c r="A3023" s="1" t="s">
        <v>4</v>
      </c>
      <c r="B3023" s="1" t="s">
        <v>2994</v>
      </c>
      <c r="C3023">
        <f>VLOOKUP(B3023,pivottrain!A:C,2,0)</f>
        <v>8.6538461538461536E-2</v>
      </c>
      <c r="D3023">
        <f>VLOOKUP(B3023,pivottrain!A:C,3,0)</f>
        <v>0.91346153846153844</v>
      </c>
      <c r="E3023" t="str">
        <f t="shared" si="47"/>
        <v>MALE</v>
      </c>
    </row>
    <row r="3024" spans="1:5">
      <c r="A3024" s="1" t="s">
        <v>4</v>
      </c>
      <c r="B3024" s="1" t="s">
        <v>2996</v>
      </c>
      <c r="C3024">
        <f>VLOOKUP(B3024,pivottrain!A:C,2,0)</f>
        <v>0</v>
      </c>
      <c r="D3024">
        <f>VLOOKUP(B3024,pivottrain!A:C,3,0)</f>
        <v>1</v>
      </c>
      <c r="E3024" t="str">
        <f t="shared" si="47"/>
        <v>MALE</v>
      </c>
    </row>
    <row r="3025" spans="1:5">
      <c r="A3025" s="1" t="s">
        <v>4</v>
      </c>
      <c r="B3025" s="1" t="s">
        <v>2988</v>
      </c>
      <c r="C3025">
        <f>VLOOKUP(B3025,pivottrain!A:C,2,0)</f>
        <v>6.5384615384615388E-2</v>
      </c>
      <c r="D3025">
        <f>VLOOKUP(B3025,pivottrain!A:C,3,0)</f>
        <v>0.93461538461538463</v>
      </c>
      <c r="E3025" t="str">
        <f t="shared" si="47"/>
        <v>MALE</v>
      </c>
    </row>
    <row r="3026" spans="1:5">
      <c r="A3026" s="1" t="s">
        <v>4</v>
      </c>
      <c r="B3026" s="1" t="s">
        <v>2986</v>
      </c>
      <c r="C3026">
        <f>VLOOKUP(B3026,pivottrain!A:C,2,0)</f>
        <v>0.28260869565217389</v>
      </c>
      <c r="D3026">
        <f>VLOOKUP(B3026,pivottrain!A:C,3,0)</f>
        <v>0.71739130434782605</v>
      </c>
      <c r="E3026" t="str">
        <f t="shared" si="47"/>
        <v>MALE</v>
      </c>
    </row>
    <row r="3027" spans="1:5">
      <c r="A3027" s="1" t="s">
        <v>4</v>
      </c>
      <c r="B3027" s="1" t="s">
        <v>2976</v>
      </c>
      <c r="C3027">
        <f>VLOOKUP(B3027,pivottrain!A:C,2,0)</f>
        <v>0.73152478952291866</v>
      </c>
      <c r="D3027">
        <f>VLOOKUP(B3027,pivottrain!A:C,3,0)</f>
        <v>0.26847521047708139</v>
      </c>
      <c r="E3027" t="str">
        <f t="shared" si="47"/>
        <v>FEMALE</v>
      </c>
    </row>
    <row r="3028" spans="1:5">
      <c r="A3028" s="1" t="s">
        <v>4</v>
      </c>
      <c r="B3028" s="1" t="s">
        <v>2982</v>
      </c>
      <c r="C3028">
        <f>VLOOKUP(B3028,pivottrain!A:C,2,0)</f>
        <v>3.7234042553191488E-2</v>
      </c>
      <c r="D3028">
        <f>VLOOKUP(B3028,pivottrain!A:C,3,0)</f>
        <v>0.96276595744680848</v>
      </c>
      <c r="E3028" t="str">
        <f t="shared" si="47"/>
        <v>MALE</v>
      </c>
    </row>
    <row r="3029" spans="1:5">
      <c r="A3029" s="1" t="s">
        <v>4</v>
      </c>
      <c r="B3029" s="1" t="s">
        <v>2982</v>
      </c>
      <c r="C3029">
        <f>VLOOKUP(B3029,pivottrain!A:C,2,0)</f>
        <v>3.7234042553191488E-2</v>
      </c>
      <c r="D3029">
        <f>VLOOKUP(B3029,pivottrain!A:C,3,0)</f>
        <v>0.96276595744680848</v>
      </c>
      <c r="E3029" t="str">
        <f t="shared" si="47"/>
        <v>MALE</v>
      </c>
    </row>
    <row r="3030" spans="1:5">
      <c r="A3030" s="1" t="s">
        <v>4</v>
      </c>
      <c r="B3030" s="1" t="s">
        <v>2992</v>
      </c>
      <c r="C3030">
        <f>VLOOKUP(B3030,pivottrain!A:C,2,0)</f>
        <v>0.06</v>
      </c>
      <c r="D3030">
        <f>VLOOKUP(B3030,pivottrain!A:C,3,0)</f>
        <v>0.94</v>
      </c>
      <c r="E3030" t="str">
        <f t="shared" si="47"/>
        <v>MALE</v>
      </c>
    </row>
    <row r="3031" spans="1:5">
      <c r="A3031" s="1" t="s">
        <v>4</v>
      </c>
      <c r="B3031" s="1" t="s">
        <v>2982</v>
      </c>
      <c r="C3031">
        <f>VLOOKUP(B3031,pivottrain!A:C,2,0)</f>
        <v>3.7234042553191488E-2</v>
      </c>
      <c r="D3031">
        <f>VLOOKUP(B3031,pivottrain!A:C,3,0)</f>
        <v>0.96276595744680848</v>
      </c>
      <c r="E3031" t="str">
        <f t="shared" si="47"/>
        <v>MALE</v>
      </c>
    </row>
    <row r="3032" spans="1:5">
      <c r="A3032" s="1" t="s">
        <v>4</v>
      </c>
      <c r="B3032" s="1" t="s">
        <v>2982</v>
      </c>
      <c r="C3032">
        <f>VLOOKUP(B3032,pivottrain!A:C,2,0)</f>
        <v>3.7234042553191488E-2</v>
      </c>
      <c r="D3032">
        <f>VLOOKUP(B3032,pivottrain!A:C,3,0)</f>
        <v>0.96276595744680848</v>
      </c>
      <c r="E3032" t="str">
        <f t="shared" si="47"/>
        <v>MALE</v>
      </c>
    </row>
    <row r="3033" spans="1:5">
      <c r="A3033" s="1" t="s">
        <v>4</v>
      </c>
      <c r="B3033" s="1" t="s">
        <v>2988</v>
      </c>
      <c r="C3033">
        <f>VLOOKUP(B3033,pivottrain!A:C,2,0)</f>
        <v>6.5384615384615388E-2</v>
      </c>
      <c r="D3033">
        <f>VLOOKUP(B3033,pivottrain!A:C,3,0)</f>
        <v>0.93461538461538463</v>
      </c>
      <c r="E3033" t="str">
        <f t="shared" si="47"/>
        <v>MALE</v>
      </c>
    </row>
    <row r="3034" spans="1:5">
      <c r="A3034" s="1" t="s">
        <v>4</v>
      </c>
      <c r="B3034" s="1" t="s">
        <v>2988</v>
      </c>
      <c r="C3034">
        <f>VLOOKUP(B3034,pivottrain!A:C,2,0)</f>
        <v>6.5384615384615388E-2</v>
      </c>
      <c r="D3034">
        <f>VLOOKUP(B3034,pivottrain!A:C,3,0)</f>
        <v>0.93461538461538463</v>
      </c>
      <c r="E3034" t="str">
        <f t="shared" si="47"/>
        <v>MALE</v>
      </c>
    </row>
    <row r="3035" spans="1:5">
      <c r="A3035" s="1" t="s">
        <v>4</v>
      </c>
      <c r="B3035" s="1" t="s">
        <v>2982</v>
      </c>
      <c r="C3035">
        <f>VLOOKUP(B3035,pivottrain!A:C,2,0)</f>
        <v>3.7234042553191488E-2</v>
      </c>
      <c r="D3035">
        <f>VLOOKUP(B3035,pivottrain!A:C,3,0)</f>
        <v>0.96276595744680848</v>
      </c>
      <c r="E3035" t="str">
        <f t="shared" si="47"/>
        <v>MALE</v>
      </c>
    </row>
    <row r="3036" spans="1:5">
      <c r="A3036" s="1" t="s">
        <v>4</v>
      </c>
      <c r="B3036" s="1" t="s">
        <v>2985</v>
      </c>
      <c r="C3036">
        <f>VLOOKUP(B3036,pivottrain!A:C,2,0)</f>
        <v>6.25E-2</v>
      </c>
      <c r="D3036">
        <f>VLOOKUP(B3036,pivottrain!A:C,3,0)</f>
        <v>0.9375</v>
      </c>
      <c r="E3036" t="str">
        <f t="shared" si="47"/>
        <v>MALE</v>
      </c>
    </row>
    <row r="3037" spans="1:5">
      <c r="A3037" s="1" t="s">
        <v>4</v>
      </c>
      <c r="B3037" s="1" t="s">
        <v>2992</v>
      </c>
      <c r="C3037">
        <f>VLOOKUP(B3037,pivottrain!A:C,2,0)</f>
        <v>0.06</v>
      </c>
      <c r="D3037">
        <f>VLOOKUP(B3037,pivottrain!A:C,3,0)</f>
        <v>0.94</v>
      </c>
      <c r="E3037" t="str">
        <f t="shared" si="47"/>
        <v>MALE</v>
      </c>
    </row>
    <row r="3038" spans="1:5">
      <c r="A3038" s="1" t="s">
        <v>4</v>
      </c>
      <c r="B3038" s="1" t="s">
        <v>2993</v>
      </c>
      <c r="C3038">
        <f>VLOOKUP(B3038,pivottrain!A:C,2,0)</f>
        <v>0.10810810810810811</v>
      </c>
      <c r="D3038">
        <f>VLOOKUP(B3038,pivottrain!A:C,3,0)</f>
        <v>0.89189189189189189</v>
      </c>
      <c r="E3038" t="str">
        <f t="shared" si="47"/>
        <v>MALE</v>
      </c>
    </row>
    <row r="3039" spans="1:5">
      <c r="A3039" s="1" t="s">
        <v>4</v>
      </c>
      <c r="B3039" s="1" t="s">
        <v>2992</v>
      </c>
      <c r="C3039">
        <f>VLOOKUP(B3039,pivottrain!A:C,2,0)</f>
        <v>0.06</v>
      </c>
      <c r="D3039">
        <f>VLOOKUP(B3039,pivottrain!A:C,3,0)</f>
        <v>0.94</v>
      </c>
      <c r="E3039" t="str">
        <f t="shared" si="47"/>
        <v>MALE</v>
      </c>
    </row>
    <row r="3040" spans="1:5">
      <c r="A3040" s="1" t="s">
        <v>4</v>
      </c>
      <c r="B3040" s="1" t="s">
        <v>2982</v>
      </c>
      <c r="C3040">
        <f>VLOOKUP(B3040,pivottrain!A:C,2,0)</f>
        <v>3.7234042553191488E-2</v>
      </c>
      <c r="D3040">
        <f>VLOOKUP(B3040,pivottrain!A:C,3,0)</f>
        <v>0.96276595744680848</v>
      </c>
      <c r="E3040" t="str">
        <f t="shared" si="47"/>
        <v>MALE</v>
      </c>
    </row>
    <row r="3041" spans="1:5">
      <c r="A3041" s="1" t="s">
        <v>4</v>
      </c>
      <c r="B3041" s="1" t="s">
        <v>2976</v>
      </c>
      <c r="C3041">
        <f>VLOOKUP(B3041,pivottrain!A:C,2,0)</f>
        <v>0.73152478952291866</v>
      </c>
      <c r="D3041">
        <f>VLOOKUP(B3041,pivottrain!A:C,3,0)</f>
        <v>0.26847521047708139</v>
      </c>
      <c r="E3041" t="str">
        <f t="shared" si="47"/>
        <v>FEMALE</v>
      </c>
    </row>
    <row r="3042" spans="1:5">
      <c r="A3042" s="1" t="s">
        <v>4</v>
      </c>
      <c r="B3042" s="1" t="s">
        <v>2976</v>
      </c>
      <c r="C3042">
        <f>VLOOKUP(B3042,pivottrain!A:C,2,0)</f>
        <v>0.73152478952291866</v>
      </c>
      <c r="D3042">
        <f>VLOOKUP(B3042,pivottrain!A:C,3,0)</f>
        <v>0.26847521047708139</v>
      </c>
      <c r="E3042" t="str">
        <f t="shared" si="47"/>
        <v>FEMALE</v>
      </c>
    </row>
    <row r="3043" spans="1:5">
      <c r="A3043" s="1" t="s">
        <v>4</v>
      </c>
      <c r="B3043" s="1" t="s">
        <v>2982</v>
      </c>
      <c r="C3043">
        <f>VLOOKUP(B3043,pivottrain!A:C,2,0)</f>
        <v>3.7234042553191488E-2</v>
      </c>
      <c r="D3043">
        <f>VLOOKUP(B3043,pivottrain!A:C,3,0)</f>
        <v>0.96276595744680848</v>
      </c>
      <c r="E3043" t="str">
        <f t="shared" si="47"/>
        <v>MALE</v>
      </c>
    </row>
    <row r="3044" spans="1:5">
      <c r="A3044" s="1" t="s">
        <v>4</v>
      </c>
      <c r="B3044" s="1" t="s">
        <v>2995</v>
      </c>
      <c r="C3044">
        <f>VLOOKUP(B3044,pivottrain!A:C,2,0)</f>
        <v>0.15492957746478872</v>
      </c>
      <c r="D3044">
        <f>VLOOKUP(B3044,pivottrain!A:C,3,0)</f>
        <v>0.84507042253521125</v>
      </c>
      <c r="E3044" t="str">
        <f t="shared" si="47"/>
        <v>MALE</v>
      </c>
    </row>
    <row r="3045" spans="1:5">
      <c r="A3045" s="1" t="s">
        <v>4</v>
      </c>
      <c r="B3045" s="1" t="s">
        <v>2993</v>
      </c>
      <c r="C3045">
        <f>VLOOKUP(B3045,pivottrain!A:C,2,0)</f>
        <v>0.10810810810810811</v>
      </c>
      <c r="D3045">
        <f>VLOOKUP(B3045,pivottrain!A:C,3,0)</f>
        <v>0.89189189189189189</v>
      </c>
      <c r="E3045" t="str">
        <f t="shared" si="47"/>
        <v>MALE</v>
      </c>
    </row>
    <row r="3046" spans="1:5">
      <c r="A3046" s="1" t="s">
        <v>4</v>
      </c>
      <c r="B3046" s="1" t="s">
        <v>2976</v>
      </c>
      <c r="C3046">
        <f>VLOOKUP(B3046,pivottrain!A:C,2,0)</f>
        <v>0.73152478952291866</v>
      </c>
      <c r="D3046">
        <f>VLOOKUP(B3046,pivottrain!A:C,3,0)</f>
        <v>0.26847521047708139</v>
      </c>
      <c r="E3046" t="str">
        <f t="shared" si="47"/>
        <v>FEMALE</v>
      </c>
    </row>
    <row r="3047" spans="1:5">
      <c r="A3047" s="1" t="s">
        <v>4</v>
      </c>
      <c r="B3047" s="1" t="s">
        <v>2986</v>
      </c>
      <c r="C3047">
        <f>VLOOKUP(B3047,pivottrain!A:C,2,0)</f>
        <v>0.28260869565217389</v>
      </c>
      <c r="D3047">
        <f>VLOOKUP(B3047,pivottrain!A:C,3,0)</f>
        <v>0.71739130434782605</v>
      </c>
      <c r="E3047" t="str">
        <f t="shared" si="47"/>
        <v>MALE</v>
      </c>
    </row>
    <row r="3048" spans="1:5">
      <c r="A3048" s="1" t="s">
        <v>4</v>
      </c>
      <c r="B3048" s="1" t="s">
        <v>2976</v>
      </c>
      <c r="C3048">
        <f>VLOOKUP(B3048,pivottrain!A:C,2,0)</f>
        <v>0.73152478952291866</v>
      </c>
      <c r="D3048">
        <f>VLOOKUP(B3048,pivottrain!A:C,3,0)</f>
        <v>0.26847521047708139</v>
      </c>
      <c r="E3048" t="str">
        <f t="shared" si="47"/>
        <v>FEMALE</v>
      </c>
    </row>
    <row r="3049" spans="1:5">
      <c r="A3049" s="1" t="s">
        <v>4</v>
      </c>
      <c r="B3049" s="1" t="s">
        <v>2985</v>
      </c>
      <c r="C3049">
        <f>VLOOKUP(B3049,pivottrain!A:C,2,0)</f>
        <v>6.25E-2</v>
      </c>
      <c r="D3049">
        <f>VLOOKUP(B3049,pivottrain!A:C,3,0)</f>
        <v>0.9375</v>
      </c>
      <c r="E3049" t="str">
        <f t="shared" si="47"/>
        <v>MALE</v>
      </c>
    </row>
    <row r="3050" spans="1:5">
      <c r="A3050" s="1" t="s">
        <v>4</v>
      </c>
      <c r="B3050" s="1" t="s">
        <v>2982</v>
      </c>
      <c r="C3050">
        <f>VLOOKUP(B3050,pivottrain!A:C,2,0)</f>
        <v>3.7234042553191488E-2</v>
      </c>
      <c r="D3050">
        <f>VLOOKUP(B3050,pivottrain!A:C,3,0)</f>
        <v>0.96276595744680848</v>
      </c>
      <c r="E3050" t="str">
        <f t="shared" si="47"/>
        <v>MALE</v>
      </c>
    </row>
    <row r="3051" spans="1:5">
      <c r="A3051" s="1" t="s">
        <v>4</v>
      </c>
      <c r="B3051" s="1" t="s">
        <v>2985</v>
      </c>
      <c r="C3051">
        <f>VLOOKUP(B3051,pivottrain!A:C,2,0)</f>
        <v>6.25E-2</v>
      </c>
      <c r="D3051">
        <f>VLOOKUP(B3051,pivottrain!A:C,3,0)</f>
        <v>0.9375</v>
      </c>
      <c r="E3051" t="str">
        <f t="shared" si="47"/>
        <v>MALE</v>
      </c>
    </row>
    <row r="3052" spans="1:5">
      <c r="A3052" s="1" t="s">
        <v>4</v>
      </c>
      <c r="B3052" s="1" t="s">
        <v>2990</v>
      </c>
      <c r="C3052">
        <f>VLOOKUP(B3052,pivottrain!A:C,2,0)</f>
        <v>4.7619047619047616E-2</v>
      </c>
      <c r="D3052">
        <f>VLOOKUP(B3052,pivottrain!A:C,3,0)</f>
        <v>0.95238095238095233</v>
      </c>
      <c r="E3052" t="str">
        <f t="shared" si="47"/>
        <v>MALE</v>
      </c>
    </row>
    <row r="3053" spans="1:5">
      <c r="A3053" s="1" t="s">
        <v>4</v>
      </c>
      <c r="B3053" s="1" t="s">
        <v>2976</v>
      </c>
      <c r="C3053">
        <f>VLOOKUP(B3053,pivottrain!A:C,2,0)</f>
        <v>0.73152478952291866</v>
      </c>
      <c r="D3053">
        <f>VLOOKUP(B3053,pivottrain!A:C,3,0)</f>
        <v>0.26847521047708139</v>
      </c>
      <c r="E3053" t="str">
        <f t="shared" si="47"/>
        <v>FEMALE</v>
      </c>
    </row>
    <row r="3054" spans="1:5">
      <c r="A3054" s="1" t="s">
        <v>4</v>
      </c>
      <c r="B3054" s="1" t="s">
        <v>2976</v>
      </c>
      <c r="C3054">
        <f>VLOOKUP(B3054,pivottrain!A:C,2,0)</f>
        <v>0.73152478952291866</v>
      </c>
      <c r="D3054">
        <f>VLOOKUP(B3054,pivottrain!A:C,3,0)</f>
        <v>0.26847521047708139</v>
      </c>
      <c r="E3054" t="str">
        <f t="shared" si="47"/>
        <v>FEMALE</v>
      </c>
    </row>
    <row r="3055" spans="1:5">
      <c r="A3055" s="1" t="s">
        <v>4</v>
      </c>
      <c r="B3055" s="1" t="s">
        <v>2994</v>
      </c>
      <c r="C3055">
        <f>VLOOKUP(B3055,pivottrain!A:C,2,0)</f>
        <v>8.6538461538461536E-2</v>
      </c>
      <c r="D3055">
        <f>VLOOKUP(B3055,pivottrain!A:C,3,0)</f>
        <v>0.91346153846153844</v>
      </c>
      <c r="E3055" t="str">
        <f t="shared" si="47"/>
        <v>MALE</v>
      </c>
    </row>
    <row r="3056" spans="1:5">
      <c r="A3056" s="1" t="s">
        <v>4</v>
      </c>
      <c r="B3056" s="1" t="s">
        <v>2988</v>
      </c>
      <c r="C3056">
        <f>VLOOKUP(B3056,pivottrain!A:C,2,0)</f>
        <v>6.5384615384615388E-2</v>
      </c>
      <c r="D3056">
        <f>VLOOKUP(B3056,pivottrain!A:C,3,0)</f>
        <v>0.93461538461538463</v>
      </c>
      <c r="E3056" t="str">
        <f t="shared" si="47"/>
        <v>MALE</v>
      </c>
    </row>
    <row r="3057" spans="1:5">
      <c r="A3057" s="1" t="s">
        <v>4</v>
      </c>
      <c r="B3057" s="1" t="s">
        <v>2986</v>
      </c>
      <c r="C3057">
        <f>VLOOKUP(B3057,pivottrain!A:C,2,0)</f>
        <v>0.28260869565217389</v>
      </c>
      <c r="D3057">
        <f>VLOOKUP(B3057,pivottrain!A:C,3,0)</f>
        <v>0.71739130434782605</v>
      </c>
      <c r="E3057" t="str">
        <f t="shared" si="47"/>
        <v>MALE</v>
      </c>
    </row>
    <row r="3058" spans="1:5">
      <c r="A3058" s="1" t="s">
        <v>4</v>
      </c>
      <c r="B3058" s="1" t="s">
        <v>2983</v>
      </c>
      <c r="C3058">
        <f>VLOOKUP(B3058,pivottrain!A:C,2,0)</f>
        <v>0.82037996545768566</v>
      </c>
      <c r="D3058">
        <f>VLOOKUP(B3058,pivottrain!A:C,3,0)</f>
        <v>0.17962003454231434</v>
      </c>
      <c r="E3058" t="str">
        <f t="shared" si="47"/>
        <v>FEMALE</v>
      </c>
    </row>
    <row r="3059" spans="1:5">
      <c r="A3059" s="1" t="s">
        <v>4</v>
      </c>
      <c r="B3059" s="1" t="s">
        <v>2985</v>
      </c>
      <c r="C3059">
        <f>VLOOKUP(B3059,pivottrain!A:C,2,0)</f>
        <v>6.25E-2</v>
      </c>
      <c r="D3059">
        <f>VLOOKUP(B3059,pivottrain!A:C,3,0)</f>
        <v>0.9375</v>
      </c>
      <c r="E3059" t="str">
        <f t="shared" si="47"/>
        <v>MALE</v>
      </c>
    </row>
    <row r="3060" spans="1:5">
      <c r="A3060" s="1" t="s">
        <v>4</v>
      </c>
      <c r="B3060" s="1" t="s">
        <v>2994</v>
      </c>
      <c r="C3060">
        <f>VLOOKUP(B3060,pivottrain!A:C,2,0)</f>
        <v>8.6538461538461536E-2</v>
      </c>
      <c r="D3060">
        <f>VLOOKUP(B3060,pivottrain!A:C,3,0)</f>
        <v>0.91346153846153844</v>
      </c>
      <c r="E3060" t="str">
        <f t="shared" si="47"/>
        <v>MALE</v>
      </c>
    </row>
    <row r="3061" spans="1:5">
      <c r="A3061" s="1" t="s">
        <v>4</v>
      </c>
      <c r="B3061" s="1" t="s">
        <v>2988</v>
      </c>
      <c r="C3061">
        <f>VLOOKUP(B3061,pivottrain!A:C,2,0)</f>
        <v>6.5384615384615388E-2</v>
      </c>
      <c r="D3061">
        <f>VLOOKUP(B3061,pivottrain!A:C,3,0)</f>
        <v>0.93461538461538463</v>
      </c>
      <c r="E3061" t="str">
        <f t="shared" si="47"/>
        <v>MALE</v>
      </c>
    </row>
    <row r="3062" spans="1:5">
      <c r="A3062" s="1" t="s">
        <v>4</v>
      </c>
      <c r="B3062" s="1" t="s">
        <v>2976</v>
      </c>
      <c r="C3062">
        <f>VLOOKUP(B3062,pivottrain!A:C,2,0)</f>
        <v>0.73152478952291866</v>
      </c>
      <c r="D3062">
        <f>VLOOKUP(B3062,pivottrain!A:C,3,0)</f>
        <v>0.26847521047708139</v>
      </c>
      <c r="E3062" t="str">
        <f t="shared" si="47"/>
        <v>FEMALE</v>
      </c>
    </row>
    <row r="3063" spans="1:5">
      <c r="A3063" s="1" t="s">
        <v>4</v>
      </c>
      <c r="B3063" s="1" t="s">
        <v>2983</v>
      </c>
      <c r="C3063">
        <f>VLOOKUP(B3063,pivottrain!A:C,2,0)</f>
        <v>0.82037996545768566</v>
      </c>
      <c r="D3063">
        <f>VLOOKUP(B3063,pivottrain!A:C,3,0)</f>
        <v>0.17962003454231434</v>
      </c>
      <c r="E3063" t="str">
        <f t="shared" si="47"/>
        <v>FEMALE</v>
      </c>
    </row>
    <row r="3064" spans="1:5">
      <c r="A3064" s="1" t="s">
        <v>4</v>
      </c>
      <c r="B3064" s="1" t="s">
        <v>2988</v>
      </c>
      <c r="C3064">
        <f>VLOOKUP(B3064,pivottrain!A:C,2,0)</f>
        <v>6.5384615384615388E-2</v>
      </c>
      <c r="D3064">
        <f>VLOOKUP(B3064,pivottrain!A:C,3,0)</f>
        <v>0.93461538461538463</v>
      </c>
      <c r="E3064" t="str">
        <f t="shared" si="47"/>
        <v>MALE</v>
      </c>
    </row>
    <row r="3065" spans="1:5">
      <c r="A3065" s="1" t="s">
        <v>4</v>
      </c>
      <c r="B3065" s="1" t="s">
        <v>2993</v>
      </c>
      <c r="C3065">
        <f>VLOOKUP(B3065,pivottrain!A:C,2,0)</f>
        <v>0.10810810810810811</v>
      </c>
      <c r="D3065">
        <f>VLOOKUP(B3065,pivottrain!A:C,3,0)</f>
        <v>0.89189189189189189</v>
      </c>
      <c r="E3065" t="str">
        <f t="shared" si="47"/>
        <v>MALE</v>
      </c>
    </row>
    <row r="3066" spans="1:5">
      <c r="A3066" s="1" t="s">
        <v>4</v>
      </c>
      <c r="B3066" s="1" t="s">
        <v>2982</v>
      </c>
      <c r="C3066">
        <f>VLOOKUP(B3066,pivottrain!A:C,2,0)</f>
        <v>3.7234042553191488E-2</v>
      </c>
      <c r="D3066">
        <f>VLOOKUP(B3066,pivottrain!A:C,3,0)</f>
        <v>0.96276595744680848</v>
      </c>
      <c r="E3066" t="str">
        <f t="shared" si="47"/>
        <v>MALE</v>
      </c>
    </row>
    <row r="3067" spans="1:5">
      <c r="A3067" s="1" t="s">
        <v>4</v>
      </c>
      <c r="B3067" s="1" t="s">
        <v>2978</v>
      </c>
      <c r="C3067">
        <f>VLOOKUP(B3067,pivottrain!A:C,2,0)</f>
        <v>5.0847457627118647E-2</v>
      </c>
      <c r="D3067">
        <f>VLOOKUP(B3067,pivottrain!A:C,3,0)</f>
        <v>0.94915254237288138</v>
      </c>
      <c r="E3067" t="str">
        <f t="shared" si="47"/>
        <v>MALE</v>
      </c>
    </row>
    <row r="3068" spans="1:5">
      <c r="A3068" s="1" t="s">
        <v>4</v>
      </c>
      <c r="B3068" s="1" t="s">
        <v>2976</v>
      </c>
      <c r="C3068">
        <f>VLOOKUP(B3068,pivottrain!A:C,2,0)</f>
        <v>0.73152478952291866</v>
      </c>
      <c r="D3068">
        <f>VLOOKUP(B3068,pivottrain!A:C,3,0)</f>
        <v>0.26847521047708139</v>
      </c>
      <c r="E3068" t="str">
        <f t="shared" si="47"/>
        <v>FEMALE</v>
      </c>
    </row>
    <row r="3069" spans="1:5">
      <c r="A3069" s="1" t="s">
        <v>4</v>
      </c>
      <c r="B3069" s="1" t="s">
        <v>2998</v>
      </c>
      <c r="C3069">
        <f>VLOOKUP(B3069,pivottrain!A:C,2,0)</f>
        <v>0.18181818181818182</v>
      </c>
      <c r="D3069">
        <f>VLOOKUP(B3069,pivottrain!A:C,3,0)</f>
        <v>0.81818181818181823</v>
      </c>
      <c r="E3069" t="str">
        <f t="shared" si="47"/>
        <v>MALE</v>
      </c>
    </row>
    <row r="3070" spans="1:5">
      <c r="A3070" s="1" t="s">
        <v>4</v>
      </c>
      <c r="B3070" s="1" t="s">
        <v>2983</v>
      </c>
      <c r="C3070">
        <f>VLOOKUP(B3070,pivottrain!A:C,2,0)</f>
        <v>0.82037996545768566</v>
      </c>
      <c r="D3070">
        <f>VLOOKUP(B3070,pivottrain!A:C,3,0)</f>
        <v>0.17962003454231434</v>
      </c>
      <c r="E3070" t="str">
        <f t="shared" si="47"/>
        <v>FEMALE</v>
      </c>
    </row>
    <row r="3071" spans="1:5">
      <c r="A3071" s="1" t="s">
        <v>4</v>
      </c>
      <c r="B3071" s="1" t="s">
        <v>2976</v>
      </c>
      <c r="C3071">
        <f>VLOOKUP(B3071,pivottrain!A:C,2,0)</f>
        <v>0.73152478952291866</v>
      </c>
      <c r="D3071">
        <f>VLOOKUP(B3071,pivottrain!A:C,3,0)</f>
        <v>0.26847521047708139</v>
      </c>
      <c r="E3071" t="str">
        <f t="shared" si="47"/>
        <v>FEMALE</v>
      </c>
    </row>
    <row r="3072" spans="1:5">
      <c r="A3072" s="1" t="s">
        <v>4</v>
      </c>
      <c r="B3072" s="1" t="s">
        <v>2985</v>
      </c>
      <c r="C3072">
        <f>VLOOKUP(B3072,pivottrain!A:C,2,0)</f>
        <v>6.25E-2</v>
      </c>
      <c r="D3072">
        <f>VLOOKUP(B3072,pivottrain!A:C,3,0)</f>
        <v>0.9375</v>
      </c>
      <c r="E3072" t="str">
        <f t="shared" si="47"/>
        <v>MALE</v>
      </c>
    </row>
    <row r="3073" spans="1:5">
      <c r="A3073" s="1" t="s">
        <v>4</v>
      </c>
      <c r="B3073" s="1" t="s">
        <v>2982</v>
      </c>
      <c r="C3073">
        <f>VLOOKUP(B3073,pivottrain!A:C,2,0)</f>
        <v>3.7234042553191488E-2</v>
      </c>
      <c r="D3073">
        <f>VLOOKUP(B3073,pivottrain!A:C,3,0)</f>
        <v>0.96276595744680848</v>
      </c>
      <c r="E3073" t="str">
        <f t="shared" si="47"/>
        <v>MALE</v>
      </c>
    </row>
    <row r="3074" spans="1:5">
      <c r="A3074" s="1" t="s">
        <v>4</v>
      </c>
      <c r="B3074" s="1" t="s">
        <v>2988</v>
      </c>
      <c r="C3074">
        <f>VLOOKUP(B3074,pivottrain!A:C,2,0)</f>
        <v>6.5384615384615388E-2</v>
      </c>
      <c r="D3074">
        <f>VLOOKUP(B3074,pivottrain!A:C,3,0)</f>
        <v>0.93461538461538463</v>
      </c>
      <c r="E3074" t="str">
        <f t="shared" si="47"/>
        <v>MALE</v>
      </c>
    </row>
    <row r="3075" spans="1:5">
      <c r="A3075" s="1" t="s">
        <v>4</v>
      </c>
      <c r="B3075" s="1" t="s">
        <v>2991</v>
      </c>
      <c r="C3075">
        <f>VLOOKUP(B3075,pivottrain!A:C,2,0)</f>
        <v>0</v>
      </c>
      <c r="D3075">
        <f>VLOOKUP(B3075,pivottrain!A:C,3,0)</f>
        <v>1</v>
      </c>
      <c r="E3075" t="str">
        <f t="shared" ref="E3075:E3138" si="48">IF(D3075&gt;C3075,"MALE","FEMALE")</f>
        <v>MALE</v>
      </c>
    </row>
    <row r="3076" spans="1:5">
      <c r="A3076" s="1" t="s">
        <v>4</v>
      </c>
      <c r="B3076" s="1" t="s">
        <v>2993</v>
      </c>
      <c r="C3076">
        <f>VLOOKUP(B3076,pivottrain!A:C,2,0)</f>
        <v>0.10810810810810811</v>
      </c>
      <c r="D3076">
        <f>VLOOKUP(B3076,pivottrain!A:C,3,0)</f>
        <v>0.89189189189189189</v>
      </c>
      <c r="E3076" t="str">
        <f t="shared" si="48"/>
        <v>MALE</v>
      </c>
    </row>
    <row r="3077" spans="1:5">
      <c r="A3077" s="1" t="s">
        <v>4</v>
      </c>
      <c r="B3077" s="1" t="s">
        <v>2988</v>
      </c>
      <c r="C3077">
        <f>VLOOKUP(B3077,pivottrain!A:C,2,0)</f>
        <v>6.5384615384615388E-2</v>
      </c>
      <c r="D3077">
        <f>VLOOKUP(B3077,pivottrain!A:C,3,0)</f>
        <v>0.93461538461538463</v>
      </c>
      <c r="E3077" t="str">
        <f t="shared" si="48"/>
        <v>MALE</v>
      </c>
    </row>
    <row r="3078" spans="1:5">
      <c r="A3078" s="1" t="s">
        <v>4</v>
      </c>
      <c r="B3078" s="1" t="s">
        <v>2988</v>
      </c>
      <c r="C3078">
        <f>VLOOKUP(B3078,pivottrain!A:C,2,0)</f>
        <v>6.5384615384615388E-2</v>
      </c>
      <c r="D3078">
        <f>VLOOKUP(B3078,pivottrain!A:C,3,0)</f>
        <v>0.93461538461538463</v>
      </c>
      <c r="E3078" t="str">
        <f t="shared" si="48"/>
        <v>MALE</v>
      </c>
    </row>
    <row r="3079" spans="1:5">
      <c r="A3079" s="1" t="s">
        <v>4</v>
      </c>
      <c r="B3079" s="1" t="s">
        <v>2986</v>
      </c>
      <c r="C3079">
        <f>VLOOKUP(B3079,pivottrain!A:C,2,0)</f>
        <v>0.28260869565217389</v>
      </c>
      <c r="D3079">
        <f>VLOOKUP(B3079,pivottrain!A:C,3,0)</f>
        <v>0.71739130434782605</v>
      </c>
      <c r="E3079" t="str">
        <f t="shared" si="48"/>
        <v>MALE</v>
      </c>
    </row>
    <row r="3080" spans="1:5">
      <c r="A3080" s="1" t="s">
        <v>4</v>
      </c>
      <c r="B3080" s="1" t="s">
        <v>2976</v>
      </c>
      <c r="C3080">
        <f>VLOOKUP(B3080,pivottrain!A:C,2,0)</f>
        <v>0.73152478952291866</v>
      </c>
      <c r="D3080">
        <f>VLOOKUP(B3080,pivottrain!A:C,3,0)</f>
        <v>0.26847521047708139</v>
      </c>
      <c r="E3080" t="str">
        <f t="shared" si="48"/>
        <v>FEMALE</v>
      </c>
    </row>
    <row r="3081" spans="1:5">
      <c r="A3081" s="1" t="s">
        <v>4</v>
      </c>
      <c r="B3081" s="1" t="s">
        <v>2988</v>
      </c>
      <c r="C3081">
        <f>VLOOKUP(B3081,pivottrain!A:C,2,0)</f>
        <v>6.5384615384615388E-2</v>
      </c>
      <c r="D3081">
        <f>VLOOKUP(B3081,pivottrain!A:C,3,0)</f>
        <v>0.93461538461538463</v>
      </c>
      <c r="E3081" t="str">
        <f t="shared" si="48"/>
        <v>MALE</v>
      </c>
    </row>
    <row r="3082" spans="1:5">
      <c r="A3082" s="1" t="s">
        <v>4</v>
      </c>
      <c r="B3082" s="1" t="s">
        <v>2987</v>
      </c>
      <c r="C3082">
        <f>VLOOKUP(B3082,pivottrain!A:C,2,0)</f>
        <v>0.171875</v>
      </c>
      <c r="D3082">
        <f>VLOOKUP(B3082,pivottrain!A:C,3,0)</f>
        <v>0.828125</v>
      </c>
      <c r="E3082" t="str">
        <f t="shared" si="48"/>
        <v>MALE</v>
      </c>
    </row>
    <row r="3083" spans="1:5">
      <c r="A3083" s="1" t="s">
        <v>4</v>
      </c>
      <c r="B3083" s="1" t="s">
        <v>2982</v>
      </c>
      <c r="C3083">
        <f>VLOOKUP(B3083,pivottrain!A:C,2,0)</f>
        <v>3.7234042553191488E-2</v>
      </c>
      <c r="D3083">
        <f>VLOOKUP(B3083,pivottrain!A:C,3,0)</f>
        <v>0.96276595744680848</v>
      </c>
      <c r="E3083" t="str">
        <f t="shared" si="48"/>
        <v>MALE</v>
      </c>
    </row>
    <row r="3084" spans="1:5">
      <c r="A3084" s="1" t="s">
        <v>4</v>
      </c>
      <c r="B3084" s="1" t="s">
        <v>2992</v>
      </c>
      <c r="C3084">
        <f>VLOOKUP(B3084,pivottrain!A:C,2,0)</f>
        <v>0.06</v>
      </c>
      <c r="D3084">
        <f>VLOOKUP(B3084,pivottrain!A:C,3,0)</f>
        <v>0.94</v>
      </c>
      <c r="E3084" t="str">
        <f t="shared" si="48"/>
        <v>MALE</v>
      </c>
    </row>
    <row r="3085" spans="1:5">
      <c r="A3085" s="1" t="s">
        <v>4</v>
      </c>
      <c r="B3085" s="1" t="s">
        <v>2987</v>
      </c>
      <c r="C3085">
        <f>VLOOKUP(B3085,pivottrain!A:C,2,0)</f>
        <v>0.171875</v>
      </c>
      <c r="D3085">
        <f>VLOOKUP(B3085,pivottrain!A:C,3,0)</f>
        <v>0.828125</v>
      </c>
      <c r="E3085" t="str">
        <f t="shared" si="48"/>
        <v>MALE</v>
      </c>
    </row>
    <row r="3086" spans="1:5">
      <c r="A3086" s="1" t="s">
        <v>4</v>
      </c>
      <c r="B3086" s="1" t="s">
        <v>2976</v>
      </c>
      <c r="C3086">
        <f>VLOOKUP(B3086,pivottrain!A:C,2,0)</f>
        <v>0.73152478952291866</v>
      </c>
      <c r="D3086">
        <f>VLOOKUP(B3086,pivottrain!A:C,3,0)</f>
        <v>0.26847521047708139</v>
      </c>
      <c r="E3086" t="str">
        <f t="shared" si="48"/>
        <v>FEMALE</v>
      </c>
    </row>
    <row r="3087" spans="1:5">
      <c r="A3087" s="1" t="s">
        <v>4</v>
      </c>
      <c r="B3087" s="1" t="s">
        <v>2993</v>
      </c>
      <c r="C3087">
        <f>VLOOKUP(B3087,pivottrain!A:C,2,0)</f>
        <v>0.10810810810810811</v>
      </c>
      <c r="D3087">
        <f>VLOOKUP(B3087,pivottrain!A:C,3,0)</f>
        <v>0.89189189189189189</v>
      </c>
      <c r="E3087" t="str">
        <f t="shared" si="48"/>
        <v>MALE</v>
      </c>
    </row>
    <row r="3088" spans="1:5">
      <c r="A3088" s="1" t="s">
        <v>4</v>
      </c>
      <c r="B3088" s="1" t="s">
        <v>2976</v>
      </c>
      <c r="C3088">
        <f>VLOOKUP(B3088,pivottrain!A:C,2,0)</f>
        <v>0.73152478952291866</v>
      </c>
      <c r="D3088">
        <f>VLOOKUP(B3088,pivottrain!A:C,3,0)</f>
        <v>0.26847521047708139</v>
      </c>
      <c r="E3088" t="str">
        <f t="shared" si="48"/>
        <v>FEMALE</v>
      </c>
    </row>
    <row r="3089" spans="1:5">
      <c r="A3089" s="1" t="s">
        <v>4</v>
      </c>
      <c r="B3089" s="1" t="s">
        <v>2982</v>
      </c>
      <c r="C3089">
        <f>VLOOKUP(B3089,pivottrain!A:C,2,0)</f>
        <v>3.7234042553191488E-2</v>
      </c>
      <c r="D3089">
        <f>VLOOKUP(B3089,pivottrain!A:C,3,0)</f>
        <v>0.96276595744680848</v>
      </c>
      <c r="E3089" t="str">
        <f t="shared" si="48"/>
        <v>MALE</v>
      </c>
    </row>
    <row r="3090" spans="1:5">
      <c r="A3090" s="1" t="s">
        <v>4</v>
      </c>
      <c r="B3090" s="1" t="s">
        <v>2985</v>
      </c>
      <c r="C3090">
        <f>VLOOKUP(B3090,pivottrain!A:C,2,0)</f>
        <v>6.25E-2</v>
      </c>
      <c r="D3090">
        <f>VLOOKUP(B3090,pivottrain!A:C,3,0)</f>
        <v>0.9375</v>
      </c>
      <c r="E3090" t="str">
        <f t="shared" si="48"/>
        <v>MALE</v>
      </c>
    </row>
    <row r="3091" spans="1:5">
      <c r="A3091" s="1" t="s">
        <v>4</v>
      </c>
      <c r="B3091" s="1" t="s">
        <v>2976</v>
      </c>
      <c r="C3091">
        <f>VLOOKUP(B3091,pivottrain!A:C,2,0)</f>
        <v>0.73152478952291866</v>
      </c>
      <c r="D3091">
        <f>VLOOKUP(B3091,pivottrain!A:C,3,0)</f>
        <v>0.26847521047708139</v>
      </c>
      <c r="E3091" t="str">
        <f t="shared" si="48"/>
        <v>FEMALE</v>
      </c>
    </row>
    <row r="3092" spans="1:5">
      <c r="A3092" s="1" t="s">
        <v>4</v>
      </c>
      <c r="B3092" s="1" t="s">
        <v>2976</v>
      </c>
      <c r="C3092">
        <f>VLOOKUP(B3092,pivottrain!A:C,2,0)</f>
        <v>0.73152478952291866</v>
      </c>
      <c r="D3092">
        <f>VLOOKUP(B3092,pivottrain!A:C,3,0)</f>
        <v>0.26847521047708139</v>
      </c>
      <c r="E3092" t="str">
        <f t="shared" si="48"/>
        <v>FEMALE</v>
      </c>
    </row>
    <row r="3093" spans="1:5">
      <c r="A3093" s="1" t="s">
        <v>4</v>
      </c>
      <c r="B3093" s="1" t="s">
        <v>2976</v>
      </c>
      <c r="C3093">
        <f>VLOOKUP(B3093,pivottrain!A:C,2,0)</f>
        <v>0.73152478952291866</v>
      </c>
      <c r="D3093">
        <f>VLOOKUP(B3093,pivottrain!A:C,3,0)</f>
        <v>0.26847521047708139</v>
      </c>
      <c r="E3093" t="str">
        <f t="shared" si="48"/>
        <v>FEMALE</v>
      </c>
    </row>
    <row r="3094" spans="1:5">
      <c r="A3094" s="1" t="s">
        <v>4</v>
      </c>
      <c r="B3094" s="1" t="s">
        <v>2988</v>
      </c>
      <c r="C3094">
        <f>VLOOKUP(B3094,pivottrain!A:C,2,0)</f>
        <v>6.5384615384615388E-2</v>
      </c>
      <c r="D3094">
        <f>VLOOKUP(B3094,pivottrain!A:C,3,0)</f>
        <v>0.93461538461538463</v>
      </c>
      <c r="E3094" t="str">
        <f t="shared" si="48"/>
        <v>MALE</v>
      </c>
    </row>
    <row r="3095" spans="1:5">
      <c r="A3095" s="1" t="s">
        <v>4</v>
      </c>
      <c r="B3095" s="1" t="s">
        <v>2987</v>
      </c>
      <c r="C3095">
        <f>VLOOKUP(B3095,pivottrain!A:C,2,0)</f>
        <v>0.171875</v>
      </c>
      <c r="D3095">
        <f>VLOOKUP(B3095,pivottrain!A:C,3,0)</f>
        <v>0.828125</v>
      </c>
      <c r="E3095" t="str">
        <f t="shared" si="48"/>
        <v>MALE</v>
      </c>
    </row>
    <row r="3096" spans="1:5">
      <c r="A3096" s="1" t="s">
        <v>4</v>
      </c>
      <c r="B3096" s="1" t="s">
        <v>2976</v>
      </c>
      <c r="C3096">
        <f>VLOOKUP(B3096,pivottrain!A:C,2,0)</f>
        <v>0.73152478952291866</v>
      </c>
      <c r="D3096">
        <f>VLOOKUP(B3096,pivottrain!A:C,3,0)</f>
        <v>0.26847521047708139</v>
      </c>
      <c r="E3096" t="str">
        <f t="shared" si="48"/>
        <v>FEMALE</v>
      </c>
    </row>
    <row r="3097" spans="1:5">
      <c r="A3097" s="1" t="s">
        <v>4</v>
      </c>
      <c r="B3097" s="1" t="s">
        <v>2992</v>
      </c>
      <c r="C3097">
        <f>VLOOKUP(B3097,pivottrain!A:C,2,0)</f>
        <v>0.06</v>
      </c>
      <c r="D3097">
        <f>VLOOKUP(B3097,pivottrain!A:C,3,0)</f>
        <v>0.94</v>
      </c>
      <c r="E3097" t="str">
        <f t="shared" si="48"/>
        <v>MALE</v>
      </c>
    </row>
    <row r="3098" spans="1:5">
      <c r="A3098" s="1" t="s">
        <v>4</v>
      </c>
      <c r="B3098" s="1" t="s">
        <v>2985</v>
      </c>
      <c r="C3098">
        <f>VLOOKUP(B3098,pivottrain!A:C,2,0)</f>
        <v>6.25E-2</v>
      </c>
      <c r="D3098">
        <f>VLOOKUP(B3098,pivottrain!A:C,3,0)</f>
        <v>0.9375</v>
      </c>
      <c r="E3098" t="str">
        <f t="shared" si="48"/>
        <v>MALE</v>
      </c>
    </row>
    <row r="3099" spans="1:5">
      <c r="A3099" s="1" t="s">
        <v>4</v>
      </c>
      <c r="B3099" s="1" t="s">
        <v>2978</v>
      </c>
      <c r="C3099">
        <f>VLOOKUP(B3099,pivottrain!A:C,2,0)</f>
        <v>5.0847457627118647E-2</v>
      </c>
      <c r="D3099">
        <f>VLOOKUP(B3099,pivottrain!A:C,3,0)</f>
        <v>0.94915254237288138</v>
      </c>
      <c r="E3099" t="str">
        <f t="shared" si="48"/>
        <v>MALE</v>
      </c>
    </row>
    <row r="3100" spans="1:5">
      <c r="A3100" s="1" t="s">
        <v>4</v>
      </c>
      <c r="B3100" s="1" t="s">
        <v>2985</v>
      </c>
      <c r="C3100">
        <f>VLOOKUP(B3100,pivottrain!A:C,2,0)</f>
        <v>6.25E-2</v>
      </c>
      <c r="D3100">
        <f>VLOOKUP(B3100,pivottrain!A:C,3,0)</f>
        <v>0.9375</v>
      </c>
      <c r="E3100" t="str">
        <f t="shared" si="48"/>
        <v>MALE</v>
      </c>
    </row>
    <row r="3101" spans="1:5">
      <c r="A3101" s="1" t="s">
        <v>4</v>
      </c>
      <c r="B3101" s="1" t="s">
        <v>2992</v>
      </c>
      <c r="C3101">
        <f>VLOOKUP(B3101,pivottrain!A:C,2,0)</f>
        <v>0.06</v>
      </c>
      <c r="D3101">
        <f>VLOOKUP(B3101,pivottrain!A:C,3,0)</f>
        <v>0.94</v>
      </c>
      <c r="E3101" t="str">
        <f t="shared" si="48"/>
        <v>MALE</v>
      </c>
    </row>
    <row r="3102" spans="1:5">
      <c r="A3102" s="1" t="s">
        <v>4</v>
      </c>
      <c r="B3102" s="1" t="s">
        <v>2976</v>
      </c>
      <c r="C3102">
        <f>VLOOKUP(B3102,pivottrain!A:C,2,0)</f>
        <v>0.73152478952291866</v>
      </c>
      <c r="D3102">
        <f>VLOOKUP(B3102,pivottrain!A:C,3,0)</f>
        <v>0.26847521047708139</v>
      </c>
      <c r="E3102" t="str">
        <f t="shared" si="48"/>
        <v>FEMALE</v>
      </c>
    </row>
    <row r="3103" spans="1:5">
      <c r="A3103" s="1" t="s">
        <v>4</v>
      </c>
      <c r="B3103" s="1" t="s">
        <v>2978</v>
      </c>
      <c r="C3103">
        <f>VLOOKUP(B3103,pivottrain!A:C,2,0)</f>
        <v>5.0847457627118647E-2</v>
      </c>
      <c r="D3103">
        <f>VLOOKUP(B3103,pivottrain!A:C,3,0)</f>
        <v>0.94915254237288138</v>
      </c>
      <c r="E3103" t="str">
        <f t="shared" si="48"/>
        <v>MALE</v>
      </c>
    </row>
    <row r="3104" spans="1:5">
      <c r="A3104" s="1" t="s">
        <v>4</v>
      </c>
      <c r="B3104" s="1" t="s">
        <v>2978</v>
      </c>
      <c r="C3104">
        <f>VLOOKUP(B3104,pivottrain!A:C,2,0)</f>
        <v>5.0847457627118647E-2</v>
      </c>
      <c r="D3104">
        <f>VLOOKUP(B3104,pivottrain!A:C,3,0)</f>
        <v>0.94915254237288138</v>
      </c>
      <c r="E3104" t="str">
        <f t="shared" si="48"/>
        <v>MALE</v>
      </c>
    </row>
    <row r="3105" spans="1:5">
      <c r="A3105" s="1" t="s">
        <v>4</v>
      </c>
      <c r="B3105" s="1" t="s">
        <v>2992</v>
      </c>
      <c r="C3105">
        <f>VLOOKUP(B3105,pivottrain!A:C,2,0)</f>
        <v>0.06</v>
      </c>
      <c r="D3105">
        <f>VLOOKUP(B3105,pivottrain!A:C,3,0)</f>
        <v>0.94</v>
      </c>
      <c r="E3105" t="str">
        <f t="shared" si="48"/>
        <v>MALE</v>
      </c>
    </row>
    <row r="3106" spans="1:5">
      <c r="A3106" s="1" t="s">
        <v>4</v>
      </c>
      <c r="B3106" s="1" t="s">
        <v>2987</v>
      </c>
      <c r="C3106">
        <f>VLOOKUP(B3106,pivottrain!A:C,2,0)</f>
        <v>0.171875</v>
      </c>
      <c r="D3106">
        <f>VLOOKUP(B3106,pivottrain!A:C,3,0)</f>
        <v>0.828125</v>
      </c>
      <c r="E3106" t="str">
        <f t="shared" si="48"/>
        <v>MALE</v>
      </c>
    </row>
    <row r="3107" spans="1:5">
      <c r="A3107" s="1" t="s">
        <v>4</v>
      </c>
      <c r="B3107" s="1" t="s">
        <v>2992</v>
      </c>
      <c r="C3107">
        <f>VLOOKUP(B3107,pivottrain!A:C,2,0)</f>
        <v>0.06</v>
      </c>
      <c r="D3107">
        <f>VLOOKUP(B3107,pivottrain!A:C,3,0)</f>
        <v>0.94</v>
      </c>
      <c r="E3107" t="str">
        <f t="shared" si="48"/>
        <v>MALE</v>
      </c>
    </row>
    <row r="3108" spans="1:5">
      <c r="A3108" s="1" t="s">
        <v>4</v>
      </c>
      <c r="B3108" s="1" t="s">
        <v>2976</v>
      </c>
      <c r="C3108">
        <f>VLOOKUP(B3108,pivottrain!A:C,2,0)</f>
        <v>0.73152478952291866</v>
      </c>
      <c r="D3108">
        <f>VLOOKUP(B3108,pivottrain!A:C,3,0)</f>
        <v>0.26847521047708139</v>
      </c>
      <c r="E3108" t="str">
        <f t="shared" si="48"/>
        <v>FEMALE</v>
      </c>
    </row>
    <row r="3109" spans="1:5">
      <c r="A3109" s="1" t="s">
        <v>4</v>
      </c>
      <c r="B3109" s="1" t="s">
        <v>2997</v>
      </c>
      <c r="C3109">
        <f>VLOOKUP(B3109,pivottrain!A:C,2,0)</f>
        <v>5.5555555555555552E-2</v>
      </c>
      <c r="D3109">
        <f>VLOOKUP(B3109,pivottrain!A:C,3,0)</f>
        <v>0.94444444444444442</v>
      </c>
      <c r="E3109" t="str">
        <f t="shared" si="48"/>
        <v>MALE</v>
      </c>
    </row>
    <row r="3110" spans="1:5">
      <c r="A3110" s="1" t="s">
        <v>4</v>
      </c>
      <c r="B3110" s="1" t="s">
        <v>2988</v>
      </c>
      <c r="C3110">
        <f>VLOOKUP(B3110,pivottrain!A:C,2,0)</f>
        <v>6.5384615384615388E-2</v>
      </c>
      <c r="D3110">
        <f>VLOOKUP(B3110,pivottrain!A:C,3,0)</f>
        <v>0.93461538461538463</v>
      </c>
      <c r="E3110" t="str">
        <f t="shared" si="48"/>
        <v>MALE</v>
      </c>
    </row>
    <row r="3111" spans="1:5">
      <c r="A3111" s="1" t="s">
        <v>4</v>
      </c>
      <c r="B3111" s="1" t="s">
        <v>2983</v>
      </c>
      <c r="C3111">
        <f>VLOOKUP(B3111,pivottrain!A:C,2,0)</f>
        <v>0.82037996545768566</v>
      </c>
      <c r="D3111">
        <f>VLOOKUP(B3111,pivottrain!A:C,3,0)</f>
        <v>0.17962003454231434</v>
      </c>
      <c r="E3111" t="str">
        <f t="shared" si="48"/>
        <v>FEMALE</v>
      </c>
    </row>
    <row r="3112" spans="1:5">
      <c r="A3112" s="1" t="s">
        <v>4</v>
      </c>
      <c r="B3112" s="1" t="s">
        <v>2982</v>
      </c>
      <c r="C3112">
        <f>VLOOKUP(B3112,pivottrain!A:C,2,0)</f>
        <v>3.7234042553191488E-2</v>
      </c>
      <c r="D3112">
        <f>VLOOKUP(B3112,pivottrain!A:C,3,0)</f>
        <v>0.96276595744680848</v>
      </c>
      <c r="E3112" t="str">
        <f t="shared" si="48"/>
        <v>MALE</v>
      </c>
    </row>
    <row r="3113" spans="1:5">
      <c r="A3113" s="1" t="s">
        <v>4</v>
      </c>
      <c r="B3113" s="1" t="s">
        <v>2983</v>
      </c>
      <c r="C3113">
        <f>VLOOKUP(B3113,pivottrain!A:C,2,0)</f>
        <v>0.82037996545768566</v>
      </c>
      <c r="D3113">
        <f>VLOOKUP(B3113,pivottrain!A:C,3,0)</f>
        <v>0.17962003454231434</v>
      </c>
      <c r="E3113" t="str">
        <f t="shared" si="48"/>
        <v>FEMALE</v>
      </c>
    </row>
    <row r="3114" spans="1:5">
      <c r="A3114" s="1" t="s">
        <v>4</v>
      </c>
      <c r="B3114" s="1" t="s">
        <v>2987</v>
      </c>
      <c r="C3114">
        <f>VLOOKUP(B3114,pivottrain!A:C,2,0)</f>
        <v>0.171875</v>
      </c>
      <c r="D3114">
        <f>VLOOKUP(B3114,pivottrain!A:C,3,0)</f>
        <v>0.828125</v>
      </c>
      <c r="E3114" t="str">
        <f t="shared" si="48"/>
        <v>MALE</v>
      </c>
    </row>
    <row r="3115" spans="1:5">
      <c r="A3115" s="1" t="s">
        <v>4</v>
      </c>
      <c r="B3115" s="1" t="s">
        <v>2995</v>
      </c>
      <c r="C3115">
        <f>VLOOKUP(B3115,pivottrain!A:C,2,0)</f>
        <v>0.15492957746478872</v>
      </c>
      <c r="D3115">
        <f>VLOOKUP(B3115,pivottrain!A:C,3,0)</f>
        <v>0.84507042253521125</v>
      </c>
      <c r="E3115" t="str">
        <f t="shared" si="48"/>
        <v>MALE</v>
      </c>
    </row>
    <row r="3116" spans="1:5">
      <c r="A3116" s="1" t="s">
        <v>4</v>
      </c>
      <c r="B3116" s="1" t="s">
        <v>2996</v>
      </c>
      <c r="C3116">
        <f>VLOOKUP(B3116,pivottrain!A:C,2,0)</f>
        <v>0</v>
      </c>
      <c r="D3116">
        <f>VLOOKUP(B3116,pivottrain!A:C,3,0)</f>
        <v>1</v>
      </c>
      <c r="E3116" t="str">
        <f t="shared" si="48"/>
        <v>MALE</v>
      </c>
    </row>
    <row r="3117" spans="1:5">
      <c r="A3117" s="1" t="s">
        <v>4</v>
      </c>
      <c r="B3117" s="1" t="s">
        <v>2983</v>
      </c>
      <c r="C3117">
        <f>VLOOKUP(B3117,pivottrain!A:C,2,0)</f>
        <v>0.82037996545768566</v>
      </c>
      <c r="D3117">
        <f>VLOOKUP(B3117,pivottrain!A:C,3,0)</f>
        <v>0.17962003454231434</v>
      </c>
      <c r="E3117" t="str">
        <f t="shared" si="48"/>
        <v>FEMALE</v>
      </c>
    </row>
    <row r="3118" spans="1:5">
      <c r="A3118" s="1" t="s">
        <v>4</v>
      </c>
      <c r="B3118" s="1" t="s">
        <v>2976</v>
      </c>
      <c r="C3118">
        <f>VLOOKUP(B3118,pivottrain!A:C,2,0)</f>
        <v>0.73152478952291866</v>
      </c>
      <c r="D3118">
        <f>VLOOKUP(B3118,pivottrain!A:C,3,0)</f>
        <v>0.26847521047708139</v>
      </c>
      <c r="E3118" t="str">
        <f t="shared" si="48"/>
        <v>FEMALE</v>
      </c>
    </row>
    <row r="3119" spans="1:5">
      <c r="A3119" s="1" t="s">
        <v>4</v>
      </c>
      <c r="B3119" s="1" t="s">
        <v>2988</v>
      </c>
      <c r="C3119">
        <f>VLOOKUP(B3119,pivottrain!A:C,2,0)</f>
        <v>6.5384615384615388E-2</v>
      </c>
      <c r="D3119">
        <f>VLOOKUP(B3119,pivottrain!A:C,3,0)</f>
        <v>0.93461538461538463</v>
      </c>
      <c r="E3119" t="str">
        <f t="shared" si="48"/>
        <v>MALE</v>
      </c>
    </row>
    <row r="3120" spans="1:5">
      <c r="A3120" s="1" t="s">
        <v>4</v>
      </c>
      <c r="B3120" s="1" t="s">
        <v>2993</v>
      </c>
      <c r="C3120">
        <f>VLOOKUP(B3120,pivottrain!A:C,2,0)</f>
        <v>0.10810810810810811</v>
      </c>
      <c r="D3120">
        <f>VLOOKUP(B3120,pivottrain!A:C,3,0)</f>
        <v>0.89189189189189189</v>
      </c>
      <c r="E3120" t="str">
        <f t="shared" si="48"/>
        <v>MALE</v>
      </c>
    </row>
    <row r="3121" spans="1:5">
      <c r="A3121" s="1" t="s">
        <v>4</v>
      </c>
      <c r="B3121" s="1" t="s">
        <v>2994</v>
      </c>
      <c r="C3121">
        <f>VLOOKUP(B3121,pivottrain!A:C,2,0)</f>
        <v>8.6538461538461536E-2</v>
      </c>
      <c r="D3121">
        <f>VLOOKUP(B3121,pivottrain!A:C,3,0)</f>
        <v>0.91346153846153844</v>
      </c>
      <c r="E3121" t="str">
        <f t="shared" si="48"/>
        <v>MALE</v>
      </c>
    </row>
    <row r="3122" spans="1:5">
      <c r="A3122" s="1" t="s">
        <v>4</v>
      </c>
      <c r="B3122" s="1" t="s">
        <v>2987</v>
      </c>
      <c r="C3122">
        <f>VLOOKUP(B3122,pivottrain!A:C,2,0)</f>
        <v>0.171875</v>
      </c>
      <c r="D3122">
        <f>VLOOKUP(B3122,pivottrain!A:C,3,0)</f>
        <v>0.828125</v>
      </c>
      <c r="E3122" t="str">
        <f t="shared" si="48"/>
        <v>MALE</v>
      </c>
    </row>
    <row r="3123" spans="1:5">
      <c r="A3123" s="1" t="s">
        <v>4</v>
      </c>
      <c r="B3123" s="1" t="s">
        <v>2992</v>
      </c>
      <c r="C3123">
        <f>VLOOKUP(B3123,pivottrain!A:C,2,0)</f>
        <v>0.06</v>
      </c>
      <c r="D3123">
        <f>VLOOKUP(B3123,pivottrain!A:C,3,0)</f>
        <v>0.94</v>
      </c>
      <c r="E3123" t="str">
        <f t="shared" si="48"/>
        <v>MALE</v>
      </c>
    </row>
    <row r="3124" spans="1:5">
      <c r="A3124" s="1" t="s">
        <v>4</v>
      </c>
      <c r="B3124" s="1" t="s">
        <v>2976</v>
      </c>
      <c r="C3124">
        <f>VLOOKUP(B3124,pivottrain!A:C,2,0)</f>
        <v>0.73152478952291866</v>
      </c>
      <c r="D3124">
        <f>VLOOKUP(B3124,pivottrain!A:C,3,0)</f>
        <v>0.26847521047708139</v>
      </c>
      <c r="E3124" t="str">
        <f t="shared" si="48"/>
        <v>FEMALE</v>
      </c>
    </row>
    <row r="3125" spans="1:5">
      <c r="A3125" s="1" t="s">
        <v>4</v>
      </c>
      <c r="B3125" s="1" t="s">
        <v>2976</v>
      </c>
      <c r="C3125">
        <f>VLOOKUP(B3125,pivottrain!A:C,2,0)</f>
        <v>0.73152478952291866</v>
      </c>
      <c r="D3125">
        <f>VLOOKUP(B3125,pivottrain!A:C,3,0)</f>
        <v>0.26847521047708139</v>
      </c>
      <c r="E3125" t="str">
        <f t="shared" si="48"/>
        <v>FEMALE</v>
      </c>
    </row>
    <row r="3126" spans="1:5">
      <c r="A3126" s="1" t="s">
        <v>4</v>
      </c>
      <c r="B3126" s="1" t="s">
        <v>2996</v>
      </c>
      <c r="C3126">
        <f>VLOOKUP(B3126,pivottrain!A:C,2,0)</f>
        <v>0</v>
      </c>
      <c r="D3126">
        <f>VLOOKUP(B3126,pivottrain!A:C,3,0)</f>
        <v>1</v>
      </c>
      <c r="E3126" t="str">
        <f t="shared" si="48"/>
        <v>MALE</v>
      </c>
    </row>
    <row r="3127" spans="1:5">
      <c r="A3127" s="1" t="s">
        <v>4</v>
      </c>
      <c r="B3127" s="1" t="s">
        <v>2988</v>
      </c>
      <c r="C3127">
        <f>VLOOKUP(B3127,pivottrain!A:C,2,0)</f>
        <v>6.5384615384615388E-2</v>
      </c>
      <c r="D3127">
        <f>VLOOKUP(B3127,pivottrain!A:C,3,0)</f>
        <v>0.93461538461538463</v>
      </c>
      <c r="E3127" t="str">
        <f t="shared" si="48"/>
        <v>MALE</v>
      </c>
    </row>
    <row r="3128" spans="1:5">
      <c r="A3128" s="1" t="s">
        <v>4</v>
      </c>
      <c r="B3128" s="1" t="s">
        <v>2988</v>
      </c>
      <c r="C3128">
        <f>VLOOKUP(B3128,pivottrain!A:C,2,0)</f>
        <v>6.5384615384615388E-2</v>
      </c>
      <c r="D3128">
        <f>VLOOKUP(B3128,pivottrain!A:C,3,0)</f>
        <v>0.93461538461538463</v>
      </c>
      <c r="E3128" t="str">
        <f t="shared" si="48"/>
        <v>MALE</v>
      </c>
    </row>
    <row r="3129" spans="1:5">
      <c r="A3129" s="1" t="s">
        <v>4</v>
      </c>
      <c r="B3129" s="1" t="s">
        <v>2992</v>
      </c>
      <c r="C3129">
        <f>VLOOKUP(B3129,pivottrain!A:C,2,0)</f>
        <v>0.06</v>
      </c>
      <c r="D3129">
        <f>VLOOKUP(B3129,pivottrain!A:C,3,0)</f>
        <v>0.94</v>
      </c>
      <c r="E3129" t="str">
        <f t="shared" si="48"/>
        <v>MALE</v>
      </c>
    </row>
    <row r="3130" spans="1:5">
      <c r="A3130" s="1" t="s">
        <v>4</v>
      </c>
      <c r="B3130" s="1" t="s">
        <v>2986</v>
      </c>
      <c r="C3130">
        <f>VLOOKUP(B3130,pivottrain!A:C,2,0)</f>
        <v>0.28260869565217389</v>
      </c>
      <c r="D3130">
        <f>VLOOKUP(B3130,pivottrain!A:C,3,0)</f>
        <v>0.71739130434782605</v>
      </c>
      <c r="E3130" t="str">
        <f t="shared" si="48"/>
        <v>MALE</v>
      </c>
    </row>
    <row r="3131" spans="1:5">
      <c r="A3131" s="1" t="s">
        <v>4</v>
      </c>
      <c r="B3131" s="1" t="s">
        <v>2994</v>
      </c>
      <c r="C3131">
        <f>VLOOKUP(B3131,pivottrain!A:C,2,0)</f>
        <v>8.6538461538461536E-2</v>
      </c>
      <c r="D3131">
        <f>VLOOKUP(B3131,pivottrain!A:C,3,0)</f>
        <v>0.91346153846153844</v>
      </c>
      <c r="E3131" t="str">
        <f t="shared" si="48"/>
        <v>MALE</v>
      </c>
    </row>
    <row r="3132" spans="1:5">
      <c r="A3132" s="1" t="s">
        <v>4</v>
      </c>
      <c r="B3132" s="1" t="s">
        <v>2988</v>
      </c>
      <c r="C3132">
        <f>VLOOKUP(B3132,pivottrain!A:C,2,0)</f>
        <v>6.5384615384615388E-2</v>
      </c>
      <c r="D3132">
        <f>VLOOKUP(B3132,pivottrain!A:C,3,0)</f>
        <v>0.93461538461538463</v>
      </c>
      <c r="E3132" t="str">
        <f t="shared" si="48"/>
        <v>MALE</v>
      </c>
    </row>
    <row r="3133" spans="1:5">
      <c r="A3133" s="1" t="s">
        <v>4</v>
      </c>
      <c r="B3133" s="1" t="s">
        <v>2994</v>
      </c>
      <c r="C3133">
        <f>VLOOKUP(B3133,pivottrain!A:C,2,0)</f>
        <v>8.6538461538461536E-2</v>
      </c>
      <c r="D3133">
        <f>VLOOKUP(B3133,pivottrain!A:C,3,0)</f>
        <v>0.91346153846153844</v>
      </c>
      <c r="E3133" t="str">
        <f t="shared" si="48"/>
        <v>MALE</v>
      </c>
    </row>
    <row r="3134" spans="1:5">
      <c r="A3134" s="1" t="s">
        <v>4</v>
      </c>
      <c r="B3134" s="1" t="s">
        <v>2994</v>
      </c>
      <c r="C3134">
        <f>VLOOKUP(B3134,pivottrain!A:C,2,0)</f>
        <v>8.6538461538461536E-2</v>
      </c>
      <c r="D3134">
        <f>VLOOKUP(B3134,pivottrain!A:C,3,0)</f>
        <v>0.91346153846153844</v>
      </c>
      <c r="E3134" t="str">
        <f t="shared" si="48"/>
        <v>MALE</v>
      </c>
    </row>
    <row r="3135" spans="1:5">
      <c r="A3135" s="1" t="s">
        <v>4</v>
      </c>
      <c r="B3135" s="1" t="s">
        <v>2976</v>
      </c>
      <c r="C3135">
        <f>VLOOKUP(B3135,pivottrain!A:C,2,0)</f>
        <v>0.73152478952291866</v>
      </c>
      <c r="D3135">
        <f>VLOOKUP(B3135,pivottrain!A:C,3,0)</f>
        <v>0.26847521047708139</v>
      </c>
      <c r="E3135" t="str">
        <f t="shared" si="48"/>
        <v>FEMALE</v>
      </c>
    </row>
    <row r="3136" spans="1:5">
      <c r="A3136" s="1" t="s">
        <v>4</v>
      </c>
      <c r="B3136" s="1" t="s">
        <v>2988</v>
      </c>
      <c r="C3136">
        <f>VLOOKUP(B3136,pivottrain!A:C,2,0)</f>
        <v>6.5384615384615388E-2</v>
      </c>
      <c r="D3136">
        <f>VLOOKUP(B3136,pivottrain!A:C,3,0)</f>
        <v>0.93461538461538463</v>
      </c>
      <c r="E3136" t="str">
        <f t="shared" si="48"/>
        <v>MALE</v>
      </c>
    </row>
    <row r="3137" spans="1:5">
      <c r="A3137" s="1" t="s">
        <v>4</v>
      </c>
      <c r="B3137" s="1" t="s">
        <v>2992</v>
      </c>
      <c r="C3137">
        <f>VLOOKUP(B3137,pivottrain!A:C,2,0)</f>
        <v>0.06</v>
      </c>
      <c r="D3137">
        <f>VLOOKUP(B3137,pivottrain!A:C,3,0)</f>
        <v>0.94</v>
      </c>
      <c r="E3137" t="str">
        <f t="shared" si="48"/>
        <v>MALE</v>
      </c>
    </row>
    <row r="3138" spans="1:5">
      <c r="A3138" s="1" t="s">
        <v>4</v>
      </c>
      <c r="B3138" s="1" t="s">
        <v>2988</v>
      </c>
      <c r="C3138">
        <f>VLOOKUP(B3138,pivottrain!A:C,2,0)</f>
        <v>6.5384615384615388E-2</v>
      </c>
      <c r="D3138">
        <f>VLOOKUP(B3138,pivottrain!A:C,3,0)</f>
        <v>0.93461538461538463</v>
      </c>
      <c r="E3138" t="str">
        <f t="shared" si="48"/>
        <v>MALE</v>
      </c>
    </row>
    <row r="3139" spans="1:5">
      <c r="A3139" s="1" t="s">
        <v>4</v>
      </c>
      <c r="B3139" s="1" t="s">
        <v>2982</v>
      </c>
      <c r="C3139">
        <f>VLOOKUP(B3139,pivottrain!A:C,2,0)</f>
        <v>3.7234042553191488E-2</v>
      </c>
      <c r="D3139">
        <f>VLOOKUP(B3139,pivottrain!A:C,3,0)</f>
        <v>0.96276595744680848</v>
      </c>
      <c r="E3139" t="str">
        <f t="shared" ref="E3139:E3202" si="49">IF(D3139&gt;C3139,"MALE","FEMALE")</f>
        <v>MALE</v>
      </c>
    </row>
    <row r="3140" spans="1:5">
      <c r="A3140" s="1" t="s">
        <v>4</v>
      </c>
      <c r="B3140" s="1" t="s">
        <v>2988</v>
      </c>
      <c r="C3140">
        <f>VLOOKUP(B3140,pivottrain!A:C,2,0)</f>
        <v>6.5384615384615388E-2</v>
      </c>
      <c r="D3140">
        <f>VLOOKUP(B3140,pivottrain!A:C,3,0)</f>
        <v>0.93461538461538463</v>
      </c>
      <c r="E3140" t="str">
        <f t="shared" si="49"/>
        <v>MALE</v>
      </c>
    </row>
    <row r="3141" spans="1:5">
      <c r="A3141" s="1" t="s">
        <v>4</v>
      </c>
      <c r="B3141" s="1" t="s">
        <v>2976</v>
      </c>
      <c r="C3141">
        <f>VLOOKUP(B3141,pivottrain!A:C,2,0)</f>
        <v>0.73152478952291866</v>
      </c>
      <c r="D3141">
        <f>VLOOKUP(B3141,pivottrain!A:C,3,0)</f>
        <v>0.26847521047708139</v>
      </c>
      <c r="E3141" t="str">
        <f t="shared" si="49"/>
        <v>FEMALE</v>
      </c>
    </row>
    <row r="3142" spans="1:5">
      <c r="A3142" s="1" t="s">
        <v>4</v>
      </c>
      <c r="B3142" s="1" t="s">
        <v>2976</v>
      </c>
      <c r="C3142">
        <f>VLOOKUP(B3142,pivottrain!A:C,2,0)</f>
        <v>0.73152478952291866</v>
      </c>
      <c r="D3142">
        <f>VLOOKUP(B3142,pivottrain!A:C,3,0)</f>
        <v>0.26847521047708139</v>
      </c>
      <c r="E3142" t="str">
        <f t="shared" si="49"/>
        <v>FEMALE</v>
      </c>
    </row>
    <row r="3143" spans="1:5">
      <c r="A3143" s="1" t="s">
        <v>4</v>
      </c>
      <c r="B3143" s="1" t="s">
        <v>2995</v>
      </c>
      <c r="C3143">
        <f>VLOOKUP(B3143,pivottrain!A:C,2,0)</f>
        <v>0.15492957746478872</v>
      </c>
      <c r="D3143">
        <f>VLOOKUP(B3143,pivottrain!A:C,3,0)</f>
        <v>0.84507042253521125</v>
      </c>
      <c r="E3143" t="str">
        <f t="shared" si="49"/>
        <v>MALE</v>
      </c>
    </row>
    <row r="3144" spans="1:5">
      <c r="A3144" s="1" t="s">
        <v>4</v>
      </c>
      <c r="B3144" s="1" t="s">
        <v>2988</v>
      </c>
      <c r="C3144">
        <f>VLOOKUP(B3144,pivottrain!A:C,2,0)</f>
        <v>6.5384615384615388E-2</v>
      </c>
      <c r="D3144">
        <f>VLOOKUP(B3144,pivottrain!A:C,3,0)</f>
        <v>0.93461538461538463</v>
      </c>
      <c r="E3144" t="str">
        <f t="shared" si="49"/>
        <v>MALE</v>
      </c>
    </row>
    <row r="3145" spans="1:5">
      <c r="A3145" s="1" t="s">
        <v>4</v>
      </c>
      <c r="B3145" s="1" t="s">
        <v>2988</v>
      </c>
      <c r="C3145">
        <f>VLOOKUP(B3145,pivottrain!A:C,2,0)</f>
        <v>6.5384615384615388E-2</v>
      </c>
      <c r="D3145">
        <f>VLOOKUP(B3145,pivottrain!A:C,3,0)</f>
        <v>0.93461538461538463</v>
      </c>
      <c r="E3145" t="str">
        <f t="shared" si="49"/>
        <v>MALE</v>
      </c>
    </row>
    <row r="3146" spans="1:5">
      <c r="A3146" s="1" t="s">
        <v>4</v>
      </c>
      <c r="B3146" s="1" t="s">
        <v>2984</v>
      </c>
      <c r="C3146">
        <f>VLOOKUP(B3146,pivottrain!A:C,2,0)</f>
        <v>2.6315789473684209E-2</v>
      </c>
      <c r="D3146">
        <f>VLOOKUP(B3146,pivottrain!A:C,3,0)</f>
        <v>0.97368421052631582</v>
      </c>
      <c r="E3146" t="str">
        <f t="shared" si="49"/>
        <v>MALE</v>
      </c>
    </row>
    <row r="3147" spans="1:5">
      <c r="A3147" s="1" t="s">
        <v>4</v>
      </c>
      <c r="B3147" s="1" t="s">
        <v>2988</v>
      </c>
      <c r="C3147">
        <f>VLOOKUP(B3147,pivottrain!A:C,2,0)</f>
        <v>6.5384615384615388E-2</v>
      </c>
      <c r="D3147">
        <f>VLOOKUP(B3147,pivottrain!A:C,3,0)</f>
        <v>0.93461538461538463</v>
      </c>
      <c r="E3147" t="str">
        <f t="shared" si="49"/>
        <v>MALE</v>
      </c>
    </row>
    <row r="3148" spans="1:5">
      <c r="A3148" s="1" t="s">
        <v>4</v>
      </c>
      <c r="B3148" s="1" t="s">
        <v>2982</v>
      </c>
      <c r="C3148">
        <f>VLOOKUP(B3148,pivottrain!A:C,2,0)</f>
        <v>3.7234042553191488E-2</v>
      </c>
      <c r="D3148">
        <f>VLOOKUP(B3148,pivottrain!A:C,3,0)</f>
        <v>0.96276595744680848</v>
      </c>
      <c r="E3148" t="str">
        <f t="shared" si="49"/>
        <v>MALE</v>
      </c>
    </row>
    <row r="3149" spans="1:5">
      <c r="A3149" s="1" t="s">
        <v>4</v>
      </c>
      <c r="B3149" s="1" t="s">
        <v>2996</v>
      </c>
      <c r="C3149">
        <f>VLOOKUP(B3149,pivottrain!A:C,2,0)</f>
        <v>0</v>
      </c>
      <c r="D3149">
        <f>VLOOKUP(B3149,pivottrain!A:C,3,0)</f>
        <v>1</v>
      </c>
      <c r="E3149" t="str">
        <f t="shared" si="49"/>
        <v>MALE</v>
      </c>
    </row>
    <row r="3150" spans="1:5">
      <c r="A3150" s="1" t="s">
        <v>4</v>
      </c>
      <c r="B3150" s="1" t="s">
        <v>2992</v>
      </c>
      <c r="C3150">
        <f>VLOOKUP(B3150,pivottrain!A:C,2,0)</f>
        <v>0.06</v>
      </c>
      <c r="D3150">
        <f>VLOOKUP(B3150,pivottrain!A:C,3,0)</f>
        <v>0.94</v>
      </c>
      <c r="E3150" t="str">
        <f t="shared" si="49"/>
        <v>MALE</v>
      </c>
    </row>
    <row r="3151" spans="1:5">
      <c r="A3151" s="1" t="s">
        <v>4</v>
      </c>
      <c r="B3151" s="1" t="s">
        <v>2988</v>
      </c>
      <c r="C3151">
        <f>VLOOKUP(B3151,pivottrain!A:C,2,0)</f>
        <v>6.5384615384615388E-2</v>
      </c>
      <c r="D3151">
        <f>VLOOKUP(B3151,pivottrain!A:C,3,0)</f>
        <v>0.93461538461538463</v>
      </c>
      <c r="E3151" t="str">
        <f t="shared" si="49"/>
        <v>MALE</v>
      </c>
    </row>
    <row r="3152" spans="1:5">
      <c r="A3152" s="1" t="s">
        <v>4</v>
      </c>
      <c r="B3152" s="1" t="s">
        <v>2976</v>
      </c>
      <c r="C3152">
        <f>VLOOKUP(B3152,pivottrain!A:C,2,0)</f>
        <v>0.73152478952291866</v>
      </c>
      <c r="D3152">
        <f>VLOOKUP(B3152,pivottrain!A:C,3,0)</f>
        <v>0.26847521047708139</v>
      </c>
      <c r="E3152" t="str">
        <f t="shared" si="49"/>
        <v>FEMALE</v>
      </c>
    </row>
    <row r="3153" spans="1:5">
      <c r="A3153" s="1" t="s">
        <v>4</v>
      </c>
      <c r="B3153" s="1" t="s">
        <v>2997</v>
      </c>
      <c r="C3153">
        <f>VLOOKUP(B3153,pivottrain!A:C,2,0)</f>
        <v>5.5555555555555552E-2</v>
      </c>
      <c r="D3153">
        <f>VLOOKUP(B3153,pivottrain!A:C,3,0)</f>
        <v>0.94444444444444442</v>
      </c>
      <c r="E3153" t="str">
        <f t="shared" si="49"/>
        <v>MALE</v>
      </c>
    </row>
    <row r="3154" spans="1:5">
      <c r="A3154" s="1" t="s">
        <v>4</v>
      </c>
      <c r="B3154" s="1" t="s">
        <v>2992</v>
      </c>
      <c r="C3154">
        <f>VLOOKUP(B3154,pivottrain!A:C,2,0)</f>
        <v>0.06</v>
      </c>
      <c r="D3154">
        <f>VLOOKUP(B3154,pivottrain!A:C,3,0)</f>
        <v>0.94</v>
      </c>
      <c r="E3154" t="str">
        <f t="shared" si="49"/>
        <v>MALE</v>
      </c>
    </row>
    <row r="3155" spans="1:5">
      <c r="A3155" s="1" t="s">
        <v>4</v>
      </c>
      <c r="B3155" s="1" t="s">
        <v>2988</v>
      </c>
      <c r="C3155">
        <f>VLOOKUP(B3155,pivottrain!A:C,2,0)</f>
        <v>6.5384615384615388E-2</v>
      </c>
      <c r="D3155">
        <f>VLOOKUP(B3155,pivottrain!A:C,3,0)</f>
        <v>0.93461538461538463</v>
      </c>
      <c r="E3155" t="str">
        <f t="shared" si="49"/>
        <v>MALE</v>
      </c>
    </row>
    <row r="3156" spans="1:5">
      <c r="A3156" s="1" t="s">
        <v>4</v>
      </c>
      <c r="B3156" s="1" t="s">
        <v>2982</v>
      </c>
      <c r="C3156">
        <f>VLOOKUP(B3156,pivottrain!A:C,2,0)</f>
        <v>3.7234042553191488E-2</v>
      </c>
      <c r="D3156">
        <f>VLOOKUP(B3156,pivottrain!A:C,3,0)</f>
        <v>0.96276595744680848</v>
      </c>
      <c r="E3156" t="str">
        <f t="shared" si="49"/>
        <v>MALE</v>
      </c>
    </row>
    <row r="3157" spans="1:5">
      <c r="A3157" s="1" t="s">
        <v>4</v>
      </c>
      <c r="B3157" s="1" t="s">
        <v>2988</v>
      </c>
      <c r="C3157">
        <f>VLOOKUP(B3157,pivottrain!A:C,2,0)</f>
        <v>6.5384615384615388E-2</v>
      </c>
      <c r="D3157">
        <f>VLOOKUP(B3157,pivottrain!A:C,3,0)</f>
        <v>0.93461538461538463</v>
      </c>
      <c r="E3157" t="str">
        <f t="shared" si="49"/>
        <v>MALE</v>
      </c>
    </row>
    <row r="3158" spans="1:5">
      <c r="A3158" s="1" t="s">
        <v>4</v>
      </c>
      <c r="B3158" s="1" t="s">
        <v>2995</v>
      </c>
      <c r="C3158">
        <f>VLOOKUP(B3158,pivottrain!A:C,2,0)</f>
        <v>0.15492957746478872</v>
      </c>
      <c r="D3158">
        <f>VLOOKUP(B3158,pivottrain!A:C,3,0)</f>
        <v>0.84507042253521125</v>
      </c>
      <c r="E3158" t="str">
        <f t="shared" si="49"/>
        <v>MALE</v>
      </c>
    </row>
    <row r="3159" spans="1:5">
      <c r="A3159" s="1" t="s">
        <v>4</v>
      </c>
      <c r="B3159" s="1" t="s">
        <v>2985</v>
      </c>
      <c r="C3159">
        <f>VLOOKUP(B3159,pivottrain!A:C,2,0)</f>
        <v>6.25E-2</v>
      </c>
      <c r="D3159">
        <f>VLOOKUP(B3159,pivottrain!A:C,3,0)</f>
        <v>0.9375</v>
      </c>
      <c r="E3159" t="str">
        <f t="shared" si="49"/>
        <v>MALE</v>
      </c>
    </row>
    <row r="3160" spans="1:5">
      <c r="A3160" s="1" t="s">
        <v>4</v>
      </c>
      <c r="B3160" s="1" t="s">
        <v>2982</v>
      </c>
      <c r="C3160">
        <f>VLOOKUP(B3160,pivottrain!A:C,2,0)</f>
        <v>3.7234042553191488E-2</v>
      </c>
      <c r="D3160">
        <f>VLOOKUP(B3160,pivottrain!A:C,3,0)</f>
        <v>0.96276595744680848</v>
      </c>
      <c r="E3160" t="str">
        <f t="shared" si="49"/>
        <v>MALE</v>
      </c>
    </row>
    <row r="3161" spans="1:5">
      <c r="A3161" s="1" t="s">
        <v>4</v>
      </c>
      <c r="B3161" s="1" t="s">
        <v>2992</v>
      </c>
      <c r="C3161">
        <f>VLOOKUP(B3161,pivottrain!A:C,2,0)</f>
        <v>0.06</v>
      </c>
      <c r="D3161">
        <f>VLOOKUP(B3161,pivottrain!A:C,3,0)</f>
        <v>0.94</v>
      </c>
      <c r="E3161" t="str">
        <f t="shared" si="49"/>
        <v>MALE</v>
      </c>
    </row>
    <row r="3162" spans="1:5">
      <c r="A3162" s="1" t="s">
        <v>4</v>
      </c>
      <c r="B3162" s="1" t="s">
        <v>2983</v>
      </c>
      <c r="C3162">
        <f>VLOOKUP(B3162,pivottrain!A:C,2,0)</f>
        <v>0.82037996545768566</v>
      </c>
      <c r="D3162">
        <f>VLOOKUP(B3162,pivottrain!A:C,3,0)</f>
        <v>0.17962003454231434</v>
      </c>
      <c r="E3162" t="str">
        <f t="shared" si="49"/>
        <v>FEMALE</v>
      </c>
    </row>
    <row r="3163" spans="1:5">
      <c r="A3163" s="1" t="s">
        <v>4</v>
      </c>
      <c r="B3163" s="1" t="s">
        <v>2988</v>
      </c>
      <c r="C3163">
        <f>VLOOKUP(B3163,pivottrain!A:C,2,0)</f>
        <v>6.5384615384615388E-2</v>
      </c>
      <c r="D3163">
        <f>VLOOKUP(B3163,pivottrain!A:C,3,0)</f>
        <v>0.93461538461538463</v>
      </c>
      <c r="E3163" t="str">
        <f t="shared" si="49"/>
        <v>MALE</v>
      </c>
    </row>
    <row r="3164" spans="1:5">
      <c r="A3164" s="1" t="s">
        <v>4</v>
      </c>
      <c r="B3164" s="1" t="s">
        <v>2984</v>
      </c>
      <c r="C3164">
        <f>VLOOKUP(B3164,pivottrain!A:C,2,0)</f>
        <v>2.6315789473684209E-2</v>
      </c>
      <c r="D3164">
        <f>VLOOKUP(B3164,pivottrain!A:C,3,0)</f>
        <v>0.97368421052631582</v>
      </c>
      <c r="E3164" t="str">
        <f t="shared" si="49"/>
        <v>MALE</v>
      </c>
    </row>
    <row r="3165" spans="1:5">
      <c r="A3165" s="1" t="s">
        <v>4</v>
      </c>
      <c r="B3165" s="1" t="s">
        <v>2976</v>
      </c>
      <c r="C3165">
        <f>VLOOKUP(B3165,pivottrain!A:C,2,0)</f>
        <v>0.73152478952291866</v>
      </c>
      <c r="D3165">
        <f>VLOOKUP(B3165,pivottrain!A:C,3,0)</f>
        <v>0.26847521047708139</v>
      </c>
      <c r="E3165" t="str">
        <f t="shared" si="49"/>
        <v>FEMALE</v>
      </c>
    </row>
    <row r="3166" spans="1:5">
      <c r="A3166" s="1" t="s">
        <v>4</v>
      </c>
      <c r="B3166" s="1" t="s">
        <v>2978</v>
      </c>
      <c r="C3166">
        <f>VLOOKUP(B3166,pivottrain!A:C,2,0)</f>
        <v>5.0847457627118647E-2</v>
      </c>
      <c r="D3166">
        <f>VLOOKUP(B3166,pivottrain!A:C,3,0)</f>
        <v>0.94915254237288138</v>
      </c>
      <c r="E3166" t="str">
        <f t="shared" si="49"/>
        <v>MALE</v>
      </c>
    </row>
    <row r="3167" spans="1:5">
      <c r="A3167" s="1" t="s">
        <v>4</v>
      </c>
      <c r="B3167" s="1" t="s">
        <v>2993</v>
      </c>
      <c r="C3167">
        <f>VLOOKUP(B3167,pivottrain!A:C,2,0)</f>
        <v>0.10810810810810811</v>
      </c>
      <c r="D3167">
        <f>VLOOKUP(B3167,pivottrain!A:C,3,0)</f>
        <v>0.89189189189189189</v>
      </c>
      <c r="E3167" t="str">
        <f t="shared" si="49"/>
        <v>MALE</v>
      </c>
    </row>
    <row r="3168" spans="1:5">
      <c r="A3168" s="1" t="s">
        <v>4</v>
      </c>
      <c r="B3168" s="1" t="s">
        <v>2992</v>
      </c>
      <c r="C3168">
        <f>VLOOKUP(B3168,pivottrain!A:C,2,0)</f>
        <v>0.06</v>
      </c>
      <c r="D3168">
        <f>VLOOKUP(B3168,pivottrain!A:C,3,0)</f>
        <v>0.94</v>
      </c>
      <c r="E3168" t="str">
        <f t="shared" si="49"/>
        <v>MALE</v>
      </c>
    </row>
    <row r="3169" spans="1:5">
      <c r="A3169" s="1" t="s">
        <v>4</v>
      </c>
      <c r="B3169" s="1" t="s">
        <v>2982</v>
      </c>
      <c r="C3169">
        <f>VLOOKUP(B3169,pivottrain!A:C,2,0)</f>
        <v>3.7234042553191488E-2</v>
      </c>
      <c r="D3169">
        <f>VLOOKUP(B3169,pivottrain!A:C,3,0)</f>
        <v>0.96276595744680848</v>
      </c>
      <c r="E3169" t="str">
        <f t="shared" si="49"/>
        <v>MALE</v>
      </c>
    </row>
    <row r="3170" spans="1:5">
      <c r="A3170" s="1" t="s">
        <v>4</v>
      </c>
      <c r="B3170" s="1" t="s">
        <v>2988</v>
      </c>
      <c r="C3170">
        <f>VLOOKUP(B3170,pivottrain!A:C,2,0)</f>
        <v>6.5384615384615388E-2</v>
      </c>
      <c r="D3170">
        <f>VLOOKUP(B3170,pivottrain!A:C,3,0)</f>
        <v>0.93461538461538463</v>
      </c>
      <c r="E3170" t="str">
        <f t="shared" si="49"/>
        <v>MALE</v>
      </c>
    </row>
    <row r="3171" spans="1:5">
      <c r="A3171" s="1" t="s">
        <v>4</v>
      </c>
      <c r="B3171" s="1" t="s">
        <v>2994</v>
      </c>
      <c r="C3171">
        <f>VLOOKUP(B3171,pivottrain!A:C,2,0)</f>
        <v>8.6538461538461536E-2</v>
      </c>
      <c r="D3171">
        <f>VLOOKUP(B3171,pivottrain!A:C,3,0)</f>
        <v>0.91346153846153844</v>
      </c>
      <c r="E3171" t="str">
        <f t="shared" si="49"/>
        <v>MALE</v>
      </c>
    </row>
    <row r="3172" spans="1:5">
      <c r="A3172" s="1" t="s">
        <v>4</v>
      </c>
      <c r="B3172" s="1" t="s">
        <v>2986</v>
      </c>
      <c r="C3172">
        <f>VLOOKUP(B3172,pivottrain!A:C,2,0)</f>
        <v>0.28260869565217389</v>
      </c>
      <c r="D3172">
        <f>VLOOKUP(B3172,pivottrain!A:C,3,0)</f>
        <v>0.71739130434782605</v>
      </c>
      <c r="E3172" t="str">
        <f t="shared" si="49"/>
        <v>MALE</v>
      </c>
    </row>
    <row r="3173" spans="1:5">
      <c r="A3173" s="1" t="s">
        <v>4</v>
      </c>
      <c r="B3173" s="1" t="s">
        <v>2986</v>
      </c>
      <c r="C3173">
        <f>VLOOKUP(B3173,pivottrain!A:C,2,0)</f>
        <v>0.28260869565217389</v>
      </c>
      <c r="D3173">
        <f>VLOOKUP(B3173,pivottrain!A:C,3,0)</f>
        <v>0.71739130434782605</v>
      </c>
      <c r="E3173" t="str">
        <f t="shared" si="49"/>
        <v>MALE</v>
      </c>
    </row>
    <row r="3174" spans="1:5">
      <c r="A3174" s="1" t="s">
        <v>4</v>
      </c>
      <c r="B3174" s="1" t="s">
        <v>2985</v>
      </c>
      <c r="C3174">
        <f>VLOOKUP(B3174,pivottrain!A:C,2,0)</f>
        <v>6.25E-2</v>
      </c>
      <c r="D3174">
        <f>VLOOKUP(B3174,pivottrain!A:C,3,0)</f>
        <v>0.9375</v>
      </c>
      <c r="E3174" t="str">
        <f t="shared" si="49"/>
        <v>MALE</v>
      </c>
    </row>
    <row r="3175" spans="1:5">
      <c r="A3175" s="1" t="s">
        <v>4</v>
      </c>
      <c r="B3175" s="1" t="s">
        <v>2984</v>
      </c>
      <c r="C3175">
        <f>VLOOKUP(B3175,pivottrain!A:C,2,0)</f>
        <v>2.6315789473684209E-2</v>
      </c>
      <c r="D3175">
        <f>VLOOKUP(B3175,pivottrain!A:C,3,0)</f>
        <v>0.97368421052631582</v>
      </c>
      <c r="E3175" t="str">
        <f t="shared" si="49"/>
        <v>MALE</v>
      </c>
    </row>
    <row r="3176" spans="1:5">
      <c r="A3176" s="1" t="s">
        <v>4</v>
      </c>
      <c r="B3176" s="1" t="s">
        <v>2983</v>
      </c>
      <c r="C3176">
        <f>VLOOKUP(B3176,pivottrain!A:C,2,0)</f>
        <v>0.82037996545768566</v>
      </c>
      <c r="D3176">
        <f>VLOOKUP(B3176,pivottrain!A:C,3,0)</f>
        <v>0.17962003454231434</v>
      </c>
      <c r="E3176" t="str">
        <f t="shared" si="49"/>
        <v>FEMALE</v>
      </c>
    </row>
    <row r="3177" spans="1:5">
      <c r="A3177" s="1" t="s">
        <v>4</v>
      </c>
      <c r="B3177" s="1" t="s">
        <v>2988</v>
      </c>
      <c r="C3177">
        <f>VLOOKUP(B3177,pivottrain!A:C,2,0)</f>
        <v>6.5384615384615388E-2</v>
      </c>
      <c r="D3177">
        <f>VLOOKUP(B3177,pivottrain!A:C,3,0)</f>
        <v>0.93461538461538463</v>
      </c>
      <c r="E3177" t="str">
        <f t="shared" si="49"/>
        <v>MALE</v>
      </c>
    </row>
    <row r="3178" spans="1:5">
      <c r="A3178" s="1" t="s">
        <v>4</v>
      </c>
      <c r="B3178" s="1" t="s">
        <v>2992</v>
      </c>
      <c r="C3178">
        <f>VLOOKUP(B3178,pivottrain!A:C,2,0)</f>
        <v>0.06</v>
      </c>
      <c r="D3178">
        <f>VLOOKUP(B3178,pivottrain!A:C,3,0)</f>
        <v>0.94</v>
      </c>
      <c r="E3178" t="str">
        <f t="shared" si="49"/>
        <v>MALE</v>
      </c>
    </row>
    <row r="3179" spans="1:5">
      <c r="A3179" s="1" t="s">
        <v>4</v>
      </c>
      <c r="B3179" s="1" t="s">
        <v>2976</v>
      </c>
      <c r="C3179">
        <f>VLOOKUP(B3179,pivottrain!A:C,2,0)</f>
        <v>0.73152478952291866</v>
      </c>
      <c r="D3179">
        <f>VLOOKUP(B3179,pivottrain!A:C,3,0)</f>
        <v>0.26847521047708139</v>
      </c>
      <c r="E3179" t="str">
        <f t="shared" si="49"/>
        <v>FEMALE</v>
      </c>
    </row>
    <row r="3180" spans="1:5">
      <c r="A3180" s="1" t="s">
        <v>4</v>
      </c>
      <c r="B3180" s="1" t="s">
        <v>2976</v>
      </c>
      <c r="C3180">
        <f>VLOOKUP(B3180,pivottrain!A:C,2,0)</f>
        <v>0.73152478952291866</v>
      </c>
      <c r="D3180">
        <f>VLOOKUP(B3180,pivottrain!A:C,3,0)</f>
        <v>0.26847521047708139</v>
      </c>
      <c r="E3180" t="str">
        <f t="shared" si="49"/>
        <v>FEMALE</v>
      </c>
    </row>
    <row r="3181" spans="1:5">
      <c r="A3181" s="1" t="s">
        <v>4</v>
      </c>
      <c r="B3181" s="1" t="s">
        <v>2976</v>
      </c>
      <c r="C3181">
        <f>VLOOKUP(B3181,pivottrain!A:C,2,0)</f>
        <v>0.73152478952291866</v>
      </c>
      <c r="D3181">
        <f>VLOOKUP(B3181,pivottrain!A:C,3,0)</f>
        <v>0.26847521047708139</v>
      </c>
      <c r="E3181" t="str">
        <f t="shared" si="49"/>
        <v>FEMALE</v>
      </c>
    </row>
    <row r="3182" spans="1:5">
      <c r="A3182" s="1" t="s">
        <v>4</v>
      </c>
      <c r="B3182" s="1" t="s">
        <v>2988</v>
      </c>
      <c r="C3182">
        <f>VLOOKUP(B3182,pivottrain!A:C,2,0)</f>
        <v>6.5384615384615388E-2</v>
      </c>
      <c r="D3182">
        <f>VLOOKUP(B3182,pivottrain!A:C,3,0)</f>
        <v>0.93461538461538463</v>
      </c>
      <c r="E3182" t="str">
        <f t="shared" si="49"/>
        <v>MALE</v>
      </c>
    </row>
    <row r="3183" spans="1:5">
      <c r="A3183" s="1" t="s">
        <v>4</v>
      </c>
      <c r="B3183" s="1" t="s">
        <v>2978</v>
      </c>
      <c r="C3183">
        <f>VLOOKUP(B3183,pivottrain!A:C,2,0)</f>
        <v>5.0847457627118647E-2</v>
      </c>
      <c r="D3183">
        <f>VLOOKUP(B3183,pivottrain!A:C,3,0)</f>
        <v>0.94915254237288138</v>
      </c>
      <c r="E3183" t="str">
        <f t="shared" si="49"/>
        <v>MALE</v>
      </c>
    </row>
    <row r="3184" spans="1:5">
      <c r="A3184" s="1" t="s">
        <v>4</v>
      </c>
      <c r="B3184" s="1" t="s">
        <v>2988</v>
      </c>
      <c r="C3184">
        <f>VLOOKUP(B3184,pivottrain!A:C,2,0)</f>
        <v>6.5384615384615388E-2</v>
      </c>
      <c r="D3184">
        <f>VLOOKUP(B3184,pivottrain!A:C,3,0)</f>
        <v>0.93461538461538463</v>
      </c>
      <c r="E3184" t="str">
        <f t="shared" si="49"/>
        <v>MALE</v>
      </c>
    </row>
    <row r="3185" spans="1:5">
      <c r="A3185" s="1" t="s">
        <v>4</v>
      </c>
      <c r="B3185" s="1" t="s">
        <v>2993</v>
      </c>
      <c r="C3185">
        <f>VLOOKUP(B3185,pivottrain!A:C,2,0)</f>
        <v>0.10810810810810811</v>
      </c>
      <c r="D3185">
        <f>VLOOKUP(B3185,pivottrain!A:C,3,0)</f>
        <v>0.89189189189189189</v>
      </c>
      <c r="E3185" t="str">
        <f t="shared" si="49"/>
        <v>MALE</v>
      </c>
    </row>
    <row r="3186" spans="1:5">
      <c r="A3186" s="1" t="s">
        <v>4</v>
      </c>
      <c r="B3186" s="1" t="s">
        <v>2988</v>
      </c>
      <c r="C3186">
        <f>VLOOKUP(B3186,pivottrain!A:C,2,0)</f>
        <v>6.5384615384615388E-2</v>
      </c>
      <c r="D3186">
        <f>VLOOKUP(B3186,pivottrain!A:C,3,0)</f>
        <v>0.93461538461538463</v>
      </c>
      <c r="E3186" t="str">
        <f t="shared" si="49"/>
        <v>MALE</v>
      </c>
    </row>
    <row r="3187" spans="1:5">
      <c r="A3187" s="1" t="s">
        <v>4</v>
      </c>
      <c r="B3187" s="1" t="s">
        <v>2988</v>
      </c>
      <c r="C3187">
        <f>VLOOKUP(B3187,pivottrain!A:C,2,0)</f>
        <v>6.5384615384615388E-2</v>
      </c>
      <c r="D3187">
        <f>VLOOKUP(B3187,pivottrain!A:C,3,0)</f>
        <v>0.93461538461538463</v>
      </c>
      <c r="E3187" t="str">
        <f t="shared" si="49"/>
        <v>MALE</v>
      </c>
    </row>
    <row r="3188" spans="1:5">
      <c r="A3188" s="1" t="s">
        <v>4</v>
      </c>
      <c r="B3188" s="1" t="s">
        <v>2976</v>
      </c>
      <c r="C3188">
        <f>VLOOKUP(B3188,pivottrain!A:C,2,0)</f>
        <v>0.73152478952291866</v>
      </c>
      <c r="D3188">
        <f>VLOOKUP(B3188,pivottrain!A:C,3,0)</f>
        <v>0.26847521047708139</v>
      </c>
      <c r="E3188" t="str">
        <f t="shared" si="49"/>
        <v>FEMALE</v>
      </c>
    </row>
    <row r="3189" spans="1:5">
      <c r="A3189" s="1" t="s">
        <v>4</v>
      </c>
      <c r="B3189" s="1" t="s">
        <v>2987</v>
      </c>
      <c r="C3189">
        <f>VLOOKUP(B3189,pivottrain!A:C,2,0)</f>
        <v>0.171875</v>
      </c>
      <c r="D3189">
        <f>VLOOKUP(B3189,pivottrain!A:C,3,0)</f>
        <v>0.828125</v>
      </c>
      <c r="E3189" t="str">
        <f t="shared" si="49"/>
        <v>MALE</v>
      </c>
    </row>
    <row r="3190" spans="1:5">
      <c r="A3190" s="1" t="s">
        <v>4</v>
      </c>
      <c r="B3190" s="1" t="s">
        <v>2976</v>
      </c>
      <c r="C3190">
        <f>VLOOKUP(B3190,pivottrain!A:C,2,0)</f>
        <v>0.73152478952291866</v>
      </c>
      <c r="D3190">
        <f>VLOOKUP(B3190,pivottrain!A:C,3,0)</f>
        <v>0.26847521047708139</v>
      </c>
      <c r="E3190" t="str">
        <f t="shared" si="49"/>
        <v>FEMALE</v>
      </c>
    </row>
    <row r="3191" spans="1:5">
      <c r="A3191" s="1" t="s">
        <v>4</v>
      </c>
      <c r="B3191" s="1" t="s">
        <v>2977</v>
      </c>
      <c r="C3191">
        <f>VLOOKUP(B3191,pivottrain!A:C,2,0)</f>
        <v>0.15789473684210525</v>
      </c>
      <c r="D3191">
        <f>VLOOKUP(B3191,pivottrain!A:C,3,0)</f>
        <v>0.84210526315789469</v>
      </c>
      <c r="E3191" t="str">
        <f t="shared" si="49"/>
        <v>MALE</v>
      </c>
    </row>
    <row r="3192" spans="1:5">
      <c r="A3192" s="1" t="s">
        <v>4</v>
      </c>
      <c r="B3192" s="1" t="s">
        <v>2990</v>
      </c>
      <c r="C3192">
        <f>VLOOKUP(B3192,pivottrain!A:C,2,0)</f>
        <v>4.7619047619047616E-2</v>
      </c>
      <c r="D3192">
        <f>VLOOKUP(B3192,pivottrain!A:C,3,0)</f>
        <v>0.95238095238095233</v>
      </c>
      <c r="E3192" t="str">
        <f t="shared" si="49"/>
        <v>MALE</v>
      </c>
    </row>
    <row r="3193" spans="1:5">
      <c r="A3193" s="1" t="s">
        <v>4</v>
      </c>
      <c r="B3193" s="1" t="s">
        <v>2983</v>
      </c>
      <c r="C3193">
        <f>VLOOKUP(B3193,pivottrain!A:C,2,0)</f>
        <v>0.82037996545768566</v>
      </c>
      <c r="D3193">
        <f>VLOOKUP(B3193,pivottrain!A:C,3,0)</f>
        <v>0.17962003454231434</v>
      </c>
      <c r="E3193" t="str">
        <f t="shared" si="49"/>
        <v>FEMALE</v>
      </c>
    </row>
    <row r="3194" spans="1:5">
      <c r="A3194" s="1" t="s">
        <v>4</v>
      </c>
      <c r="B3194" s="1" t="s">
        <v>2982</v>
      </c>
      <c r="C3194">
        <f>VLOOKUP(B3194,pivottrain!A:C,2,0)</f>
        <v>3.7234042553191488E-2</v>
      </c>
      <c r="D3194">
        <f>VLOOKUP(B3194,pivottrain!A:C,3,0)</f>
        <v>0.96276595744680848</v>
      </c>
      <c r="E3194" t="str">
        <f t="shared" si="49"/>
        <v>MALE</v>
      </c>
    </row>
    <row r="3195" spans="1:5">
      <c r="A3195" s="1" t="s">
        <v>4</v>
      </c>
      <c r="B3195" s="1" t="s">
        <v>2982</v>
      </c>
      <c r="C3195">
        <f>VLOOKUP(B3195,pivottrain!A:C,2,0)</f>
        <v>3.7234042553191488E-2</v>
      </c>
      <c r="D3195">
        <f>VLOOKUP(B3195,pivottrain!A:C,3,0)</f>
        <v>0.96276595744680848</v>
      </c>
      <c r="E3195" t="str">
        <f t="shared" si="49"/>
        <v>MALE</v>
      </c>
    </row>
    <row r="3196" spans="1:5">
      <c r="A3196" s="1" t="s">
        <v>4</v>
      </c>
      <c r="B3196" s="1" t="s">
        <v>2994</v>
      </c>
      <c r="C3196">
        <f>VLOOKUP(B3196,pivottrain!A:C,2,0)</f>
        <v>8.6538461538461536E-2</v>
      </c>
      <c r="D3196">
        <f>VLOOKUP(B3196,pivottrain!A:C,3,0)</f>
        <v>0.91346153846153844</v>
      </c>
      <c r="E3196" t="str">
        <f t="shared" si="49"/>
        <v>MALE</v>
      </c>
    </row>
    <row r="3197" spans="1:5">
      <c r="A3197" s="1" t="s">
        <v>4</v>
      </c>
      <c r="B3197" s="1" t="s">
        <v>2992</v>
      </c>
      <c r="C3197">
        <f>VLOOKUP(B3197,pivottrain!A:C,2,0)</f>
        <v>0.06</v>
      </c>
      <c r="D3197">
        <f>VLOOKUP(B3197,pivottrain!A:C,3,0)</f>
        <v>0.94</v>
      </c>
      <c r="E3197" t="str">
        <f t="shared" si="49"/>
        <v>MALE</v>
      </c>
    </row>
    <row r="3198" spans="1:5">
      <c r="A3198" s="1" t="s">
        <v>4</v>
      </c>
      <c r="B3198" s="1" t="s">
        <v>2992</v>
      </c>
      <c r="C3198">
        <f>VLOOKUP(B3198,pivottrain!A:C,2,0)</f>
        <v>0.06</v>
      </c>
      <c r="D3198">
        <f>VLOOKUP(B3198,pivottrain!A:C,3,0)</f>
        <v>0.94</v>
      </c>
      <c r="E3198" t="str">
        <f t="shared" si="49"/>
        <v>MALE</v>
      </c>
    </row>
    <row r="3199" spans="1:5">
      <c r="A3199" s="1" t="s">
        <v>4</v>
      </c>
      <c r="B3199" s="1" t="s">
        <v>2992</v>
      </c>
      <c r="C3199">
        <f>VLOOKUP(B3199,pivottrain!A:C,2,0)</f>
        <v>0.06</v>
      </c>
      <c r="D3199">
        <f>VLOOKUP(B3199,pivottrain!A:C,3,0)</f>
        <v>0.94</v>
      </c>
      <c r="E3199" t="str">
        <f t="shared" si="49"/>
        <v>MALE</v>
      </c>
    </row>
    <row r="3200" spans="1:5">
      <c r="A3200" s="1" t="s">
        <v>4</v>
      </c>
      <c r="B3200" s="1" t="s">
        <v>2985</v>
      </c>
      <c r="C3200">
        <f>VLOOKUP(B3200,pivottrain!A:C,2,0)</f>
        <v>6.25E-2</v>
      </c>
      <c r="D3200">
        <f>VLOOKUP(B3200,pivottrain!A:C,3,0)</f>
        <v>0.9375</v>
      </c>
      <c r="E3200" t="str">
        <f t="shared" si="49"/>
        <v>MALE</v>
      </c>
    </row>
    <row r="3201" spans="1:5">
      <c r="A3201" s="1" t="s">
        <v>4</v>
      </c>
      <c r="B3201" s="1" t="s">
        <v>2986</v>
      </c>
      <c r="C3201">
        <f>VLOOKUP(B3201,pivottrain!A:C,2,0)</f>
        <v>0.28260869565217389</v>
      </c>
      <c r="D3201">
        <f>VLOOKUP(B3201,pivottrain!A:C,3,0)</f>
        <v>0.71739130434782605</v>
      </c>
      <c r="E3201" t="str">
        <f t="shared" si="49"/>
        <v>MALE</v>
      </c>
    </row>
    <row r="3202" spans="1:5">
      <c r="A3202" s="1" t="s">
        <v>4</v>
      </c>
      <c r="B3202" s="1" t="s">
        <v>2988</v>
      </c>
      <c r="C3202">
        <f>VLOOKUP(B3202,pivottrain!A:C,2,0)</f>
        <v>6.5384615384615388E-2</v>
      </c>
      <c r="D3202">
        <f>VLOOKUP(B3202,pivottrain!A:C,3,0)</f>
        <v>0.93461538461538463</v>
      </c>
      <c r="E3202" t="str">
        <f t="shared" si="49"/>
        <v>MALE</v>
      </c>
    </row>
    <row r="3203" spans="1:5">
      <c r="A3203" s="1" t="s">
        <v>4</v>
      </c>
      <c r="B3203" s="1" t="s">
        <v>2976</v>
      </c>
      <c r="C3203">
        <f>VLOOKUP(B3203,pivottrain!A:C,2,0)</f>
        <v>0.73152478952291866</v>
      </c>
      <c r="D3203">
        <f>VLOOKUP(B3203,pivottrain!A:C,3,0)</f>
        <v>0.26847521047708139</v>
      </c>
      <c r="E3203" t="str">
        <f t="shared" ref="E3203:E3214" si="50">IF(D3203&gt;C3203,"MALE","FEMALE")</f>
        <v>FEMALE</v>
      </c>
    </row>
    <row r="3204" spans="1:5">
      <c r="A3204" s="1" t="s">
        <v>4</v>
      </c>
      <c r="B3204" s="1" t="s">
        <v>2987</v>
      </c>
      <c r="C3204">
        <f>VLOOKUP(B3204,pivottrain!A:C,2,0)</f>
        <v>0.171875</v>
      </c>
      <c r="D3204">
        <f>VLOOKUP(B3204,pivottrain!A:C,3,0)</f>
        <v>0.828125</v>
      </c>
      <c r="E3204" t="str">
        <f t="shared" si="50"/>
        <v>MALE</v>
      </c>
    </row>
    <row r="3205" spans="1:5">
      <c r="A3205" s="1" t="s">
        <v>4</v>
      </c>
      <c r="B3205" s="1" t="s">
        <v>2992</v>
      </c>
      <c r="C3205">
        <f>VLOOKUP(B3205,pivottrain!A:C,2,0)</f>
        <v>0.06</v>
      </c>
      <c r="D3205">
        <f>VLOOKUP(B3205,pivottrain!A:C,3,0)</f>
        <v>0.94</v>
      </c>
      <c r="E3205" t="str">
        <f t="shared" si="50"/>
        <v>MALE</v>
      </c>
    </row>
    <row r="3206" spans="1:5">
      <c r="A3206" s="1" t="s">
        <v>4</v>
      </c>
      <c r="B3206" s="1" t="s">
        <v>2979</v>
      </c>
      <c r="C3206">
        <f>VLOOKUP(B3206,pivottrain!A:C,2,0)</f>
        <v>0.47619047619047616</v>
      </c>
      <c r="D3206">
        <f>VLOOKUP(B3206,pivottrain!A:C,3,0)</f>
        <v>0.52380952380952384</v>
      </c>
      <c r="E3206" t="str">
        <f t="shared" si="50"/>
        <v>MALE</v>
      </c>
    </row>
    <row r="3207" spans="1:5">
      <c r="A3207" s="1" t="s">
        <v>4</v>
      </c>
      <c r="B3207" s="1" t="s">
        <v>2976</v>
      </c>
      <c r="C3207">
        <f>VLOOKUP(B3207,pivottrain!A:C,2,0)</f>
        <v>0.73152478952291866</v>
      </c>
      <c r="D3207">
        <f>VLOOKUP(B3207,pivottrain!A:C,3,0)</f>
        <v>0.26847521047708139</v>
      </c>
      <c r="E3207" t="str">
        <f t="shared" si="50"/>
        <v>FEMALE</v>
      </c>
    </row>
    <row r="3208" spans="1:5">
      <c r="A3208" s="1" t="s">
        <v>4</v>
      </c>
      <c r="B3208" s="1" t="s">
        <v>2978</v>
      </c>
      <c r="C3208">
        <f>VLOOKUP(B3208,pivottrain!A:C,2,0)</f>
        <v>5.0847457627118647E-2</v>
      </c>
      <c r="D3208">
        <f>VLOOKUP(B3208,pivottrain!A:C,3,0)</f>
        <v>0.94915254237288138</v>
      </c>
      <c r="E3208" t="str">
        <f t="shared" si="50"/>
        <v>MALE</v>
      </c>
    </row>
    <row r="3209" spans="1:5">
      <c r="A3209" s="1" t="s">
        <v>4</v>
      </c>
      <c r="B3209" s="1" t="s">
        <v>2978</v>
      </c>
      <c r="C3209">
        <f>VLOOKUP(B3209,pivottrain!A:C,2,0)</f>
        <v>5.0847457627118647E-2</v>
      </c>
      <c r="D3209">
        <f>VLOOKUP(B3209,pivottrain!A:C,3,0)</f>
        <v>0.94915254237288138</v>
      </c>
      <c r="E3209" t="str">
        <f t="shared" si="50"/>
        <v>MALE</v>
      </c>
    </row>
    <row r="3210" spans="1:5">
      <c r="A3210" s="1" t="s">
        <v>4</v>
      </c>
      <c r="B3210" s="1" t="s">
        <v>2983</v>
      </c>
      <c r="C3210">
        <f>VLOOKUP(B3210,pivottrain!A:C,2,0)</f>
        <v>0.82037996545768566</v>
      </c>
      <c r="D3210">
        <f>VLOOKUP(B3210,pivottrain!A:C,3,0)</f>
        <v>0.17962003454231434</v>
      </c>
      <c r="E3210" t="str">
        <f t="shared" si="50"/>
        <v>FEMALE</v>
      </c>
    </row>
    <row r="3211" spans="1:5">
      <c r="A3211" s="1" t="s">
        <v>4</v>
      </c>
      <c r="B3211" s="1" t="s">
        <v>2976</v>
      </c>
      <c r="C3211">
        <f>VLOOKUP(B3211,pivottrain!A:C,2,0)</f>
        <v>0.73152478952291866</v>
      </c>
      <c r="D3211">
        <f>VLOOKUP(B3211,pivottrain!A:C,3,0)</f>
        <v>0.26847521047708139</v>
      </c>
      <c r="E3211" t="str">
        <f t="shared" si="50"/>
        <v>FEMALE</v>
      </c>
    </row>
    <row r="3212" spans="1:5">
      <c r="A3212" s="1" t="s">
        <v>4</v>
      </c>
      <c r="B3212" s="1" t="s">
        <v>2979</v>
      </c>
      <c r="C3212">
        <f>VLOOKUP(B3212,pivottrain!A:C,2,0)</f>
        <v>0.47619047619047616</v>
      </c>
      <c r="D3212">
        <f>VLOOKUP(B3212,pivottrain!A:C,3,0)</f>
        <v>0.52380952380952384</v>
      </c>
      <c r="E3212" t="str">
        <f t="shared" si="50"/>
        <v>MALE</v>
      </c>
    </row>
    <row r="3213" spans="1:5">
      <c r="A3213" s="1" t="s">
        <v>4</v>
      </c>
      <c r="B3213" s="1" t="s">
        <v>2993</v>
      </c>
      <c r="C3213">
        <f>VLOOKUP(B3213,pivottrain!A:C,2,0)</f>
        <v>0.10810810810810811</v>
      </c>
      <c r="D3213">
        <f>VLOOKUP(B3213,pivottrain!A:C,3,0)</f>
        <v>0.89189189189189189</v>
      </c>
      <c r="E3213" t="str">
        <f t="shared" si="50"/>
        <v>MALE</v>
      </c>
    </row>
    <row r="3214" spans="1:5">
      <c r="A3214" s="1" t="s">
        <v>4</v>
      </c>
      <c r="B3214" s="1" t="s">
        <v>2988</v>
      </c>
      <c r="C3214">
        <f>VLOOKUP(B3214,pivottrain!A:C,2,0)</f>
        <v>6.5384615384615388E-2</v>
      </c>
      <c r="D3214">
        <f>VLOOKUP(B3214,pivottrain!A:C,3,0)</f>
        <v>0.93461538461538463</v>
      </c>
      <c r="E3214" t="str">
        <f t="shared" si="50"/>
        <v>MALE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</vt:lpstr>
      <vt:lpstr>prediction</vt:lpstr>
      <vt:lpstr>pivottrain</vt:lpstr>
      <vt:lpstr>Naive Bayes</vt:lpstr>
      <vt:lpstr>train</vt:lpstr>
      <vt:lpstr>NB_2</vt:lpstr>
      <vt:lpstr>train_2</vt:lpstr>
      <vt:lpstr>validation</vt:lpstr>
      <vt:lpstr>Analysis</vt:lpstr>
      <vt:lpstr>Model</vt:lpstr>
      <vt:lpstr>test</vt:lpstr>
      <vt:lpstr>Repeat 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GUPTA</dc:creator>
  <cp:lastModifiedBy>NATHAN MENON</cp:lastModifiedBy>
  <dcterms:created xsi:type="dcterms:W3CDTF">2024-07-28T15:02:13Z</dcterms:created>
  <dcterms:modified xsi:type="dcterms:W3CDTF">2024-10-21T00:52:34Z</dcterms:modified>
</cp:coreProperties>
</file>