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"/>
    </mc:Choice>
  </mc:AlternateContent>
  <xr:revisionPtr revIDLastSave="0" documentId="8_{2C90BA9B-B1FB-4143-8922-EEEA5A94C7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Lookup" sheetId="2" r:id="rId1"/>
    <sheet name="Quantity" sheetId="5" r:id="rId2"/>
    <sheet name="Revenue" sheetId="6" r:id="rId3"/>
    <sheet name="Data" sheetId="4" r:id="rId4"/>
    <sheet name="ARM NEW" sheetId="9" r:id="rId5"/>
    <sheet name="Dates" sheetId="7" r:id="rId6"/>
    <sheet name="Insights" sheetId="3" r:id="rId7"/>
  </sheets>
  <definedNames>
    <definedName name="_xlnm._FilterDatabase" localSheetId="3" hidden="1">Data!$A$1:$FH$36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9" l="1"/>
  <c r="G5" i="9"/>
  <c r="G4" i="9"/>
  <c r="G3" i="9"/>
  <c r="G2" i="9"/>
  <c r="F6" i="9"/>
  <c r="F5" i="9"/>
  <c r="F4" i="9"/>
  <c r="F3" i="9"/>
  <c r="F2" i="9"/>
  <c r="E3" i="9"/>
  <c r="E4" i="9"/>
  <c r="E5" i="9"/>
  <c r="E6" i="9"/>
  <c r="E2" i="9"/>
  <c r="B34" i="9"/>
  <c r="B35" i="9"/>
  <c r="B36" i="9"/>
  <c r="B33" i="9"/>
  <c r="B3" i="9"/>
  <c r="B29" i="9"/>
  <c r="B30" i="9"/>
  <c r="B31" i="9"/>
  <c r="B32" i="9"/>
  <c r="B28" i="9"/>
  <c r="B27" i="9"/>
  <c r="B26" i="9"/>
  <c r="B25" i="9"/>
  <c r="B24" i="9"/>
  <c r="B23" i="9"/>
  <c r="B22" i="9"/>
  <c r="B21" i="9"/>
  <c r="B20" i="9"/>
  <c r="B19" i="9"/>
  <c r="B17" i="9"/>
  <c r="B18" i="9"/>
  <c r="B16" i="9"/>
  <c r="B15" i="9"/>
  <c r="B14" i="9"/>
  <c r="B13" i="9"/>
  <c r="B12" i="9"/>
  <c r="B11" i="9"/>
  <c r="B9" i="9"/>
  <c r="B10" i="9"/>
  <c r="B7" i="9"/>
  <c r="B8" i="9"/>
  <c r="B6" i="9"/>
  <c r="B5" i="9"/>
  <c r="B4" i="9"/>
  <c r="B2" i="9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2" i="4"/>
  <c r="H37" i="3"/>
  <c r="E37" i="3"/>
  <c r="H36" i="3"/>
  <c r="E36" i="3"/>
  <c r="H11" i="3"/>
  <c r="E11" i="3"/>
  <c r="H10" i="3"/>
  <c r="E10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</calcChain>
</file>

<file path=xl/sharedStrings.xml><?xml version="1.0" encoding="utf-8"?>
<sst xmlns="http://schemas.openxmlformats.org/spreadsheetml/2006/main" count="314" uniqueCount="76">
  <si>
    <t xml:space="preserve"> OrderID </t>
  </si>
  <si>
    <t xml:space="preserve"> CustomerID </t>
  </si>
  <si>
    <t xml:space="preserve"> ProductID </t>
  </si>
  <si>
    <t xml:space="preserve"> Quantity </t>
  </si>
  <si>
    <t xml:space="preserve"> UnitPrice </t>
  </si>
  <si>
    <t>Capri</t>
  </si>
  <si>
    <t xml:space="preserve">Product </t>
  </si>
  <si>
    <t>Season</t>
  </si>
  <si>
    <t>Sweatshirt</t>
  </si>
  <si>
    <t>Long Sleeve T-shirt</t>
  </si>
  <si>
    <t>Thermocoat</t>
  </si>
  <si>
    <t>Jeans</t>
  </si>
  <si>
    <t>Product</t>
  </si>
  <si>
    <t>Summer Cap</t>
  </si>
  <si>
    <t>Sunglasses</t>
  </si>
  <si>
    <t>Half Sleeve T-shirt</t>
  </si>
  <si>
    <t>Saree</t>
  </si>
  <si>
    <t>Earrings</t>
  </si>
  <si>
    <t>Kurta</t>
  </si>
  <si>
    <t>Ethnic Shoes</t>
  </si>
  <si>
    <t>ProductID</t>
  </si>
  <si>
    <t>Summer</t>
  </si>
  <si>
    <t>Winter Cap</t>
  </si>
  <si>
    <t>Evergreen</t>
  </si>
  <si>
    <t>Winter</t>
  </si>
  <si>
    <t>P01</t>
  </si>
  <si>
    <t>P02</t>
  </si>
  <si>
    <t>P03</t>
  </si>
  <si>
    <t>P04</t>
  </si>
  <si>
    <t>P05</t>
  </si>
  <si>
    <t>P06</t>
  </si>
  <si>
    <t>P07</t>
  </si>
  <si>
    <t>P09</t>
  </si>
  <si>
    <t>P10</t>
  </si>
  <si>
    <t>P11</t>
  </si>
  <si>
    <t>P12</t>
  </si>
  <si>
    <t>P13</t>
  </si>
  <si>
    <t>P14</t>
  </si>
  <si>
    <t>Price</t>
  </si>
  <si>
    <t xml:space="preserve"> PurchaseDate (yy-mm-dd)</t>
  </si>
  <si>
    <t>Sherwani</t>
  </si>
  <si>
    <t>P15</t>
  </si>
  <si>
    <t>Lahenga</t>
  </si>
  <si>
    <t>Wedding</t>
  </si>
  <si>
    <t>P08</t>
  </si>
  <si>
    <t>Column Labels</t>
  </si>
  <si>
    <t>Grand Total</t>
  </si>
  <si>
    <t>Row Labels</t>
  </si>
  <si>
    <t>Qtr1</t>
  </si>
  <si>
    <t>Qtr2</t>
  </si>
  <si>
    <t>Qtr3</t>
  </si>
  <si>
    <t>Qtr4</t>
  </si>
  <si>
    <t>Revenue</t>
  </si>
  <si>
    <t>Sum of Revenue</t>
  </si>
  <si>
    <t>Jan</t>
  </si>
  <si>
    <t>Feb</t>
  </si>
  <si>
    <t>Jun</t>
  </si>
  <si>
    <t>Jul</t>
  </si>
  <si>
    <t>Aug</t>
  </si>
  <si>
    <t>Sep</t>
  </si>
  <si>
    <t>Oct</t>
  </si>
  <si>
    <t>Nov</t>
  </si>
  <si>
    <t>Dec</t>
  </si>
  <si>
    <t>Count of  PurchaseDate (yy-mm-dd)</t>
  </si>
  <si>
    <t>Support</t>
  </si>
  <si>
    <t xml:space="preserve">Count of  Quantity </t>
  </si>
  <si>
    <t>Support single</t>
  </si>
  <si>
    <t>Confidence</t>
  </si>
  <si>
    <t>Lift</t>
  </si>
  <si>
    <t>Summer Cap, Sunglasses</t>
  </si>
  <si>
    <t>Half Sleeve T-Shirt, Capri</t>
  </si>
  <si>
    <t>Saree, Earrings</t>
  </si>
  <si>
    <t>Long Sleeve T-Shirt, Jeans</t>
  </si>
  <si>
    <t>Winter Cap, Sunglasses</t>
  </si>
  <si>
    <t>Frequency</t>
  </si>
  <si>
    <t xml:space="preserve"> Items 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</si>
</sst>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0" fontId="16" fillId="0" borderId="0" xfId="0" applyFont="1"/>
    <xf numFmtId="0" fontId="0" fillId="33" borderId="0" xfId="0" applyFill="1"/>
    <xf numFmtId="0" fontId="0" fillId="33" borderId="10" xfId="0" applyFill="1" applyBorder="1"/>
    <xf numFmtId="14" fontId="0" fillId="33" borderId="0" xfId="0" applyNumberFormat="1" applyFill="1"/>
    <xf numFmtId="14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14" fontId="0" fillId="35" borderId="10" xfId="0" applyNumberFormat="1" applyFill="1" applyBorder="1"/>
    <xf numFmtId="0" fontId="0" fillId="36" borderId="10" xfId="0" applyFill="1" applyBorder="1"/>
    <xf numFmtId="14" fontId="0" fillId="36" borderId="10" xfId="0" applyNumberFormat="1" applyFill="1" applyBorder="1"/>
    <xf numFmtId="0" fontId="0" fillId="37" borderId="10" xfId="0" applyFill="1" applyBorder="1"/>
    <xf numFmtId="14" fontId="0" fillId="37" borderId="10" xfId="0" applyNumberFormat="1" applyFill="1" applyBorder="1"/>
    <xf numFmtId="0" fontId="0" fillId="38" borderId="10" xfId="0" applyFill="1" applyBorder="1"/>
    <xf numFmtId="14" fontId="0" fillId="38" borderId="10" xfId="0" applyNumberForma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14" fontId="16" fillId="33" borderId="12" xfId="0" applyNumberFormat="1" applyFont="1" applyFill="1" applyBorder="1" applyAlignment="1">
      <alignment wrapText="1"/>
    </xf>
    <xf numFmtId="0" fontId="16" fillId="33" borderId="13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8" borderId="14" xfId="0" applyFill="1" applyBorder="1"/>
    <xf numFmtId="0" fontId="0" fillId="38" borderId="15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37" borderId="16" xfId="0" applyFill="1" applyBorder="1"/>
    <xf numFmtId="0" fontId="0" fillId="37" borderId="17" xfId="0" applyFill="1" applyBorder="1"/>
    <xf numFmtId="14" fontId="0" fillId="37" borderId="17" xfId="0" applyNumberFormat="1" applyFill="1" applyBorder="1"/>
    <xf numFmtId="0" fontId="0" fillId="37" borderId="18" xfId="0" applyFill="1" applyBorder="1"/>
    <xf numFmtId="0" fontId="19" fillId="0" borderId="0" xfId="0" applyFont="1"/>
    <xf numFmtId="14" fontId="19" fillId="0" borderId="0" xfId="0" applyNumberFormat="1" applyFont="1"/>
    <xf numFmtId="0" fontId="20" fillId="0" borderId="10" xfId="0" applyFont="1" applyBorder="1"/>
    <xf numFmtId="14" fontId="20" fillId="0" borderId="10" xfId="0" applyNumberFormat="1" applyFont="1" applyBorder="1"/>
    <xf numFmtId="0" fontId="20" fillId="39" borderId="10" xfId="0" applyFont="1" applyFill="1" applyBorder="1"/>
    <xf numFmtId="14" fontId="20" fillId="39" borderId="10" xfId="0" applyNumberFormat="1" applyFont="1" applyFill="1" applyBorder="1"/>
    <xf numFmtId="0" fontId="19" fillId="39" borderId="0" xfId="0" applyFont="1" applyFill="1"/>
    <xf numFmtId="0" fontId="20" fillId="40" borderId="10" xfId="0" applyFont="1" applyFill="1" applyBorder="1"/>
    <xf numFmtId="14" fontId="20" fillId="40" borderId="10" xfId="0" applyNumberFormat="1" applyFont="1" applyFill="1" applyBorder="1"/>
    <xf numFmtId="0" fontId="19" fillId="40" borderId="0" xfId="0" applyFont="1" applyFill="1"/>
    <xf numFmtId="0" fontId="20" fillId="41" borderId="10" xfId="0" applyFont="1" applyFill="1" applyBorder="1"/>
    <xf numFmtId="14" fontId="20" fillId="41" borderId="10" xfId="0" applyNumberFormat="1" applyFont="1" applyFill="1" applyBorder="1"/>
    <xf numFmtId="0" fontId="19" fillId="41" borderId="0" xfId="0" applyFont="1" applyFill="1"/>
    <xf numFmtId="0" fontId="20" fillId="42" borderId="10" xfId="0" applyFont="1" applyFill="1" applyBorder="1"/>
    <xf numFmtId="14" fontId="20" fillId="42" borderId="10" xfId="0" applyNumberFormat="1" applyFont="1" applyFill="1" applyBorder="1"/>
    <xf numFmtId="0" fontId="19" fillId="42" borderId="0" xfId="0" applyFont="1" applyFill="1"/>
    <xf numFmtId="0" fontId="20" fillId="43" borderId="10" xfId="0" applyFont="1" applyFill="1" applyBorder="1"/>
    <xf numFmtId="14" fontId="20" fillId="43" borderId="10" xfId="0" applyNumberFormat="1" applyFont="1" applyFill="1" applyBorder="1"/>
    <xf numFmtId="0" fontId="19" fillId="4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21" fillId="0" borderId="10" xfId="0" applyFont="1" applyBorder="1"/>
    <xf numFmtId="14" fontId="21" fillId="0" borderId="10" xfId="0" applyNumberFormat="1" applyFont="1" applyBorder="1"/>
    <xf numFmtId="0" fontId="22" fillId="0" borderId="0" xfId="0" applyFont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 EXCEL 1.xlsx]Quantity!PivotTable1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Quantity!$A$4:$A$18</c:f>
              <c:strCache>
                <c:ptCount val="14"/>
                <c:pt idx="0">
                  <c:v>Capri</c:v>
                </c:pt>
                <c:pt idx="1">
                  <c:v>Earrings</c:v>
                </c:pt>
                <c:pt idx="2">
                  <c:v>Half Sleeve T-shirt</c:v>
                </c:pt>
                <c:pt idx="3">
                  <c:v>Jeans</c:v>
                </c:pt>
                <c:pt idx="4">
                  <c:v>Kurta</c:v>
                </c:pt>
                <c:pt idx="5">
                  <c:v>Lahenga</c:v>
                </c:pt>
                <c:pt idx="6">
                  <c:v>Long Sleeve T-shirt</c:v>
                </c:pt>
                <c:pt idx="7">
                  <c:v>Saree</c:v>
                </c:pt>
                <c:pt idx="8">
                  <c:v>Sherwani</c:v>
                </c:pt>
                <c:pt idx="9">
                  <c:v>Summer Cap</c:v>
                </c:pt>
                <c:pt idx="10">
                  <c:v>Sunglasses</c:v>
                </c:pt>
                <c:pt idx="11">
                  <c:v>Sweatshirt</c:v>
                </c:pt>
                <c:pt idx="12">
                  <c:v>Thermocoat</c:v>
                </c:pt>
                <c:pt idx="13">
                  <c:v>Winter Cap</c:v>
                </c:pt>
              </c:strCache>
            </c:strRef>
          </c:cat>
          <c:val>
            <c:numRef>
              <c:f>Quantity!$B$4:$B$18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1-425F-8A6D-D5A84F87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03455"/>
        <c:axId val="47797695"/>
      </c:barChart>
      <c:catAx>
        <c:axId val="478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695"/>
        <c:crosses val="autoZero"/>
        <c:auto val="1"/>
        <c:lblAlgn val="ctr"/>
        <c:lblOffset val="100"/>
        <c:noMultiLvlLbl val="0"/>
      </c:catAx>
      <c:valAx>
        <c:axId val="477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 EXCEL 1.xlsx]Quantity!PivotTable2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Quantity!$E$3:$E$4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Quantity!$D$5:$D$19</c:f>
              <c:strCache>
                <c:ptCount val="14"/>
                <c:pt idx="0">
                  <c:v>Capri</c:v>
                </c:pt>
                <c:pt idx="1">
                  <c:v>Earrings</c:v>
                </c:pt>
                <c:pt idx="2">
                  <c:v>Half Sleeve T-shirt</c:v>
                </c:pt>
                <c:pt idx="3">
                  <c:v>Jeans</c:v>
                </c:pt>
                <c:pt idx="4">
                  <c:v>Kurta</c:v>
                </c:pt>
                <c:pt idx="5">
                  <c:v>Lahenga</c:v>
                </c:pt>
                <c:pt idx="6">
                  <c:v>Long Sleeve T-shirt</c:v>
                </c:pt>
                <c:pt idx="7">
                  <c:v>Saree</c:v>
                </c:pt>
                <c:pt idx="8">
                  <c:v>Sherwani</c:v>
                </c:pt>
                <c:pt idx="9">
                  <c:v>Summer Cap</c:v>
                </c:pt>
                <c:pt idx="10">
                  <c:v>Sunglasses</c:v>
                </c:pt>
                <c:pt idx="11">
                  <c:v>Sweatshirt</c:v>
                </c:pt>
                <c:pt idx="12">
                  <c:v>Thermocoat</c:v>
                </c:pt>
                <c:pt idx="13">
                  <c:v>Winter Cap</c:v>
                </c:pt>
              </c:strCache>
            </c:strRef>
          </c:cat>
          <c:val>
            <c:numRef>
              <c:f>Quantity!$E$5:$E$19</c:f>
              <c:numCache>
                <c:formatCode>General</c:formatCode>
                <c:ptCount val="14"/>
                <c:pt idx="3">
                  <c:v>1</c:v>
                </c:pt>
                <c:pt idx="6">
                  <c:v>1</c:v>
                </c:pt>
                <c:pt idx="10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6-45C0-A401-4EEFBDBB06FE}"/>
            </c:ext>
          </c:extLst>
        </c:ser>
        <c:ser>
          <c:idx val="1"/>
          <c:order val="1"/>
          <c:tx>
            <c:strRef>
              <c:f>Quantity!$F$3:$F$4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Quantity!$D$5:$D$19</c:f>
              <c:strCache>
                <c:ptCount val="14"/>
                <c:pt idx="0">
                  <c:v>Capri</c:v>
                </c:pt>
                <c:pt idx="1">
                  <c:v>Earrings</c:v>
                </c:pt>
                <c:pt idx="2">
                  <c:v>Half Sleeve T-shirt</c:v>
                </c:pt>
                <c:pt idx="3">
                  <c:v>Jeans</c:v>
                </c:pt>
                <c:pt idx="4">
                  <c:v>Kurta</c:v>
                </c:pt>
                <c:pt idx="5">
                  <c:v>Lahenga</c:v>
                </c:pt>
                <c:pt idx="6">
                  <c:v>Long Sleeve T-shirt</c:v>
                </c:pt>
                <c:pt idx="7">
                  <c:v>Saree</c:v>
                </c:pt>
                <c:pt idx="8">
                  <c:v>Sherwani</c:v>
                </c:pt>
                <c:pt idx="9">
                  <c:v>Summer Cap</c:v>
                </c:pt>
                <c:pt idx="10">
                  <c:v>Sunglasses</c:v>
                </c:pt>
                <c:pt idx="11">
                  <c:v>Sweatshirt</c:v>
                </c:pt>
                <c:pt idx="12">
                  <c:v>Thermocoat</c:v>
                </c:pt>
                <c:pt idx="13">
                  <c:v>Winter Cap</c:v>
                </c:pt>
              </c:strCache>
            </c:strRef>
          </c:cat>
          <c:val>
            <c:numRef>
              <c:f>Quantity!$F$5:$F$19</c:f>
              <c:numCache>
                <c:formatCode>General</c:formatCode>
                <c:ptCount val="14"/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6-45C0-A401-4EEFBDBB06FE}"/>
            </c:ext>
          </c:extLst>
        </c:ser>
        <c:ser>
          <c:idx val="2"/>
          <c:order val="2"/>
          <c:tx>
            <c:strRef>
              <c:f>Quantity!$G$3:$G$4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Quantity!$D$5:$D$19</c:f>
              <c:strCache>
                <c:ptCount val="14"/>
                <c:pt idx="0">
                  <c:v>Capri</c:v>
                </c:pt>
                <c:pt idx="1">
                  <c:v>Earrings</c:v>
                </c:pt>
                <c:pt idx="2">
                  <c:v>Half Sleeve T-shirt</c:v>
                </c:pt>
                <c:pt idx="3">
                  <c:v>Jeans</c:v>
                </c:pt>
                <c:pt idx="4">
                  <c:v>Kurta</c:v>
                </c:pt>
                <c:pt idx="5">
                  <c:v>Lahenga</c:v>
                </c:pt>
                <c:pt idx="6">
                  <c:v>Long Sleeve T-shirt</c:v>
                </c:pt>
                <c:pt idx="7">
                  <c:v>Saree</c:v>
                </c:pt>
                <c:pt idx="8">
                  <c:v>Sherwani</c:v>
                </c:pt>
                <c:pt idx="9">
                  <c:v>Summer Cap</c:v>
                </c:pt>
                <c:pt idx="10">
                  <c:v>Sunglasses</c:v>
                </c:pt>
                <c:pt idx="11">
                  <c:v>Sweatshirt</c:v>
                </c:pt>
                <c:pt idx="12">
                  <c:v>Thermocoat</c:v>
                </c:pt>
                <c:pt idx="13">
                  <c:v>Winter Cap</c:v>
                </c:pt>
              </c:strCache>
            </c:strRef>
          </c:cat>
          <c:val>
            <c:numRef>
              <c:f>Quantity!$G$5:$G$19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4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6-45C0-A401-4EEFBDBB06FE}"/>
            </c:ext>
          </c:extLst>
        </c:ser>
        <c:ser>
          <c:idx val="3"/>
          <c:order val="3"/>
          <c:tx>
            <c:strRef>
              <c:f>Quantity!$H$3:$H$4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Quantity!$D$5:$D$19</c:f>
              <c:strCache>
                <c:ptCount val="14"/>
                <c:pt idx="0">
                  <c:v>Capri</c:v>
                </c:pt>
                <c:pt idx="1">
                  <c:v>Earrings</c:v>
                </c:pt>
                <c:pt idx="2">
                  <c:v>Half Sleeve T-shirt</c:v>
                </c:pt>
                <c:pt idx="3">
                  <c:v>Jeans</c:v>
                </c:pt>
                <c:pt idx="4">
                  <c:v>Kurta</c:v>
                </c:pt>
                <c:pt idx="5">
                  <c:v>Lahenga</c:v>
                </c:pt>
                <c:pt idx="6">
                  <c:v>Long Sleeve T-shirt</c:v>
                </c:pt>
                <c:pt idx="7">
                  <c:v>Saree</c:v>
                </c:pt>
                <c:pt idx="8">
                  <c:v>Sherwani</c:v>
                </c:pt>
                <c:pt idx="9">
                  <c:v>Summer Cap</c:v>
                </c:pt>
                <c:pt idx="10">
                  <c:v>Sunglasses</c:v>
                </c:pt>
                <c:pt idx="11">
                  <c:v>Sweatshirt</c:v>
                </c:pt>
                <c:pt idx="12">
                  <c:v>Thermocoat</c:v>
                </c:pt>
                <c:pt idx="13">
                  <c:v>Winter Cap</c:v>
                </c:pt>
              </c:strCache>
            </c:strRef>
          </c:cat>
          <c:val>
            <c:numRef>
              <c:f>Quantity!$H$5:$H$19</c:f>
              <c:numCache>
                <c:formatCode>General</c:formatCode>
                <c:ptCount val="14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6-45C0-A401-4EEFBDBB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93855"/>
        <c:axId val="47800095"/>
      </c:barChart>
      <c:catAx>
        <c:axId val="477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095"/>
        <c:crosses val="autoZero"/>
        <c:auto val="1"/>
        <c:lblAlgn val="ctr"/>
        <c:lblOffset val="100"/>
        <c:noMultiLvlLbl val="0"/>
      </c:catAx>
      <c:valAx>
        <c:axId val="478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 EXCEL 1.xlsx]Revenue!PivotTable3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</c:pivotFmt>
    </c:pivotFmts>
    <c:plotArea>
      <c:layout/>
      <c:pieChart>
        <c:varyColors val="1"/>
        <c:ser>
          <c:idx val="0"/>
          <c:order val="0"/>
          <c:tx>
            <c:strRef>
              <c:f>Revenue!$B$3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E8-49B5-8FA0-5395F50681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E8-49B5-8FA0-5395F50681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7E8-49B5-8FA0-5395F50681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7E8-49B5-8FA0-5395F50681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7E8-49B5-8FA0-5395F506813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7E8-49B5-8FA0-5395F506813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7E8-49B5-8FA0-5395F506813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7E8-49B5-8FA0-5395F506813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7E8-49B5-8FA0-5395F506813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7E8-49B5-8FA0-5395F506813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7E8-49B5-8FA0-5395F506813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7E8-49B5-8FA0-5395F506813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7E8-49B5-8FA0-5395F506813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7E8-49B5-8FA0-5395F506813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7E8-49B5-8FA0-5395F50681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Revenue!$A$4:$A$18</c:f>
              <c:strCache>
                <c:ptCount val="14"/>
                <c:pt idx="0">
                  <c:v>Capri</c:v>
                </c:pt>
                <c:pt idx="1">
                  <c:v>Earrings</c:v>
                </c:pt>
                <c:pt idx="2">
                  <c:v>Half Sleeve T-shirt</c:v>
                </c:pt>
                <c:pt idx="3">
                  <c:v>Jeans</c:v>
                </c:pt>
                <c:pt idx="4">
                  <c:v>Kurta</c:v>
                </c:pt>
                <c:pt idx="5">
                  <c:v>Lahenga</c:v>
                </c:pt>
                <c:pt idx="6">
                  <c:v>Long Sleeve T-shirt</c:v>
                </c:pt>
                <c:pt idx="7">
                  <c:v>Saree</c:v>
                </c:pt>
                <c:pt idx="8">
                  <c:v>Sherwani</c:v>
                </c:pt>
                <c:pt idx="9">
                  <c:v>Summer Cap</c:v>
                </c:pt>
                <c:pt idx="10">
                  <c:v>Sunglasses</c:v>
                </c:pt>
                <c:pt idx="11">
                  <c:v>Sweatshirt</c:v>
                </c:pt>
                <c:pt idx="12">
                  <c:v>Thermocoat</c:v>
                </c:pt>
                <c:pt idx="13">
                  <c:v>Winter Cap</c:v>
                </c:pt>
              </c:strCache>
            </c:strRef>
          </c:cat>
          <c:val>
            <c:numRef>
              <c:f>Revenue!$B$4:$B$18</c:f>
              <c:numCache>
                <c:formatCode>General</c:formatCode>
                <c:ptCount val="14"/>
                <c:pt idx="0">
                  <c:v>2100</c:v>
                </c:pt>
                <c:pt idx="1">
                  <c:v>90</c:v>
                </c:pt>
                <c:pt idx="2">
                  <c:v>600</c:v>
                </c:pt>
                <c:pt idx="3">
                  <c:v>1800</c:v>
                </c:pt>
                <c:pt idx="4">
                  <c:v>450</c:v>
                </c:pt>
                <c:pt idx="5">
                  <c:v>12000</c:v>
                </c:pt>
                <c:pt idx="6">
                  <c:v>900</c:v>
                </c:pt>
                <c:pt idx="7">
                  <c:v>1600</c:v>
                </c:pt>
                <c:pt idx="8">
                  <c:v>6000</c:v>
                </c:pt>
                <c:pt idx="9">
                  <c:v>200</c:v>
                </c:pt>
                <c:pt idx="10">
                  <c:v>150</c:v>
                </c:pt>
                <c:pt idx="11">
                  <c:v>1000</c:v>
                </c:pt>
                <c:pt idx="12">
                  <c:v>270</c:v>
                </c:pt>
                <c:pt idx="1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DDB-9D03-70B17CDAB4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 EXCEL 1.xlsx]Revenue!PivotTable4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Revenue!$B$23:$B$24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Revenue!$A$25:$A$39</c:f>
              <c:strCache>
                <c:ptCount val="14"/>
                <c:pt idx="0">
                  <c:v>Capri</c:v>
                </c:pt>
                <c:pt idx="1">
                  <c:v>Earrings</c:v>
                </c:pt>
                <c:pt idx="2">
                  <c:v>Half Sleeve T-shirt</c:v>
                </c:pt>
                <c:pt idx="3">
                  <c:v>Jeans</c:v>
                </c:pt>
                <c:pt idx="4">
                  <c:v>Kurta</c:v>
                </c:pt>
                <c:pt idx="5">
                  <c:v>Lahenga</c:v>
                </c:pt>
                <c:pt idx="6">
                  <c:v>Long Sleeve T-shirt</c:v>
                </c:pt>
                <c:pt idx="7">
                  <c:v>Saree</c:v>
                </c:pt>
                <c:pt idx="8">
                  <c:v>Sherwani</c:v>
                </c:pt>
                <c:pt idx="9">
                  <c:v>Summer Cap</c:v>
                </c:pt>
                <c:pt idx="10">
                  <c:v>Sunglasses</c:v>
                </c:pt>
                <c:pt idx="11">
                  <c:v>Sweatshirt</c:v>
                </c:pt>
                <c:pt idx="12">
                  <c:v>Thermocoat</c:v>
                </c:pt>
                <c:pt idx="13">
                  <c:v>Winter Cap</c:v>
                </c:pt>
              </c:strCache>
            </c:strRef>
          </c:cat>
          <c:val>
            <c:numRef>
              <c:f>Revenue!$B$25:$B$39</c:f>
              <c:numCache>
                <c:formatCode>General</c:formatCode>
                <c:ptCount val="14"/>
                <c:pt idx="3">
                  <c:v>600</c:v>
                </c:pt>
                <c:pt idx="6">
                  <c:v>300</c:v>
                </c:pt>
                <c:pt idx="10">
                  <c:v>100</c:v>
                </c:pt>
                <c:pt idx="1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D-45DB-9E67-9D4524B53C63}"/>
            </c:ext>
          </c:extLst>
        </c:ser>
        <c:ser>
          <c:idx val="1"/>
          <c:order val="1"/>
          <c:tx>
            <c:strRef>
              <c:f>Revenue!$C$23:$C$24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Revenue!$A$25:$A$39</c:f>
              <c:strCache>
                <c:ptCount val="14"/>
                <c:pt idx="0">
                  <c:v>Capri</c:v>
                </c:pt>
                <c:pt idx="1">
                  <c:v>Earrings</c:v>
                </c:pt>
                <c:pt idx="2">
                  <c:v>Half Sleeve T-shirt</c:v>
                </c:pt>
                <c:pt idx="3">
                  <c:v>Jeans</c:v>
                </c:pt>
                <c:pt idx="4">
                  <c:v>Kurta</c:v>
                </c:pt>
                <c:pt idx="5">
                  <c:v>Lahenga</c:v>
                </c:pt>
                <c:pt idx="6">
                  <c:v>Long Sleeve T-shirt</c:v>
                </c:pt>
                <c:pt idx="7">
                  <c:v>Saree</c:v>
                </c:pt>
                <c:pt idx="8">
                  <c:v>Sherwani</c:v>
                </c:pt>
                <c:pt idx="9">
                  <c:v>Summer Cap</c:v>
                </c:pt>
                <c:pt idx="10">
                  <c:v>Sunglasses</c:v>
                </c:pt>
                <c:pt idx="11">
                  <c:v>Sweatshirt</c:v>
                </c:pt>
                <c:pt idx="12">
                  <c:v>Thermocoat</c:v>
                </c:pt>
                <c:pt idx="13">
                  <c:v>Winter Cap</c:v>
                </c:pt>
              </c:strCache>
            </c:strRef>
          </c:cat>
          <c:val>
            <c:numRef>
              <c:f>Revenue!$C$25:$C$39</c:f>
              <c:numCache>
                <c:formatCode>General</c:formatCode>
                <c:ptCount val="14"/>
                <c:pt idx="9">
                  <c:v>200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D-45DB-9E67-9D4524B53C63}"/>
            </c:ext>
          </c:extLst>
        </c:ser>
        <c:ser>
          <c:idx val="2"/>
          <c:order val="2"/>
          <c:tx>
            <c:strRef>
              <c:f>Revenue!$D$23:$D$24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Revenue!$A$25:$A$39</c:f>
              <c:strCache>
                <c:ptCount val="14"/>
                <c:pt idx="0">
                  <c:v>Capri</c:v>
                </c:pt>
                <c:pt idx="1">
                  <c:v>Earrings</c:v>
                </c:pt>
                <c:pt idx="2">
                  <c:v>Half Sleeve T-shirt</c:v>
                </c:pt>
                <c:pt idx="3">
                  <c:v>Jeans</c:v>
                </c:pt>
                <c:pt idx="4">
                  <c:v>Kurta</c:v>
                </c:pt>
                <c:pt idx="5">
                  <c:v>Lahenga</c:v>
                </c:pt>
                <c:pt idx="6">
                  <c:v>Long Sleeve T-shirt</c:v>
                </c:pt>
                <c:pt idx="7">
                  <c:v>Saree</c:v>
                </c:pt>
                <c:pt idx="8">
                  <c:v>Sherwani</c:v>
                </c:pt>
                <c:pt idx="9">
                  <c:v>Summer Cap</c:v>
                </c:pt>
                <c:pt idx="10">
                  <c:v>Sunglasses</c:v>
                </c:pt>
                <c:pt idx="11">
                  <c:v>Sweatshirt</c:v>
                </c:pt>
                <c:pt idx="12">
                  <c:v>Thermocoat</c:v>
                </c:pt>
                <c:pt idx="13">
                  <c:v>Winter Cap</c:v>
                </c:pt>
              </c:strCache>
            </c:strRef>
          </c:cat>
          <c:val>
            <c:numRef>
              <c:f>Revenue!$D$25:$D$39</c:f>
              <c:numCache>
                <c:formatCode>General</c:formatCode>
                <c:ptCount val="14"/>
                <c:pt idx="0">
                  <c:v>2100</c:v>
                </c:pt>
                <c:pt idx="1">
                  <c:v>60</c:v>
                </c:pt>
                <c:pt idx="2">
                  <c:v>400</c:v>
                </c:pt>
                <c:pt idx="4">
                  <c:v>450</c:v>
                </c:pt>
                <c:pt idx="7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D-45DB-9E67-9D4524B53C63}"/>
            </c:ext>
          </c:extLst>
        </c:ser>
        <c:ser>
          <c:idx val="3"/>
          <c:order val="3"/>
          <c:tx>
            <c:strRef>
              <c:f>Revenue!$E$23:$E$24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Revenue!$A$25:$A$39</c:f>
              <c:strCache>
                <c:ptCount val="14"/>
                <c:pt idx="0">
                  <c:v>Capri</c:v>
                </c:pt>
                <c:pt idx="1">
                  <c:v>Earrings</c:v>
                </c:pt>
                <c:pt idx="2">
                  <c:v>Half Sleeve T-shirt</c:v>
                </c:pt>
                <c:pt idx="3">
                  <c:v>Jeans</c:v>
                </c:pt>
                <c:pt idx="4">
                  <c:v>Kurta</c:v>
                </c:pt>
                <c:pt idx="5">
                  <c:v>Lahenga</c:v>
                </c:pt>
                <c:pt idx="6">
                  <c:v>Long Sleeve T-shirt</c:v>
                </c:pt>
                <c:pt idx="7">
                  <c:v>Saree</c:v>
                </c:pt>
                <c:pt idx="8">
                  <c:v>Sherwani</c:v>
                </c:pt>
                <c:pt idx="9">
                  <c:v>Summer Cap</c:v>
                </c:pt>
                <c:pt idx="10">
                  <c:v>Sunglasses</c:v>
                </c:pt>
                <c:pt idx="11">
                  <c:v>Sweatshirt</c:v>
                </c:pt>
                <c:pt idx="12">
                  <c:v>Thermocoat</c:v>
                </c:pt>
                <c:pt idx="13">
                  <c:v>Winter Cap</c:v>
                </c:pt>
              </c:strCache>
            </c:strRef>
          </c:cat>
          <c:val>
            <c:numRef>
              <c:f>Revenue!$E$25:$E$39</c:f>
              <c:numCache>
                <c:formatCode>General</c:formatCode>
                <c:ptCount val="14"/>
                <c:pt idx="1">
                  <c:v>30</c:v>
                </c:pt>
                <c:pt idx="2">
                  <c:v>200</c:v>
                </c:pt>
                <c:pt idx="3">
                  <c:v>1200</c:v>
                </c:pt>
                <c:pt idx="5">
                  <c:v>12000</c:v>
                </c:pt>
                <c:pt idx="6">
                  <c:v>600</c:v>
                </c:pt>
                <c:pt idx="7">
                  <c:v>400</c:v>
                </c:pt>
                <c:pt idx="8">
                  <c:v>6000</c:v>
                </c:pt>
                <c:pt idx="11">
                  <c:v>1000</c:v>
                </c:pt>
                <c:pt idx="1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D-45DB-9E67-9D4524B5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62991"/>
        <c:axId val="108263471"/>
      </c:barChart>
      <c:catAx>
        <c:axId val="10826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3471"/>
        <c:crosses val="autoZero"/>
        <c:auto val="1"/>
        <c:lblAlgn val="ctr"/>
        <c:lblOffset val="100"/>
        <c:noMultiLvlLbl val="0"/>
      </c:catAx>
      <c:valAx>
        <c:axId val="1082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[ARM EXCEL 1.xlsx]Dates!PivotTable5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Dates!$B$1:$B$2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Dates!$A$3:$A$12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Dates!$B$3:$B$12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1-4529-A566-B348E44D6122}"/>
            </c:ext>
          </c:extLst>
        </c:ser>
        <c:ser>
          <c:idx val="1"/>
          <c:order val="1"/>
          <c:tx>
            <c:strRef>
              <c:f>Dates!$C$1:$C$2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Dates!$A$3:$A$12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Dates!$C$3:$C$12</c:f>
              <c:numCache>
                <c:formatCode>General</c:formatCode>
                <c:ptCount val="9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1-4529-A566-B348E44D6122}"/>
            </c:ext>
          </c:extLst>
        </c:ser>
        <c:ser>
          <c:idx val="2"/>
          <c:order val="2"/>
          <c:tx>
            <c:strRef>
              <c:f>Dates!$D$1:$D$2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Dates!$A$3:$A$12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Dates!$D$3:$D$12</c:f>
              <c:numCache>
                <c:formatCode>General</c:formatCode>
                <c:ptCount val="9"/>
                <c:pt idx="3">
                  <c:v>4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1-4529-A566-B348E44D6122}"/>
            </c:ext>
          </c:extLst>
        </c:ser>
        <c:ser>
          <c:idx val="3"/>
          <c:order val="3"/>
          <c:tx>
            <c:strRef>
              <c:f>Dates!$E$1:$E$2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Dates!$A$3:$A$12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Dates!$E$3:$E$12</c:f>
              <c:numCache>
                <c:formatCode>General</c:formatCode>
                <c:ptCount val="9"/>
                <c:pt idx="6">
                  <c:v>7</c:v>
                </c:pt>
                <c:pt idx="7">
                  <c:v>7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1-4529-A566-B348E44D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94271"/>
        <c:axId val="518699071"/>
      </c:barChart>
      <c:catAx>
        <c:axId val="51869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99071"/>
        <c:crosses val="autoZero"/>
        <c:auto val="1"/>
        <c:lblAlgn val="ctr"/>
        <c:lblOffset val="100"/>
        <c:noMultiLvlLbl val="0"/>
      </c:catAx>
      <c:valAx>
        <c:axId val="5186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9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19</xdr:row>
      <xdr:rowOff>171450</xdr:rowOff>
    </xdr:from>
    <xdr:to>
      <xdr:col>13</xdr:col>
      <xdr:colOff>15240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75674-D008-A577-F1BE-31E1B3AA4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982980</xdr:colOff>
      <xdr:row>20</xdr:row>
      <xdr:rowOff>3810</xdr:rowOff>
    </xdr:from>
    <xdr:to>
      <xdr:col>5</xdr:col>
      <xdr:colOff>7620</xdr:colOff>
      <xdr:row>35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0DF24-B4AB-48DB-CDF2-63FAA5C2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140970</xdr:rowOff>
    </xdr:from>
    <xdr:to>
      <xdr:col>11</xdr:col>
      <xdr:colOff>312420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770F3-1345-A0DE-8FAA-88E74135C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731520</xdr:colOff>
      <xdr:row>22</xdr:row>
      <xdr:rowOff>179070</xdr:rowOff>
    </xdr:from>
    <xdr:to>
      <xdr:col>14</xdr:col>
      <xdr:colOff>129540</xdr:colOff>
      <xdr:row>37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778F8-EE9E-E6CB-B4F4-855627F41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179070</xdr:rowOff>
    </xdr:from>
    <xdr:to>
      <xdr:col>13</xdr:col>
      <xdr:colOff>175260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BFB34-2D95-AB5C-E59D-C9CB4DD0D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" refreshedDate="45505.678160763891" createdVersion="8" refreshedVersion="8" minRefreshableVersion="3" recordCount="36" xr:uid="{6DF3556A-69A4-4374-B903-0BEEFD730FF8}">
  <cacheSource type="worksheet">
    <worksheetSource ref="A1:G1048576" sheet="Data"/>
  </cacheSource>
  <cacheFields count="10">
    <cacheField name=" OrderID " numFmtId="0">
      <sharedItems containsString="0" containsBlank="1" containsNumber="1" containsInteger="1" minValue="1001" maxValue="1023"/>
    </cacheField>
    <cacheField name=" CustomerID " numFmtId="0">
      <sharedItems containsString="0" containsBlank="1" containsNumber="1" containsInteger="1" minValue="101" maxValue="111"/>
    </cacheField>
    <cacheField name=" PurchaseDate (yy-mm-dd)" numFmtId="14">
      <sharedItems containsNonDate="0" containsDate="1" containsString="0" containsBlank="1" minDate="2023-06-27T00:00:00" maxDate="2024-02-04T00:00:00" count="23">
        <d v="2023-06-27T00:00:00"/>
        <d v="2023-07-28T00:00:00"/>
        <d v="2023-07-29T00:00:00"/>
        <d v="2023-08-31T00:00:00"/>
        <d v="2023-09-01T00:00:00"/>
        <d v="2023-09-02T00:00:00"/>
        <d v="2023-09-07T00:00:00"/>
        <d v="2023-10-05T00:00:00"/>
        <d v="2023-10-16T00:00:00"/>
        <d v="2023-10-26T00:00:00"/>
        <d v="2023-10-27T00:00:00"/>
        <d v="2023-10-28T00:00:00"/>
        <d v="2023-10-29T00:00:00"/>
        <d v="2023-11-01T00:00:00"/>
        <d v="2023-11-02T00:00:00"/>
        <d v="2023-11-04T00:00:00"/>
        <d v="2023-11-05T00:00:00"/>
        <d v="2023-11-06T00:00:00"/>
        <d v="2023-12-10T00:00:00"/>
        <d v="2024-01-01T00:00:00"/>
        <d v="2024-02-01T00:00:00"/>
        <d v="2024-02-03T00:00:00"/>
        <m/>
      </sharedItems>
      <fieldGroup par="9"/>
    </cacheField>
    <cacheField name=" ProductID " numFmtId="0">
      <sharedItems containsBlank="1"/>
    </cacheField>
    <cacheField name="Product" numFmtId="0">
      <sharedItems containsBlank="1" count="15">
        <s v="Summer Cap"/>
        <s v="Sunglasses"/>
        <s v="Kurta"/>
        <s v="Half Sleeve T-shirt"/>
        <s v="Capri"/>
        <s v="Saree"/>
        <s v="Earrings"/>
        <s v="Lahenga"/>
        <s v="Sherwani"/>
        <s v="Sweatshirt"/>
        <s v="Long Sleeve T-shirt"/>
        <s v="Jeans"/>
        <s v="Thermocoat"/>
        <s v="Winter Cap"/>
        <m/>
      </sharedItems>
    </cacheField>
    <cacheField name=" Quantity " numFmtId="0">
      <sharedItems containsString="0" containsBlank="1" containsNumber="1" containsInteger="1" minValue="1" maxValue="2" count="3">
        <n v="2"/>
        <n v="1"/>
        <m/>
      </sharedItems>
    </cacheField>
    <cacheField name=" UnitPrice " numFmtId="0">
      <sharedItems containsString="0" containsBlank="1" containsNumber="1" containsInteger="1" minValue="30" maxValue="4000"/>
    </cacheField>
    <cacheField name="Months ( PurchaseDate (yy-mm-dd))" numFmtId="0" databaseField="0">
      <fieldGroup base="2">
        <rangePr groupBy="months" startDate="2023-06-27T00:00:00" endDate="2024-02-04T00:00:00"/>
        <groupItems count="14">
          <s v="&lt;27/0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2/2024"/>
        </groupItems>
      </fieldGroup>
    </cacheField>
    <cacheField name="Quarters ( PurchaseDate (yy-mm-dd))" numFmtId="0" databaseField="0">
      <fieldGroup base="2">
        <rangePr groupBy="quarters" startDate="2023-06-27T00:00:00" endDate="2024-02-04T00:00:00"/>
        <groupItems count="6">
          <s v="&lt;27/06/2023"/>
          <s v="Qtr1"/>
          <s v="Qtr2"/>
          <s v="Qtr3"/>
          <s v="Qtr4"/>
          <s v="&gt;04/02/2024"/>
        </groupItems>
      </fieldGroup>
    </cacheField>
    <cacheField name="Years ( PurchaseDate (yy-mm-dd))" numFmtId="0" databaseField="0">
      <fieldGroup base="2">
        <rangePr groupBy="years" startDate="2023-06-27T00:00:00" endDate="2024-02-04T00:00:00"/>
        <groupItems count="4">
          <s v="&lt;27/06/2023"/>
          <s v="2023"/>
          <s v="2024"/>
          <s v="&gt;04/0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" refreshedDate="45505.685140046298" createdVersion="8" refreshedVersion="8" minRefreshableVersion="3" recordCount="36" xr:uid="{3324AE2C-F69D-48B6-A8EA-14FC87E3E787}">
  <cacheSource type="worksheet">
    <worksheetSource ref="A1:H1048576" sheet="Data"/>
  </cacheSource>
  <cacheFields count="11">
    <cacheField name=" OrderID " numFmtId="0">
      <sharedItems containsString="0" containsBlank="1" containsNumber="1" containsInteger="1" minValue="1001" maxValue="1023"/>
    </cacheField>
    <cacheField name=" CustomerID " numFmtId="0">
      <sharedItems containsString="0" containsBlank="1" containsNumber="1" containsInteger="1" minValue="101" maxValue="111"/>
    </cacheField>
    <cacheField name=" PurchaseDate (yy-mm-dd)" numFmtId="14">
      <sharedItems containsNonDate="0" containsDate="1" containsString="0" containsBlank="1" minDate="2023-06-27T00:00:00" maxDate="2024-02-04T00:00:00" count="23">
        <d v="2023-06-27T00:00:00"/>
        <d v="2023-07-28T00:00:00"/>
        <d v="2023-07-29T00:00:00"/>
        <d v="2023-08-31T00:00:00"/>
        <d v="2023-09-01T00:00:00"/>
        <d v="2023-09-02T00:00:00"/>
        <d v="2023-09-07T00:00:00"/>
        <d v="2023-10-05T00:00:00"/>
        <d v="2023-10-16T00:00:00"/>
        <d v="2023-10-26T00:00:00"/>
        <d v="2023-10-27T00:00:00"/>
        <d v="2023-10-28T00:00:00"/>
        <d v="2023-10-29T00:00:00"/>
        <d v="2023-11-01T00:00:00"/>
        <d v="2023-11-02T00:00:00"/>
        <d v="2023-11-04T00:00:00"/>
        <d v="2023-11-05T00:00:00"/>
        <d v="2023-11-06T00:00:00"/>
        <d v="2023-12-10T00:00:00"/>
        <d v="2024-01-01T00:00:00"/>
        <d v="2024-02-01T00:00:00"/>
        <d v="2024-02-03T00:00:00"/>
        <m/>
      </sharedItems>
      <fieldGroup par="10"/>
    </cacheField>
    <cacheField name=" ProductID " numFmtId="0">
      <sharedItems containsBlank="1"/>
    </cacheField>
    <cacheField name="Product" numFmtId="0">
      <sharedItems containsBlank="1" count="15">
        <s v="Summer Cap"/>
        <s v="Sunglasses"/>
        <s v="Kurta"/>
        <s v="Half Sleeve T-shirt"/>
        <s v="Capri"/>
        <s v="Saree"/>
        <s v="Earrings"/>
        <s v="Lahenga"/>
        <s v="Sherwani"/>
        <s v="Sweatshirt"/>
        <s v="Long Sleeve T-shirt"/>
        <s v="Jeans"/>
        <s v="Thermocoat"/>
        <s v="Winter Cap"/>
        <m/>
      </sharedItems>
    </cacheField>
    <cacheField name=" Quantity " numFmtId="0">
      <sharedItems containsString="0" containsBlank="1" containsNumber="1" containsInteger="1" minValue="1" maxValue="2"/>
    </cacheField>
    <cacheField name=" UnitPrice " numFmtId="0">
      <sharedItems containsString="0" containsBlank="1" containsNumber="1" containsInteger="1" minValue="30" maxValue="4000"/>
    </cacheField>
    <cacheField name="Revenue" numFmtId="0">
      <sharedItems containsString="0" containsBlank="1" containsNumber="1" containsInteger="1" minValue="30" maxValue="4000"/>
    </cacheField>
    <cacheField name="Months ( PurchaseDate (yy-mm-dd))" numFmtId="0" databaseField="0">
      <fieldGroup base="2">
        <rangePr groupBy="months" startDate="2023-06-27T00:00:00" endDate="2024-02-04T00:00:00"/>
        <groupItems count="14">
          <s v="&lt;27/0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2/2024"/>
        </groupItems>
      </fieldGroup>
    </cacheField>
    <cacheField name="Quarters ( PurchaseDate (yy-mm-dd))" numFmtId="0" databaseField="0">
      <fieldGroup base="2">
        <rangePr groupBy="quarters" startDate="2023-06-27T00:00:00" endDate="2024-02-04T00:00:00"/>
        <groupItems count="6">
          <s v="&lt;27/06/2023"/>
          <s v="Qtr1"/>
          <s v="Qtr2"/>
          <s v="Qtr3"/>
          <s v="Qtr4"/>
          <s v="&gt;04/02/2024"/>
        </groupItems>
      </fieldGroup>
    </cacheField>
    <cacheField name="Years ( PurchaseDate (yy-mm-dd))" numFmtId="0" databaseField="0">
      <fieldGroup base="2">
        <rangePr groupBy="years" startDate="2023-06-27T00:00:00" endDate="2024-02-04T00:00:00"/>
        <groupItems count="4">
          <s v="&lt;27/06/2023"/>
          <s v="2023"/>
          <s v="2024"/>
          <s v="&gt;04/0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001"/>
    <n v="101"/>
    <x v="0"/>
    <s v="P01"/>
    <x v="0"/>
    <x v="0"/>
    <n v="100"/>
  </r>
  <r>
    <n v="1001"/>
    <n v="101"/>
    <x v="0"/>
    <s v="P02"/>
    <x v="1"/>
    <x v="1"/>
    <n v="50"/>
  </r>
  <r>
    <n v="1002"/>
    <n v="102"/>
    <x v="1"/>
    <s v="P07"/>
    <x v="2"/>
    <x v="1"/>
    <n v="150"/>
  </r>
  <r>
    <n v="1003"/>
    <n v="103"/>
    <x v="2"/>
    <s v="P03"/>
    <x v="3"/>
    <x v="1"/>
    <n v="200"/>
  </r>
  <r>
    <n v="1003"/>
    <n v="103"/>
    <x v="2"/>
    <s v="P04"/>
    <x v="4"/>
    <x v="0"/>
    <n v="350"/>
  </r>
  <r>
    <n v="1004"/>
    <n v="104"/>
    <x v="3"/>
    <s v="P05"/>
    <x v="5"/>
    <x v="1"/>
    <n v="400"/>
  </r>
  <r>
    <n v="1004"/>
    <n v="104"/>
    <x v="3"/>
    <s v="P06"/>
    <x v="6"/>
    <x v="1"/>
    <n v="30"/>
  </r>
  <r>
    <n v="1005"/>
    <n v="105"/>
    <x v="4"/>
    <s v="P03"/>
    <x v="3"/>
    <x v="1"/>
    <n v="200"/>
  </r>
  <r>
    <n v="1005"/>
    <n v="105"/>
    <x v="4"/>
    <s v="P04"/>
    <x v="4"/>
    <x v="0"/>
    <n v="350"/>
  </r>
  <r>
    <n v="1006"/>
    <n v="105"/>
    <x v="5"/>
    <s v="P07"/>
    <x v="2"/>
    <x v="0"/>
    <n v="150"/>
  </r>
  <r>
    <n v="1007"/>
    <n v="104"/>
    <x v="6"/>
    <s v="P05"/>
    <x v="5"/>
    <x v="0"/>
    <n v="400"/>
  </r>
  <r>
    <n v="1007"/>
    <n v="104"/>
    <x v="6"/>
    <s v="P06"/>
    <x v="6"/>
    <x v="1"/>
    <n v="30"/>
  </r>
  <r>
    <n v="1008"/>
    <n v="106"/>
    <x v="7"/>
    <s v="P15"/>
    <x v="7"/>
    <x v="1"/>
    <n v="4000"/>
  </r>
  <r>
    <n v="1009"/>
    <n v="107"/>
    <x v="8"/>
    <s v="P14"/>
    <x v="8"/>
    <x v="1"/>
    <n v="2000"/>
  </r>
  <r>
    <n v="1010"/>
    <n v="108"/>
    <x v="9"/>
    <s v="P15"/>
    <x v="7"/>
    <x v="1"/>
    <n v="4000"/>
  </r>
  <r>
    <n v="1011"/>
    <n v="103"/>
    <x v="10"/>
    <s v="P03"/>
    <x v="3"/>
    <x v="1"/>
    <n v="200"/>
  </r>
  <r>
    <n v="1011"/>
    <n v="103"/>
    <x v="2"/>
    <s v="P04"/>
    <x v="4"/>
    <x v="0"/>
    <n v="350"/>
  </r>
  <r>
    <n v="1012"/>
    <n v="109"/>
    <x v="10"/>
    <s v="P14"/>
    <x v="8"/>
    <x v="1"/>
    <n v="2000"/>
  </r>
  <r>
    <n v="1013"/>
    <n v="110"/>
    <x v="11"/>
    <s v="P15"/>
    <x v="7"/>
    <x v="1"/>
    <n v="4000"/>
  </r>
  <r>
    <n v="1014"/>
    <n v="111"/>
    <x v="12"/>
    <s v="P14"/>
    <x v="8"/>
    <x v="1"/>
    <n v="2000"/>
  </r>
  <r>
    <n v="1015"/>
    <n v="101"/>
    <x v="13"/>
    <s v="P10"/>
    <x v="9"/>
    <x v="0"/>
    <n v="250"/>
  </r>
  <r>
    <n v="1016"/>
    <n v="103"/>
    <x v="14"/>
    <s v="P11"/>
    <x v="10"/>
    <x v="1"/>
    <n v="300"/>
  </r>
  <r>
    <n v="1016"/>
    <n v="103"/>
    <x v="14"/>
    <s v="P12"/>
    <x v="11"/>
    <x v="1"/>
    <n v="600"/>
  </r>
  <r>
    <n v="1017"/>
    <n v="103"/>
    <x v="15"/>
    <s v="P13"/>
    <x v="12"/>
    <x v="1"/>
    <n v="270"/>
  </r>
  <r>
    <n v="1018"/>
    <n v="101"/>
    <x v="16"/>
    <s v="P10"/>
    <x v="9"/>
    <x v="0"/>
    <n v="250"/>
  </r>
  <r>
    <n v="1019"/>
    <n v="105"/>
    <x v="17"/>
    <s v="P11"/>
    <x v="10"/>
    <x v="1"/>
    <n v="300"/>
  </r>
  <r>
    <n v="1019"/>
    <n v="105"/>
    <x v="17"/>
    <s v="P12"/>
    <x v="11"/>
    <x v="1"/>
    <n v="600"/>
  </r>
  <r>
    <n v="1020"/>
    <n v="106"/>
    <x v="18"/>
    <s v="P05"/>
    <x v="5"/>
    <x v="1"/>
    <n v="400"/>
  </r>
  <r>
    <n v="1020"/>
    <n v="106"/>
    <x v="18"/>
    <s v="P06"/>
    <x v="6"/>
    <x v="1"/>
    <n v="30"/>
  </r>
  <r>
    <n v="1021"/>
    <n v="107"/>
    <x v="19"/>
    <s v="P11"/>
    <x v="10"/>
    <x v="1"/>
    <n v="300"/>
  </r>
  <r>
    <n v="1021"/>
    <n v="107"/>
    <x v="19"/>
    <s v="P12"/>
    <x v="11"/>
    <x v="1"/>
    <n v="600"/>
  </r>
  <r>
    <n v="1022"/>
    <n v="101"/>
    <x v="20"/>
    <s v="P09"/>
    <x v="13"/>
    <x v="1"/>
    <n v="150"/>
  </r>
  <r>
    <n v="1022"/>
    <n v="101"/>
    <x v="20"/>
    <s v="P02"/>
    <x v="1"/>
    <x v="1"/>
    <n v="50"/>
  </r>
  <r>
    <n v="1023"/>
    <n v="111"/>
    <x v="21"/>
    <s v="P09"/>
    <x v="13"/>
    <x v="1"/>
    <n v="150"/>
  </r>
  <r>
    <n v="1023"/>
    <n v="111"/>
    <x v="21"/>
    <s v="P02"/>
    <x v="1"/>
    <x v="1"/>
    <n v="50"/>
  </r>
  <r>
    <m/>
    <m/>
    <x v="22"/>
    <m/>
    <x v="14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001"/>
    <n v="101"/>
    <x v="0"/>
    <s v="P01"/>
    <x v="0"/>
    <n v="2"/>
    <n v="100"/>
    <n v="200"/>
  </r>
  <r>
    <n v="1001"/>
    <n v="101"/>
    <x v="0"/>
    <s v="P02"/>
    <x v="1"/>
    <n v="1"/>
    <n v="50"/>
    <n v="50"/>
  </r>
  <r>
    <n v="1002"/>
    <n v="102"/>
    <x v="1"/>
    <s v="P07"/>
    <x v="2"/>
    <n v="1"/>
    <n v="150"/>
    <n v="150"/>
  </r>
  <r>
    <n v="1003"/>
    <n v="103"/>
    <x v="2"/>
    <s v="P03"/>
    <x v="3"/>
    <n v="1"/>
    <n v="200"/>
    <n v="200"/>
  </r>
  <r>
    <n v="1003"/>
    <n v="103"/>
    <x v="2"/>
    <s v="P04"/>
    <x v="4"/>
    <n v="2"/>
    <n v="350"/>
    <n v="700"/>
  </r>
  <r>
    <n v="1004"/>
    <n v="104"/>
    <x v="3"/>
    <s v="P05"/>
    <x v="5"/>
    <n v="1"/>
    <n v="400"/>
    <n v="400"/>
  </r>
  <r>
    <n v="1004"/>
    <n v="104"/>
    <x v="3"/>
    <s v="P06"/>
    <x v="6"/>
    <n v="1"/>
    <n v="30"/>
    <n v="30"/>
  </r>
  <r>
    <n v="1005"/>
    <n v="105"/>
    <x v="4"/>
    <s v="P03"/>
    <x v="3"/>
    <n v="1"/>
    <n v="200"/>
    <n v="200"/>
  </r>
  <r>
    <n v="1005"/>
    <n v="105"/>
    <x v="4"/>
    <s v="P04"/>
    <x v="4"/>
    <n v="2"/>
    <n v="350"/>
    <n v="700"/>
  </r>
  <r>
    <n v="1006"/>
    <n v="105"/>
    <x v="5"/>
    <s v="P07"/>
    <x v="2"/>
    <n v="2"/>
    <n v="150"/>
    <n v="300"/>
  </r>
  <r>
    <n v="1007"/>
    <n v="104"/>
    <x v="6"/>
    <s v="P05"/>
    <x v="5"/>
    <n v="2"/>
    <n v="400"/>
    <n v="800"/>
  </r>
  <r>
    <n v="1007"/>
    <n v="104"/>
    <x v="6"/>
    <s v="P06"/>
    <x v="6"/>
    <n v="1"/>
    <n v="30"/>
    <n v="30"/>
  </r>
  <r>
    <n v="1008"/>
    <n v="106"/>
    <x v="7"/>
    <s v="P15"/>
    <x v="7"/>
    <n v="1"/>
    <n v="4000"/>
    <n v="4000"/>
  </r>
  <r>
    <n v="1009"/>
    <n v="107"/>
    <x v="8"/>
    <s v="P14"/>
    <x v="8"/>
    <n v="1"/>
    <n v="2000"/>
    <n v="2000"/>
  </r>
  <r>
    <n v="1010"/>
    <n v="108"/>
    <x v="9"/>
    <s v="P15"/>
    <x v="7"/>
    <n v="1"/>
    <n v="4000"/>
    <n v="4000"/>
  </r>
  <r>
    <n v="1011"/>
    <n v="103"/>
    <x v="10"/>
    <s v="P03"/>
    <x v="3"/>
    <n v="1"/>
    <n v="200"/>
    <n v="200"/>
  </r>
  <r>
    <n v="1011"/>
    <n v="103"/>
    <x v="2"/>
    <s v="P04"/>
    <x v="4"/>
    <n v="2"/>
    <n v="350"/>
    <n v="700"/>
  </r>
  <r>
    <n v="1012"/>
    <n v="109"/>
    <x v="10"/>
    <s v="P14"/>
    <x v="8"/>
    <n v="1"/>
    <n v="2000"/>
    <n v="2000"/>
  </r>
  <r>
    <n v="1013"/>
    <n v="110"/>
    <x v="11"/>
    <s v="P15"/>
    <x v="7"/>
    <n v="1"/>
    <n v="4000"/>
    <n v="4000"/>
  </r>
  <r>
    <n v="1014"/>
    <n v="111"/>
    <x v="12"/>
    <s v="P14"/>
    <x v="8"/>
    <n v="1"/>
    <n v="2000"/>
    <n v="2000"/>
  </r>
  <r>
    <n v="1015"/>
    <n v="101"/>
    <x v="13"/>
    <s v="P10"/>
    <x v="9"/>
    <n v="2"/>
    <n v="250"/>
    <n v="500"/>
  </r>
  <r>
    <n v="1016"/>
    <n v="103"/>
    <x v="14"/>
    <s v="P11"/>
    <x v="10"/>
    <n v="1"/>
    <n v="300"/>
    <n v="300"/>
  </r>
  <r>
    <n v="1016"/>
    <n v="103"/>
    <x v="14"/>
    <s v="P12"/>
    <x v="11"/>
    <n v="1"/>
    <n v="600"/>
    <n v="600"/>
  </r>
  <r>
    <n v="1017"/>
    <n v="103"/>
    <x v="15"/>
    <s v="P13"/>
    <x v="12"/>
    <n v="1"/>
    <n v="270"/>
    <n v="270"/>
  </r>
  <r>
    <n v="1018"/>
    <n v="101"/>
    <x v="16"/>
    <s v="P10"/>
    <x v="9"/>
    <n v="2"/>
    <n v="250"/>
    <n v="500"/>
  </r>
  <r>
    <n v="1019"/>
    <n v="105"/>
    <x v="17"/>
    <s v="P11"/>
    <x v="10"/>
    <n v="1"/>
    <n v="300"/>
    <n v="300"/>
  </r>
  <r>
    <n v="1019"/>
    <n v="105"/>
    <x v="17"/>
    <s v="P12"/>
    <x v="11"/>
    <n v="1"/>
    <n v="600"/>
    <n v="600"/>
  </r>
  <r>
    <n v="1020"/>
    <n v="106"/>
    <x v="18"/>
    <s v="P05"/>
    <x v="5"/>
    <n v="1"/>
    <n v="400"/>
    <n v="400"/>
  </r>
  <r>
    <n v="1020"/>
    <n v="106"/>
    <x v="18"/>
    <s v="P06"/>
    <x v="6"/>
    <n v="1"/>
    <n v="30"/>
    <n v="30"/>
  </r>
  <r>
    <n v="1021"/>
    <n v="107"/>
    <x v="19"/>
    <s v="P11"/>
    <x v="10"/>
    <n v="1"/>
    <n v="300"/>
    <n v="300"/>
  </r>
  <r>
    <n v="1021"/>
    <n v="107"/>
    <x v="19"/>
    <s v="P12"/>
    <x v="11"/>
    <n v="1"/>
    <n v="600"/>
    <n v="600"/>
  </r>
  <r>
    <n v="1022"/>
    <n v="101"/>
    <x v="20"/>
    <s v="P09"/>
    <x v="13"/>
    <n v="1"/>
    <n v="150"/>
    <n v="150"/>
  </r>
  <r>
    <n v="1022"/>
    <n v="101"/>
    <x v="20"/>
    <s v="P02"/>
    <x v="1"/>
    <n v="1"/>
    <n v="50"/>
    <n v="50"/>
  </r>
  <r>
    <n v="1023"/>
    <n v="111"/>
    <x v="21"/>
    <s v="P09"/>
    <x v="13"/>
    <n v="1"/>
    <n v="150"/>
    <n v="150"/>
  </r>
  <r>
    <n v="1023"/>
    <n v="111"/>
    <x v="21"/>
    <s v="P02"/>
    <x v="1"/>
    <n v="1"/>
    <n v="50"/>
    <n v="50"/>
  </r>
  <r>
    <m/>
    <m/>
    <x v="22"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519E8-7F25-4201-A94C-9CE6195FC4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3:I19" firstHeaderRow="1" firstDataRow="2" firstDataCol="1"/>
  <pivotFields count="10">
    <pivotField showAll="0"/>
    <pivotField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16">
        <item x="4"/>
        <item x="6"/>
        <item x="3"/>
        <item x="11"/>
        <item x="2"/>
        <item x="7"/>
        <item x="10"/>
        <item x="5"/>
        <item x="8"/>
        <item x="0"/>
        <item x="1"/>
        <item x="9"/>
        <item x="12"/>
        <item x="13"/>
        <item x="14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h="1"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 Quantity " fld="5" subtotal="count" baseField="4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3E289-47FD-453D-8A02-8555C84685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8" firstHeaderRow="1" firstDataRow="1" firstDataCol="1"/>
  <pivotFields count="10">
    <pivotField showAll="0"/>
    <pivotField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16">
        <item x="4"/>
        <item x="6"/>
        <item x="3"/>
        <item x="11"/>
        <item x="2"/>
        <item x="7"/>
        <item x="10"/>
        <item x="5"/>
        <item x="8"/>
        <item x="0"/>
        <item x="1"/>
        <item x="9"/>
        <item x="12"/>
        <item x="13"/>
        <item h="1" x="14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 Quantity " fld="5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A8DC2-1AE5-45B6-A367-0F15510B0CC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3:F39" firstHeaderRow="1" firstDataRow="2" firstDataCol="1"/>
  <pivotFields count="11">
    <pivotField showAll="0"/>
    <pivotField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16">
        <item x="4"/>
        <item x="6"/>
        <item x="3"/>
        <item x="11"/>
        <item x="2"/>
        <item x="7"/>
        <item x="10"/>
        <item x="5"/>
        <item x="8"/>
        <item x="0"/>
        <item x="1"/>
        <item x="9"/>
        <item x="12"/>
        <item x="13"/>
        <item x="14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h="1"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9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Revenue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0184D-3275-4662-A2DC-36A58E998F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8" firstHeaderRow="1" firstDataRow="1" firstDataCol="1"/>
  <pivotFields count="11">
    <pivotField showAll="0"/>
    <pivotField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16">
        <item x="4"/>
        <item x="6"/>
        <item x="3"/>
        <item x="11"/>
        <item x="2"/>
        <item x="7"/>
        <item x="10"/>
        <item x="5"/>
        <item x="8"/>
        <item x="0"/>
        <item x="1"/>
        <item x="9"/>
        <item x="12"/>
        <item x="13"/>
        <item h="1" x="14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Revenue" fld="7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E342E-0159-4762-925A-72F2DA72CBF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F12" firstHeaderRow="1" firstDataRow="2" firstDataCol="1"/>
  <pivotFields count="11">
    <pivotField showAll="0"/>
    <pivotField showAll="0"/>
    <pivotField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6">
        <item h="1"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10">
    <i>
      <x v="1"/>
    </i>
    <i>
      <x v="2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 PurchaseDate (yy-mm-dd)" fld="2" subtotal="count" baseField="8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E19" sqref="E19"/>
    </sheetView>
  </sheetViews>
  <sheetFormatPr defaultRowHeight="14.4" x14ac:dyDescent="0.3"/>
  <cols>
    <col min="1" max="1" width="16" customWidth="1"/>
    <col min="2" max="2" width="9.77734375" customWidth="1"/>
  </cols>
  <sheetData>
    <row r="1" spans="1:4" x14ac:dyDescent="0.3">
      <c r="A1" s="1" t="s">
        <v>6</v>
      </c>
      <c r="B1" s="1" t="s">
        <v>20</v>
      </c>
      <c r="C1" s="1" t="s">
        <v>7</v>
      </c>
      <c r="D1" s="1" t="s">
        <v>38</v>
      </c>
    </row>
    <row r="2" spans="1:4" x14ac:dyDescent="0.3">
      <c r="A2" t="s">
        <v>13</v>
      </c>
      <c r="B2" t="s">
        <v>25</v>
      </c>
      <c r="C2" t="s">
        <v>21</v>
      </c>
      <c r="D2">
        <v>100</v>
      </c>
    </row>
    <row r="3" spans="1:4" x14ac:dyDescent="0.3">
      <c r="A3" t="s">
        <v>14</v>
      </c>
      <c r="B3" t="s">
        <v>26</v>
      </c>
      <c r="C3" t="s">
        <v>21</v>
      </c>
      <c r="D3">
        <v>50</v>
      </c>
    </row>
    <row r="4" spans="1:4" x14ac:dyDescent="0.3">
      <c r="A4" t="s">
        <v>15</v>
      </c>
      <c r="B4" t="s">
        <v>27</v>
      </c>
      <c r="C4" t="s">
        <v>21</v>
      </c>
      <c r="D4">
        <v>200</v>
      </c>
    </row>
    <row r="5" spans="1:4" x14ac:dyDescent="0.3">
      <c r="A5" t="s">
        <v>5</v>
      </c>
      <c r="B5" t="s">
        <v>28</v>
      </c>
      <c r="C5" t="s">
        <v>21</v>
      </c>
      <c r="D5">
        <v>350</v>
      </c>
    </row>
    <row r="6" spans="1:4" x14ac:dyDescent="0.3">
      <c r="A6" t="s">
        <v>16</v>
      </c>
      <c r="B6" t="s">
        <v>29</v>
      </c>
      <c r="C6" t="s">
        <v>23</v>
      </c>
      <c r="D6">
        <v>400</v>
      </c>
    </row>
    <row r="7" spans="1:4" x14ac:dyDescent="0.3">
      <c r="A7" t="s">
        <v>17</v>
      </c>
      <c r="B7" t="s">
        <v>30</v>
      </c>
      <c r="C7" t="s">
        <v>23</v>
      </c>
      <c r="D7">
        <v>30</v>
      </c>
    </row>
    <row r="8" spans="1:4" x14ac:dyDescent="0.3">
      <c r="A8" t="s">
        <v>18</v>
      </c>
      <c r="B8" t="s">
        <v>31</v>
      </c>
      <c r="C8" t="s">
        <v>23</v>
      </c>
      <c r="D8">
        <v>150</v>
      </c>
    </row>
    <row r="9" spans="1:4" x14ac:dyDescent="0.3">
      <c r="A9" t="s">
        <v>19</v>
      </c>
      <c r="B9" t="s">
        <v>44</v>
      </c>
      <c r="C9" t="s">
        <v>23</v>
      </c>
      <c r="D9">
        <v>300</v>
      </c>
    </row>
    <row r="10" spans="1:4" x14ac:dyDescent="0.3">
      <c r="A10" t="s">
        <v>22</v>
      </c>
      <c r="B10" t="s">
        <v>32</v>
      </c>
      <c r="C10" t="s">
        <v>24</v>
      </c>
      <c r="D10">
        <v>150</v>
      </c>
    </row>
    <row r="11" spans="1:4" x14ac:dyDescent="0.3">
      <c r="A11" t="s">
        <v>8</v>
      </c>
      <c r="B11" t="s">
        <v>33</v>
      </c>
      <c r="C11" t="s">
        <v>24</v>
      </c>
      <c r="D11">
        <v>250</v>
      </c>
    </row>
    <row r="12" spans="1:4" x14ac:dyDescent="0.3">
      <c r="A12" t="s">
        <v>9</v>
      </c>
      <c r="B12" t="s">
        <v>34</v>
      </c>
      <c r="C12" t="s">
        <v>24</v>
      </c>
      <c r="D12">
        <v>300</v>
      </c>
    </row>
    <row r="13" spans="1:4" x14ac:dyDescent="0.3">
      <c r="A13" t="s">
        <v>11</v>
      </c>
      <c r="B13" t="s">
        <v>35</v>
      </c>
      <c r="C13" t="s">
        <v>24</v>
      </c>
      <c r="D13">
        <v>600</v>
      </c>
    </row>
    <row r="14" spans="1:4" x14ac:dyDescent="0.3">
      <c r="A14" t="s">
        <v>10</v>
      </c>
      <c r="B14" t="s">
        <v>36</v>
      </c>
      <c r="C14" t="s">
        <v>24</v>
      </c>
      <c r="D14">
        <v>270</v>
      </c>
    </row>
    <row r="15" spans="1:4" x14ac:dyDescent="0.3">
      <c r="A15" t="s">
        <v>40</v>
      </c>
      <c r="B15" t="s">
        <v>37</v>
      </c>
      <c r="C15" t="s">
        <v>43</v>
      </c>
      <c r="D15">
        <v>2000</v>
      </c>
    </row>
    <row r="16" spans="1:4" x14ac:dyDescent="0.3">
      <c r="A16" t="s">
        <v>42</v>
      </c>
      <c r="B16" t="s">
        <v>41</v>
      </c>
      <c r="C16" t="s">
        <v>43</v>
      </c>
      <c r="D16">
        <v>4000</v>
      </c>
    </row>
  </sheetData>
  <sortState xmlns:xlrd2="http://schemas.microsoft.com/office/spreadsheetml/2017/richdata2" ref="I1:I27">
    <sortCondition ref="I1:I27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20DD-20BA-4E0D-A3F7-2CDA1EFA46EA}">
  <dimension ref="A3:I19"/>
  <sheetViews>
    <sheetView topLeftCell="A13" workbookViewId="0">
      <selection activeCell="O20" sqref="O20"/>
    </sheetView>
  </sheetViews>
  <sheetFormatPr defaultRowHeight="14.4" x14ac:dyDescent="0.3"/>
  <cols>
    <col min="1" max="1" width="16.33203125" bestFit="1" customWidth="1"/>
    <col min="2" max="2" width="17.21875" bestFit="1" customWidth="1"/>
    <col min="3" max="3" width="16.88671875" bestFit="1" customWidth="1"/>
    <col min="4" max="4" width="17.21875" bestFit="1" customWidth="1"/>
    <col min="5" max="5" width="15.5546875" bestFit="1" customWidth="1"/>
    <col min="6" max="8" width="4.6640625" bestFit="1" customWidth="1"/>
    <col min="9" max="26" width="10.77734375" bestFit="1" customWidth="1"/>
    <col min="27" max="27" width="7" bestFit="1" customWidth="1"/>
    <col min="28" max="28" width="10.77734375" bestFit="1" customWidth="1"/>
  </cols>
  <sheetData>
    <row r="3" spans="1:9" x14ac:dyDescent="0.3">
      <c r="A3" s="55" t="s">
        <v>47</v>
      </c>
      <c r="B3" t="s">
        <v>65</v>
      </c>
      <c r="D3" s="55" t="s">
        <v>65</v>
      </c>
      <c r="E3" s="55" t="s">
        <v>45</v>
      </c>
    </row>
    <row r="4" spans="1:9" x14ac:dyDescent="0.3">
      <c r="A4" s="56" t="s">
        <v>5</v>
      </c>
      <c r="B4">
        <v>3</v>
      </c>
      <c r="D4" s="55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46</v>
      </c>
    </row>
    <row r="5" spans="1:9" x14ac:dyDescent="0.3">
      <c r="A5" s="56" t="s">
        <v>17</v>
      </c>
      <c r="B5">
        <v>3</v>
      </c>
      <c r="D5" s="56" t="s">
        <v>5</v>
      </c>
      <c r="G5">
        <v>3</v>
      </c>
      <c r="I5">
        <v>3</v>
      </c>
    </row>
    <row r="6" spans="1:9" x14ac:dyDescent="0.3">
      <c r="A6" s="56" t="s">
        <v>15</v>
      </c>
      <c r="B6">
        <v>3</v>
      </c>
      <c r="D6" s="56" t="s">
        <v>17</v>
      </c>
      <c r="G6">
        <v>2</v>
      </c>
      <c r="H6">
        <v>1</v>
      </c>
      <c r="I6">
        <v>3</v>
      </c>
    </row>
    <row r="7" spans="1:9" x14ac:dyDescent="0.3">
      <c r="A7" s="56" t="s">
        <v>11</v>
      </c>
      <c r="B7">
        <v>3</v>
      </c>
      <c r="D7" s="56" t="s">
        <v>15</v>
      </c>
      <c r="G7">
        <v>2</v>
      </c>
      <c r="H7">
        <v>1</v>
      </c>
      <c r="I7">
        <v>3</v>
      </c>
    </row>
    <row r="8" spans="1:9" x14ac:dyDescent="0.3">
      <c r="A8" s="56" t="s">
        <v>18</v>
      </c>
      <c r="B8">
        <v>2</v>
      </c>
      <c r="D8" s="56" t="s">
        <v>11</v>
      </c>
      <c r="E8">
        <v>1</v>
      </c>
      <c r="H8">
        <v>2</v>
      </c>
      <c r="I8">
        <v>3</v>
      </c>
    </row>
    <row r="9" spans="1:9" x14ac:dyDescent="0.3">
      <c r="A9" s="56" t="s">
        <v>42</v>
      </c>
      <c r="B9">
        <v>3</v>
      </c>
      <c r="D9" s="56" t="s">
        <v>18</v>
      </c>
      <c r="G9">
        <v>2</v>
      </c>
      <c r="I9">
        <v>2</v>
      </c>
    </row>
    <row r="10" spans="1:9" x14ac:dyDescent="0.3">
      <c r="A10" s="56" t="s">
        <v>9</v>
      </c>
      <c r="B10">
        <v>3</v>
      </c>
      <c r="D10" s="56" t="s">
        <v>42</v>
      </c>
      <c r="H10">
        <v>3</v>
      </c>
      <c r="I10">
        <v>3</v>
      </c>
    </row>
    <row r="11" spans="1:9" x14ac:dyDescent="0.3">
      <c r="A11" s="56" t="s">
        <v>16</v>
      </c>
      <c r="B11">
        <v>3</v>
      </c>
      <c r="D11" s="56" t="s">
        <v>9</v>
      </c>
      <c r="E11">
        <v>1</v>
      </c>
      <c r="H11">
        <v>2</v>
      </c>
      <c r="I11">
        <v>3</v>
      </c>
    </row>
    <row r="12" spans="1:9" x14ac:dyDescent="0.3">
      <c r="A12" s="56" t="s">
        <v>40</v>
      </c>
      <c r="B12">
        <v>3</v>
      </c>
      <c r="D12" s="56" t="s">
        <v>16</v>
      </c>
      <c r="G12">
        <v>2</v>
      </c>
      <c r="H12">
        <v>1</v>
      </c>
      <c r="I12">
        <v>3</v>
      </c>
    </row>
    <row r="13" spans="1:9" x14ac:dyDescent="0.3">
      <c r="A13" s="56" t="s">
        <v>13</v>
      </c>
      <c r="B13">
        <v>1</v>
      </c>
      <c r="D13" s="56" t="s">
        <v>40</v>
      </c>
      <c r="H13">
        <v>3</v>
      </c>
      <c r="I13">
        <v>3</v>
      </c>
    </row>
    <row r="14" spans="1:9" x14ac:dyDescent="0.3">
      <c r="A14" s="56" t="s">
        <v>14</v>
      </c>
      <c r="B14">
        <v>3</v>
      </c>
      <c r="D14" s="56" t="s">
        <v>13</v>
      </c>
      <c r="F14">
        <v>1</v>
      </c>
      <c r="I14">
        <v>1</v>
      </c>
    </row>
    <row r="15" spans="1:9" x14ac:dyDescent="0.3">
      <c r="A15" s="56" t="s">
        <v>8</v>
      </c>
      <c r="B15">
        <v>2</v>
      </c>
      <c r="D15" s="56" t="s">
        <v>14</v>
      </c>
      <c r="E15">
        <v>2</v>
      </c>
      <c r="F15">
        <v>1</v>
      </c>
      <c r="I15">
        <v>3</v>
      </c>
    </row>
    <row r="16" spans="1:9" x14ac:dyDescent="0.3">
      <c r="A16" s="56" t="s">
        <v>10</v>
      </c>
      <c r="B16">
        <v>1</v>
      </c>
      <c r="D16" s="56" t="s">
        <v>8</v>
      </c>
      <c r="H16">
        <v>2</v>
      </c>
      <c r="I16">
        <v>2</v>
      </c>
    </row>
    <row r="17" spans="1:9" x14ac:dyDescent="0.3">
      <c r="A17" s="56" t="s">
        <v>22</v>
      </c>
      <c r="B17">
        <v>2</v>
      </c>
      <c r="D17" s="56" t="s">
        <v>10</v>
      </c>
      <c r="H17">
        <v>1</v>
      </c>
      <c r="I17">
        <v>1</v>
      </c>
    </row>
    <row r="18" spans="1:9" x14ac:dyDescent="0.3">
      <c r="A18" s="56" t="s">
        <v>46</v>
      </c>
      <c r="B18">
        <v>35</v>
      </c>
      <c r="D18" s="56" t="s">
        <v>22</v>
      </c>
      <c r="E18">
        <v>2</v>
      </c>
      <c r="I18">
        <v>2</v>
      </c>
    </row>
    <row r="19" spans="1:9" x14ac:dyDescent="0.3">
      <c r="D19" s="56" t="s">
        <v>46</v>
      </c>
      <c r="E19">
        <v>6</v>
      </c>
      <c r="F19">
        <v>2</v>
      </c>
      <c r="G19">
        <v>11</v>
      </c>
      <c r="H19">
        <v>16</v>
      </c>
      <c r="I19">
        <v>35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72BC-16D2-4A09-9DE5-3E10B56F11A4}">
  <dimension ref="A3:F39"/>
  <sheetViews>
    <sheetView workbookViewId="0">
      <selection activeCell="Q8" sqref="Q8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3" width="4.6640625" bestFit="1" customWidth="1"/>
    <col min="4" max="4" width="5" bestFit="1" customWidth="1"/>
    <col min="5" max="5" width="6" bestFit="1" customWidth="1"/>
    <col min="6" max="23" width="10.77734375" bestFit="1" customWidth="1"/>
    <col min="24" max="24" width="7" bestFit="1" customWidth="1"/>
    <col min="25" max="25" width="10.77734375" bestFit="1" customWidth="1"/>
  </cols>
  <sheetData>
    <row r="3" spans="1:2" x14ac:dyDescent="0.3">
      <c r="A3" s="55" t="s">
        <v>47</v>
      </c>
      <c r="B3" t="s">
        <v>53</v>
      </c>
    </row>
    <row r="4" spans="1:2" x14ac:dyDescent="0.3">
      <c r="A4" s="56" t="s">
        <v>5</v>
      </c>
      <c r="B4">
        <v>2100</v>
      </c>
    </row>
    <row r="5" spans="1:2" x14ac:dyDescent="0.3">
      <c r="A5" s="56" t="s">
        <v>17</v>
      </c>
      <c r="B5">
        <v>90</v>
      </c>
    </row>
    <row r="6" spans="1:2" x14ac:dyDescent="0.3">
      <c r="A6" s="56" t="s">
        <v>15</v>
      </c>
      <c r="B6">
        <v>600</v>
      </c>
    </row>
    <row r="7" spans="1:2" x14ac:dyDescent="0.3">
      <c r="A7" s="56" t="s">
        <v>11</v>
      </c>
      <c r="B7">
        <v>1800</v>
      </c>
    </row>
    <row r="8" spans="1:2" x14ac:dyDescent="0.3">
      <c r="A8" s="56" t="s">
        <v>18</v>
      </c>
      <c r="B8">
        <v>450</v>
      </c>
    </row>
    <row r="9" spans="1:2" x14ac:dyDescent="0.3">
      <c r="A9" s="56" t="s">
        <v>42</v>
      </c>
      <c r="B9">
        <v>12000</v>
      </c>
    </row>
    <row r="10" spans="1:2" x14ac:dyDescent="0.3">
      <c r="A10" s="56" t="s">
        <v>9</v>
      </c>
      <c r="B10">
        <v>900</v>
      </c>
    </row>
    <row r="11" spans="1:2" x14ac:dyDescent="0.3">
      <c r="A11" s="56" t="s">
        <v>16</v>
      </c>
      <c r="B11">
        <v>1600</v>
      </c>
    </row>
    <row r="12" spans="1:2" x14ac:dyDescent="0.3">
      <c r="A12" s="56" t="s">
        <v>40</v>
      </c>
      <c r="B12">
        <v>6000</v>
      </c>
    </row>
    <row r="13" spans="1:2" x14ac:dyDescent="0.3">
      <c r="A13" s="56" t="s">
        <v>13</v>
      </c>
      <c r="B13">
        <v>200</v>
      </c>
    </row>
    <row r="14" spans="1:2" x14ac:dyDescent="0.3">
      <c r="A14" s="56" t="s">
        <v>14</v>
      </c>
      <c r="B14">
        <v>150</v>
      </c>
    </row>
    <row r="15" spans="1:2" x14ac:dyDescent="0.3">
      <c r="A15" s="56" t="s">
        <v>8</v>
      </c>
      <c r="B15">
        <v>1000</v>
      </c>
    </row>
    <row r="16" spans="1:2" x14ac:dyDescent="0.3">
      <c r="A16" s="56" t="s">
        <v>10</v>
      </c>
      <c r="B16">
        <v>270</v>
      </c>
    </row>
    <row r="17" spans="1:6" x14ac:dyDescent="0.3">
      <c r="A17" s="56" t="s">
        <v>22</v>
      </c>
      <c r="B17">
        <v>300</v>
      </c>
    </row>
    <row r="18" spans="1:6" x14ac:dyDescent="0.3">
      <c r="A18" s="56" t="s">
        <v>46</v>
      </c>
      <c r="B18">
        <v>27460</v>
      </c>
    </row>
    <row r="23" spans="1:6" x14ac:dyDescent="0.3">
      <c r="A23" s="55" t="s">
        <v>53</v>
      </c>
      <c r="B23" s="55" t="s">
        <v>45</v>
      </c>
    </row>
    <row r="24" spans="1:6" x14ac:dyDescent="0.3">
      <c r="A24" s="55" t="s">
        <v>47</v>
      </c>
      <c r="B24" t="s">
        <v>48</v>
      </c>
      <c r="C24" t="s">
        <v>49</v>
      </c>
      <c r="D24" t="s">
        <v>50</v>
      </c>
      <c r="E24" t="s">
        <v>51</v>
      </c>
      <c r="F24" t="s">
        <v>46</v>
      </c>
    </row>
    <row r="25" spans="1:6" x14ac:dyDescent="0.3">
      <c r="A25" s="56" t="s">
        <v>5</v>
      </c>
      <c r="D25">
        <v>2100</v>
      </c>
      <c r="F25">
        <v>2100</v>
      </c>
    </row>
    <row r="26" spans="1:6" x14ac:dyDescent="0.3">
      <c r="A26" s="56" t="s">
        <v>17</v>
      </c>
      <c r="D26">
        <v>60</v>
      </c>
      <c r="E26">
        <v>30</v>
      </c>
      <c r="F26">
        <v>90</v>
      </c>
    </row>
    <row r="27" spans="1:6" x14ac:dyDescent="0.3">
      <c r="A27" s="56" t="s">
        <v>15</v>
      </c>
      <c r="D27">
        <v>400</v>
      </c>
      <c r="E27">
        <v>200</v>
      </c>
      <c r="F27">
        <v>600</v>
      </c>
    </row>
    <row r="28" spans="1:6" x14ac:dyDescent="0.3">
      <c r="A28" s="56" t="s">
        <v>11</v>
      </c>
      <c r="B28">
        <v>600</v>
      </c>
      <c r="E28">
        <v>1200</v>
      </c>
      <c r="F28">
        <v>1800</v>
      </c>
    </row>
    <row r="29" spans="1:6" x14ac:dyDescent="0.3">
      <c r="A29" s="56" t="s">
        <v>18</v>
      </c>
      <c r="D29">
        <v>450</v>
      </c>
      <c r="F29">
        <v>450</v>
      </c>
    </row>
    <row r="30" spans="1:6" x14ac:dyDescent="0.3">
      <c r="A30" s="56" t="s">
        <v>42</v>
      </c>
      <c r="E30">
        <v>12000</v>
      </c>
      <c r="F30">
        <v>12000</v>
      </c>
    </row>
    <row r="31" spans="1:6" x14ac:dyDescent="0.3">
      <c r="A31" s="56" t="s">
        <v>9</v>
      </c>
      <c r="B31">
        <v>300</v>
      </c>
      <c r="E31">
        <v>600</v>
      </c>
      <c r="F31">
        <v>900</v>
      </c>
    </row>
    <row r="32" spans="1:6" x14ac:dyDescent="0.3">
      <c r="A32" s="56" t="s">
        <v>16</v>
      </c>
      <c r="D32">
        <v>1200</v>
      </c>
      <c r="E32">
        <v>400</v>
      </c>
      <c r="F32">
        <v>1600</v>
      </c>
    </row>
    <row r="33" spans="1:6" x14ac:dyDescent="0.3">
      <c r="A33" s="56" t="s">
        <v>40</v>
      </c>
      <c r="E33">
        <v>6000</v>
      </c>
      <c r="F33">
        <v>6000</v>
      </c>
    </row>
    <row r="34" spans="1:6" x14ac:dyDescent="0.3">
      <c r="A34" s="56" t="s">
        <v>13</v>
      </c>
      <c r="C34">
        <v>200</v>
      </c>
      <c r="F34">
        <v>200</v>
      </c>
    </row>
    <row r="35" spans="1:6" x14ac:dyDescent="0.3">
      <c r="A35" s="56" t="s">
        <v>14</v>
      </c>
      <c r="B35">
        <v>100</v>
      </c>
      <c r="C35">
        <v>50</v>
      </c>
      <c r="F35">
        <v>150</v>
      </c>
    </row>
    <row r="36" spans="1:6" x14ac:dyDescent="0.3">
      <c r="A36" s="56" t="s">
        <v>8</v>
      </c>
      <c r="E36">
        <v>1000</v>
      </c>
      <c r="F36">
        <v>1000</v>
      </c>
    </row>
    <row r="37" spans="1:6" x14ac:dyDescent="0.3">
      <c r="A37" s="56" t="s">
        <v>10</v>
      </c>
      <c r="E37">
        <v>270</v>
      </c>
      <c r="F37">
        <v>270</v>
      </c>
    </row>
    <row r="38" spans="1:6" x14ac:dyDescent="0.3">
      <c r="A38" s="56" t="s">
        <v>22</v>
      </c>
      <c r="B38">
        <v>300</v>
      </c>
      <c r="F38">
        <v>300</v>
      </c>
    </row>
    <row r="39" spans="1:6" x14ac:dyDescent="0.3">
      <c r="A39" s="56" t="s">
        <v>46</v>
      </c>
      <c r="B39">
        <v>1300</v>
      </c>
      <c r="C39">
        <v>250</v>
      </c>
      <c r="D39">
        <v>4210</v>
      </c>
      <c r="E39">
        <v>21700</v>
      </c>
      <c r="F39">
        <v>27460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H36"/>
  <sheetViews>
    <sheetView zoomScale="60" zoomScaleNormal="60" workbookViewId="0">
      <selection activeCell="J10" sqref="J10"/>
    </sheetView>
  </sheetViews>
  <sheetFormatPr defaultRowHeight="21" x14ac:dyDescent="0.4"/>
  <cols>
    <col min="1" max="1" width="12.44140625" style="36" bestFit="1" customWidth="1"/>
    <col min="2" max="2" width="17.44140625" style="36" bestFit="1" customWidth="1"/>
    <col min="3" max="3" width="34.6640625" style="37" bestFit="1" customWidth="1"/>
    <col min="4" max="4" width="15.109375" style="36" bestFit="1" customWidth="1"/>
    <col min="5" max="5" width="24.88671875" style="36" bestFit="1" customWidth="1"/>
    <col min="6" max="6" width="13.5546875" style="36" bestFit="1" customWidth="1"/>
    <col min="7" max="7" width="14.109375" style="36" bestFit="1" customWidth="1"/>
    <col min="8" max="8" width="11.44140625" style="36" customWidth="1"/>
    <col min="9" max="9" width="18.109375" style="36" customWidth="1"/>
    <col min="10" max="16384" width="8.88671875" style="36"/>
  </cols>
  <sheetData>
    <row r="1" spans="1:164" x14ac:dyDescent="0.4">
      <c r="A1" s="57" t="s">
        <v>0</v>
      </c>
      <c r="B1" s="57" t="s">
        <v>1</v>
      </c>
      <c r="C1" s="58" t="s">
        <v>39</v>
      </c>
      <c r="D1" s="57" t="s">
        <v>2</v>
      </c>
      <c r="E1" s="57" t="s">
        <v>12</v>
      </c>
      <c r="F1" s="57" t="s">
        <v>3</v>
      </c>
      <c r="G1" s="57" t="s">
        <v>4</v>
      </c>
      <c r="H1" s="59" t="s">
        <v>52</v>
      </c>
      <c r="I1" s="59"/>
    </row>
    <row r="2" spans="1:164" s="42" customFormat="1" x14ac:dyDescent="0.4">
      <c r="A2" s="40">
        <v>1001</v>
      </c>
      <c r="B2" s="40">
        <v>101</v>
      </c>
      <c r="C2" s="41">
        <v>45104</v>
      </c>
      <c r="D2" s="40" t="s">
        <v>25</v>
      </c>
      <c r="E2" s="40" t="s">
        <v>13</v>
      </c>
      <c r="F2" s="40">
        <v>2</v>
      </c>
      <c r="G2" s="40">
        <v>100</v>
      </c>
      <c r="H2" s="36">
        <f>F2*G2</f>
        <v>200</v>
      </c>
      <c r="I2" s="59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</row>
    <row r="3" spans="1:164" s="42" customFormat="1" x14ac:dyDescent="0.4">
      <c r="A3" s="40">
        <v>1001</v>
      </c>
      <c r="B3" s="40">
        <v>101</v>
      </c>
      <c r="C3" s="41">
        <v>45104</v>
      </c>
      <c r="D3" s="40" t="s">
        <v>26</v>
      </c>
      <c r="E3" s="40" t="s">
        <v>14</v>
      </c>
      <c r="F3" s="40">
        <v>1</v>
      </c>
      <c r="G3" s="40">
        <v>50</v>
      </c>
      <c r="H3" s="36">
        <f t="shared" ref="H3:H36" si="0">F3*G3</f>
        <v>50</v>
      </c>
      <c r="I3" s="59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</row>
    <row r="4" spans="1:164" x14ac:dyDescent="0.4">
      <c r="A4" s="38">
        <v>1002</v>
      </c>
      <c r="B4" s="38">
        <v>102</v>
      </c>
      <c r="C4" s="39">
        <v>45135</v>
      </c>
      <c r="D4" s="38" t="s">
        <v>31</v>
      </c>
      <c r="E4" s="38" t="s">
        <v>18</v>
      </c>
      <c r="F4" s="38">
        <v>1</v>
      </c>
      <c r="G4" s="38">
        <v>150</v>
      </c>
      <c r="H4" s="36">
        <f t="shared" si="0"/>
        <v>150</v>
      </c>
      <c r="I4" s="59"/>
    </row>
    <row r="5" spans="1:164" s="45" customFormat="1" x14ac:dyDescent="0.4">
      <c r="A5" s="43">
        <v>1003</v>
      </c>
      <c r="B5" s="43">
        <v>103</v>
      </c>
      <c r="C5" s="44">
        <v>45136</v>
      </c>
      <c r="D5" s="43" t="s">
        <v>27</v>
      </c>
      <c r="E5" s="43" t="s">
        <v>15</v>
      </c>
      <c r="F5" s="43">
        <v>1</v>
      </c>
      <c r="G5" s="43">
        <v>200</v>
      </c>
      <c r="H5" s="36">
        <f t="shared" si="0"/>
        <v>200</v>
      </c>
      <c r="I5" s="59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</row>
    <row r="6" spans="1:164" s="45" customFormat="1" x14ac:dyDescent="0.4">
      <c r="A6" s="43">
        <v>1003</v>
      </c>
      <c r="B6" s="43">
        <v>103</v>
      </c>
      <c r="C6" s="44">
        <v>45136</v>
      </c>
      <c r="D6" s="43" t="s">
        <v>28</v>
      </c>
      <c r="E6" s="43" t="s">
        <v>5</v>
      </c>
      <c r="F6" s="43">
        <v>2</v>
      </c>
      <c r="G6" s="43">
        <v>350</v>
      </c>
      <c r="H6" s="36">
        <f t="shared" si="0"/>
        <v>700</v>
      </c>
      <c r="I6" s="59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</row>
    <row r="7" spans="1:164" s="48" customFormat="1" x14ac:dyDescent="0.4">
      <c r="A7" s="46">
        <v>1004</v>
      </c>
      <c r="B7" s="46">
        <v>104</v>
      </c>
      <c r="C7" s="47">
        <v>45169</v>
      </c>
      <c r="D7" s="46" t="s">
        <v>29</v>
      </c>
      <c r="E7" s="46" t="s">
        <v>16</v>
      </c>
      <c r="F7" s="46">
        <v>1</v>
      </c>
      <c r="G7" s="46">
        <v>400</v>
      </c>
      <c r="H7" s="36">
        <f t="shared" si="0"/>
        <v>400</v>
      </c>
      <c r="I7" s="59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</row>
    <row r="8" spans="1:164" s="48" customFormat="1" x14ac:dyDescent="0.4">
      <c r="A8" s="46">
        <v>1004</v>
      </c>
      <c r="B8" s="46">
        <v>104</v>
      </c>
      <c r="C8" s="47">
        <v>45169</v>
      </c>
      <c r="D8" s="46" t="s">
        <v>30</v>
      </c>
      <c r="E8" s="46" t="s">
        <v>17</v>
      </c>
      <c r="F8" s="46">
        <v>1</v>
      </c>
      <c r="G8" s="46">
        <v>30</v>
      </c>
      <c r="H8" s="36">
        <f t="shared" si="0"/>
        <v>30</v>
      </c>
      <c r="I8" s="59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</row>
    <row r="9" spans="1:164" s="45" customFormat="1" x14ac:dyDescent="0.4">
      <c r="A9" s="43">
        <v>1005</v>
      </c>
      <c r="B9" s="43">
        <v>105</v>
      </c>
      <c r="C9" s="44">
        <v>45170</v>
      </c>
      <c r="D9" s="43" t="s">
        <v>27</v>
      </c>
      <c r="E9" s="43" t="s">
        <v>15</v>
      </c>
      <c r="F9" s="43">
        <v>1</v>
      </c>
      <c r="G9" s="43">
        <v>200</v>
      </c>
      <c r="H9" s="36">
        <f t="shared" si="0"/>
        <v>200</v>
      </c>
      <c r="I9" s="59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</row>
    <row r="10" spans="1:164" s="45" customFormat="1" x14ac:dyDescent="0.4">
      <c r="A10" s="43">
        <v>1005</v>
      </c>
      <c r="B10" s="43">
        <v>105</v>
      </c>
      <c r="C10" s="44">
        <v>45170</v>
      </c>
      <c r="D10" s="43" t="s">
        <v>28</v>
      </c>
      <c r="E10" s="43" t="s">
        <v>5</v>
      </c>
      <c r="F10" s="43">
        <v>2</v>
      </c>
      <c r="G10" s="43">
        <v>350</v>
      </c>
      <c r="H10" s="36">
        <f t="shared" si="0"/>
        <v>700</v>
      </c>
      <c r="I10" s="59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</row>
    <row r="11" spans="1:164" x14ac:dyDescent="0.4">
      <c r="A11" s="38">
        <v>1006</v>
      </c>
      <c r="B11" s="38">
        <v>105</v>
      </c>
      <c r="C11" s="39">
        <v>45171</v>
      </c>
      <c r="D11" s="38" t="s">
        <v>31</v>
      </c>
      <c r="E11" s="38" t="s">
        <v>18</v>
      </c>
      <c r="F11" s="38">
        <v>2</v>
      </c>
      <c r="G11" s="38">
        <v>150</v>
      </c>
      <c r="H11" s="36">
        <f t="shared" si="0"/>
        <v>300</v>
      </c>
      <c r="I11" s="59"/>
    </row>
    <row r="12" spans="1:164" s="48" customFormat="1" x14ac:dyDescent="0.4">
      <c r="A12" s="46">
        <v>1007</v>
      </c>
      <c r="B12" s="46">
        <v>104</v>
      </c>
      <c r="C12" s="47">
        <v>45176</v>
      </c>
      <c r="D12" s="46" t="s">
        <v>29</v>
      </c>
      <c r="E12" s="46" t="s">
        <v>16</v>
      </c>
      <c r="F12" s="46">
        <v>2</v>
      </c>
      <c r="G12" s="46">
        <v>400</v>
      </c>
      <c r="H12" s="36">
        <f t="shared" si="0"/>
        <v>800</v>
      </c>
      <c r="I12" s="59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</row>
    <row r="13" spans="1:164" s="48" customFormat="1" x14ac:dyDescent="0.4">
      <c r="A13" s="46">
        <v>1007</v>
      </c>
      <c r="B13" s="46">
        <v>104</v>
      </c>
      <c r="C13" s="47">
        <v>45176</v>
      </c>
      <c r="D13" s="46" t="s">
        <v>30</v>
      </c>
      <c r="E13" s="46" t="s">
        <v>17</v>
      </c>
      <c r="F13" s="46">
        <v>1</v>
      </c>
      <c r="G13" s="46">
        <v>30</v>
      </c>
      <c r="H13" s="36">
        <f t="shared" si="0"/>
        <v>30</v>
      </c>
      <c r="I13" s="59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</row>
    <row r="14" spans="1:164" x14ac:dyDescent="0.4">
      <c r="A14" s="38">
        <v>1008</v>
      </c>
      <c r="B14" s="38">
        <v>106</v>
      </c>
      <c r="C14" s="39">
        <v>45204</v>
      </c>
      <c r="D14" s="38" t="s">
        <v>41</v>
      </c>
      <c r="E14" s="38" t="s">
        <v>42</v>
      </c>
      <c r="F14" s="38">
        <v>1</v>
      </c>
      <c r="G14" s="38">
        <v>4000</v>
      </c>
      <c r="H14" s="36">
        <f t="shared" si="0"/>
        <v>4000</v>
      </c>
      <c r="I14" s="59"/>
    </row>
    <row r="15" spans="1:164" x14ac:dyDescent="0.4">
      <c r="A15" s="38">
        <v>1009</v>
      </c>
      <c r="B15" s="38">
        <v>107</v>
      </c>
      <c r="C15" s="39">
        <v>45215</v>
      </c>
      <c r="D15" s="38" t="s">
        <v>37</v>
      </c>
      <c r="E15" s="38" t="s">
        <v>40</v>
      </c>
      <c r="F15" s="38">
        <v>1</v>
      </c>
      <c r="G15" s="38">
        <v>2000</v>
      </c>
      <c r="H15" s="36">
        <f t="shared" si="0"/>
        <v>2000</v>
      </c>
      <c r="I15" s="59"/>
    </row>
    <row r="16" spans="1:164" x14ac:dyDescent="0.4">
      <c r="A16" s="38">
        <v>1010</v>
      </c>
      <c r="B16" s="38">
        <v>108</v>
      </c>
      <c r="C16" s="39">
        <v>45225</v>
      </c>
      <c r="D16" s="38" t="s">
        <v>41</v>
      </c>
      <c r="E16" s="38" t="s">
        <v>42</v>
      </c>
      <c r="F16" s="38">
        <v>1</v>
      </c>
      <c r="G16" s="38">
        <v>4000</v>
      </c>
      <c r="H16" s="36">
        <f t="shared" si="0"/>
        <v>4000</v>
      </c>
      <c r="I16" s="59"/>
    </row>
    <row r="17" spans="1:164" s="45" customFormat="1" x14ac:dyDescent="0.4">
      <c r="A17" s="43">
        <v>1011</v>
      </c>
      <c r="B17" s="43">
        <v>103</v>
      </c>
      <c r="C17" s="44">
        <v>45226</v>
      </c>
      <c r="D17" s="43" t="s">
        <v>27</v>
      </c>
      <c r="E17" s="43" t="s">
        <v>15</v>
      </c>
      <c r="F17" s="43">
        <v>1</v>
      </c>
      <c r="G17" s="43">
        <v>200</v>
      </c>
      <c r="H17" s="36">
        <f t="shared" si="0"/>
        <v>200</v>
      </c>
      <c r="I17" s="59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</row>
    <row r="18" spans="1:164" s="45" customFormat="1" x14ac:dyDescent="0.4">
      <c r="A18" s="43">
        <v>1011</v>
      </c>
      <c r="B18" s="43">
        <v>103</v>
      </c>
      <c r="C18" s="44">
        <v>45136</v>
      </c>
      <c r="D18" s="43" t="s">
        <v>28</v>
      </c>
      <c r="E18" s="43" t="s">
        <v>5</v>
      </c>
      <c r="F18" s="43">
        <v>2</v>
      </c>
      <c r="G18" s="43">
        <v>350</v>
      </c>
      <c r="H18" s="36">
        <f t="shared" si="0"/>
        <v>700</v>
      </c>
      <c r="I18" s="59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</row>
    <row r="19" spans="1:164" x14ac:dyDescent="0.4">
      <c r="A19" s="38">
        <v>1012</v>
      </c>
      <c r="B19" s="38">
        <v>109</v>
      </c>
      <c r="C19" s="39">
        <v>45226</v>
      </c>
      <c r="D19" s="38" t="s">
        <v>37</v>
      </c>
      <c r="E19" s="38" t="s">
        <v>40</v>
      </c>
      <c r="F19" s="38">
        <v>1</v>
      </c>
      <c r="G19" s="38">
        <v>2000</v>
      </c>
      <c r="H19" s="36">
        <f t="shared" si="0"/>
        <v>2000</v>
      </c>
      <c r="I19" s="59"/>
    </row>
    <row r="20" spans="1:164" x14ac:dyDescent="0.4">
      <c r="A20" s="38">
        <v>1013</v>
      </c>
      <c r="B20" s="38">
        <v>110</v>
      </c>
      <c r="C20" s="39">
        <v>45227</v>
      </c>
      <c r="D20" s="38" t="s">
        <v>41</v>
      </c>
      <c r="E20" s="38" t="s">
        <v>42</v>
      </c>
      <c r="F20" s="38">
        <v>1</v>
      </c>
      <c r="G20" s="38">
        <v>4000</v>
      </c>
      <c r="H20" s="36">
        <f t="shared" si="0"/>
        <v>4000</v>
      </c>
      <c r="I20" s="59"/>
    </row>
    <row r="21" spans="1:164" x14ac:dyDescent="0.4">
      <c r="A21" s="38">
        <v>1014</v>
      </c>
      <c r="B21" s="38">
        <v>111</v>
      </c>
      <c r="C21" s="39">
        <v>45228</v>
      </c>
      <c r="D21" s="38" t="s">
        <v>37</v>
      </c>
      <c r="E21" s="38" t="s">
        <v>40</v>
      </c>
      <c r="F21" s="38">
        <v>1</v>
      </c>
      <c r="G21" s="38">
        <v>2000</v>
      </c>
      <c r="H21" s="36">
        <f t="shared" si="0"/>
        <v>2000</v>
      </c>
      <c r="I21" s="59"/>
    </row>
    <row r="22" spans="1:164" x14ac:dyDescent="0.4">
      <c r="A22" s="38">
        <v>1015</v>
      </c>
      <c r="B22" s="38">
        <v>101</v>
      </c>
      <c r="C22" s="39">
        <v>45231</v>
      </c>
      <c r="D22" s="38" t="s">
        <v>33</v>
      </c>
      <c r="E22" s="38" t="s">
        <v>8</v>
      </c>
      <c r="F22" s="38">
        <v>2</v>
      </c>
      <c r="G22" s="38">
        <v>250</v>
      </c>
      <c r="H22" s="36">
        <f t="shared" si="0"/>
        <v>500</v>
      </c>
      <c r="I22" s="59"/>
    </row>
    <row r="23" spans="1:164" s="51" customFormat="1" x14ac:dyDescent="0.4">
      <c r="A23" s="49">
        <v>1016</v>
      </c>
      <c r="B23" s="49">
        <v>103</v>
      </c>
      <c r="C23" s="50">
        <v>45232</v>
      </c>
      <c r="D23" s="49" t="s">
        <v>34</v>
      </c>
      <c r="E23" s="49" t="s">
        <v>9</v>
      </c>
      <c r="F23" s="49">
        <v>1</v>
      </c>
      <c r="G23" s="49">
        <v>300</v>
      </c>
      <c r="H23" s="36">
        <f t="shared" si="0"/>
        <v>300</v>
      </c>
      <c r="I23" s="59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</row>
    <row r="24" spans="1:164" s="51" customFormat="1" x14ac:dyDescent="0.4">
      <c r="A24" s="49">
        <v>1016</v>
      </c>
      <c r="B24" s="49">
        <v>103</v>
      </c>
      <c r="C24" s="50">
        <v>45232</v>
      </c>
      <c r="D24" s="49" t="s">
        <v>35</v>
      </c>
      <c r="E24" s="49" t="s">
        <v>11</v>
      </c>
      <c r="F24" s="49">
        <v>1</v>
      </c>
      <c r="G24" s="49">
        <v>600</v>
      </c>
      <c r="H24" s="36">
        <f t="shared" si="0"/>
        <v>600</v>
      </c>
      <c r="I24" s="59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</row>
    <row r="25" spans="1:164" x14ac:dyDescent="0.4">
      <c r="A25" s="38">
        <v>1017</v>
      </c>
      <c r="B25" s="38">
        <v>103</v>
      </c>
      <c r="C25" s="39">
        <v>45234</v>
      </c>
      <c r="D25" s="38" t="s">
        <v>36</v>
      </c>
      <c r="E25" s="38" t="s">
        <v>10</v>
      </c>
      <c r="F25" s="38">
        <v>1</v>
      </c>
      <c r="G25" s="38">
        <v>270</v>
      </c>
      <c r="H25" s="36">
        <f t="shared" si="0"/>
        <v>270</v>
      </c>
      <c r="I25" s="59"/>
    </row>
    <row r="26" spans="1:164" x14ac:dyDescent="0.4">
      <c r="A26" s="38">
        <v>1018</v>
      </c>
      <c r="B26" s="38">
        <v>101</v>
      </c>
      <c r="C26" s="39">
        <v>45235</v>
      </c>
      <c r="D26" s="38" t="s">
        <v>33</v>
      </c>
      <c r="E26" s="38" t="s">
        <v>8</v>
      </c>
      <c r="F26" s="38">
        <v>2</v>
      </c>
      <c r="G26" s="38">
        <v>250</v>
      </c>
      <c r="H26" s="36">
        <f t="shared" si="0"/>
        <v>500</v>
      </c>
      <c r="I26" s="59"/>
    </row>
    <row r="27" spans="1:164" s="51" customFormat="1" x14ac:dyDescent="0.4">
      <c r="A27" s="49">
        <v>1019</v>
      </c>
      <c r="B27" s="49">
        <v>105</v>
      </c>
      <c r="C27" s="50">
        <v>45236</v>
      </c>
      <c r="D27" s="49" t="s">
        <v>34</v>
      </c>
      <c r="E27" s="49" t="s">
        <v>9</v>
      </c>
      <c r="F27" s="49">
        <v>1</v>
      </c>
      <c r="G27" s="49">
        <v>300</v>
      </c>
      <c r="H27" s="36">
        <f t="shared" si="0"/>
        <v>300</v>
      </c>
      <c r="I27" s="59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</row>
    <row r="28" spans="1:164" s="51" customFormat="1" x14ac:dyDescent="0.4">
      <c r="A28" s="49">
        <v>1019</v>
      </c>
      <c r="B28" s="49">
        <v>105</v>
      </c>
      <c r="C28" s="50">
        <v>45236</v>
      </c>
      <c r="D28" s="49" t="s">
        <v>35</v>
      </c>
      <c r="E28" s="49" t="s">
        <v>11</v>
      </c>
      <c r="F28" s="49">
        <v>1</v>
      </c>
      <c r="G28" s="49">
        <v>600</v>
      </c>
      <c r="H28" s="36">
        <f t="shared" si="0"/>
        <v>600</v>
      </c>
      <c r="I28" s="59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</row>
    <row r="29" spans="1:164" s="48" customFormat="1" x14ac:dyDescent="0.4">
      <c r="A29" s="46">
        <v>1020</v>
      </c>
      <c r="B29" s="46">
        <v>106</v>
      </c>
      <c r="C29" s="47">
        <v>45270</v>
      </c>
      <c r="D29" s="46" t="s">
        <v>29</v>
      </c>
      <c r="E29" s="46" t="s">
        <v>16</v>
      </c>
      <c r="F29" s="46">
        <v>1</v>
      </c>
      <c r="G29" s="46">
        <v>400</v>
      </c>
      <c r="H29" s="36">
        <f t="shared" si="0"/>
        <v>400</v>
      </c>
      <c r="I29" s="59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</row>
    <row r="30" spans="1:164" s="48" customFormat="1" x14ac:dyDescent="0.4">
      <c r="A30" s="46">
        <v>1020</v>
      </c>
      <c r="B30" s="46">
        <v>106</v>
      </c>
      <c r="C30" s="47">
        <v>45270</v>
      </c>
      <c r="D30" s="46" t="s">
        <v>30</v>
      </c>
      <c r="E30" s="46" t="s">
        <v>17</v>
      </c>
      <c r="F30" s="46">
        <v>1</v>
      </c>
      <c r="G30" s="46">
        <v>30</v>
      </c>
      <c r="H30" s="36">
        <f t="shared" si="0"/>
        <v>30</v>
      </c>
      <c r="I30" s="59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</row>
    <row r="31" spans="1:164" s="51" customFormat="1" x14ac:dyDescent="0.4">
      <c r="A31" s="49">
        <v>1021</v>
      </c>
      <c r="B31" s="49">
        <v>107</v>
      </c>
      <c r="C31" s="50">
        <v>45292</v>
      </c>
      <c r="D31" s="49" t="s">
        <v>34</v>
      </c>
      <c r="E31" s="49" t="s">
        <v>9</v>
      </c>
      <c r="F31" s="49">
        <v>1</v>
      </c>
      <c r="G31" s="49">
        <v>300</v>
      </c>
      <c r="H31" s="36">
        <f t="shared" si="0"/>
        <v>300</v>
      </c>
      <c r="I31" s="59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</row>
    <row r="32" spans="1:164" s="51" customFormat="1" x14ac:dyDescent="0.4">
      <c r="A32" s="49">
        <v>1021</v>
      </c>
      <c r="B32" s="49">
        <v>107</v>
      </c>
      <c r="C32" s="50">
        <v>45292</v>
      </c>
      <c r="D32" s="49" t="s">
        <v>35</v>
      </c>
      <c r="E32" s="49" t="s">
        <v>11</v>
      </c>
      <c r="F32" s="49">
        <v>1</v>
      </c>
      <c r="G32" s="49">
        <v>600</v>
      </c>
      <c r="H32" s="36">
        <f t="shared" si="0"/>
        <v>600</v>
      </c>
      <c r="I32" s="59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</row>
    <row r="33" spans="1:164" s="54" customFormat="1" x14ac:dyDescent="0.4">
      <c r="A33" s="52">
        <v>1022</v>
      </c>
      <c r="B33" s="52">
        <v>101</v>
      </c>
      <c r="C33" s="53">
        <v>45323</v>
      </c>
      <c r="D33" s="52" t="s">
        <v>32</v>
      </c>
      <c r="E33" s="52" t="s">
        <v>22</v>
      </c>
      <c r="F33" s="52">
        <v>1</v>
      </c>
      <c r="G33" s="52">
        <v>150</v>
      </c>
      <c r="H33" s="36">
        <f t="shared" si="0"/>
        <v>150</v>
      </c>
      <c r="I33" s="59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</row>
    <row r="34" spans="1:164" s="54" customFormat="1" x14ac:dyDescent="0.4">
      <c r="A34" s="52">
        <v>1022</v>
      </c>
      <c r="B34" s="52">
        <v>101</v>
      </c>
      <c r="C34" s="53">
        <v>45323</v>
      </c>
      <c r="D34" s="52" t="s">
        <v>26</v>
      </c>
      <c r="E34" s="52" t="s">
        <v>14</v>
      </c>
      <c r="F34" s="52">
        <v>1</v>
      </c>
      <c r="G34" s="52">
        <v>50</v>
      </c>
      <c r="H34" s="36">
        <f t="shared" si="0"/>
        <v>50</v>
      </c>
      <c r="I34" s="59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</row>
    <row r="35" spans="1:164" s="54" customFormat="1" x14ac:dyDescent="0.4">
      <c r="A35" s="52">
        <v>1023</v>
      </c>
      <c r="B35" s="52">
        <v>111</v>
      </c>
      <c r="C35" s="53">
        <v>45325</v>
      </c>
      <c r="D35" s="52" t="s">
        <v>32</v>
      </c>
      <c r="E35" s="52" t="s">
        <v>22</v>
      </c>
      <c r="F35" s="52">
        <v>1</v>
      </c>
      <c r="G35" s="52">
        <v>150</v>
      </c>
      <c r="H35" s="36">
        <f t="shared" si="0"/>
        <v>150</v>
      </c>
      <c r="I35" s="59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</row>
    <row r="36" spans="1:164" s="54" customFormat="1" x14ac:dyDescent="0.4">
      <c r="A36" s="52">
        <v>1023</v>
      </c>
      <c r="B36" s="52">
        <v>111</v>
      </c>
      <c r="C36" s="53">
        <v>45325</v>
      </c>
      <c r="D36" s="52" t="s">
        <v>26</v>
      </c>
      <c r="E36" s="52" t="s">
        <v>14</v>
      </c>
      <c r="F36" s="52">
        <v>1</v>
      </c>
      <c r="G36" s="52">
        <v>50</v>
      </c>
      <c r="H36" s="36">
        <f t="shared" si="0"/>
        <v>50</v>
      </c>
      <c r="I36" s="59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954B-8E8F-420E-A060-63AFCD951B4F}">
  <dimension ref="A1:G36"/>
  <sheetViews>
    <sheetView zoomScale="73" zoomScaleNormal="73" workbookViewId="0">
      <selection activeCell="B1" sqref="B1"/>
    </sheetView>
  </sheetViews>
  <sheetFormatPr defaultRowHeight="21" x14ac:dyDescent="0.4"/>
  <cols>
    <col min="1" max="1" width="24.88671875" style="36" bestFit="1" customWidth="1"/>
    <col min="2" max="2" width="20.21875" style="36" customWidth="1"/>
    <col min="3" max="3" width="39.88671875" customWidth="1"/>
    <col min="4" max="4" width="17.6640625" customWidth="1"/>
    <col min="5" max="5" width="18" customWidth="1"/>
    <col min="6" max="6" width="18.6640625" customWidth="1"/>
    <col min="7" max="7" width="17.5546875" customWidth="1"/>
  </cols>
  <sheetData>
    <row r="1" spans="1:7" ht="25.8" x14ac:dyDescent="0.5">
      <c r="A1" s="57" t="s">
        <v>12</v>
      </c>
      <c r="B1" s="59" t="s">
        <v>66</v>
      </c>
      <c r="C1" s="61" t="s">
        <v>75</v>
      </c>
      <c r="D1" s="60" t="s">
        <v>74</v>
      </c>
      <c r="E1" s="60" t="s">
        <v>64</v>
      </c>
      <c r="F1" s="60" t="s">
        <v>67</v>
      </c>
      <c r="G1" s="60" t="s">
        <v>68</v>
      </c>
    </row>
    <row r="2" spans="1:7" ht="25.8" x14ac:dyDescent="0.5">
      <c r="A2" s="40" t="s">
        <v>13</v>
      </c>
      <c r="B2" s="36">
        <f>1/36</f>
        <v>2.7777777777777776E-2</v>
      </c>
      <c r="C2" s="62" t="s">
        <v>69</v>
      </c>
      <c r="D2" s="62">
        <v>1</v>
      </c>
      <c r="E2" s="62">
        <f>D2/12</f>
        <v>8.3333333333333329E-2</v>
      </c>
      <c r="F2" s="62">
        <f>E2/B2</f>
        <v>3</v>
      </c>
      <c r="G2" s="62">
        <f>F2/B3</f>
        <v>36</v>
      </c>
    </row>
    <row r="3" spans="1:7" ht="25.8" x14ac:dyDescent="0.5">
      <c r="A3" s="40" t="s">
        <v>14</v>
      </c>
      <c r="B3" s="36">
        <f>3/36</f>
        <v>8.3333333333333329E-2</v>
      </c>
      <c r="C3" s="62" t="s">
        <v>70</v>
      </c>
      <c r="D3" s="62">
        <v>3</v>
      </c>
      <c r="E3" s="62">
        <f t="shared" ref="E3:E6" si="0">D3/12</f>
        <v>0.25</v>
      </c>
      <c r="F3" s="62">
        <f>E3/B5</f>
        <v>3</v>
      </c>
      <c r="G3" s="62">
        <f>F3/B6</f>
        <v>36</v>
      </c>
    </row>
    <row r="4" spans="1:7" ht="25.8" x14ac:dyDescent="0.5">
      <c r="A4" s="38" t="s">
        <v>18</v>
      </c>
      <c r="B4" s="36">
        <f>2/36</f>
        <v>5.5555555555555552E-2</v>
      </c>
      <c r="C4" s="62" t="s">
        <v>71</v>
      </c>
      <c r="D4" s="62">
        <v>3</v>
      </c>
      <c r="E4" s="62">
        <f t="shared" si="0"/>
        <v>0.25</v>
      </c>
      <c r="F4" s="62">
        <f>E4/B12</f>
        <v>3</v>
      </c>
      <c r="G4" s="62">
        <f>F4/B13</f>
        <v>36</v>
      </c>
    </row>
    <row r="5" spans="1:7" ht="25.8" x14ac:dyDescent="0.5">
      <c r="A5" s="43" t="s">
        <v>15</v>
      </c>
      <c r="B5" s="36">
        <f t="shared" ref="B5:B10" si="1">3/36</f>
        <v>8.3333333333333329E-2</v>
      </c>
      <c r="C5" s="62" t="s">
        <v>72</v>
      </c>
      <c r="D5" s="62">
        <v>3</v>
      </c>
      <c r="E5" s="62">
        <f t="shared" si="0"/>
        <v>0.25</v>
      </c>
      <c r="F5" s="62">
        <f>E5/B23</f>
        <v>3</v>
      </c>
      <c r="G5" s="62">
        <f>F5/B24</f>
        <v>36</v>
      </c>
    </row>
    <row r="6" spans="1:7" ht="25.8" x14ac:dyDescent="0.5">
      <c r="A6" s="43" t="s">
        <v>5</v>
      </c>
      <c r="B6" s="36">
        <f t="shared" si="1"/>
        <v>8.3333333333333329E-2</v>
      </c>
      <c r="C6" s="62" t="s">
        <v>73</v>
      </c>
      <c r="D6" s="62">
        <v>2</v>
      </c>
      <c r="E6" s="62">
        <f t="shared" si="0"/>
        <v>0.16666666666666666</v>
      </c>
      <c r="F6" s="62">
        <f>E6/B33</f>
        <v>2</v>
      </c>
      <c r="G6" s="62">
        <f>F6/B3</f>
        <v>24</v>
      </c>
    </row>
    <row r="7" spans="1:7" x14ac:dyDescent="0.4">
      <c r="A7" s="46" t="s">
        <v>16</v>
      </c>
      <c r="B7" s="36">
        <f t="shared" si="1"/>
        <v>8.3333333333333329E-2</v>
      </c>
    </row>
    <row r="8" spans="1:7" x14ac:dyDescent="0.4">
      <c r="A8" s="46" t="s">
        <v>17</v>
      </c>
      <c r="B8" s="36">
        <f t="shared" si="1"/>
        <v>8.3333333333333329E-2</v>
      </c>
    </row>
    <row r="9" spans="1:7" x14ac:dyDescent="0.4">
      <c r="A9" s="43" t="s">
        <v>15</v>
      </c>
      <c r="B9" s="36">
        <f t="shared" si="1"/>
        <v>8.3333333333333329E-2</v>
      </c>
    </row>
    <row r="10" spans="1:7" x14ac:dyDescent="0.4">
      <c r="A10" s="43" t="s">
        <v>5</v>
      </c>
      <c r="B10" s="36">
        <f t="shared" si="1"/>
        <v>8.3333333333333329E-2</v>
      </c>
    </row>
    <row r="11" spans="1:7" x14ac:dyDescent="0.4">
      <c r="A11" s="38" t="s">
        <v>18</v>
      </c>
      <c r="B11" s="36">
        <f>2/36</f>
        <v>5.5555555555555552E-2</v>
      </c>
    </row>
    <row r="12" spans="1:7" x14ac:dyDescent="0.4">
      <c r="A12" s="46" t="s">
        <v>16</v>
      </c>
      <c r="B12" s="36">
        <f t="shared" ref="B12:B21" si="2">3/36</f>
        <v>8.3333333333333329E-2</v>
      </c>
    </row>
    <row r="13" spans="1:7" x14ac:dyDescent="0.4">
      <c r="A13" s="46" t="s">
        <v>17</v>
      </c>
      <c r="B13" s="36">
        <f t="shared" si="2"/>
        <v>8.3333333333333329E-2</v>
      </c>
    </row>
    <row r="14" spans="1:7" x14ac:dyDescent="0.4">
      <c r="A14" s="38" t="s">
        <v>42</v>
      </c>
      <c r="B14" s="36">
        <f t="shared" si="2"/>
        <v>8.3333333333333329E-2</v>
      </c>
    </row>
    <row r="15" spans="1:7" x14ac:dyDescent="0.4">
      <c r="A15" s="38" t="s">
        <v>40</v>
      </c>
      <c r="B15" s="36">
        <f t="shared" si="2"/>
        <v>8.3333333333333329E-2</v>
      </c>
    </row>
    <row r="16" spans="1:7" x14ac:dyDescent="0.4">
      <c r="A16" s="38" t="s">
        <v>42</v>
      </c>
      <c r="B16" s="36">
        <f t="shared" si="2"/>
        <v>8.3333333333333329E-2</v>
      </c>
    </row>
    <row r="17" spans="1:2" x14ac:dyDescent="0.4">
      <c r="A17" s="43" t="s">
        <v>15</v>
      </c>
      <c r="B17" s="36">
        <f t="shared" si="2"/>
        <v>8.3333333333333329E-2</v>
      </c>
    </row>
    <row r="18" spans="1:2" x14ac:dyDescent="0.4">
      <c r="A18" s="43" t="s">
        <v>5</v>
      </c>
      <c r="B18" s="36">
        <f t="shared" si="2"/>
        <v>8.3333333333333329E-2</v>
      </c>
    </row>
    <row r="19" spans="1:2" x14ac:dyDescent="0.4">
      <c r="A19" s="38" t="s">
        <v>40</v>
      </c>
      <c r="B19" s="36">
        <f t="shared" si="2"/>
        <v>8.3333333333333329E-2</v>
      </c>
    </row>
    <row r="20" spans="1:2" x14ac:dyDescent="0.4">
      <c r="A20" s="38" t="s">
        <v>42</v>
      </c>
      <c r="B20" s="36">
        <f t="shared" si="2"/>
        <v>8.3333333333333329E-2</v>
      </c>
    </row>
    <row r="21" spans="1:2" x14ac:dyDescent="0.4">
      <c r="A21" s="38" t="s">
        <v>40</v>
      </c>
      <c r="B21" s="36">
        <f t="shared" si="2"/>
        <v>8.3333333333333329E-2</v>
      </c>
    </row>
    <row r="22" spans="1:2" x14ac:dyDescent="0.4">
      <c r="A22" s="38" t="s">
        <v>8</v>
      </c>
      <c r="B22" s="36">
        <f>2/36</f>
        <v>5.5555555555555552E-2</v>
      </c>
    </row>
    <row r="23" spans="1:2" x14ac:dyDescent="0.4">
      <c r="A23" s="49" t="s">
        <v>9</v>
      </c>
      <c r="B23" s="36">
        <f>3/36</f>
        <v>8.3333333333333329E-2</v>
      </c>
    </row>
    <row r="24" spans="1:2" x14ac:dyDescent="0.4">
      <c r="A24" s="49" t="s">
        <v>11</v>
      </c>
      <c r="B24" s="36">
        <f>3/36</f>
        <v>8.3333333333333329E-2</v>
      </c>
    </row>
    <row r="25" spans="1:2" x14ac:dyDescent="0.4">
      <c r="A25" s="38" t="s">
        <v>10</v>
      </c>
      <c r="B25" s="36">
        <f>1/36</f>
        <v>2.7777777777777776E-2</v>
      </c>
    </row>
    <row r="26" spans="1:2" x14ac:dyDescent="0.4">
      <c r="A26" s="38" t="s">
        <v>8</v>
      </c>
      <c r="B26" s="36">
        <f>2/36</f>
        <v>5.5555555555555552E-2</v>
      </c>
    </row>
    <row r="27" spans="1:2" x14ac:dyDescent="0.4">
      <c r="A27" s="49" t="s">
        <v>9</v>
      </c>
      <c r="B27" s="36">
        <f>3/36</f>
        <v>8.3333333333333329E-2</v>
      </c>
    </row>
    <row r="28" spans="1:2" x14ac:dyDescent="0.4">
      <c r="A28" s="49" t="s">
        <v>11</v>
      </c>
      <c r="B28" s="36">
        <f>3/36</f>
        <v>8.3333333333333329E-2</v>
      </c>
    </row>
    <row r="29" spans="1:2" x14ac:dyDescent="0.4">
      <c r="A29" s="46" t="s">
        <v>16</v>
      </c>
      <c r="B29" s="36">
        <f t="shared" ref="B29:B36" si="3">3/36</f>
        <v>8.3333333333333329E-2</v>
      </c>
    </row>
    <row r="30" spans="1:2" x14ac:dyDescent="0.4">
      <c r="A30" s="46" t="s">
        <v>17</v>
      </c>
      <c r="B30" s="36">
        <f t="shared" si="3"/>
        <v>8.3333333333333329E-2</v>
      </c>
    </row>
    <row r="31" spans="1:2" x14ac:dyDescent="0.4">
      <c r="A31" s="49" t="s">
        <v>9</v>
      </c>
      <c r="B31" s="36">
        <f t="shared" si="3"/>
        <v>8.3333333333333329E-2</v>
      </c>
    </row>
    <row r="32" spans="1:2" x14ac:dyDescent="0.4">
      <c r="A32" s="49" t="s">
        <v>11</v>
      </c>
      <c r="B32" s="36">
        <f t="shared" si="3"/>
        <v>8.3333333333333329E-2</v>
      </c>
    </row>
    <row r="33" spans="1:2" x14ac:dyDescent="0.4">
      <c r="A33" s="52" t="s">
        <v>22</v>
      </c>
      <c r="B33" s="36">
        <f t="shared" si="3"/>
        <v>8.3333333333333329E-2</v>
      </c>
    </row>
    <row r="34" spans="1:2" x14ac:dyDescent="0.4">
      <c r="A34" s="52" t="s">
        <v>14</v>
      </c>
      <c r="B34" s="36">
        <f t="shared" si="3"/>
        <v>8.3333333333333329E-2</v>
      </c>
    </row>
    <row r="35" spans="1:2" x14ac:dyDescent="0.4">
      <c r="A35" s="52" t="s">
        <v>22</v>
      </c>
      <c r="B35" s="36">
        <f t="shared" si="3"/>
        <v>8.3333333333333329E-2</v>
      </c>
    </row>
    <row r="36" spans="1:2" x14ac:dyDescent="0.4">
      <c r="A36" s="52" t="s">
        <v>14</v>
      </c>
      <c r="B36" s="36">
        <f t="shared" si="3"/>
        <v>8.3333333333333329E-2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ED98-7242-4584-A0C0-A77DE434D186}">
  <dimension ref="A1:F12"/>
  <sheetViews>
    <sheetView topLeftCell="A7" workbookViewId="0">
      <selection activeCell="F1" sqref="F1"/>
    </sheetView>
  </sheetViews>
  <sheetFormatPr defaultRowHeight="14.4" x14ac:dyDescent="0.3"/>
  <cols>
    <col min="1" max="1" width="32" bestFit="1" customWidth="1"/>
    <col min="2" max="2" width="15.5546875" bestFit="1" customWidth="1"/>
    <col min="3" max="5" width="4.6640625" bestFit="1" customWidth="1"/>
    <col min="6" max="7" width="10.77734375" bestFit="1" customWidth="1"/>
  </cols>
  <sheetData>
    <row r="1" spans="1:6" x14ac:dyDescent="0.3">
      <c r="A1" s="55" t="s">
        <v>63</v>
      </c>
      <c r="B1" s="55" t="s">
        <v>45</v>
      </c>
    </row>
    <row r="2" spans="1:6" x14ac:dyDescent="0.3">
      <c r="A2" s="55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46</v>
      </c>
    </row>
    <row r="3" spans="1:6" x14ac:dyDescent="0.3">
      <c r="A3" s="56" t="s">
        <v>54</v>
      </c>
      <c r="B3">
        <v>2</v>
      </c>
      <c r="F3">
        <v>2</v>
      </c>
    </row>
    <row r="4" spans="1:6" x14ac:dyDescent="0.3">
      <c r="A4" s="56" t="s">
        <v>55</v>
      </c>
      <c r="B4">
        <v>4</v>
      </c>
      <c r="F4">
        <v>4</v>
      </c>
    </row>
    <row r="5" spans="1:6" x14ac:dyDescent="0.3">
      <c r="A5" s="56" t="s">
        <v>56</v>
      </c>
      <c r="C5">
        <v>2</v>
      </c>
      <c r="F5">
        <v>2</v>
      </c>
    </row>
    <row r="6" spans="1:6" x14ac:dyDescent="0.3">
      <c r="A6" s="56" t="s">
        <v>57</v>
      </c>
      <c r="D6">
        <v>4</v>
      </c>
      <c r="F6">
        <v>4</v>
      </c>
    </row>
    <row r="7" spans="1:6" x14ac:dyDescent="0.3">
      <c r="A7" s="56" t="s">
        <v>58</v>
      </c>
      <c r="D7">
        <v>2</v>
      </c>
      <c r="F7">
        <v>2</v>
      </c>
    </row>
    <row r="8" spans="1:6" x14ac:dyDescent="0.3">
      <c r="A8" s="56" t="s">
        <v>59</v>
      </c>
      <c r="D8">
        <v>5</v>
      </c>
      <c r="F8">
        <v>5</v>
      </c>
    </row>
    <row r="9" spans="1:6" x14ac:dyDescent="0.3">
      <c r="A9" s="56" t="s">
        <v>60</v>
      </c>
      <c r="E9">
        <v>7</v>
      </c>
      <c r="F9">
        <v>7</v>
      </c>
    </row>
    <row r="10" spans="1:6" x14ac:dyDescent="0.3">
      <c r="A10" s="56" t="s">
        <v>61</v>
      </c>
      <c r="E10">
        <v>7</v>
      </c>
      <c r="F10">
        <v>7</v>
      </c>
    </row>
    <row r="11" spans="1:6" x14ac:dyDescent="0.3">
      <c r="A11" s="56" t="s">
        <v>62</v>
      </c>
      <c r="E11">
        <v>2</v>
      </c>
      <c r="F11">
        <v>2</v>
      </c>
    </row>
    <row r="12" spans="1:6" x14ac:dyDescent="0.3">
      <c r="A12" s="56" t="s">
        <v>46</v>
      </c>
      <c r="B12">
        <v>6</v>
      </c>
      <c r="C12">
        <v>2</v>
      </c>
      <c r="D12">
        <v>11</v>
      </c>
      <c r="E12">
        <v>16</v>
      </c>
      <c r="F12">
        <v>35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8"/>
  <sheetViews>
    <sheetView zoomScale="153" zoomScaleNormal="153" workbookViewId="0">
      <selection activeCell="O18" sqref="O18"/>
    </sheetView>
  </sheetViews>
  <sheetFormatPr defaultRowHeight="14.4" x14ac:dyDescent="0.3"/>
  <cols>
    <col min="2" max="2" width="8.88671875" style="2"/>
    <col min="3" max="3" width="11.77734375" style="2" bestFit="1" customWidth="1"/>
    <col min="4" max="4" width="16.77734375" style="4" bestFit="1" customWidth="1"/>
    <col min="5" max="5" width="10.33203125" style="2" bestFit="1" customWidth="1"/>
    <col min="6" max="6" width="16.33203125" style="2" bestFit="1" customWidth="1"/>
    <col min="7" max="7" width="8.88671875" style="2"/>
    <col min="8" max="8" width="10.21875" style="2" bestFit="1" customWidth="1"/>
  </cols>
  <sheetData>
    <row r="1" spans="2:8" ht="15" thickBot="1" x14ac:dyDescent="0.35"/>
    <row r="2" spans="2:8" ht="28.8" x14ac:dyDescent="0.3">
      <c r="B2" s="16" t="s">
        <v>0</v>
      </c>
      <c r="C2" s="17" t="s">
        <v>1</v>
      </c>
      <c r="D2" s="18" t="s">
        <v>39</v>
      </c>
      <c r="E2" s="17" t="s">
        <v>2</v>
      </c>
      <c r="F2" s="17" t="s">
        <v>12</v>
      </c>
      <c r="G2" s="17" t="s">
        <v>3</v>
      </c>
      <c r="H2" s="19" t="s">
        <v>4</v>
      </c>
    </row>
    <row r="3" spans="2:8" x14ac:dyDescent="0.3">
      <c r="B3" s="20">
        <v>1001</v>
      </c>
      <c r="C3" s="6">
        <v>101</v>
      </c>
      <c r="D3" s="7">
        <v>45104</v>
      </c>
      <c r="E3" s="6" t="str">
        <f>VLOOKUP(F3,ProductLookup!A:B,2,0)</f>
        <v>P01</v>
      </c>
      <c r="F3" s="6" t="s">
        <v>13</v>
      </c>
      <c r="G3" s="6">
        <v>2</v>
      </c>
      <c r="H3" s="21">
        <f>VLOOKUP(F3,ProductLookup!A:D,4,0)</f>
        <v>100</v>
      </c>
    </row>
    <row r="4" spans="2:8" x14ac:dyDescent="0.3">
      <c r="B4" s="20">
        <v>1001</v>
      </c>
      <c r="C4" s="6">
        <v>101</v>
      </c>
      <c r="D4" s="7">
        <v>45104</v>
      </c>
      <c r="E4" s="6" t="str">
        <f>VLOOKUP(F4,ProductLookup!A:B,2,0)</f>
        <v>P02</v>
      </c>
      <c r="F4" s="6" t="s">
        <v>14</v>
      </c>
      <c r="G4" s="6">
        <v>1</v>
      </c>
      <c r="H4" s="21">
        <f>VLOOKUP(F4,ProductLookup!A:D,4,0)</f>
        <v>50</v>
      </c>
    </row>
    <row r="5" spans="2:8" x14ac:dyDescent="0.3">
      <c r="B5" s="22">
        <v>1002</v>
      </c>
      <c r="C5" s="3">
        <v>102</v>
      </c>
      <c r="D5" s="5">
        <v>45135</v>
      </c>
      <c r="E5" s="3" t="str">
        <f>VLOOKUP(F5,ProductLookup!A:B,2,0)</f>
        <v>P07</v>
      </c>
      <c r="F5" s="3" t="s">
        <v>18</v>
      </c>
      <c r="G5" s="3"/>
      <c r="H5" s="23">
        <f>VLOOKUP(F5,ProductLookup!A:D,4,0)</f>
        <v>150</v>
      </c>
    </row>
    <row r="6" spans="2:8" x14ac:dyDescent="0.3">
      <c r="B6" s="24">
        <v>1003</v>
      </c>
      <c r="C6" s="8">
        <v>103</v>
      </c>
      <c r="D6" s="9">
        <v>45136</v>
      </c>
      <c r="E6" s="8" t="str">
        <f>VLOOKUP(F6,ProductLookup!A:B,2,0)</f>
        <v>P03</v>
      </c>
      <c r="F6" s="8" t="s">
        <v>15</v>
      </c>
      <c r="G6" s="8">
        <v>1</v>
      </c>
      <c r="H6" s="25">
        <f>VLOOKUP(F6,ProductLookup!A:D,4,0)</f>
        <v>200</v>
      </c>
    </row>
    <row r="7" spans="2:8" x14ac:dyDescent="0.3">
      <c r="B7" s="24">
        <v>1003</v>
      </c>
      <c r="C7" s="8">
        <v>103</v>
      </c>
      <c r="D7" s="9">
        <v>45136</v>
      </c>
      <c r="E7" s="8" t="str">
        <f>VLOOKUP(F7,ProductLookup!A:B,2,0)</f>
        <v>P04</v>
      </c>
      <c r="F7" s="8" t="s">
        <v>5</v>
      </c>
      <c r="G7" s="8">
        <v>2</v>
      </c>
      <c r="H7" s="25">
        <f>VLOOKUP(F7,ProductLookup!A:D,4,0)</f>
        <v>350</v>
      </c>
    </row>
    <row r="8" spans="2:8" x14ac:dyDescent="0.3">
      <c r="B8" s="26">
        <v>1004</v>
      </c>
      <c r="C8" s="10">
        <v>104</v>
      </c>
      <c r="D8" s="11">
        <v>45169</v>
      </c>
      <c r="E8" s="10" t="str">
        <f>VLOOKUP(F8,ProductLookup!A:B,2,0)</f>
        <v>P05</v>
      </c>
      <c r="F8" s="10" t="s">
        <v>16</v>
      </c>
      <c r="G8" s="10">
        <v>1</v>
      </c>
      <c r="H8" s="27">
        <f>VLOOKUP(F8,ProductLookup!A:D,4,0)</f>
        <v>400</v>
      </c>
    </row>
    <row r="9" spans="2:8" x14ac:dyDescent="0.3">
      <c r="B9" s="26">
        <v>1004</v>
      </c>
      <c r="C9" s="10">
        <v>104</v>
      </c>
      <c r="D9" s="11">
        <v>45169</v>
      </c>
      <c r="E9" s="10" t="str">
        <f>VLOOKUP(F9,ProductLookup!A:B,2,0)</f>
        <v>P06</v>
      </c>
      <c r="F9" s="10" t="s">
        <v>17</v>
      </c>
      <c r="G9" s="10">
        <v>1</v>
      </c>
      <c r="H9" s="27">
        <f>VLOOKUP(F9,ProductLookup!A:D,4,0)</f>
        <v>30</v>
      </c>
    </row>
    <row r="10" spans="2:8" x14ac:dyDescent="0.3">
      <c r="B10" s="24">
        <v>1005</v>
      </c>
      <c r="C10" s="8">
        <v>105</v>
      </c>
      <c r="D10" s="9">
        <v>45170</v>
      </c>
      <c r="E10" s="8" t="str">
        <f>VLOOKUP(F10,ProductLookup!A:B,2,0)</f>
        <v>P03</v>
      </c>
      <c r="F10" s="8" t="s">
        <v>15</v>
      </c>
      <c r="G10" s="8">
        <v>1</v>
      </c>
      <c r="H10" s="25">
        <f>VLOOKUP(F10,ProductLookup!A:D,4,0)</f>
        <v>200</v>
      </c>
    </row>
    <row r="11" spans="2:8" x14ac:dyDescent="0.3">
      <c r="B11" s="24">
        <v>1005</v>
      </c>
      <c r="C11" s="8">
        <v>105</v>
      </c>
      <c r="D11" s="9">
        <v>45170</v>
      </c>
      <c r="E11" s="8" t="str">
        <f>VLOOKUP(F11,ProductLookup!A:B,2,0)</f>
        <v>P04</v>
      </c>
      <c r="F11" s="8" t="s">
        <v>5</v>
      </c>
      <c r="G11" s="8">
        <v>2</v>
      </c>
      <c r="H11" s="25">
        <f>VLOOKUP(F11,ProductLookup!A:D,4,0)</f>
        <v>350</v>
      </c>
    </row>
    <row r="12" spans="2:8" x14ac:dyDescent="0.3">
      <c r="B12" s="22">
        <v>1006</v>
      </c>
      <c r="C12" s="3">
        <v>105</v>
      </c>
      <c r="D12" s="5">
        <v>45171</v>
      </c>
      <c r="E12" s="3" t="str">
        <f>VLOOKUP(F12,ProductLookup!A:B,2,0)</f>
        <v>P07</v>
      </c>
      <c r="F12" s="3" t="s">
        <v>18</v>
      </c>
      <c r="G12" s="3">
        <v>2</v>
      </c>
      <c r="H12" s="23">
        <f>VLOOKUP(F12,ProductLookup!A:D,4,0)</f>
        <v>150</v>
      </c>
    </row>
    <row r="13" spans="2:8" x14ac:dyDescent="0.3">
      <c r="B13" s="26">
        <v>1007</v>
      </c>
      <c r="C13" s="10">
        <v>104</v>
      </c>
      <c r="D13" s="11">
        <v>45176</v>
      </c>
      <c r="E13" s="10" t="str">
        <f>VLOOKUP(F13,ProductLookup!A:B,2,0)</f>
        <v>P05</v>
      </c>
      <c r="F13" s="10" t="s">
        <v>16</v>
      </c>
      <c r="G13" s="10">
        <v>2</v>
      </c>
      <c r="H13" s="27">
        <f>VLOOKUP(F13,ProductLookup!A:D,4,0)</f>
        <v>400</v>
      </c>
    </row>
    <row r="14" spans="2:8" x14ac:dyDescent="0.3">
      <c r="B14" s="26">
        <v>1007</v>
      </c>
      <c r="C14" s="10">
        <v>104</v>
      </c>
      <c r="D14" s="11">
        <v>45176</v>
      </c>
      <c r="E14" s="10" t="str">
        <f>VLOOKUP(F14,ProductLookup!A:B,2,0)</f>
        <v>P06</v>
      </c>
      <c r="F14" s="10" t="s">
        <v>17</v>
      </c>
      <c r="G14" s="10">
        <v>1</v>
      </c>
      <c r="H14" s="27">
        <f>VLOOKUP(F14,ProductLookup!A:D,4,0)</f>
        <v>30</v>
      </c>
    </row>
    <row r="15" spans="2:8" x14ac:dyDescent="0.3">
      <c r="B15" s="22">
        <v>1008</v>
      </c>
      <c r="C15" s="3">
        <v>106</v>
      </c>
      <c r="D15" s="5">
        <v>45204</v>
      </c>
      <c r="E15" s="3" t="str">
        <f>VLOOKUP(F15,ProductLookup!A:B,2,0)</f>
        <v>P15</v>
      </c>
      <c r="F15" s="3" t="s">
        <v>42</v>
      </c>
      <c r="G15" s="3">
        <v>1</v>
      </c>
      <c r="H15" s="23">
        <f>VLOOKUP(F15,ProductLookup!A:D,4,0)</f>
        <v>4000</v>
      </c>
    </row>
    <row r="16" spans="2:8" x14ac:dyDescent="0.3">
      <c r="B16" s="22">
        <v>1009</v>
      </c>
      <c r="C16" s="3">
        <v>107</v>
      </c>
      <c r="D16" s="5">
        <v>45215</v>
      </c>
      <c r="E16" s="3" t="str">
        <f>VLOOKUP(F16,ProductLookup!A:B,2,0)</f>
        <v>P14</v>
      </c>
      <c r="F16" s="3" t="s">
        <v>40</v>
      </c>
      <c r="G16" s="3">
        <v>1</v>
      </c>
      <c r="H16" s="23">
        <f>VLOOKUP(F16,ProductLookup!A:D,4,0)</f>
        <v>2000</v>
      </c>
    </row>
    <row r="17" spans="2:8" x14ac:dyDescent="0.3">
      <c r="B17" s="22">
        <v>1010</v>
      </c>
      <c r="C17" s="3">
        <v>108</v>
      </c>
      <c r="D17" s="5">
        <v>45225</v>
      </c>
      <c r="E17" s="3" t="str">
        <f>VLOOKUP(F17,ProductLookup!A:B,2,0)</f>
        <v>P15</v>
      </c>
      <c r="F17" s="3" t="s">
        <v>42</v>
      </c>
      <c r="G17" s="3">
        <v>1</v>
      </c>
      <c r="H17" s="23">
        <f>VLOOKUP(F17,ProductLookup!A:D,4,0)</f>
        <v>4000</v>
      </c>
    </row>
    <row r="18" spans="2:8" x14ac:dyDescent="0.3">
      <c r="B18" s="24">
        <v>1011</v>
      </c>
      <c r="C18" s="8">
        <v>103</v>
      </c>
      <c r="D18" s="9">
        <v>45226</v>
      </c>
      <c r="E18" s="8" t="str">
        <f>VLOOKUP(F18,ProductLookup!A:B,2,0)</f>
        <v>P03</v>
      </c>
      <c r="F18" s="8" t="s">
        <v>15</v>
      </c>
      <c r="G18" s="8">
        <v>1</v>
      </c>
      <c r="H18" s="25">
        <f>VLOOKUP(F18,ProductLookup!A:D,4,0)</f>
        <v>200</v>
      </c>
    </row>
    <row r="19" spans="2:8" x14ac:dyDescent="0.3">
      <c r="B19" s="24">
        <v>1011</v>
      </c>
      <c r="C19" s="8">
        <v>103</v>
      </c>
      <c r="D19" s="9">
        <v>45136</v>
      </c>
      <c r="E19" s="8" t="str">
        <f>VLOOKUP(F19,ProductLookup!A:B,2,0)</f>
        <v>P04</v>
      </c>
      <c r="F19" s="8" t="s">
        <v>5</v>
      </c>
      <c r="G19" s="8">
        <v>2</v>
      </c>
      <c r="H19" s="25">
        <f>VLOOKUP(F19,ProductLookup!A:D,4,0)</f>
        <v>350</v>
      </c>
    </row>
    <row r="20" spans="2:8" x14ac:dyDescent="0.3">
      <c r="B20" s="22">
        <v>1012</v>
      </c>
      <c r="C20" s="3">
        <v>109</v>
      </c>
      <c r="D20" s="5">
        <v>45226</v>
      </c>
      <c r="E20" s="3" t="str">
        <f>VLOOKUP(F20,ProductLookup!A:B,2,0)</f>
        <v>P14</v>
      </c>
      <c r="F20" s="3" t="s">
        <v>40</v>
      </c>
      <c r="G20" s="3">
        <v>1</v>
      </c>
      <c r="H20" s="23">
        <f>VLOOKUP(F20,ProductLookup!A:D,4,0)</f>
        <v>2000</v>
      </c>
    </row>
    <row r="21" spans="2:8" x14ac:dyDescent="0.3">
      <c r="B21" s="22">
        <v>1013</v>
      </c>
      <c r="C21" s="3">
        <v>110</v>
      </c>
      <c r="D21" s="5">
        <v>45227</v>
      </c>
      <c r="E21" s="3" t="str">
        <f>VLOOKUP(F21,ProductLookup!A:B,2,0)</f>
        <v>P15</v>
      </c>
      <c r="F21" s="3" t="s">
        <v>42</v>
      </c>
      <c r="G21" s="3">
        <v>1</v>
      </c>
      <c r="H21" s="23">
        <f>VLOOKUP(F21,ProductLookup!A:D,4,0)</f>
        <v>4000</v>
      </c>
    </row>
    <row r="22" spans="2:8" x14ac:dyDescent="0.3">
      <c r="B22" s="22">
        <v>1014</v>
      </c>
      <c r="C22" s="3">
        <v>111</v>
      </c>
      <c r="D22" s="5">
        <v>45228</v>
      </c>
      <c r="E22" s="3" t="str">
        <f>VLOOKUP(F22,ProductLookup!A:B,2,0)</f>
        <v>P14</v>
      </c>
      <c r="F22" s="3" t="s">
        <v>40</v>
      </c>
      <c r="G22" s="3">
        <v>1</v>
      </c>
      <c r="H22" s="23">
        <f>VLOOKUP(F22,ProductLookup!A:D,4,0)</f>
        <v>2000</v>
      </c>
    </row>
    <row r="23" spans="2:8" x14ac:dyDescent="0.3">
      <c r="B23" s="22">
        <v>1015</v>
      </c>
      <c r="C23" s="3">
        <v>101</v>
      </c>
      <c r="D23" s="5">
        <v>45231</v>
      </c>
      <c r="E23" s="3" t="str">
        <f>VLOOKUP(F23,ProductLookup!A:B,2,0)</f>
        <v>P10</v>
      </c>
      <c r="F23" s="3" t="s">
        <v>8</v>
      </c>
      <c r="G23" s="3">
        <v>2</v>
      </c>
      <c r="H23" s="23">
        <f>VLOOKUP(F23,ProductLookup!A:D,4,0)</f>
        <v>250</v>
      </c>
    </row>
    <row r="24" spans="2:8" x14ac:dyDescent="0.3">
      <c r="B24" s="28">
        <v>1016</v>
      </c>
      <c r="C24" s="14">
        <v>103</v>
      </c>
      <c r="D24" s="15">
        <v>45232</v>
      </c>
      <c r="E24" s="14" t="str">
        <f>VLOOKUP(F24,ProductLookup!A:B,2,0)</f>
        <v>P11</v>
      </c>
      <c r="F24" s="14" t="s">
        <v>9</v>
      </c>
      <c r="G24" s="14">
        <v>1</v>
      </c>
      <c r="H24" s="29">
        <f>VLOOKUP(F24,ProductLookup!A:D,4,0)</f>
        <v>300</v>
      </c>
    </row>
    <row r="25" spans="2:8" x14ac:dyDescent="0.3">
      <c r="B25" s="28">
        <v>1016</v>
      </c>
      <c r="C25" s="14">
        <v>103</v>
      </c>
      <c r="D25" s="15">
        <v>45232</v>
      </c>
      <c r="E25" s="14" t="str">
        <f>VLOOKUP(F25,ProductLookup!A:B,2,0)</f>
        <v>P12</v>
      </c>
      <c r="F25" s="14" t="s">
        <v>11</v>
      </c>
      <c r="G25" s="14">
        <v>1</v>
      </c>
      <c r="H25" s="29">
        <f>VLOOKUP(F25,ProductLookup!A:D,4,0)</f>
        <v>600</v>
      </c>
    </row>
    <row r="26" spans="2:8" x14ac:dyDescent="0.3">
      <c r="B26" s="22">
        <v>1017</v>
      </c>
      <c r="C26" s="3">
        <v>103</v>
      </c>
      <c r="D26" s="5">
        <v>45234</v>
      </c>
      <c r="E26" s="3" t="str">
        <f>VLOOKUP(F26,ProductLookup!A:B,2,0)</f>
        <v>P13</v>
      </c>
      <c r="F26" s="3" t="s">
        <v>10</v>
      </c>
      <c r="G26" s="3">
        <v>1</v>
      </c>
      <c r="H26" s="23">
        <f>VLOOKUP(F26,ProductLookup!A:D,4,0)</f>
        <v>270</v>
      </c>
    </row>
    <row r="27" spans="2:8" x14ac:dyDescent="0.3">
      <c r="B27" s="22">
        <v>1018</v>
      </c>
      <c r="C27" s="3">
        <v>101</v>
      </c>
      <c r="D27" s="5">
        <v>45235</v>
      </c>
      <c r="E27" s="3" t="str">
        <f>VLOOKUP(F27,ProductLookup!A:B,2,0)</f>
        <v>P10</v>
      </c>
      <c r="F27" s="3" t="s">
        <v>8</v>
      </c>
      <c r="G27" s="3">
        <v>2</v>
      </c>
      <c r="H27" s="23">
        <f>VLOOKUP(F27,ProductLookup!A:D,4,0)</f>
        <v>250</v>
      </c>
    </row>
    <row r="28" spans="2:8" x14ac:dyDescent="0.3">
      <c r="B28" s="28">
        <v>1019</v>
      </c>
      <c r="C28" s="14">
        <v>105</v>
      </c>
      <c r="D28" s="15">
        <v>45236</v>
      </c>
      <c r="E28" s="14" t="str">
        <f>VLOOKUP(F28,ProductLookup!A:B,2,0)</f>
        <v>P11</v>
      </c>
      <c r="F28" s="14" t="s">
        <v>9</v>
      </c>
      <c r="G28" s="14">
        <v>1</v>
      </c>
      <c r="H28" s="29">
        <f>VLOOKUP(F28,ProductLookup!A:D,4,0)</f>
        <v>300</v>
      </c>
    </row>
    <row r="29" spans="2:8" x14ac:dyDescent="0.3">
      <c r="B29" s="28">
        <v>1019</v>
      </c>
      <c r="C29" s="14">
        <v>105</v>
      </c>
      <c r="D29" s="15">
        <v>45236</v>
      </c>
      <c r="E29" s="14" t="str">
        <f>VLOOKUP(F29,ProductLookup!A:B,2,0)</f>
        <v>P12</v>
      </c>
      <c r="F29" s="14" t="s">
        <v>11</v>
      </c>
      <c r="G29" s="14">
        <v>1</v>
      </c>
      <c r="H29" s="29">
        <f>VLOOKUP(F29,ProductLookup!A:D,4,0)</f>
        <v>600</v>
      </c>
    </row>
    <row r="30" spans="2:8" x14ac:dyDescent="0.3">
      <c r="B30" s="26">
        <v>1020</v>
      </c>
      <c r="C30" s="10">
        <v>106</v>
      </c>
      <c r="D30" s="11">
        <v>45270</v>
      </c>
      <c r="E30" s="10" t="str">
        <f>VLOOKUP(F30,ProductLookup!A:B,2,0)</f>
        <v>P05</v>
      </c>
      <c r="F30" s="10" t="s">
        <v>16</v>
      </c>
      <c r="G30" s="10">
        <v>1</v>
      </c>
      <c r="H30" s="27">
        <f>VLOOKUP(F30,ProductLookup!A:D,4,0)</f>
        <v>400</v>
      </c>
    </row>
    <row r="31" spans="2:8" x14ac:dyDescent="0.3">
      <c r="B31" s="26">
        <v>1020</v>
      </c>
      <c r="C31" s="10">
        <v>106</v>
      </c>
      <c r="D31" s="11">
        <v>45270</v>
      </c>
      <c r="E31" s="10" t="str">
        <f>VLOOKUP(F31,ProductLookup!A:B,2,0)</f>
        <v>P06</v>
      </c>
      <c r="F31" s="10" t="s">
        <v>17</v>
      </c>
      <c r="G31" s="10">
        <v>1</v>
      </c>
      <c r="H31" s="27">
        <f>VLOOKUP(F31,ProductLookup!A:D,4,0)</f>
        <v>30</v>
      </c>
    </row>
    <row r="32" spans="2:8" x14ac:dyDescent="0.3">
      <c r="B32" s="28">
        <v>1021</v>
      </c>
      <c r="C32" s="14">
        <v>107</v>
      </c>
      <c r="D32" s="15">
        <v>45292</v>
      </c>
      <c r="E32" s="14" t="str">
        <f>VLOOKUP(F32,ProductLookup!A:B,2,0)</f>
        <v>P11</v>
      </c>
      <c r="F32" s="14" t="s">
        <v>9</v>
      </c>
      <c r="G32" s="14">
        <v>1</v>
      </c>
      <c r="H32" s="29">
        <f>VLOOKUP(F32,ProductLookup!A:D,4,0)</f>
        <v>300</v>
      </c>
    </row>
    <row r="33" spans="2:8" x14ac:dyDescent="0.3">
      <c r="B33" s="28">
        <v>1021</v>
      </c>
      <c r="C33" s="14">
        <v>107</v>
      </c>
      <c r="D33" s="15">
        <v>45292</v>
      </c>
      <c r="E33" s="14" t="str">
        <f>VLOOKUP(F33,ProductLookup!A:B,2,0)</f>
        <v>P12</v>
      </c>
      <c r="F33" s="14" t="s">
        <v>11</v>
      </c>
      <c r="G33" s="14">
        <v>1</v>
      </c>
      <c r="H33" s="29">
        <f>VLOOKUP(F33,ProductLookup!A:D,4,0)</f>
        <v>600</v>
      </c>
    </row>
    <row r="34" spans="2:8" x14ac:dyDescent="0.3">
      <c r="B34" s="30">
        <v>1022</v>
      </c>
      <c r="C34" s="12">
        <v>101</v>
      </c>
      <c r="D34" s="13">
        <v>45323</v>
      </c>
      <c r="E34" s="12" t="str">
        <f>VLOOKUP(F34,ProductLookup!A:B,2,0)</f>
        <v>P09</v>
      </c>
      <c r="F34" s="12" t="s">
        <v>22</v>
      </c>
      <c r="G34" s="12">
        <v>1</v>
      </c>
      <c r="H34" s="31">
        <f>VLOOKUP(F34,ProductLookup!A:D,4,0)</f>
        <v>150</v>
      </c>
    </row>
    <row r="35" spans="2:8" x14ac:dyDescent="0.3">
      <c r="B35" s="30">
        <v>1022</v>
      </c>
      <c r="C35" s="12">
        <v>101</v>
      </c>
      <c r="D35" s="13">
        <v>45323</v>
      </c>
      <c r="E35" s="12" t="str">
        <f>VLOOKUP(F35,ProductLookup!A:B,2,0)</f>
        <v>P02</v>
      </c>
      <c r="F35" s="12" t="s">
        <v>14</v>
      </c>
      <c r="G35" s="12">
        <v>1</v>
      </c>
      <c r="H35" s="31">
        <f>VLOOKUP(F35,ProductLookup!A:D,4,0)</f>
        <v>50</v>
      </c>
    </row>
    <row r="36" spans="2:8" x14ac:dyDescent="0.3">
      <c r="B36" s="30">
        <v>1023</v>
      </c>
      <c r="C36" s="12">
        <v>111</v>
      </c>
      <c r="D36" s="13">
        <v>45325</v>
      </c>
      <c r="E36" s="12" t="str">
        <f>VLOOKUP(F36,ProductLookup!A:B,2,0)</f>
        <v>P09</v>
      </c>
      <c r="F36" s="12" t="s">
        <v>22</v>
      </c>
      <c r="G36" s="12">
        <v>1</v>
      </c>
      <c r="H36" s="31">
        <f>VLOOKUP(F36,ProductLookup!A:D,4,0)</f>
        <v>150</v>
      </c>
    </row>
    <row r="37" spans="2:8" ht="15" thickBot="1" x14ac:dyDescent="0.35">
      <c r="B37" s="32">
        <v>1023</v>
      </c>
      <c r="C37" s="33">
        <v>111</v>
      </c>
      <c r="D37" s="34">
        <v>45325</v>
      </c>
      <c r="E37" s="33" t="str">
        <f>VLOOKUP(F37,ProductLookup!A:B,2,0)</f>
        <v>P02</v>
      </c>
      <c r="F37" s="33" t="s">
        <v>14</v>
      </c>
      <c r="G37" s="33">
        <v>1</v>
      </c>
      <c r="H37" s="35">
        <f>VLOOKUP(F37,ProductLookup!A:D,4,0)</f>
        <v>50</v>
      </c>
    </row>
    <row r="38" spans="2:8" x14ac:dyDescent="0.3">
      <c r="E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ProductLookup</vt:lpstr>
      <vt:lpstr>Quantity</vt:lpstr>
      <vt:lpstr>Revenue</vt:lpstr>
      <vt:lpstr>Data</vt:lpstr>
      <vt:lpstr>ARM NEW</vt:lpstr>
      <vt:lpstr>Dates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GUPTA</dc:creator>
  <cp:lastModifiedBy>NATHAN MENON</cp:lastModifiedBy>
  <cp:lastPrinted>2024-08-23T12:33:37Z</cp:lastPrinted>
  <dcterms:created xsi:type="dcterms:W3CDTF">2023-09-27T19:05:49Z</dcterms:created>
  <dcterms:modified xsi:type="dcterms:W3CDTF">2024-10-21T00:45:35Z</dcterms:modified>
</cp:coreProperties>
</file>