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ate Dziuba\DLS Innovation\Dye Spectrum\"/>
    </mc:Choice>
  </mc:AlternateContent>
  <xr:revisionPtr revIDLastSave="0" documentId="13_ncr:1_{4E98E7A3-4710-4AA7-B874-88AFA743BF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eriment 08" sheetId="1" r:id="rId1"/>
    <sheet name="Blank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D49" i="1"/>
  <c r="E49" i="1"/>
  <c r="F49" i="1"/>
  <c r="G49" i="1"/>
  <c r="H49" i="1"/>
  <c r="I49" i="1"/>
  <c r="J49" i="1"/>
  <c r="C49" i="1"/>
  <c r="D34" i="1"/>
  <c r="E34" i="1"/>
  <c r="F34" i="1"/>
  <c r="G34" i="1"/>
  <c r="H34" i="1"/>
  <c r="I34" i="1"/>
  <c r="J34" i="1"/>
  <c r="C34" i="1"/>
  <c r="C23" i="2"/>
  <c r="D23" i="2" s="1"/>
  <c r="E23" i="2" s="1"/>
  <c r="F23" i="2" s="1"/>
  <c r="G23" i="2" s="1"/>
  <c r="H23" i="2" s="1"/>
  <c r="I23" i="2" s="1"/>
  <c r="G22" i="2"/>
  <c r="B14" i="2"/>
  <c r="C14" i="2"/>
  <c r="D14" i="2"/>
  <c r="E14" i="2"/>
  <c r="F14" i="2"/>
  <c r="G14" i="2"/>
  <c r="H14" i="2"/>
  <c r="I14" i="2"/>
  <c r="I22" i="2" s="1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C13" i="2"/>
  <c r="C22" i="2" s="1"/>
  <c r="D13" i="2"/>
  <c r="D22" i="2" s="1"/>
  <c r="E13" i="2"/>
  <c r="E21" i="2" s="1"/>
  <c r="F13" i="2"/>
  <c r="F21" i="2" s="1"/>
  <c r="G13" i="2"/>
  <c r="G21" i="2" s="1"/>
  <c r="H13" i="2"/>
  <c r="H21" i="2" s="1"/>
  <c r="I13" i="2"/>
  <c r="I21" i="2" s="1"/>
  <c r="B13" i="2"/>
  <c r="B22" i="2" s="1"/>
  <c r="J37" i="1"/>
  <c r="N52" i="1"/>
  <c r="O52" i="1"/>
  <c r="P52" i="1"/>
  <c r="Q52" i="1"/>
  <c r="R52" i="1"/>
  <c r="S52" i="1"/>
  <c r="T52" i="1"/>
  <c r="M52" i="1"/>
  <c r="G48" i="1"/>
  <c r="G51" i="1" s="1"/>
  <c r="H48" i="1"/>
  <c r="H51" i="1" s="1"/>
  <c r="I48" i="1"/>
  <c r="I51" i="1" s="1"/>
  <c r="J48" i="1"/>
  <c r="G50" i="1"/>
  <c r="G52" i="1" s="1"/>
  <c r="G53" i="1" s="1"/>
  <c r="H50" i="1"/>
  <c r="I50" i="1"/>
  <c r="J50" i="1"/>
  <c r="F48" i="1"/>
  <c r="F52" i="1" s="1"/>
  <c r="F50" i="1"/>
  <c r="D48" i="1"/>
  <c r="D51" i="1" s="1"/>
  <c r="E48" i="1"/>
  <c r="E51" i="1" s="1"/>
  <c r="D50" i="1"/>
  <c r="E50" i="1"/>
  <c r="D52" i="1"/>
  <c r="C48" i="1"/>
  <c r="C50" i="1"/>
  <c r="D38" i="1"/>
  <c r="D36" i="1"/>
  <c r="E36" i="1" s="1"/>
  <c r="F36" i="1" s="1"/>
  <c r="G36" i="1" s="1"/>
  <c r="H36" i="1" s="1"/>
  <c r="I36" i="1" s="1"/>
  <c r="J36" i="1" s="1"/>
  <c r="D35" i="1"/>
  <c r="D39" i="1" s="1"/>
  <c r="E35" i="1"/>
  <c r="F35" i="1"/>
  <c r="F39" i="1" s="1"/>
  <c r="G35" i="1"/>
  <c r="H35" i="1"/>
  <c r="I35" i="1"/>
  <c r="I39" i="1" s="1"/>
  <c r="J35" i="1"/>
  <c r="C35" i="1"/>
  <c r="C39" i="1" s="1"/>
  <c r="G26" i="2" l="1"/>
  <c r="H25" i="2"/>
  <c r="G24" i="2"/>
  <c r="F24" i="2"/>
  <c r="G25" i="2"/>
  <c r="F25" i="2"/>
  <c r="I26" i="2"/>
  <c r="I52" i="1"/>
  <c r="E22" i="2"/>
  <c r="E26" i="2" s="1"/>
  <c r="D21" i="2"/>
  <c r="E25" i="2" s="1"/>
  <c r="E39" i="1"/>
  <c r="C51" i="1"/>
  <c r="F22" i="2"/>
  <c r="C21" i="2"/>
  <c r="C24" i="2" s="1"/>
  <c r="J51" i="1"/>
  <c r="B21" i="2"/>
  <c r="H22" i="2"/>
  <c r="H26" i="2" s="1"/>
  <c r="F51" i="1"/>
  <c r="F53" i="1" s="1"/>
  <c r="E52" i="1"/>
  <c r="E53" i="1" s="1"/>
  <c r="J52" i="1"/>
  <c r="J53" i="1" s="1"/>
  <c r="H39" i="1"/>
  <c r="I24" i="2"/>
  <c r="I25" i="2"/>
  <c r="B26" i="2"/>
  <c r="B24" i="2"/>
  <c r="D25" i="2"/>
  <c r="E24" i="2"/>
  <c r="F26" i="2"/>
  <c r="H24" i="2"/>
  <c r="C52" i="1"/>
  <c r="C53" i="1" s="1"/>
  <c r="I53" i="1"/>
  <c r="H52" i="1"/>
  <c r="H53" i="1" s="1"/>
  <c r="D53" i="1"/>
  <c r="G37" i="1"/>
  <c r="J39" i="1"/>
  <c r="G39" i="1"/>
  <c r="J38" i="1"/>
  <c r="E37" i="1"/>
  <c r="D37" i="1"/>
  <c r="F38" i="1"/>
  <c r="E38" i="1"/>
  <c r="F37" i="1"/>
  <c r="C37" i="1"/>
  <c r="H38" i="1"/>
  <c r="I37" i="1"/>
  <c r="H37" i="1"/>
  <c r="G38" i="1"/>
  <c r="C26" i="2" l="1"/>
  <c r="D24" i="2"/>
  <c r="D26" i="2"/>
  <c r="C25" i="2"/>
</calcChain>
</file>

<file path=xl/sharedStrings.xml><?xml version="1.0" encoding="utf-8"?>
<sst xmlns="http://schemas.openxmlformats.org/spreadsheetml/2006/main" count="29" uniqueCount="21">
  <si>
    <t>##BLOCKS= 1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</si>
  <si>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</si>
  <si>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</si>
  <si>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</si>
  <si>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</si>
  <si>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</si>
  <si>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</si>
  <si>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</si>
  <si>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</si>
  <si>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Original Filename: Experiment 08; Date Last Saved: 2/13/2024 2:39:38 PM</t>
  </si>
  <si>
    <t>blank</t>
  </si>
  <si>
    <t>Average</t>
  </si>
  <si>
    <t>SD</t>
  </si>
  <si>
    <t>df from neat</t>
  </si>
  <si>
    <t>DF from prev.</t>
  </si>
  <si>
    <t>df</t>
  </si>
  <si>
    <t>%RSD</t>
  </si>
  <si>
    <t>RSD</t>
  </si>
  <si>
    <t>L</t>
  </si>
  <si>
    <t>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</si>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</sst>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08'!$B$36</c:f>
              <c:strCache>
                <c:ptCount val="1"/>
                <c:pt idx="0">
                  <c:v>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08'!$C$34:$H$34</c:f>
              <c:numCache>
                <c:formatCode>General</c:formatCode>
                <c:ptCount val="6"/>
                <c:pt idx="0">
                  <c:v>3.4141124999999994</c:v>
                </c:pt>
                <c:pt idx="1">
                  <c:v>1.7290249999999998</c:v>
                </c:pt>
                <c:pt idx="2">
                  <c:v>0.76292499999999985</c:v>
                </c:pt>
                <c:pt idx="3">
                  <c:v>0.33108750000000003</c:v>
                </c:pt>
                <c:pt idx="4">
                  <c:v>0.14853749999999999</c:v>
                </c:pt>
                <c:pt idx="5">
                  <c:v>6.6250000000000003E-2</c:v>
                </c:pt>
              </c:numCache>
            </c:numRef>
          </c:xVal>
          <c:yVal>
            <c:numRef>
              <c:f>'Experiment 08'!$C$36:$H$36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1-4CD5-A5D7-ACA64186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73440"/>
        <c:axId val="1964962048"/>
      </c:scatterChart>
      <c:valAx>
        <c:axId val="9235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62048"/>
        <c:crosses val="autoZero"/>
        <c:crossBetween val="midCat"/>
      </c:valAx>
      <c:valAx>
        <c:axId val="1964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530225</xdr:colOff>
      <xdr:row>17</xdr:row>
      <xdr:rowOff>111125</xdr:rowOff>
    </xdr:from>
    <xdr:to>
      <xdr:col>21</xdr:col>
      <xdr:colOff>225425</xdr:colOff>
      <xdr:row>32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E299C-388C-8B55-7FAA-EB7978DCB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topLeftCell="A24" workbookViewId="0">
      <selection activeCell="G35" sqref="G35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600</v>
      </c>
      <c r="Q2">
        <v>1</v>
      </c>
      <c r="R2">
        <v>8</v>
      </c>
      <c r="S2">
        <v>384</v>
      </c>
      <c r="T2">
        <v>8</v>
      </c>
      <c r="U2">
        <v>9</v>
      </c>
    </row>
    <row r="3" spans="1:26" x14ac:dyDescent="0.25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</row>
    <row r="11" spans="1:26" x14ac:dyDescent="0.25">
      <c r="B11">
        <v>24.3</v>
      </c>
      <c r="C11">
        <v>0.1258</v>
      </c>
      <c r="D11">
        <v>6.4600000000000005E-2</v>
      </c>
      <c r="E11">
        <v>5.1700000000000003E-2</v>
      </c>
      <c r="F11">
        <v>4.3499999999999997E-2</v>
      </c>
      <c r="G11">
        <v>3.9899999999999998E-2</v>
      </c>
      <c r="H11">
        <v>3.8100000000000002E-2</v>
      </c>
      <c r="I11">
        <v>3.7400000000000003E-2</v>
      </c>
      <c r="J11">
        <v>3.8300000000000001E-2</v>
      </c>
    </row>
    <row r="12" spans="1:26" x14ac:dyDescent="0.25">
      <c r="C12">
        <v>3.4820000000000002</v>
      </c>
      <c r="D12">
        <v>1.7650999999999999</v>
      </c>
      <c r="E12">
        <v>0.81769999999999998</v>
      </c>
      <c r="F12">
        <v>0.39539999999999997</v>
      </c>
      <c r="G12">
        <v>0.1888</v>
      </c>
      <c r="H12">
        <v>0.1179</v>
      </c>
      <c r="I12">
        <v>7.4999999999999997E-2</v>
      </c>
      <c r="J12">
        <v>5.7299999999999997E-2</v>
      </c>
    </row>
    <row r="13" spans="1:26" x14ac:dyDescent="0.25">
      <c r="C13">
        <v>3.4891999999999999</v>
      </c>
      <c r="D13">
        <v>1.7206999999999999</v>
      </c>
      <c r="E13">
        <v>0.84389999999999998</v>
      </c>
      <c r="F13">
        <v>0.40949999999999998</v>
      </c>
      <c r="G13">
        <v>0.19189999999999999</v>
      </c>
      <c r="H13">
        <v>0.1056</v>
      </c>
      <c r="I13">
        <v>6.7500000000000004E-2</v>
      </c>
      <c r="J13">
        <v>5.0999999999999997E-2</v>
      </c>
    </row>
    <row r="14" spans="1:26" x14ac:dyDescent="0.25">
      <c r="C14">
        <v>3.4741</v>
      </c>
      <c r="D14">
        <v>1.8068</v>
      </c>
      <c r="E14">
        <v>0.79369999999999996</v>
      </c>
      <c r="F14">
        <v>0.36149999999999999</v>
      </c>
      <c r="G14">
        <v>0.18010000000000001</v>
      </c>
      <c r="H14">
        <v>0.10730000000000001</v>
      </c>
      <c r="I14">
        <v>6.9199999999999998E-2</v>
      </c>
      <c r="J14">
        <v>5.4199999999999998E-2</v>
      </c>
    </row>
    <row r="15" spans="1:26" x14ac:dyDescent="0.25">
      <c r="C15">
        <v>3.4695999999999998</v>
      </c>
      <c r="D15">
        <v>1.7670999999999999</v>
      </c>
      <c r="E15">
        <v>0.82599999999999996</v>
      </c>
      <c r="F15">
        <v>0.3871</v>
      </c>
      <c r="G15">
        <v>0.19600000000000001</v>
      </c>
      <c r="H15">
        <v>0.113</v>
      </c>
      <c r="I15">
        <v>7.1499999999999994E-2</v>
      </c>
      <c r="J15">
        <v>5.4600000000000003E-2</v>
      </c>
    </row>
    <row r="16" spans="1:26" x14ac:dyDescent="0.25">
      <c r="C16">
        <v>3.4822000000000002</v>
      </c>
      <c r="D16">
        <v>1.7971999999999999</v>
      </c>
      <c r="E16">
        <v>0.78059999999999996</v>
      </c>
      <c r="F16">
        <v>0.3513</v>
      </c>
      <c r="G16">
        <v>0.20430000000000001</v>
      </c>
      <c r="H16">
        <v>0.1147</v>
      </c>
      <c r="I16">
        <v>7.4300000000000005E-2</v>
      </c>
      <c r="J16">
        <v>5.9799999999999999E-2</v>
      </c>
    </row>
    <row r="17" spans="1:14" x14ac:dyDescent="0.25">
      <c r="C17">
        <v>3.4685000000000001</v>
      </c>
      <c r="D17">
        <v>1.744</v>
      </c>
      <c r="E17">
        <v>0.7883</v>
      </c>
      <c r="F17">
        <v>0.38340000000000002</v>
      </c>
      <c r="G17">
        <v>0.21360000000000001</v>
      </c>
      <c r="H17">
        <v>0.1084</v>
      </c>
      <c r="I17">
        <v>7.0900000000000005E-2</v>
      </c>
      <c r="J17">
        <v>5.3199999999999997E-2</v>
      </c>
    </row>
    <row r="18" spans="1:14" x14ac:dyDescent="0.25">
      <c r="C18">
        <v>3.4060999999999999</v>
      </c>
      <c r="D18">
        <v>1.8005</v>
      </c>
      <c r="E18">
        <v>0.80269999999999997</v>
      </c>
      <c r="F18">
        <v>0.3669</v>
      </c>
      <c r="G18">
        <v>0.18640000000000001</v>
      </c>
      <c r="H18">
        <v>0.1069</v>
      </c>
      <c r="I18">
        <v>6.9500000000000006E-2</v>
      </c>
      <c r="J18">
        <v>5.4199999999999998E-2</v>
      </c>
    </row>
    <row r="19" spans="1:14" x14ac:dyDescent="0.25">
      <c r="C19">
        <v>3.4051999999999998</v>
      </c>
      <c r="D19">
        <v>1.7948</v>
      </c>
      <c r="E19">
        <v>0.8145</v>
      </c>
      <c r="F19">
        <v>0.35759999999999997</v>
      </c>
      <c r="G19">
        <v>0.19120000000000001</v>
      </c>
      <c r="H19">
        <v>0.1202</v>
      </c>
      <c r="I19">
        <v>7.46E-2</v>
      </c>
      <c r="J19">
        <v>5.8000000000000003E-2</v>
      </c>
    </row>
    <row r="21" spans="1:14" x14ac:dyDescent="0.25">
      <c r="A21" t="s">
        <v>8</v>
      </c>
    </row>
    <row r="22" spans="1:14" x14ac:dyDescent="0.25">
      <c r="A22" t="s">
        <v>9</v>
      </c>
    </row>
    <row r="25" spans="1:14" x14ac:dyDescent="0.25">
      <c r="M25" t="s">
        <v>10</v>
      </c>
      <c r="N25">
        <v>0.04</v>
      </c>
    </row>
    <row r="26" spans="1:14" x14ac:dyDescent="0.25">
      <c r="C26">
        <v>3.4820000000000002</v>
      </c>
      <c r="D26">
        <v>1.7650999999999999</v>
      </c>
      <c r="E26">
        <v>0.81769999999999998</v>
      </c>
      <c r="F26">
        <v>0.39539999999999997</v>
      </c>
      <c r="G26">
        <v>0.1888</v>
      </c>
      <c r="H26">
        <v>0.1179</v>
      </c>
      <c r="I26">
        <v>7.4999999999999997E-2</v>
      </c>
      <c r="J26">
        <v>5.7299999999999997E-2</v>
      </c>
    </row>
    <row r="27" spans="1:14" x14ac:dyDescent="0.25">
      <c r="C27">
        <v>3.4891999999999999</v>
      </c>
      <c r="D27">
        <v>1.7206999999999999</v>
      </c>
      <c r="E27">
        <v>0.84389999999999998</v>
      </c>
      <c r="F27">
        <v>0.40949999999999998</v>
      </c>
      <c r="G27">
        <v>0.19189999999999999</v>
      </c>
      <c r="H27">
        <v>0.1056</v>
      </c>
      <c r="I27">
        <v>6.7500000000000004E-2</v>
      </c>
      <c r="J27">
        <v>5.0999999999999997E-2</v>
      </c>
    </row>
    <row r="28" spans="1:14" x14ac:dyDescent="0.25">
      <c r="C28">
        <v>3.4741</v>
      </c>
      <c r="D28">
        <v>1.8068</v>
      </c>
      <c r="E28">
        <v>0.79369999999999996</v>
      </c>
      <c r="F28">
        <v>0.36149999999999999</v>
      </c>
      <c r="G28">
        <v>0.18010000000000001</v>
      </c>
      <c r="H28">
        <v>0.10730000000000001</v>
      </c>
      <c r="I28">
        <v>6.9199999999999998E-2</v>
      </c>
      <c r="J28">
        <v>5.4199999999999998E-2</v>
      </c>
    </row>
    <row r="29" spans="1:14" x14ac:dyDescent="0.25">
      <c r="C29">
        <v>3.4695999999999998</v>
      </c>
      <c r="D29">
        <v>1.7670999999999999</v>
      </c>
      <c r="E29">
        <v>0.82599999999999996</v>
      </c>
      <c r="F29">
        <v>0.3871</v>
      </c>
      <c r="G29">
        <v>0.19600000000000001</v>
      </c>
      <c r="H29">
        <v>0.113</v>
      </c>
      <c r="I29">
        <v>7.1499999999999994E-2</v>
      </c>
      <c r="J29">
        <v>5.4600000000000003E-2</v>
      </c>
    </row>
    <row r="30" spans="1:14" x14ac:dyDescent="0.25">
      <c r="C30">
        <v>3.4822000000000002</v>
      </c>
      <c r="D30">
        <v>1.7971999999999999</v>
      </c>
      <c r="E30">
        <v>0.78059999999999996</v>
      </c>
      <c r="F30">
        <v>0.3513</v>
      </c>
      <c r="G30">
        <v>0.20430000000000001</v>
      </c>
      <c r="H30">
        <v>0.1147</v>
      </c>
      <c r="I30">
        <v>7.4300000000000005E-2</v>
      </c>
      <c r="J30">
        <v>5.9799999999999999E-2</v>
      </c>
    </row>
    <row r="31" spans="1:14" x14ac:dyDescent="0.25">
      <c r="C31">
        <v>3.4685000000000001</v>
      </c>
      <c r="D31">
        <v>1.744</v>
      </c>
      <c r="E31">
        <v>0.7883</v>
      </c>
      <c r="F31">
        <v>0.38340000000000002</v>
      </c>
      <c r="G31">
        <v>0.21360000000000001</v>
      </c>
      <c r="H31">
        <v>0.1084</v>
      </c>
      <c r="I31">
        <v>7.0900000000000005E-2</v>
      </c>
      <c r="J31">
        <v>5.3199999999999997E-2</v>
      </c>
    </row>
    <row r="32" spans="1:14" x14ac:dyDescent="0.25">
      <c r="C32">
        <v>3.4060999999999999</v>
      </c>
      <c r="D32">
        <v>1.8005</v>
      </c>
      <c r="E32">
        <v>0.80269999999999997</v>
      </c>
      <c r="F32">
        <v>0.3669</v>
      </c>
      <c r="G32">
        <v>0.18640000000000001</v>
      </c>
      <c r="H32">
        <v>0.1069</v>
      </c>
      <c r="I32">
        <v>6.9500000000000006E-2</v>
      </c>
      <c r="J32">
        <v>5.4199999999999998E-2</v>
      </c>
    </row>
    <row r="33" spans="2:10" x14ac:dyDescent="0.25">
      <c r="C33">
        <v>3.4051999999999998</v>
      </c>
      <c r="D33">
        <v>1.7948</v>
      </c>
      <c r="E33">
        <v>0.8145</v>
      </c>
      <c r="F33">
        <v>0.35759999999999997</v>
      </c>
      <c r="G33">
        <v>0.19120000000000001</v>
      </c>
      <c r="H33">
        <v>0.1202</v>
      </c>
      <c r="I33">
        <v>7.46E-2</v>
      </c>
      <c r="J33">
        <v>5.8000000000000003E-2</v>
      </c>
    </row>
    <row r="34" spans="2:10" x14ac:dyDescent="0.25">
      <c r="B34" t="s">
        <v>11</v>
      </c>
      <c r="C34">
        <f>AVERAGE(C26:C33)-0.0455</f>
        <v>3.4141124999999994</v>
      </c>
      <c r="D34">
        <f t="shared" ref="D34:J34" si="0">AVERAGE(D26:D33)-0.0455</f>
        <v>1.7290249999999998</v>
      </c>
      <c r="E34">
        <f t="shared" si="0"/>
        <v>0.76292499999999985</v>
      </c>
      <c r="F34">
        <f t="shared" si="0"/>
        <v>0.33108750000000003</v>
      </c>
      <c r="G34">
        <f t="shared" si="0"/>
        <v>0.14853749999999999</v>
      </c>
      <c r="H34">
        <f t="shared" si="0"/>
        <v>6.6250000000000003E-2</v>
      </c>
      <c r="I34">
        <f t="shared" si="0"/>
        <v>2.6062500000000002E-2</v>
      </c>
      <c r="J34">
        <f t="shared" si="0"/>
        <v>9.7874999999999976E-3</v>
      </c>
    </row>
    <row r="35" spans="2:10" x14ac:dyDescent="0.25">
      <c r="B35" t="s">
        <v>12</v>
      </c>
      <c r="C35">
        <f>_xlfn.STDEV.S(C26:C33)</f>
        <v>3.401627499132908E-2</v>
      </c>
      <c r="D35">
        <f t="shared" ref="D35:J35" si="1">_xlfn.STDEV.S(D26:D33)</f>
        <v>3.0739632398582791E-2</v>
      </c>
      <c r="E35">
        <f t="shared" si="1"/>
        <v>2.1109019737678831E-2</v>
      </c>
      <c r="F35">
        <f t="shared" si="1"/>
        <v>2.0408432255880335E-2</v>
      </c>
      <c r="G35">
        <f t="shared" si="1"/>
        <v>1.0586370955147946E-2</v>
      </c>
      <c r="H35">
        <f t="shared" si="1"/>
        <v>5.5014283859479898E-3</v>
      </c>
      <c r="I35">
        <f t="shared" si="1"/>
        <v>2.8111703206011129E-3</v>
      </c>
      <c r="J35">
        <f t="shared" si="1"/>
        <v>2.8622855502951792E-3</v>
      </c>
    </row>
    <row r="36" spans="2:10" x14ac:dyDescent="0.25">
      <c r="B36" t="s">
        <v>15</v>
      </c>
      <c r="C36">
        <v>1</v>
      </c>
      <c r="D36">
        <f>(C36/2)</f>
        <v>0.5</v>
      </c>
      <c r="E36">
        <f t="shared" ref="E36:J36" si="2">(D36/2)</f>
        <v>0.25</v>
      </c>
      <c r="F36">
        <f t="shared" si="2"/>
        <v>0.125</v>
      </c>
      <c r="G36">
        <f t="shared" si="2"/>
        <v>6.25E-2</v>
      </c>
      <c r="H36">
        <f t="shared" si="2"/>
        <v>3.125E-2</v>
      </c>
      <c r="I36">
        <f t="shared" si="2"/>
        <v>1.5625E-2</v>
      </c>
      <c r="J36">
        <f t="shared" si="2"/>
        <v>7.8125E-3</v>
      </c>
    </row>
    <row r="37" spans="2:10" x14ac:dyDescent="0.25">
      <c r="B37" t="s">
        <v>13</v>
      </c>
      <c r="C37">
        <f>($C$34/C34)</f>
        <v>1</v>
      </c>
      <c r="D37">
        <f t="shared" ref="D37:J37" si="3">($C$34/D34)</f>
        <v>1.9745882795216956</v>
      </c>
      <c r="E37">
        <f t="shared" si="3"/>
        <v>4.4750303109742111</v>
      </c>
      <c r="F37">
        <f t="shared" si="3"/>
        <v>10.311813342394379</v>
      </c>
      <c r="G37">
        <f t="shared" si="3"/>
        <v>22.98485231002272</v>
      </c>
      <c r="H37">
        <f t="shared" si="3"/>
        <v>51.533773584905653</v>
      </c>
      <c r="I37">
        <f t="shared" si="3"/>
        <v>130.99712230215823</v>
      </c>
      <c r="J37">
        <f t="shared" si="3"/>
        <v>348.82375478927207</v>
      </c>
    </row>
    <row r="38" spans="2:10" x14ac:dyDescent="0.25">
      <c r="B38" t="s">
        <v>14</v>
      </c>
      <c r="D38">
        <f>(C34/D34)</f>
        <v>1.9745882795216956</v>
      </c>
      <c r="E38">
        <f t="shared" ref="E38:J38" si="4">(D34/E34)</f>
        <v>2.2663105809876463</v>
      </c>
      <c r="F38">
        <f t="shared" si="4"/>
        <v>2.3043002227507827</v>
      </c>
      <c r="G38">
        <f t="shared" si="4"/>
        <v>2.2289825801565266</v>
      </c>
      <c r="H38">
        <f t="shared" si="4"/>
        <v>2.2420754716981128</v>
      </c>
      <c r="I38">
        <f>(H34/I34)</f>
        <v>2.5419664268585129</v>
      </c>
      <c r="J38">
        <f t="shared" si="4"/>
        <v>2.6628352490421463</v>
      </c>
    </row>
    <row r="39" spans="2:10" x14ac:dyDescent="0.25">
      <c r="B39" t="s">
        <v>16</v>
      </c>
      <c r="C39" s="1">
        <f>(C35/C34)</f>
        <v>9.9634311966372187E-3</v>
      </c>
      <c r="D39" s="1">
        <f t="shared" ref="D39:J39" si="5">(D35/D34)</f>
        <v>1.7778593368275645E-2</v>
      </c>
      <c r="E39" s="1">
        <f t="shared" si="5"/>
        <v>2.7668538503363812E-2</v>
      </c>
      <c r="F39" s="1">
        <f t="shared" si="5"/>
        <v>6.1640600312244748E-2</v>
      </c>
      <c r="G39" s="1">
        <f t="shared" si="5"/>
        <v>7.1270695650242855E-2</v>
      </c>
      <c r="H39" s="1">
        <f t="shared" si="5"/>
        <v>8.3040428467139465E-2</v>
      </c>
      <c r="I39" s="1">
        <f t="shared" si="5"/>
        <v>0.10786265019092998</v>
      </c>
      <c r="J39" s="1">
        <f t="shared" si="5"/>
        <v>0.29244296810167869</v>
      </c>
    </row>
    <row r="48" spans="2:10" x14ac:dyDescent="0.25">
      <c r="C48">
        <f>MAX(C26:C33)</f>
        <v>3.4891999999999999</v>
      </c>
      <c r="D48">
        <f t="shared" ref="D48:E48" si="6">MAX(D26:D33)</f>
        <v>1.8068</v>
      </c>
      <c r="E48">
        <f t="shared" si="6"/>
        <v>0.84389999999999998</v>
      </c>
      <c r="F48">
        <f t="shared" ref="F48:J48" si="7">MAX(F26:F33)</f>
        <v>0.40949999999999998</v>
      </c>
      <c r="G48">
        <f t="shared" si="7"/>
        <v>0.21360000000000001</v>
      </c>
      <c r="H48">
        <f t="shared" si="7"/>
        <v>0.1202</v>
      </c>
      <c r="I48">
        <f t="shared" si="7"/>
        <v>7.4999999999999997E-2</v>
      </c>
      <c r="J48">
        <f t="shared" si="7"/>
        <v>5.9799999999999999E-2</v>
      </c>
    </row>
    <row r="49" spans="2:20" x14ac:dyDescent="0.25">
      <c r="C49">
        <f>LARGE(C26:C33,2)</f>
        <v>3.4822000000000002</v>
      </c>
      <c r="D49">
        <f t="shared" ref="D49:J49" si="8">LARGE(D26:D33,2)</f>
        <v>1.8005</v>
      </c>
      <c r="E49">
        <f t="shared" si="8"/>
        <v>0.82599999999999996</v>
      </c>
      <c r="F49">
        <f t="shared" si="8"/>
        <v>0.39539999999999997</v>
      </c>
      <c r="G49">
        <f t="shared" si="8"/>
        <v>0.20430000000000001</v>
      </c>
      <c r="H49">
        <f t="shared" si="8"/>
        <v>0.1179</v>
      </c>
      <c r="I49">
        <f t="shared" si="8"/>
        <v>7.46E-2</v>
      </c>
      <c r="J49">
        <f t="shared" si="8"/>
        <v>5.8000000000000003E-2</v>
      </c>
    </row>
    <row r="50" spans="2:20" x14ac:dyDescent="0.25">
      <c r="C50">
        <f>MIN(C26:C33)</f>
        <v>3.4051999999999998</v>
      </c>
      <c r="D50">
        <f t="shared" ref="D50:E50" si="9">MIN(D26:D33)</f>
        <v>1.7206999999999999</v>
      </c>
      <c r="E50">
        <f t="shared" si="9"/>
        <v>0.78059999999999996</v>
      </c>
      <c r="F50">
        <f t="shared" ref="F50:J50" si="10">MIN(F26:F33)</f>
        <v>0.3513</v>
      </c>
      <c r="G50">
        <f t="shared" si="10"/>
        <v>0.18010000000000001</v>
      </c>
      <c r="H50">
        <f t="shared" si="10"/>
        <v>0.1056</v>
      </c>
      <c r="I50">
        <f t="shared" si="10"/>
        <v>6.7500000000000004E-2</v>
      </c>
      <c r="J50">
        <f t="shared" si="10"/>
        <v>5.0999999999999997E-2</v>
      </c>
      <c r="L50" t="s">
        <v>18</v>
      </c>
      <c r="M50" s="1">
        <v>1.3654641115620708E-2</v>
      </c>
      <c r="N50" s="1">
        <v>2.7734577986698362E-2</v>
      </c>
      <c r="O50" s="1">
        <v>4.2303895908340702E-2</v>
      </c>
      <c r="P50" s="1">
        <v>8.9324283853481998E-2</v>
      </c>
      <c r="Q50" s="1">
        <v>0.11241677811121513</v>
      </c>
      <c r="R50" s="1">
        <v>0.11365906966761803</v>
      </c>
      <c r="S50" s="1">
        <v>0.15704961444190535</v>
      </c>
      <c r="T50" s="1">
        <v>0.43179698753216467</v>
      </c>
    </row>
    <row r="51" spans="2:20" x14ac:dyDescent="0.25">
      <c r="B51" t="s">
        <v>11</v>
      </c>
      <c r="C51">
        <f>AVERAGE(C48:C50)-0.0455</f>
        <v>3.4133666666666667</v>
      </c>
      <c r="D51">
        <f t="shared" ref="D51:J51" si="11">AVERAGE(D48:D50)-0.0455</f>
        <v>1.7304999999999997</v>
      </c>
      <c r="E51">
        <f t="shared" si="11"/>
        <v>0.77133333333333332</v>
      </c>
      <c r="F51">
        <f t="shared" si="11"/>
        <v>0.33989999999999998</v>
      </c>
      <c r="G51">
        <f t="shared" si="11"/>
        <v>0.15383333333333338</v>
      </c>
      <c r="H51">
        <f t="shared" si="11"/>
        <v>6.9066666666666665E-2</v>
      </c>
      <c r="I51">
        <f t="shared" si="11"/>
        <v>2.6866666666666678E-2</v>
      </c>
      <c r="J51">
        <f t="shared" si="11"/>
        <v>1.0766666666666667E-2</v>
      </c>
      <c r="L51" t="s">
        <v>19</v>
      </c>
      <c r="M51" s="1">
        <v>1.4238404347550191E-2</v>
      </c>
      <c r="N51" s="1">
        <v>2.6018219151297865E-2</v>
      </c>
      <c r="O51" s="1">
        <v>4.5519556601620458E-2</v>
      </c>
      <c r="P51" s="1">
        <v>9.7582791991805501E-2</v>
      </c>
      <c r="Q51" s="1">
        <v>0.12040214663481114</v>
      </c>
      <c r="R51" s="1">
        <v>0.12355080686859796</v>
      </c>
      <c r="S51" s="1">
        <v>0.15687544581682089</v>
      </c>
      <c r="T51" s="1">
        <v>0.49959983987187223</v>
      </c>
    </row>
    <row r="52" spans="2:20" x14ac:dyDescent="0.25">
      <c r="B52" t="s">
        <v>12</v>
      </c>
      <c r="C52">
        <f t="shared" ref="C52:E52" si="12">_xlfn.STDEV.S(C48:C50)</f>
        <v>4.6608296829355869E-2</v>
      </c>
      <c r="D52">
        <f t="shared" si="12"/>
        <v>4.7994687205981504E-2</v>
      </c>
      <c r="E52">
        <f t="shared" si="12"/>
        <v>3.2630405043966797E-2</v>
      </c>
      <c r="F52">
        <f>_xlfn.STDEV.S(F48:F50)</f>
        <v>3.0361324081798528E-2</v>
      </c>
      <c r="G52">
        <f t="shared" ref="G52:J52" si="13">_xlfn.STDEV.S(G48:G50)</f>
        <v>1.7293447699441931E-2</v>
      </c>
      <c r="H52">
        <f t="shared" si="13"/>
        <v>7.8500530783768181E-3</v>
      </c>
      <c r="I52">
        <f t="shared" si="13"/>
        <v>4.2193996413391922E-3</v>
      </c>
      <c r="J52">
        <f t="shared" si="13"/>
        <v>4.6490142324296397E-3</v>
      </c>
      <c r="L52" t="s">
        <v>20</v>
      </c>
      <c r="M52" s="2">
        <f>AVERAGE(M50:M51)</f>
        <v>1.394652273158545E-2</v>
      </c>
      <c r="N52" s="2">
        <f t="shared" ref="N52:T52" si="14">AVERAGE(N50:N51)</f>
        <v>2.6876398568998115E-2</v>
      </c>
      <c r="O52" s="2">
        <f t="shared" si="14"/>
        <v>4.3911726254980576E-2</v>
      </c>
      <c r="P52" s="2">
        <f t="shared" si="14"/>
        <v>9.3453537922643742E-2</v>
      </c>
      <c r="Q52" s="2">
        <f t="shared" si="14"/>
        <v>0.11640946237301314</v>
      </c>
      <c r="R52" s="2">
        <f t="shared" si="14"/>
        <v>0.118604938268108</v>
      </c>
      <c r="S52" s="2">
        <f t="shared" si="14"/>
        <v>0.15696253012936312</v>
      </c>
      <c r="T52" s="2">
        <f t="shared" si="14"/>
        <v>0.46569841370201848</v>
      </c>
    </row>
    <row r="53" spans="2:20" x14ac:dyDescent="0.25">
      <c r="B53" t="s">
        <v>17</v>
      </c>
      <c r="C53" s="1">
        <f t="shared" ref="C53:E53" si="15">(C52/C51)</f>
        <v>1.3654641115620708E-2</v>
      </c>
      <c r="D53" s="1">
        <f t="shared" si="15"/>
        <v>2.7734577986698362E-2</v>
      </c>
      <c r="E53" s="1">
        <f t="shared" si="15"/>
        <v>4.2303895908340702E-2</v>
      </c>
      <c r="F53" s="1">
        <f>(F52/F51)</f>
        <v>8.9324283853481998E-2</v>
      </c>
      <c r="G53" s="1">
        <f t="shared" ref="G53:J53" si="16">(G52/G51)</f>
        <v>0.11241677811121513</v>
      </c>
      <c r="H53" s="1">
        <f t="shared" si="16"/>
        <v>0.11365906966761803</v>
      </c>
      <c r="I53" s="1">
        <f t="shared" si="16"/>
        <v>0.15704961444190535</v>
      </c>
      <c r="J53" s="1">
        <f t="shared" si="16"/>
        <v>0.43179698753216467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6"/>
  <sheetViews>
    <sheetView workbookViewId="0">
      <selection activeCell="I14" sqref="I14"/>
    </sheetView>
  </sheetViews>
  <sheetFormatPr defaultRowHeight="15" x14ac:dyDescent="0.25"/>
  <sheetData>
    <row r="3" spans="2:9" x14ac:dyDescent="0.25">
      <c r="B3">
        <v>3.4820000000000002</v>
      </c>
      <c r="C3">
        <v>1.7650999999999999</v>
      </c>
      <c r="D3">
        <v>0.81769999999999998</v>
      </c>
      <c r="E3">
        <v>0.39539999999999997</v>
      </c>
      <c r="F3">
        <v>0.1888</v>
      </c>
      <c r="G3">
        <v>0.1179</v>
      </c>
      <c r="H3">
        <v>7.4999999999999997E-2</v>
      </c>
      <c r="I3">
        <v>5.7299999999999997E-2</v>
      </c>
    </row>
    <row r="4" spans="2:9" x14ac:dyDescent="0.25">
      <c r="B4">
        <v>3.4891999999999999</v>
      </c>
      <c r="C4">
        <v>1.7206999999999999</v>
      </c>
      <c r="D4">
        <v>0.84389999999999998</v>
      </c>
      <c r="E4">
        <v>0.40949999999999998</v>
      </c>
      <c r="F4">
        <v>0.19189999999999999</v>
      </c>
      <c r="G4">
        <v>0.1056</v>
      </c>
      <c r="H4">
        <v>6.7500000000000004E-2</v>
      </c>
      <c r="I4">
        <v>5.0999999999999997E-2</v>
      </c>
    </row>
    <row r="5" spans="2:9" x14ac:dyDescent="0.25">
      <c r="B5">
        <v>3.4741</v>
      </c>
      <c r="C5">
        <v>1.8068</v>
      </c>
      <c r="D5">
        <v>0.79369999999999996</v>
      </c>
      <c r="E5">
        <v>0.36149999999999999</v>
      </c>
      <c r="F5">
        <v>0.18010000000000001</v>
      </c>
      <c r="G5">
        <v>0.10730000000000001</v>
      </c>
      <c r="H5">
        <v>6.9199999999999998E-2</v>
      </c>
      <c r="I5">
        <v>5.4199999999999998E-2</v>
      </c>
    </row>
    <row r="6" spans="2:9" x14ac:dyDescent="0.25">
      <c r="B6">
        <v>3.4695999999999998</v>
      </c>
      <c r="C6">
        <v>1.7670999999999999</v>
      </c>
      <c r="D6">
        <v>0.82599999999999996</v>
      </c>
      <c r="E6">
        <v>0.3871</v>
      </c>
      <c r="F6">
        <v>0.19600000000000001</v>
      </c>
      <c r="G6">
        <v>0.113</v>
      </c>
      <c r="H6">
        <v>7.1499999999999994E-2</v>
      </c>
      <c r="I6">
        <v>5.4600000000000003E-2</v>
      </c>
    </row>
    <row r="7" spans="2:9" x14ac:dyDescent="0.25">
      <c r="B7">
        <v>3.4822000000000002</v>
      </c>
      <c r="C7">
        <v>1.7971999999999999</v>
      </c>
      <c r="D7">
        <v>0.78059999999999996</v>
      </c>
      <c r="E7">
        <v>0.3513</v>
      </c>
      <c r="F7">
        <v>0.20430000000000001</v>
      </c>
      <c r="G7">
        <v>0.1147</v>
      </c>
      <c r="H7">
        <v>7.4300000000000005E-2</v>
      </c>
      <c r="I7">
        <v>5.9799999999999999E-2</v>
      </c>
    </row>
    <row r="8" spans="2:9" x14ac:dyDescent="0.25">
      <c r="B8">
        <v>3.4685000000000001</v>
      </c>
      <c r="C8">
        <v>1.744</v>
      </c>
      <c r="D8">
        <v>0.7883</v>
      </c>
      <c r="E8">
        <v>0.38340000000000002</v>
      </c>
      <c r="F8">
        <v>0.21360000000000001</v>
      </c>
      <c r="G8">
        <v>0.1084</v>
      </c>
      <c r="H8">
        <v>7.0900000000000005E-2</v>
      </c>
      <c r="I8">
        <v>5.3199999999999997E-2</v>
      </c>
    </row>
    <row r="9" spans="2:9" x14ac:dyDescent="0.25">
      <c r="B9">
        <v>3.4060999999999999</v>
      </c>
      <c r="C9">
        <v>1.8005</v>
      </c>
      <c r="D9">
        <v>0.80269999999999997</v>
      </c>
      <c r="E9">
        <v>0.3669</v>
      </c>
      <c r="F9">
        <v>0.18640000000000001</v>
      </c>
      <c r="G9">
        <v>0.1069</v>
      </c>
      <c r="H9">
        <v>6.9500000000000006E-2</v>
      </c>
      <c r="I9">
        <v>5.4199999999999998E-2</v>
      </c>
    </row>
    <row r="10" spans="2:9" x14ac:dyDescent="0.25">
      <c r="B10">
        <v>3.4051999999999998</v>
      </c>
      <c r="C10">
        <v>1.7948</v>
      </c>
      <c r="D10">
        <v>0.8145</v>
      </c>
      <c r="E10">
        <v>0.35759999999999997</v>
      </c>
      <c r="F10">
        <v>0.19120000000000001</v>
      </c>
      <c r="G10">
        <v>0.1202</v>
      </c>
      <c r="H10">
        <v>7.46E-2</v>
      </c>
      <c r="I10">
        <v>5.8000000000000003E-2</v>
      </c>
    </row>
    <row r="13" spans="2:9" x14ac:dyDescent="0.25">
      <c r="B13">
        <f>(B3-0.0455)</f>
        <v>3.4365000000000001</v>
      </c>
      <c r="C13">
        <f t="shared" ref="C13:I13" si="0">(C3-0.0455)</f>
        <v>1.7195999999999998</v>
      </c>
      <c r="D13">
        <f t="shared" si="0"/>
        <v>0.7722</v>
      </c>
      <c r="E13">
        <f t="shared" si="0"/>
        <v>0.34989999999999999</v>
      </c>
      <c r="F13">
        <f t="shared" si="0"/>
        <v>0.14329999999999998</v>
      </c>
      <c r="G13">
        <f t="shared" si="0"/>
        <v>7.2400000000000006E-2</v>
      </c>
      <c r="H13">
        <f t="shared" si="0"/>
        <v>2.9499999999999998E-2</v>
      </c>
      <c r="I13">
        <f t="shared" si="0"/>
        <v>1.1799999999999998E-2</v>
      </c>
    </row>
    <row r="14" spans="2:9" x14ac:dyDescent="0.25">
      <c r="B14">
        <f t="shared" ref="B14:I14" si="1">(B4-0.0455)</f>
        <v>3.4436999999999998</v>
      </c>
      <c r="C14">
        <f t="shared" si="1"/>
        <v>1.6751999999999998</v>
      </c>
      <c r="D14">
        <f t="shared" si="1"/>
        <v>0.7984</v>
      </c>
      <c r="E14">
        <f t="shared" si="1"/>
        <v>0.36399999999999999</v>
      </c>
      <c r="F14">
        <f t="shared" si="1"/>
        <v>0.14639999999999997</v>
      </c>
      <c r="G14">
        <f t="shared" si="1"/>
        <v>6.0100000000000001E-2</v>
      </c>
      <c r="H14">
        <f t="shared" si="1"/>
        <v>2.2000000000000006E-2</v>
      </c>
      <c r="I14">
        <f t="shared" si="1"/>
        <v>5.4999999999999979E-3</v>
      </c>
    </row>
    <row r="15" spans="2:9" x14ac:dyDescent="0.25">
      <c r="B15">
        <f t="shared" ref="B15:I15" si="2">(B5-0.0455)</f>
        <v>3.4285999999999999</v>
      </c>
      <c r="C15">
        <f t="shared" si="2"/>
        <v>1.7612999999999999</v>
      </c>
      <c r="D15">
        <f t="shared" si="2"/>
        <v>0.74819999999999998</v>
      </c>
      <c r="E15">
        <f t="shared" si="2"/>
        <v>0.316</v>
      </c>
      <c r="F15">
        <f t="shared" si="2"/>
        <v>0.1346</v>
      </c>
      <c r="G15">
        <f t="shared" si="2"/>
        <v>6.1800000000000008E-2</v>
      </c>
      <c r="H15">
        <f t="shared" si="2"/>
        <v>2.3699999999999999E-2</v>
      </c>
      <c r="I15">
        <f t="shared" si="2"/>
        <v>8.6999999999999994E-3</v>
      </c>
    </row>
    <row r="16" spans="2:9" x14ac:dyDescent="0.25">
      <c r="B16">
        <f t="shared" ref="B16:I16" si="3">(B6-0.0455)</f>
        <v>3.4240999999999997</v>
      </c>
      <c r="C16">
        <f t="shared" si="3"/>
        <v>1.7215999999999998</v>
      </c>
      <c r="D16">
        <f t="shared" si="3"/>
        <v>0.78049999999999997</v>
      </c>
      <c r="E16">
        <f t="shared" si="3"/>
        <v>0.34160000000000001</v>
      </c>
      <c r="F16">
        <f t="shared" si="3"/>
        <v>0.15050000000000002</v>
      </c>
      <c r="G16">
        <f t="shared" si="3"/>
        <v>6.7500000000000004E-2</v>
      </c>
      <c r="H16">
        <f t="shared" si="3"/>
        <v>2.5999999999999995E-2</v>
      </c>
      <c r="I16">
        <f t="shared" si="3"/>
        <v>9.1000000000000039E-3</v>
      </c>
    </row>
    <row r="17" spans="1:9" x14ac:dyDescent="0.25">
      <c r="B17">
        <f t="shared" ref="B17:I17" si="4">(B7-0.0455)</f>
        <v>3.4367000000000001</v>
      </c>
      <c r="C17">
        <f t="shared" si="4"/>
        <v>1.7516999999999998</v>
      </c>
      <c r="D17">
        <f t="shared" si="4"/>
        <v>0.73509999999999998</v>
      </c>
      <c r="E17">
        <f t="shared" si="4"/>
        <v>0.30580000000000002</v>
      </c>
      <c r="F17">
        <f t="shared" si="4"/>
        <v>0.1588</v>
      </c>
      <c r="G17">
        <f t="shared" si="4"/>
        <v>6.9199999999999998E-2</v>
      </c>
      <c r="H17">
        <f t="shared" si="4"/>
        <v>2.8800000000000006E-2</v>
      </c>
      <c r="I17">
        <f t="shared" si="4"/>
        <v>1.43E-2</v>
      </c>
    </row>
    <row r="18" spans="1:9" x14ac:dyDescent="0.25">
      <c r="B18">
        <f t="shared" ref="B18:I18" si="5">(B8-0.0455)</f>
        <v>3.423</v>
      </c>
      <c r="C18">
        <f t="shared" si="5"/>
        <v>1.6984999999999999</v>
      </c>
      <c r="D18">
        <f t="shared" si="5"/>
        <v>0.74280000000000002</v>
      </c>
      <c r="E18">
        <f t="shared" si="5"/>
        <v>0.33790000000000003</v>
      </c>
      <c r="F18">
        <f t="shared" si="5"/>
        <v>0.16810000000000003</v>
      </c>
      <c r="G18">
        <f t="shared" si="5"/>
        <v>6.2899999999999998E-2</v>
      </c>
      <c r="H18">
        <f t="shared" si="5"/>
        <v>2.5400000000000006E-2</v>
      </c>
      <c r="I18">
        <f t="shared" si="5"/>
        <v>7.6999999999999985E-3</v>
      </c>
    </row>
    <row r="19" spans="1:9" x14ac:dyDescent="0.25">
      <c r="B19">
        <f t="shared" ref="B19:I19" si="6">(B9-0.0455)</f>
        <v>3.3605999999999998</v>
      </c>
      <c r="C19">
        <f t="shared" si="6"/>
        <v>1.7549999999999999</v>
      </c>
      <c r="D19">
        <f t="shared" si="6"/>
        <v>0.75719999999999998</v>
      </c>
      <c r="E19">
        <f t="shared" si="6"/>
        <v>0.32140000000000002</v>
      </c>
      <c r="F19">
        <f t="shared" si="6"/>
        <v>0.14090000000000003</v>
      </c>
      <c r="G19">
        <f t="shared" si="6"/>
        <v>6.1399999999999996E-2</v>
      </c>
      <c r="H19">
        <f t="shared" si="6"/>
        <v>2.4000000000000007E-2</v>
      </c>
      <c r="I19">
        <f t="shared" si="6"/>
        <v>8.6999999999999994E-3</v>
      </c>
    </row>
    <row r="20" spans="1:9" x14ac:dyDescent="0.25">
      <c r="B20">
        <f t="shared" ref="B20:I20" si="7">(B10-0.0455)</f>
        <v>3.3596999999999997</v>
      </c>
      <c r="C20">
        <f t="shared" si="7"/>
        <v>1.7492999999999999</v>
      </c>
      <c r="D20">
        <f t="shared" si="7"/>
        <v>0.76900000000000002</v>
      </c>
      <c r="E20">
        <f t="shared" si="7"/>
        <v>0.31209999999999999</v>
      </c>
      <c r="F20">
        <f t="shared" si="7"/>
        <v>0.1457</v>
      </c>
      <c r="G20">
        <f t="shared" si="7"/>
        <v>7.4700000000000003E-2</v>
      </c>
      <c r="H20">
        <f t="shared" si="7"/>
        <v>2.9100000000000001E-2</v>
      </c>
      <c r="I20">
        <f t="shared" si="7"/>
        <v>1.2500000000000004E-2</v>
      </c>
    </row>
    <row r="21" spans="1:9" x14ac:dyDescent="0.25">
      <c r="A21" t="s">
        <v>11</v>
      </c>
      <c r="B21">
        <f>AVERAGE(B13:B20)</f>
        <v>3.4141124999999994</v>
      </c>
      <c r="C21">
        <f t="shared" ref="C21:I21" si="8">AVERAGE(C13:C20)</f>
        <v>1.7290249999999998</v>
      </c>
      <c r="D21">
        <f t="shared" si="8"/>
        <v>0.76292500000000008</v>
      </c>
      <c r="E21">
        <f t="shared" si="8"/>
        <v>0.33108750000000003</v>
      </c>
      <c r="F21">
        <f t="shared" si="8"/>
        <v>0.14853750000000002</v>
      </c>
      <c r="G21">
        <f t="shared" si="8"/>
        <v>6.6250000000000003E-2</v>
      </c>
      <c r="H21">
        <f t="shared" si="8"/>
        <v>2.6062500000000002E-2</v>
      </c>
      <c r="I21">
        <f t="shared" si="8"/>
        <v>9.7875000000000011E-3</v>
      </c>
    </row>
    <row r="22" spans="1:9" x14ac:dyDescent="0.25">
      <c r="A22" t="s">
        <v>12</v>
      </c>
      <c r="B22">
        <f>_xlfn.STDEV.S(B13:B20)</f>
        <v>3.401627499132908E-2</v>
      </c>
      <c r="C22">
        <f t="shared" ref="C22:I22" si="9">_xlfn.STDEV.S(C13:C20)</f>
        <v>3.0739632398582791E-2</v>
      </c>
      <c r="D22">
        <f t="shared" si="9"/>
        <v>2.1109019737678827E-2</v>
      </c>
      <c r="E22">
        <f t="shared" si="9"/>
        <v>2.0408432255880335E-2</v>
      </c>
      <c r="F22">
        <f t="shared" si="9"/>
        <v>1.0586370955147952E-2</v>
      </c>
      <c r="G22">
        <f t="shared" si="9"/>
        <v>5.5014283859479898E-3</v>
      </c>
      <c r="H22">
        <f t="shared" si="9"/>
        <v>2.8111703206011129E-3</v>
      </c>
      <c r="I22">
        <f t="shared" si="9"/>
        <v>2.8622855502951792E-3</v>
      </c>
    </row>
    <row r="23" spans="1:9" x14ac:dyDescent="0.25">
      <c r="A23" t="s">
        <v>15</v>
      </c>
      <c r="B23">
        <v>1</v>
      </c>
      <c r="C23">
        <f>(B23/2)</f>
        <v>0.5</v>
      </c>
      <c r="D23">
        <f t="shared" ref="D23:I23" si="10">(C23/2)</f>
        <v>0.25</v>
      </c>
      <c r="E23">
        <f t="shared" si="10"/>
        <v>0.125</v>
      </c>
      <c r="F23">
        <f t="shared" si="10"/>
        <v>6.25E-2</v>
      </c>
      <c r="G23">
        <f t="shared" si="10"/>
        <v>3.125E-2</v>
      </c>
      <c r="H23">
        <f t="shared" si="10"/>
        <v>1.5625E-2</v>
      </c>
      <c r="I23">
        <f t="shared" si="10"/>
        <v>7.8125E-3</v>
      </c>
    </row>
    <row r="24" spans="1:9" x14ac:dyDescent="0.25">
      <c r="A24" t="s">
        <v>13</v>
      </c>
      <c r="B24">
        <f>($C$34/B21)</f>
        <v>0</v>
      </c>
      <c r="C24">
        <f t="shared" ref="C24:I24" si="11">($C$34/C21)</f>
        <v>0</v>
      </c>
      <c r="D24">
        <f t="shared" si="11"/>
        <v>0</v>
      </c>
      <c r="E24">
        <f t="shared" si="11"/>
        <v>0</v>
      </c>
      <c r="F24">
        <f t="shared" si="11"/>
        <v>0</v>
      </c>
      <c r="G24">
        <f t="shared" si="11"/>
        <v>0</v>
      </c>
      <c r="H24">
        <f t="shared" si="11"/>
        <v>0</v>
      </c>
      <c r="I24">
        <f t="shared" si="11"/>
        <v>0</v>
      </c>
    </row>
    <row r="25" spans="1:9" x14ac:dyDescent="0.25">
      <c r="A25" t="s">
        <v>14</v>
      </c>
      <c r="C25">
        <f>(B21/C21)</f>
        <v>1.9745882795216956</v>
      </c>
      <c r="D25">
        <f t="shared" ref="D25:I25" si="12">(C21/D21)</f>
        <v>2.2663105809876458</v>
      </c>
      <c r="E25">
        <f t="shared" si="12"/>
        <v>2.3043002227507836</v>
      </c>
      <c r="F25">
        <f t="shared" si="12"/>
        <v>2.2289825801565262</v>
      </c>
      <c r="G25">
        <f t="shared" si="12"/>
        <v>2.2420754716981133</v>
      </c>
      <c r="H25">
        <f t="shared" si="12"/>
        <v>2.5419664268585129</v>
      </c>
      <c r="I25">
        <f t="shared" si="12"/>
        <v>2.6628352490421454</v>
      </c>
    </row>
    <row r="26" spans="1:9" x14ac:dyDescent="0.25">
      <c r="A26" t="s">
        <v>16</v>
      </c>
      <c r="B26" s="1">
        <f>(B22/B21)</f>
        <v>9.9634311966372187E-3</v>
      </c>
      <c r="C26" s="1">
        <f t="shared" ref="C26:I26" si="13">(C22/C21)</f>
        <v>1.7778593368275645E-2</v>
      </c>
      <c r="D26" s="1">
        <f t="shared" si="13"/>
        <v>2.7668538503363798E-2</v>
      </c>
      <c r="E26" s="1">
        <f t="shared" si="13"/>
        <v>6.1640600312244748E-2</v>
      </c>
      <c r="F26" s="1">
        <f t="shared" si="13"/>
        <v>7.1270695650242868E-2</v>
      </c>
      <c r="G26" s="1">
        <f t="shared" si="13"/>
        <v>8.3040428467139465E-2</v>
      </c>
      <c r="H26" s="1">
        <f t="shared" si="13"/>
        <v>0.10786265019092998</v>
      </c>
      <c r="I26" s="1">
        <f t="shared" si="13"/>
        <v>0.29244296810167858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08</vt:lpstr>
      <vt:lpstr>Blanked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Dziuba</cp:lastModifiedBy>
  <dcterms:created xsi:type="dcterms:W3CDTF">2024-02-13T21:46:17Z</dcterms:created>
  <dcterms:modified xsi:type="dcterms:W3CDTF">2024-02-21T16:38:12Z</dcterms:modified>
</cp:coreProperties>
</file>