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8_{480EB6F3-17A6-410C-89B5-0762E7AD3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Hoja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F8" i="3"/>
  <c r="F9" i="3"/>
  <c r="F10" i="3"/>
  <c r="F11" i="3"/>
  <c r="F12" i="3"/>
  <c r="F13" i="3"/>
  <c r="F7" i="3"/>
  <c r="F6" i="3"/>
  <c r="F14" i="3" s="1"/>
  <c r="E10" i="3"/>
  <c r="E11" i="3"/>
  <c r="E12" i="3"/>
  <c r="E13" i="3"/>
  <c r="E9" i="3"/>
  <c r="E7" i="3"/>
  <c r="E8" i="3"/>
  <c r="E6" i="3"/>
  <c r="D7" i="3"/>
  <c r="D8" i="3"/>
  <c r="D9" i="3"/>
  <c r="D10" i="3"/>
  <c r="D11" i="3"/>
  <c r="D12" i="3"/>
  <c r="D13" i="3"/>
  <c r="D6" i="3"/>
  <c r="D14" i="3" s="1"/>
  <c r="E10" i="2" l="1"/>
  <c r="E9" i="2"/>
  <c r="C7" i="2"/>
  <c r="C6" i="2"/>
  <c r="C5" i="2"/>
  <c r="C4" i="2"/>
  <c r="C3" i="2"/>
  <c r="C2" i="2"/>
  <c r="D7" i="2"/>
  <c r="D6" i="2"/>
  <c r="D5" i="2"/>
  <c r="D4" i="2"/>
  <c r="D3" i="2"/>
  <c r="D2" i="2"/>
  <c r="F10" i="1" l="1"/>
  <c r="F14" i="1"/>
  <c r="F6" i="1"/>
  <c r="I10" i="1"/>
  <c r="I14" i="1"/>
  <c r="I6" i="1"/>
  <c r="H9" i="1"/>
  <c r="H10" i="1"/>
  <c r="J10" i="1" s="1"/>
  <c r="H13" i="1"/>
  <c r="H14" i="1"/>
  <c r="J14" i="1" s="1"/>
  <c r="H17" i="1"/>
  <c r="H6" i="1"/>
  <c r="J6" i="1" s="1"/>
  <c r="D7" i="1"/>
  <c r="F7" i="1" s="1"/>
  <c r="D8" i="1"/>
  <c r="E8" i="1" s="1"/>
  <c r="D9" i="1"/>
  <c r="E9" i="1" s="1"/>
  <c r="D10" i="1"/>
  <c r="E10" i="1" s="1"/>
  <c r="G10" i="1" s="1"/>
  <c r="K10" i="1" s="1"/>
  <c r="D11" i="1"/>
  <c r="F11" i="1" s="1"/>
  <c r="D12" i="1"/>
  <c r="E12" i="1" s="1"/>
  <c r="D13" i="1"/>
  <c r="E13" i="1" s="1"/>
  <c r="D14" i="1"/>
  <c r="D15" i="1"/>
  <c r="F15" i="1" s="1"/>
  <c r="D16" i="1"/>
  <c r="D17" i="1"/>
  <c r="D6" i="1"/>
  <c r="E6" i="1" s="1"/>
  <c r="J17" i="1" l="1"/>
  <c r="G6" i="1"/>
  <c r="K6" i="1" s="1"/>
  <c r="I17" i="1"/>
  <c r="I13" i="1"/>
  <c r="J13" i="1" s="1"/>
  <c r="I9" i="1"/>
  <c r="J9" i="1" s="1"/>
  <c r="F17" i="1"/>
  <c r="F13" i="1"/>
  <c r="G13" i="1" s="1"/>
  <c r="F9" i="1"/>
  <c r="G9" i="1" s="1"/>
  <c r="K9" i="1" s="1"/>
  <c r="E15" i="1"/>
  <c r="G15" i="1" s="1"/>
  <c r="K15" i="1" s="1"/>
  <c r="E7" i="1"/>
  <c r="E14" i="1"/>
  <c r="G14" i="1" s="1"/>
  <c r="K14" i="1" s="1"/>
  <c r="E17" i="1"/>
  <c r="G17" i="1" s="1"/>
  <c r="K17" i="1" s="1"/>
  <c r="G12" i="1"/>
  <c r="K12" i="1" s="1"/>
  <c r="H16" i="1"/>
  <c r="H12" i="1"/>
  <c r="J12" i="1" s="1"/>
  <c r="H8" i="1"/>
  <c r="J8" i="1" s="1"/>
  <c r="I16" i="1"/>
  <c r="I12" i="1"/>
  <c r="I8" i="1"/>
  <c r="F16" i="1"/>
  <c r="F12" i="1"/>
  <c r="F8" i="1"/>
  <c r="G8" i="1" s="1"/>
  <c r="K8" i="1" s="1"/>
  <c r="E11" i="1"/>
  <c r="G11" i="1" s="1"/>
  <c r="K11" i="1" s="1"/>
  <c r="E16" i="1"/>
  <c r="G16" i="1" s="1"/>
  <c r="G7" i="1"/>
  <c r="H15" i="1"/>
  <c r="J15" i="1" s="1"/>
  <c r="H11" i="1"/>
  <c r="J11" i="1" s="1"/>
  <c r="H7" i="1"/>
  <c r="I15" i="1"/>
  <c r="I11" i="1"/>
  <c r="I7" i="1"/>
  <c r="J16" i="1" l="1"/>
  <c r="K16" i="1" s="1"/>
  <c r="K13" i="1"/>
  <c r="J7" i="1"/>
  <c r="K7" i="1" s="1"/>
  <c r="E14" i="3" l="1"/>
  <c r="C14" i="3"/>
</calcChain>
</file>

<file path=xl/sharedStrings.xml><?xml version="1.0" encoding="utf-8"?>
<sst xmlns="http://schemas.openxmlformats.org/spreadsheetml/2006/main" count="72" uniqueCount="72">
  <si>
    <t>Roca-Bola Company de México S.A. DE C.V.</t>
  </si>
  <si>
    <t xml:space="preserve">Calculo de Salario por Trabajador </t>
  </si>
  <si>
    <t>Clave</t>
  </si>
  <si>
    <t xml:space="preserve">Nombre </t>
  </si>
  <si>
    <t>Salario Diario</t>
  </si>
  <si>
    <t xml:space="preserve">Salario Quincenal </t>
  </si>
  <si>
    <t>Canasta Basica</t>
  </si>
  <si>
    <t>Pasajes</t>
  </si>
  <si>
    <t>Total de Percepciones</t>
  </si>
  <si>
    <t>ISR</t>
  </si>
  <si>
    <t>IMSS</t>
  </si>
  <si>
    <t xml:space="preserve">Total de Deduccciones </t>
  </si>
  <si>
    <t>Sueldo a Cobrar</t>
  </si>
  <si>
    <t xml:space="preserve">LÓPEZ Castro Juan </t>
  </si>
  <si>
    <t>Viña Fabela Antonio</t>
  </si>
  <si>
    <t xml:space="preserve">Finisterre Larios Omar </t>
  </si>
  <si>
    <t>Torres Landeros Gilberto</t>
  </si>
  <si>
    <t xml:space="preserve">Torres Andrade Fabiola </t>
  </si>
  <si>
    <t>Guzman Aguilar Gabriela</t>
  </si>
  <si>
    <t xml:space="preserve">Campos Luna Sonia </t>
  </si>
  <si>
    <t xml:space="preserve">Guzman Tinajeros Lidia </t>
  </si>
  <si>
    <t xml:space="preserve">Soriano Fernandez Alma </t>
  </si>
  <si>
    <t xml:space="preserve">Amado Perez Veronica </t>
  </si>
  <si>
    <t xml:space="preserve">Jimenez Alejandro Pamela </t>
  </si>
  <si>
    <t xml:space="preserve">Gatica Sanchez Esther </t>
  </si>
  <si>
    <t xml:space="preserve">Perez Lopez Miguel </t>
  </si>
  <si>
    <t>Nombre</t>
  </si>
  <si>
    <t xml:space="preserve">Fecha de Nacimiento </t>
  </si>
  <si>
    <t>Edad</t>
  </si>
  <si>
    <t>Edad 2</t>
  </si>
  <si>
    <t>Walter</t>
  </si>
  <si>
    <t>Clever</t>
  </si>
  <si>
    <t>Patricia</t>
  </si>
  <si>
    <t>María</t>
  </si>
  <si>
    <t>Richard</t>
  </si>
  <si>
    <t>Jessica</t>
  </si>
  <si>
    <t>11/05/73</t>
  </si>
  <si>
    <t>222/09/64</t>
  </si>
  <si>
    <t>05/12/82</t>
  </si>
  <si>
    <t>17/03/87</t>
  </si>
  <si>
    <t>30/02/79</t>
  </si>
  <si>
    <t>16/02/96</t>
  </si>
  <si>
    <t>¿Cuál es la diferencia de edad entre Walter y Clever?</t>
  </si>
  <si>
    <t>¿Cuántos años tendrá Jessica el 25/12/2009?</t>
  </si>
  <si>
    <t>¿Por cuántos años Richard es mayor que María?</t>
  </si>
  <si>
    <t>¿Cuántos dias faltan para Fiestas Patrias?</t>
  </si>
  <si>
    <t>¿Cuántaos días han pasado de Navidad?</t>
  </si>
  <si>
    <t>PRACTICA DE FUNCIONES DE EXCEL</t>
  </si>
  <si>
    <t>PRINCIPALES PAISES PROVEEDORES DE HARDWARE 1998</t>
  </si>
  <si>
    <t>N°</t>
  </si>
  <si>
    <t>1.-</t>
  </si>
  <si>
    <t>2.-</t>
  </si>
  <si>
    <t>3.-</t>
  </si>
  <si>
    <t>4.-</t>
  </si>
  <si>
    <t>5.-</t>
  </si>
  <si>
    <t>6.-</t>
  </si>
  <si>
    <t>7.-</t>
  </si>
  <si>
    <t>8.-</t>
  </si>
  <si>
    <t>País</t>
  </si>
  <si>
    <t>Singapur</t>
  </si>
  <si>
    <t>Taiwan</t>
  </si>
  <si>
    <t>Brasil</t>
  </si>
  <si>
    <t>Japón</t>
  </si>
  <si>
    <t>México</t>
  </si>
  <si>
    <t>EE.UU.</t>
  </si>
  <si>
    <t>Otros países</t>
  </si>
  <si>
    <t>PRECIO EN US$</t>
  </si>
  <si>
    <t>Alemania</t>
  </si>
  <si>
    <t>SIN DECIMALES</t>
  </si>
  <si>
    <t xml:space="preserve">REDONDEAR A 4 DECIMALES </t>
  </si>
  <si>
    <t xml:space="preserve">TRUNCAR A 4 DECIMALES 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</si>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</sst>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00000"/>
    <numFmt numFmtId="166" formatCode="0.00000000"/>
    <numFmt numFmtId="167" formatCode="0.000000000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B0F0"/>
      <name val="Calibri"/>
      <family val="2"/>
      <scheme val="minor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0CBBE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Dot">
        <color rgb="FF7030A0"/>
      </left>
      <right style="dashDot">
        <color rgb="FF7030A0"/>
      </right>
      <top style="dashDot">
        <color rgb="FF7030A0"/>
      </top>
      <bottom style="dashDot">
        <color rgb="FF7030A0"/>
      </bottom>
      <diagonal/>
    </border>
    <border>
      <left style="dashDot">
        <color rgb="FF7030A0"/>
      </left>
      <right style="dashDot">
        <color rgb="FF7030A0"/>
      </right>
      <top style="dashDot">
        <color rgb="FF7030A0"/>
      </top>
      <bottom/>
      <diagonal/>
    </border>
    <border>
      <left style="dashDot">
        <color rgb="FF7030A0"/>
      </left>
      <right style="dashDot">
        <color rgb="FF7030A0"/>
      </right>
      <top style="dashDot">
        <color indexed="64"/>
      </top>
      <bottom style="dashDot">
        <color rgb="FF7030A0"/>
      </bottom>
      <diagonal/>
    </border>
    <border>
      <left style="dashDot">
        <color rgb="FF7030A0"/>
      </left>
      <right style="dashDot">
        <color indexed="64"/>
      </right>
      <top style="dashDot">
        <color rgb="FF7030A0"/>
      </top>
      <bottom style="dashDot">
        <color rgb="FF7030A0"/>
      </bottom>
      <diagonal/>
    </border>
    <border>
      <left style="dashDot">
        <color indexed="64"/>
      </left>
      <right style="dashDot">
        <color rgb="FF7030A0"/>
      </right>
      <top style="dashDot">
        <color rgb="FF7030A0"/>
      </top>
      <bottom style="dashDot">
        <color rgb="FF7030A0"/>
      </bottom>
      <diagonal/>
    </border>
    <border>
      <left/>
      <right style="dashDot">
        <color rgb="FF7030A0"/>
      </right>
      <top/>
      <bottom style="dashDot">
        <color rgb="FF7030A0"/>
      </bottom>
      <diagonal/>
    </border>
    <border>
      <left/>
      <right style="dashDot">
        <color rgb="FF7030A0"/>
      </right>
      <top style="dashDot">
        <color rgb="FF7030A0"/>
      </top>
      <bottom style="dashDot">
        <color rgb="FF7030A0"/>
      </bottom>
      <diagonal/>
    </border>
    <border>
      <left/>
      <right style="dashDot">
        <color rgb="FF7030A0"/>
      </right>
      <top style="dashDot">
        <color rgb="FF7030A0"/>
      </top>
      <bottom/>
      <diagonal/>
    </border>
    <border>
      <left style="dashDot">
        <color rgb="FF7030A0"/>
      </left>
      <right style="dashDot">
        <color rgb="FF7030A0"/>
      </right>
      <top/>
      <bottom style="dashDot">
        <color rgb="FF7030A0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 style="double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11" xfId="0" applyFont="1" applyFill="1" applyBorder="1"/>
    <xf numFmtId="0" fontId="2" fillId="4" borderId="17" xfId="0" applyFont="1" applyFill="1" applyBorder="1"/>
    <xf numFmtId="0" fontId="2" fillId="4" borderId="12" xfId="0" applyFont="1" applyFill="1" applyBorder="1"/>
    <xf numFmtId="0" fontId="0" fillId="4" borderId="10" xfId="0" applyFill="1" applyBorder="1"/>
    <xf numFmtId="0" fontId="0" fillId="4" borderId="18" xfId="0" applyFill="1" applyBorder="1"/>
    <xf numFmtId="0" fontId="0" fillId="4" borderId="15" xfId="0" applyFill="1" applyBorder="1"/>
    <xf numFmtId="0" fontId="0" fillId="4" borderId="14" xfId="0" applyFill="1" applyBorder="1"/>
    <xf numFmtId="0" fontId="0" fillId="4" borderId="16" xfId="0" applyFill="1" applyBorder="1"/>
    <xf numFmtId="164" fontId="0" fillId="4" borderId="10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8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5" borderId="20" xfId="0" applyFill="1" applyBorder="1"/>
    <xf numFmtId="0" fontId="0" fillId="5" borderId="19" xfId="0" applyFill="1" applyBorder="1"/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5" borderId="0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21" xfId="0" applyBorder="1"/>
    <xf numFmtId="0" fontId="0" fillId="6" borderId="21" xfId="0" applyFill="1" applyBorder="1"/>
    <xf numFmtId="0" fontId="0" fillId="6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4" borderId="21" xfId="0" applyFill="1" applyBorder="1"/>
    <xf numFmtId="0" fontId="0" fillId="7" borderId="21" xfId="0" applyFill="1" applyBorder="1"/>
    <xf numFmtId="167" fontId="0" fillId="7" borderId="21" xfId="0" applyNumberFormat="1" applyFill="1" applyBorder="1"/>
    <xf numFmtId="1" fontId="0" fillId="7" borderId="21" xfId="0" applyNumberFormat="1" applyFill="1" applyBorder="1"/>
    <xf numFmtId="168" fontId="0" fillId="7" borderId="21" xfId="0" applyNumberFormat="1" applyFill="1" applyBorder="1"/>
    <xf numFmtId="165" fontId="0" fillId="7" borderId="21" xfId="0" applyNumberFormat="1" applyFill="1" applyBorder="1"/>
    <xf numFmtId="166" fontId="0" fillId="7" borderId="21" xfId="0" applyNumberFormat="1" applyFill="1" applyBorder="1"/>
    <xf numFmtId="167" fontId="0" fillId="8" borderId="2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0CBBE4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I25" sqref="I25"/>
    </sheetView>
  </sheetViews>
  <sheetFormatPr baseColWidth="10" defaultRowHeight="14.4" x14ac:dyDescent="0.3"/>
  <cols>
    <col min="2" max="2" width="37.44140625" customWidth="1"/>
    <col min="7" max="7" width="15" customWidth="1"/>
    <col min="10" max="10" width="16.6640625" customWidth="1"/>
  </cols>
  <sheetData>
    <row r="1" spans="1:11" ht="15" thickBot="1" x14ac:dyDescent="0.3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ht="15" thickBot="1" x14ac:dyDescent="0.35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1" ht="29.4" thickBot="1" x14ac:dyDescent="0.35">
      <c r="A3" s="4" t="s">
        <v>2</v>
      </c>
      <c r="B3" s="4" t="s">
        <v>3</v>
      </c>
      <c r="C3" s="5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8" t="s">
        <v>9</v>
      </c>
      <c r="I3" s="8" t="s">
        <v>10</v>
      </c>
      <c r="J3" s="8" t="s">
        <v>11</v>
      </c>
      <c r="K3" s="9" t="s">
        <v>12</v>
      </c>
    </row>
    <row r="4" spans="1:11" x14ac:dyDescent="0.3">
      <c r="A4" s="1"/>
      <c r="B4" s="1"/>
      <c r="C4" s="1"/>
      <c r="D4" s="1"/>
      <c r="E4" s="2">
        <v>0.12</v>
      </c>
      <c r="F4" s="2">
        <v>7.0000000000000007E-2</v>
      </c>
      <c r="G4" s="1"/>
      <c r="H4" s="3">
        <v>6.5000000000000002E-2</v>
      </c>
      <c r="I4" s="2">
        <v>0.04</v>
      </c>
      <c r="J4" s="1"/>
      <c r="K4" s="1"/>
    </row>
    <row r="5" spans="1:11" x14ac:dyDescent="0.3">
      <c r="A5">
        <v>50026</v>
      </c>
      <c r="B5" t="s">
        <v>13</v>
      </c>
      <c r="C5">
        <v>57</v>
      </c>
      <c r="D5">
        <v>855</v>
      </c>
      <c r="E5">
        <v>102.6</v>
      </c>
      <c r="F5">
        <v>59.85</v>
      </c>
      <c r="G5">
        <v>1017.45</v>
      </c>
      <c r="H5">
        <v>55.575000000000003</v>
      </c>
      <c r="I5">
        <v>34.200000000000003</v>
      </c>
      <c r="J5">
        <v>89.775000000000006</v>
      </c>
      <c r="K5">
        <v>927.68</v>
      </c>
    </row>
    <row r="6" spans="1:11" x14ac:dyDescent="0.3">
      <c r="A6">
        <v>50027</v>
      </c>
      <c r="B6" t="s">
        <v>14</v>
      </c>
      <c r="C6">
        <v>80.23</v>
      </c>
      <c r="D6">
        <f>C6*15</f>
        <v>1203.45</v>
      </c>
      <c r="E6">
        <f>D6*$E$4</f>
        <v>144.41399999999999</v>
      </c>
      <c r="F6">
        <f>D6*$F$4</f>
        <v>84.241500000000016</v>
      </c>
      <c r="G6">
        <f>D6+E6+F6</f>
        <v>1432.1055000000001</v>
      </c>
      <c r="H6">
        <f>D6*$H$4</f>
        <v>78.224250000000012</v>
      </c>
      <c r="I6">
        <f>D6*$I$4</f>
        <v>48.138000000000005</v>
      </c>
      <c r="J6">
        <f>H6+I6</f>
        <v>126.36225000000002</v>
      </c>
      <c r="K6">
        <f>G6-J6</f>
        <v>1305.74325</v>
      </c>
    </row>
    <row r="7" spans="1:11" x14ac:dyDescent="0.3">
      <c r="A7">
        <v>50028</v>
      </c>
      <c r="B7" t="s">
        <v>15</v>
      </c>
      <c r="C7">
        <v>27.3</v>
      </c>
      <c r="D7">
        <f t="shared" ref="D7:D17" si="0">C7*15</f>
        <v>409.5</v>
      </c>
      <c r="E7">
        <f t="shared" ref="E7:E17" si="1">D7*$E$4</f>
        <v>49.14</v>
      </c>
      <c r="F7">
        <f t="shared" ref="F7:F17" si="2">D7*$F$4</f>
        <v>28.665000000000003</v>
      </c>
      <c r="G7">
        <f t="shared" ref="G7:G17" si="3">D7+E7+F7</f>
        <v>487.30500000000001</v>
      </c>
      <c r="H7">
        <f t="shared" ref="H7:H17" si="4">D7*$H$4</f>
        <v>26.6175</v>
      </c>
      <c r="I7">
        <f t="shared" ref="I7:I17" si="5">D7*$I$4</f>
        <v>16.38</v>
      </c>
      <c r="J7">
        <f t="shared" ref="J7:J17" si="6">H7+I7</f>
        <v>42.997500000000002</v>
      </c>
      <c r="K7">
        <f t="shared" ref="K7:K17" si="7">G7-J7</f>
        <v>444.3075</v>
      </c>
    </row>
    <row r="8" spans="1:11" x14ac:dyDescent="0.3">
      <c r="A8">
        <v>50029</v>
      </c>
      <c r="B8" t="s">
        <v>16</v>
      </c>
      <c r="C8">
        <v>45.6</v>
      </c>
      <c r="D8">
        <f t="shared" si="0"/>
        <v>684</v>
      </c>
      <c r="E8">
        <f t="shared" si="1"/>
        <v>82.08</v>
      </c>
      <c r="F8">
        <f t="shared" si="2"/>
        <v>47.88</v>
      </c>
      <c r="G8">
        <f t="shared" si="3"/>
        <v>813.96</v>
      </c>
      <c r="H8">
        <f t="shared" si="4"/>
        <v>44.46</v>
      </c>
      <c r="I8">
        <f t="shared" si="5"/>
        <v>27.36</v>
      </c>
      <c r="J8">
        <f t="shared" si="6"/>
        <v>71.819999999999993</v>
      </c>
      <c r="K8">
        <f t="shared" si="7"/>
        <v>742.1400000000001</v>
      </c>
    </row>
    <row r="9" spans="1:11" x14ac:dyDescent="0.3">
      <c r="A9">
        <v>50030</v>
      </c>
      <c r="B9" t="s">
        <v>17</v>
      </c>
      <c r="C9">
        <v>75.599999999999994</v>
      </c>
      <c r="D9">
        <f t="shared" si="0"/>
        <v>1134</v>
      </c>
      <c r="E9">
        <f t="shared" si="1"/>
        <v>136.07999999999998</v>
      </c>
      <c r="F9">
        <f t="shared" si="2"/>
        <v>79.38000000000001</v>
      </c>
      <c r="G9">
        <f t="shared" si="3"/>
        <v>1349.46</v>
      </c>
      <c r="H9">
        <f t="shared" si="4"/>
        <v>73.710000000000008</v>
      </c>
      <c r="I9">
        <f t="shared" si="5"/>
        <v>45.36</v>
      </c>
      <c r="J9">
        <f t="shared" si="6"/>
        <v>119.07000000000001</v>
      </c>
      <c r="K9">
        <f t="shared" si="7"/>
        <v>1230.3900000000001</v>
      </c>
    </row>
    <row r="10" spans="1:11" x14ac:dyDescent="0.3">
      <c r="A10">
        <v>50031</v>
      </c>
      <c r="B10" t="s">
        <v>18</v>
      </c>
      <c r="C10">
        <v>60.2</v>
      </c>
      <c r="D10">
        <f t="shared" si="0"/>
        <v>903</v>
      </c>
      <c r="E10">
        <f t="shared" si="1"/>
        <v>108.36</v>
      </c>
      <c r="F10">
        <f t="shared" si="2"/>
        <v>63.210000000000008</v>
      </c>
      <c r="G10">
        <f t="shared" si="3"/>
        <v>1074.57</v>
      </c>
      <c r="H10">
        <f t="shared" si="4"/>
        <v>58.695</v>
      </c>
      <c r="I10">
        <f t="shared" si="5"/>
        <v>36.119999999999997</v>
      </c>
      <c r="J10">
        <f t="shared" si="6"/>
        <v>94.814999999999998</v>
      </c>
      <c r="K10">
        <f t="shared" si="7"/>
        <v>979.75499999999988</v>
      </c>
    </row>
    <row r="11" spans="1:11" x14ac:dyDescent="0.3">
      <c r="A11">
        <v>50032</v>
      </c>
      <c r="B11" t="s">
        <v>19</v>
      </c>
      <c r="C11">
        <v>45.2</v>
      </c>
      <c r="D11">
        <f t="shared" si="0"/>
        <v>678</v>
      </c>
      <c r="E11">
        <f t="shared" si="1"/>
        <v>81.36</v>
      </c>
      <c r="F11">
        <f t="shared" si="2"/>
        <v>47.460000000000008</v>
      </c>
      <c r="G11">
        <f t="shared" si="3"/>
        <v>806.82</v>
      </c>
      <c r="H11">
        <f t="shared" si="4"/>
        <v>44.07</v>
      </c>
      <c r="I11">
        <f t="shared" si="5"/>
        <v>27.12</v>
      </c>
      <c r="J11">
        <f t="shared" si="6"/>
        <v>71.19</v>
      </c>
      <c r="K11">
        <f t="shared" si="7"/>
        <v>735.63000000000011</v>
      </c>
    </row>
    <row r="12" spans="1:11" x14ac:dyDescent="0.3">
      <c r="A12">
        <v>50033</v>
      </c>
      <c r="B12" t="s">
        <v>20</v>
      </c>
      <c r="C12">
        <v>25.6</v>
      </c>
      <c r="D12">
        <f t="shared" si="0"/>
        <v>384</v>
      </c>
      <c r="E12">
        <f t="shared" si="1"/>
        <v>46.08</v>
      </c>
      <c r="F12">
        <f t="shared" si="2"/>
        <v>26.880000000000003</v>
      </c>
      <c r="G12">
        <f t="shared" si="3"/>
        <v>456.96</v>
      </c>
      <c r="H12">
        <f t="shared" si="4"/>
        <v>24.96</v>
      </c>
      <c r="I12">
        <f t="shared" si="5"/>
        <v>15.36</v>
      </c>
      <c r="J12">
        <f t="shared" si="6"/>
        <v>40.32</v>
      </c>
      <c r="K12">
        <f t="shared" si="7"/>
        <v>416.64</v>
      </c>
    </row>
    <row r="13" spans="1:11" x14ac:dyDescent="0.3">
      <c r="A13">
        <v>50034</v>
      </c>
      <c r="B13" t="s">
        <v>21</v>
      </c>
      <c r="C13">
        <v>48.9</v>
      </c>
      <c r="D13">
        <f t="shared" si="0"/>
        <v>733.5</v>
      </c>
      <c r="E13">
        <f t="shared" si="1"/>
        <v>88.02</v>
      </c>
      <c r="F13">
        <f t="shared" si="2"/>
        <v>51.345000000000006</v>
      </c>
      <c r="G13">
        <f t="shared" si="3"/>
        <v>872.86500000000001</v>
      </c>
      <c r="H13">
        <f t="shared" si="4"/>
        <v>47.677500000000002</v>
      </c>
      <c r="I13">
        <f t="shared" si="5"/>
        <v>29.34</v>
      </c>
      <c r="J13">
        <f t="shared" si="6"/>
        <v>77.017499999999998</v>
      </c>
      <c r="K13">
        <f t="shared" si="7"/>
        <v>795.84749999999997</v>
      </c>
    </row>
    <row r="14" spans="1:11" x14ac:dyDescent="0.3">
      <c r="A14">
        <v>50035</v>
      </c>
      <c r="B14" t="s">
        <v>22</v>
      </c>
      <c r="C14">
        <v>78.900000000000006</v>
      </c>
      <c r="D14">
        <f t="shared" si="0"/>
        <v>1183.5</v>
      </c>
      <c r="E14">
        <f t="shared" si="1"/>
        <v>142.01999999999998</v>
      </c>
      <c r="F14">
        <f t="shared" si="2"/>
        <v>82.845000000000013</v>
      </c>
      <c r="G14">
        <f t="shared" si="3"/>
        <v>1408.365</v>
      </c>
      <c r="H14">
        <f t="shared" si="4"/>
        <v>76.927500000000009</v>
      </c>
      <c r="I14">
        <f t="shared" si="5"/>
        <v>47.34</v>
      </c>
      <c r="J14">
        <f t="shared" si="6"/>
        <v>124.26750000000001</v>
      </c>
      <c r="K14">
        <f t="shared" si="7"/>
        <v>1284.0975000000001</v>
      </c>
    </row>
    <row r="15" spans="1:11" x14ac:dyDescent="0.3">
      <c r="A15">
        <v>50036</v>
      </c>
      <c r="B15" t="s">
        <v>23</v>
      </c>
      <c r="C15">
        <v>86.3</v>
      </c>
      <c r="D15">
        <f t="shared" si="0"/>
        <v>1294.5</v>
      </c>
      <c r="E15">
        <f t="shared" si="1"/>
        <v>155.34</v>
      </c>
      <c r="F15">
        <f t="shared" si="2"/>
        <v>90.615000000000009</v>
      </c>
      <c r="G15">
        <f t="shared" si="3"/>
        <v>1540.4549999999999</v>
      </c>
      <c r="H15">
        <f t="shared" si="4"/>
        <v>84.142499999999998</v>
      </c>
      <c r="I15">
        <f t="shared" si="5"/>
        <v>51.78</v>
      </c>
      <c r="J15">
        <f t="shared" si="6"/>
        <v>135.92250000000001</v>
      </c>
      <c r="K15">
        <f t="shared" si="7"/>
        <v>1404.5324999999998</v>
      </c>
    </row>
    <row r="16" spans="1:11" x14ac:dyDescent="0.3">
      <c r="A16">
        <v>50037</v>
      </c>
      <c r="B16" t="s">
        <v>24</v>
      </c>
      <c r="C16">
        <v>78.5</v>
      </c>
      <c r="D16">
        <f t="shared" si="0"/>
        <v>1177.5</v>
      </c>
      <c r="E16">
        <f t="shared" si="1"/>
        <v>141.29999999999998</v>
      </c>
      <c r="F16">
        <f t="shared" si="2"/>
        <v>82.425000000000011</v>
      </c>
      <c r="G16">
        <f t="shared" si="3"/>
        <v>1401.2249999999999</v>
      </c>
      <c r="H16">
        <f t="shared" si="4"/>
        <v>76.537500000000009</v>
      </c>
      <c r="I16">
        <f t="shared" si="5"/>
        <v>47.1</v>
      </c>
      <c r="J16">
        <f t="shared" si="6"/>
        <v>123.63750000000002</v>
      </c>
      <c r="K16">
        <f t="shared" si="7"/>
        <v>1277.5874999999999</v>
      </c>
    </row>
    <row r="17" spans="1:11" x14ac:dyDescent="0.3">
      <c r="A17">
        <v>50038</v>
      </c>
      <c r="B17" t="s">
        <v>25</v>
      </c>
      <c r="C17">
        <v>45.8</v>
      </c>
      <c r="D17">
        <f t="shared" si="0"/>
        <v>687</v>
      </c>
      <c r="E17">
        <f t="shared" si="1"/>
        <v>82.44</v>
      </c>
      <c r="F17">
        <f t="shared" si="2"/>
        <v>48.09</v>
      </c>
      <c r="G17">
        <f t="shared" si="3"/>
        <v>817.53000000000009</v>
      </c>
      <c r="H17">
        <f t="shared" si="4"/>
        <v>44.655000000000001</v>
      </c>
      <c r="I17">
        <f t="shared" si="5"/>
        <v>27.48</v>
      </c>
      <c r="J17">
        <f t="shared" si="6"/>
        <v>72.135000000000005</v>
      </c>
      <c r="K17">
        <f t="shared" si="7"/>
        <v>745.3950000000001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F15" sqref="F15"/>
    </sheetView>
  </sheetViews>
  <sheetFormatPr baseColWidth="10" defaultRowHeight="14.4" x14ac:dyDescent="0.3"/>
  <cols>
    <col min="2" max="2" width="23.6640625" customWidth="1"/>
  </cols>
  <sheetData>
    <row r="1" spans="1:5" x14ac:dyDescent="0.3">
      <c r="A1" s="10" t="s">
        <v>26</v>
      </c>
      <c r="B1" s="11" t="s">
        <v>27</v>
      </c>
      <c r="C1" s="12" t="s">
        <v>28</v>
      </c>
      <c r="D1" s="12" t="s">
        <v>29</v>
      </c>
    </row>
    <row r="2" spans="1:5" x14ac:dyDescent="0.3">
      <c r="A2" s="13" t="s">
        <v>30</v>
      </c>
      <c r="B2" s="18" t="s">
        <v>36</v>
      </c>
      <c r="C2" s="14">
        <f>2024-1973</f>
        <v>51</v>
      </c>
      <c r="D2" s="13">
        <f>2001-1973</f>
        <v>28</v>
      </c>
    </row>
    <row r="3" spans="1:5" x14ac:dyDescent="0.3">
      <c r="A3" s="13" t="s">
        <v>31</v>
      </c>
      <c r="B3" s="19" t="s">
        <v>37</v>
      </c>
      <c r="C3" s="14">
        <f>2024-1964</f>
        <v>60</v>
      </c>
      <c r="D3" s="13">
        <f>2001-1964</f>
        <v>37</v>
      </c>
    </row>
    <row r="4" spans="1:5" x14ac:dyDescent="0.3">
      <c r="A4" s="13" t="s">
        <v>32</v>
      </c>
      <c r="B4" s="18" t="s">
        <v>38</v>
      </c>
      <c r="C4" s="14">
        <f>2024-1982</f>
        <v>42</v>
      </c>
      <c r="D4" s="15">
        <f>2000-1982</f>
        <v>18</v>
      </c>
    </row>
    <row r="5" spans="1:5" x14ac:dyDescent="0.3">
      <c r="A5" s="14" t="s">
        <v>33</v>
      </c>
      <c r="B5" s="20" t="s">
        <v>39</v>
      </c>
      <c r="C5" s="13">
        <f>2025-1987</f>
        <v>38</v>
      </c>
      <c r="D5" s="13">
        <f>2001-1987</f>
        <v>14</v>
      </c>
    </row>
    <row r="6" spans="1:5" x14ac:dyDescent="0.3">
      <c r="A6" s="16" t="s">
        <v>34</v>
      </c>
      <c r="B6" s="21" t="s">
        <v>40</v>
      </c>
      <c r="C6" s="16">
        <f>2025-1979</f>
        <v>46</v>
      </c>
      <c r="D6" s="13">
        <f>2001-1979</f>
        <v>22</v>
      </c>
    </row>
    <row r="7" spans="1:5" x14ac:dyDescent="0.3">
      <c r="A7" s="16" t="s">
        <v>35</v>
      </c>
      <c r="B7" s="18" t="s">
        <v>41</v>
      </c>
      <c r="C7" s="17">
        <f>2025-1996</f>
        <v>29</v>
      </c>
      <c r="D7" s="13">
        <f>2001-1996</f>
        <v>5</v>
      </c>
    </row>
    <row r="8" spans="1:5" ht="15" thickBot="1" x14ac:dyDescent="0.35"/>
    <row r="9" spans="1:5" ht="15.6" thickTop="1" thickBot="1" x14ac:dyDescent="0.35">
      <c r="A9" s="31" t="s">
        <v>42</v>
      </c>
      <c r="B9" s="31"/>
      <c r="C9" s="31"/>
      <c r="D9" s="31"/>
      <c r="E9" s="23">
        <f>1973-1964</f>
        <v>9</v>
      </c>
    </row>
    <row r="10" spans="1:5" ht="15.6" thickTop="1" thickBot="1" x14ac:dyDescent="0.35">
      <c r="A10" s="31" t="s">
        <v>43</v>
      </c>
      <c r="B10" s="31"/>
      <c r="C10" s="31"/>
      <c r="D10" s="31"/>
      <c r="E10" s="22">
        <f>2009-1996</f>
        <v>13</v>
      </c>
    </row>
    <row r="11" spans="1:5" ht="15.6" thickTop="1" thickBot="1" x14ac:dyDescent="0.35">
      <c r="A11" s="31" t="s">
        <v>44</v>
      </c>
      <c r="B11" s="31"/>
      <c r="C11" s="31"/>
      <c r="D11" s="31"/>
      <c r="E11" s="22">
        <f>8</f>
        <v>8</v>
      </c>
    </row>
    <row r="12" spans="1:5" ht="15.6" thickTop="1" thickBot="1" x14ac:dyDescent="0.35">
      <c r="A12" s="32" t="s">
        <v>45</v>
      </c>
      <c r="B12" s="32"/>
      <c r="C12" s="32"/>
      <c r="D12" s="32"/>
      <c r="E12" s="22"/>
    </row>
    <row r="13" spans="1:5" ht="15.6" thickTop="1" thickBot="1" x14ac:dyDescent="0.35">
      <c r="A13" s="32" t="s">
        <v>46</v>
      </c>
      <c r="B13" s="32"/>
      <c r="C13" s="32"/>
      <c r="D13" s="32"/>
      <c r="E13" s="22"/>
    </row>
    <row r="14" spans="1:5" ht="15" thickTop="1" x14ac:dyDescent="0.3"/>
    <row r="22" spans="6:6" x14ac:dyDescent="0.3">
      <c r="F22" s="24"/>
    </row>
    <row r="23" spans="6:6" x14ac:dyDescent="0.3">
      <c r="F23" s="24"/>
    </row>
  </sheetData>
  <mergeCells count="5">
    <mergeCell ref="A9:D9"/>
    <mergeCell ref="A10:D10"/>
    <mergeCell ref="A11:D11"/>
    <mergeCell ref="A12:D12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F16" sqref="F16"/>
    </sheetView>
  </sheetViews>
  <sheetFormatPr baseColWidth="10" defaultRowHeight="14.4" x14ac:dyDescent="0.3"/>
  <cols>
    <col min="3" max="3" width="17.44140625" customWidth="1"/>
    <col min="4" max="4" width="14.5546875" bestFit="1" customWidth="1"/>
    <col min="5" max="5" width="14.88671875" customWidth="1"/>
    <col min="6" max="6" width="14.5546875" bestFit="1" customWidth="1"/>
    <col min="7" max="7" width="21.33203125" customWidth="1"/>
  </cols>
  <sheetData>
    <row r="1" spans="1:7" x14ac:dyDescent="0.3">
      <c r="A1" s="33" t="s">
        <v>47</v>
      </c>
      <c r="B1" s="34"/>
      <c r="C1" s="34"/>
      <c r="D1" s="34"/>
    </row>
    <row r="4" spans="1:7" x14ac:dyDescent="0.3">
      <c r="C4" s="35" t="s">
        <v>48</v>
      </c>
      <c r="D4" s="35"/>
      <c r="E4" s="35"/>
      <c r="F4" s="35"/>
      <c r="G4" s="35"/>
    </row>
    <row r="5" spans="1:7" ht="28.8" x14ac:dyDescent="0.3">
      <c r="A5" s="37" t="s">
        <v>49</v>
      </c>
      <c r="B5" s="38" t="s">
        <v>58</v>
      </c>
      <c r="C5" s="38" t="s">
        <v>66</v>
      </c>
      <c r="D5" s="39" t="s">
        <v>68</v>
      </c>
      <c r="E5" s="39" t="s">
        <v>69</v>
      </c>
      <c r="F5" s="39" t="s">
        <v>70</v>
      </c>
    </row>
    <row r="6" spans="1:7" x14ac:dyDescent="0.3">
      <c r="A6" s="40" t="s">
        <v>50</v>
      </c>
      <c r="B6" s="41" t="s">
        <v>59</v>
      </c>
      <c r="C6" s="42">
        <v>12.2615803815</v>
      </c>
      <c r="D6" s="43">
        <f>C6</f>
        <v>12.2615803815</v>
      </c>
      <c r="E6" s="44">
        <f>ROUND(C6, 4)</f>
        <v>12.2616</v>
      </c>
      <c r="F6" s="44">
        <f>TRUNC(C6, 4)</f>
        <v>12.2615</v>
      </c>
    </row>
    <row r="7" spans="1:7" x14ac:dyDescent="0.3">
      <c r="A7" s="40" t="s">
        <v>51</v>
      </c>
      <c r="B7" s="41" t="s">
        <v>60</v>
      </c>
      <c r="C7" s="42">
        <v>22.972972973000001</v>
      </c>
      <c r="D7" s="43">
        <f t="shared" ref="D7:D13" si="0">C7</f>
        <v>22.972972973000001</v>
      </c>
      <c r="E7" s="44">
        <f t="shared" ref="E7:E13" si="1">ROUND(C7, 4)</f>
        <v>22.972999999999999</v>
      </c>
      <c r="F7" s="44">
        <f>TRUNC(C7, 4)</f>
        <v>22.972899999999999</v>
      </c>
    </row>
    <row r="8" spans="1:7" x14ac:dyDescent="0.3">
      <c r="A8" s="40" t="s">
        <v>52</v>
      </c>
      <c r="B8" s="41" t="s">
        <v>67</v>
      </c>
      <c r="C8" s="42">
        <v>10.6175514626</v>
      </c>
      <c r="D8" s="43">
        <f t="shared" si="0"/>
        <v>10.6175514626</v>
      </c>
      <c r="E8" s="44">
        <f t="shared" si="1"/>
        <v>10.617599999999999</v>
      </c>
      <c r="F8" s="44">
        <f t="shared" ref="F8:F13" si="2">TRUNC(C8, 4)</f>
        <v>10.6175</v>
      </c>
    </row>
    <row r="9" spans="1:7" x14ac:dyDescent="0.3">
      <c r="A9" s="40" t="s">
        <v>53</v>
      </c>
      <c r="B9" s="41" t="s">
        <v>61</v>
      </c>
      <c r="C9" s="45">
        <v>12.125984252</v>
      </c>
      <c r="D9" s="43">
        <f t="shared" si="0"/>
        <v>12.125984252</v>
      </c>
      <c r="E9" s="44">
        <f t="shared" si="1"/>
        <v>12.125999999999999</v>
      </c>
      <c r="F9" s="44">
        <f t="shared" si="2"/>
        <v>12.1259</v>
      </c>
    </row>
    <row r="10" spans="1:7" x14ac:dyDescent="0.3">
      <c r="A10" s="40" t="s">
        <v>54</v>
      </c>
      <c r="B10" s="41" t="s">
        <v>62</v>
      </c>
      <c r="C10" s="46">
        <v>6.5217391304000003</v>
      </c>
      <c r="D10" s="43">
        <f t="shared" si="0"/>
        <v>6.5217391304000003</v>
      </c>
      <c r="E10" s="44">
        <f t="shared" si="1"/>
        <v>6.5217000000000001</v>
      </c>
      <c r="F10" s="44">
        <f t="shared" si="2"/>
        <v>6.5217000000000001</v>
      </c>
    </row>
    <row r="11" spans="1:7" x14ac:dyDescent="0.3">
      <c r="A11" s="40" t="s">
        <v>55</v>
      </c>
      <c r="B11" s="41" t="s">
        <v>63</v>
      </c>
      <c r="C11" s="42">
        <v>7.4626865671999996</v>
      </c>
      <c r="D11" s="43">
        <f t="shared" si="0"/>
        <v>7.4626865671999996</v>
      </c>
      <c r="E11" s="44">
        <f t="shared" si="1"/>
        <v>7.4626999999999999</v>
      </c>
      <c r="F11" s="44">
        <f t="shared" si="2"/>
        <v>7.4626000000000001</v>
      </c>
    </row>
    <row r="12" spans="1:7" x14ac:dyDescent="0.3">
      <c r="A12" s="40" t="s">
        <v>56</v>
      </c>
      <c r="B12" s="41" t="s">
        <v>64</v>
      </c>
      <c r="C12" s="42">
        <v>22.661870503599999</v>
      </c>
      <c r="D12" s="43">
        <f t="shared" si="0"/>
        <v>22.661870503599999</v>
      </c>
      <c r="E12" s="44">
        <f t="shared" si="1"/>
        <v>22.661899999999999</v>
      </c>
      <c r="F12" s="44">
        <f t="shared" si="2"/>
        <v>22.661799999999999</v>
      </c>
    </row>
    <row r="13" spans="1:7" x14ac:dyDescent="0.3">
      <c r="A13" s="40" t="s">
        <v>57</v>
      </c>
      <c r="B13" s="41" t="s">
        <v>65</v>
      </c>
      <c r="C13" s="42">
        <v>7.3212034785000002</v>
      </c>
      <c r="D13" s="43">
        <f t="shared" si="0"/>
        <v>7.3212034785000002</v>
      </c>
      <c r="E13" s="44">
        <f t="shared" si="1"/>
        <v>7.3212000000000002</v>
      </c>
      <c r="F13" s="44">
        <f t="shared" si="2"/>
        <v>7.3212000000000002</v>
      </c>
    </row>
    <row r="14" spans="1:7" x14ac:dyDescent="0.3">
      <c r="A14" s="36"/>
      <c r="B14" s="37" t="s">
        <v>71</v>
      </c>
      <c r="C14" s="47">
        <f ca="1">SUM(C6:C14)</f>
        <v>101.94558874879999</v>
      </c>
      <c r="D14" s="47">
        <f>SUM(D6:D13)</f>
        <v>101.94558874879999</v>
      </c>
      <c r="E14" s="47">
        <f t="shared" ref="E14" ca="1" si="3">SUM(E6:E14)</f>
        <v>101.94558874879999</v>
      </c>
      <c r="F14" s="47">
        <f>SUM(F6:F13)</f>
        <v>101.9451</v>
      </c>
    </row>
  </sheetData>
  <mergeCells count="2">
    <mergeCell ref="A1:D1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Mirtha vega</cp:lastModifiedBy>
  <dcterms:created xsi:type="dcterms:W3CDTF">2025-04-01T18:04:49Z</dcterms:created>
  <dcterms:modified xsi:type="dcterms:W3CDTF">2025-05-19T22:13:09Z</dcterms:modified>
</cp:coreProperties>
</file>