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5" yWindow="105" windowWidth="12120" windowHeight="91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9" i="1" l="1"/>
  <c r="F39" i="1"/>
  <c r="B23" i="1"/>
  <c r="D22" i="1"/>
  <c r="C22" i="1"/>
  <c r="D15" i="1"/>
  <c r="C15" i="1"/>
  <c r="B50" i="1"/>
  <c r="F49" i="1"/>
  <c r="B84" i="1"/>
  <c r="F74" i="1"/>
  <c r="B81" i="1"/>
  <c r="F60" i="1"/>
  <c r="F73" i="1"/>
  <c r="F61" i="1"/>
  <c r="F87" i="1"/>
  <c r="B83" i="1"/>
  <c r="B65" i="1"/>
  <c r="F88" i="1"/>
  <c r="B67" i="1"/>
  <c r="B68" i="1"/>
  <c r="A51" i="1"/>
  <c r="B22" i="1"/>
  <c r="B18" i="1"/>
  <c r="B19" i="1"/>
  <c r="B20" i="1"/>
  <c r="D20" i="1"/>
  <c r="B21" i="1"/>
  <c r="C20" i="1"/>
  <c r="D18" i="1"/>
  <c r="C18" i="1"/>
  <c r="C21" i="1"/>
  <c r="D21" i="1"/>
</calcChain>
</file>

<file path=xl/sharedStrings.xml><?xml version="1.0" encoding="utf-8"?>
<sst xmlns="http://schemas.openxmlformats.org/spreadsheetml/2006/main" count="114" uniqueCount="61">
  <si>
    <t>t-score</t>
  </si>
  <si>
    <r>
      <t xml:space="preserve">t-score converted to </t>
    </r>
    <r>
      <rPr>
        <sz val="10"/>
        <rFont val="Arial"/>
        <family val="2"/>
      </rPr>
      <t>r</t>
    </r>
    <r>
      <rPr>
        <i/>
        <sz val="10"/>
        <rFont val="Arial"/>
        <family val="2"/>
      </rPr>
      <t xml:space="preserve"> Effect Size</t>
    </r>
  </si>
  <si>
    <r>
      <t xml:space="preserve">t-score converted to </t>
    </r>
    <r>
      <rPr>
        <sz val="10"/>
        <rFont val="Arial"/>
        <family val="2"/>
      </rPr>
      <t xml:space="preserve">d </t>
    </r>
    <r>
      <rPr>
        <i/>
        <sz val="10"/>
        <rFont val="Arial"/>
        <family val="2"/>
      </rPr>
      <t>Effect Size</t>
    </r>
  </si>
  <si>
    <t>Group #1 n</t>
  </si>
  <si>
    <t>Group #2 n</t>
  </si>
  <si>
    <t>F-value</t>
  </si>
  <si>
    <t>degrees of freedom within</t>
  </si>
  <si>
    <r>
      <t xml:space="preserve">F-value converted to </t>
    </r>
    <r>
      <rPr>
        <sz val="10"/>
        <rFont val="Arial"/>
        <family val="2"/>
      </rPr>
      <t xml:space="preserve">r </t>
    </r>
    <r>
      <rPr>
        <i/>
        <sz val="10"/>
        <rFont val="Arial"/>
        <family val="2"/>
      </rPr>
      <t>Effect Size</t>
    </r>
  </si>
  <si>
    <r>
      <t xml:space="preserve">F-value converted to </t>
    </r>
    <r>
      <rPr>
        <sz val="10"/>
        <rFont val="Arial"/>
        <family val="2"/>
      </rPr>
      <t xml:space="preserve">d </t>
    </r>
    <r>
      <rPr>
        <i/>
        <sz val="10"/>
        <rFont val="Arial"/>
        <family val="2"/>
      </rPr>
      <t>Effect Size</t>
    </r>
  </si>
  <si>
    <t>Chi-square value</t>
  </si>
  <si>
    <t>Total # (N)</t>
  </si>
  <si>
    <t>Total N</t>
  </si>
  <si>
    <t>n</t>
  </si>
  <si>
    <t>MEAN</t>
  </si>
  <si>
    <t>GROUP #1:</t>
  </si>
  <si>
    <t>GROUP #2:</t>
  </si>
  <si>
    <t>**ALWAYS CLICK HERE TO CALCULATE FINAL RESULTS**</t>
  </si>
  <si>
    <t>Lower</t>
  </si>
  <si>
    <t>Upper</t>
  </si>
  <si>
    <t>95% Confidence Intervals:</t>
  </si>
  <si>
    <r>
      <t xml:space="preserve">r </t>
    </r>
    <r>
      <rPr>
        <sz val="10"/>
        <rFont val="Arial"/>
        <family val="2"/>
      </rPr>
      <t xml:space="preserve">Effect Size converted to </t>
    </r>
    <r>
      <rPr>
        <i/>
        <sz val="10"/>
        <rFont val="Arial"/>
        <family val="2"/>
      </rPr>
      <t>d</t>
    </r>
  </si>
  <si>
    <r>
      <t xml:space="preserve">r </t>
    </r>
    <r>
      <rPr>
        <sz val="10"/>
        <rFont val="Arial"/>
        <family val="2"/>
      </rPr>
      <t>Effect Size</t>
    </r>
  </si>
  <si>
    <r>
      <t xml:space="preserve">d </t>
    </r>
    <r>
      <rPr>
        <sz val="10"/>
        <rFont val="Arial"/>
        <family val="2"/>
      </rPr>
      <t>Effect Size</t>
    </r>
  </si>
  <si>
    <r>
      <t xml:space="preserve">d </t>
    </r>
    <r>
      <rPr>
        <sz val="10"/>
        <rFont val="Arial"/>
        <family val="2"/>
      </rPr>
      <t xml:space="preserve">Effect Size converted to </t>
    </r>
    <r>
      <rPr>
        <i/>
        <sz val="10"/>
        <rFont val="Arial"/>
        <family val="2"/>
      </rPr>
      <t>r</t>
    </r>
  </si>
  <si>
    <t>Enter #</t>
  </si>
  <si>
    <t>EFFECT SIZE CONVERSIONS:</t>
  </si>
  <si>
    <r>
      <t xml:space="preserve">Chi-square converted to </t>
    </r>
    <r>
      <rPr>
        <sz val="10"/>
        <rFont val="Arial"/>
        <family val="2"/>
      </rPr>
      <t xml:space="preserve">r </t>
    </r>
    <r>
      <rPr>
        <i/>
        <sz val="10"/>
        <rFont val="Arial"/>
        <family val="2"/>
      </rPr>
      <t>Effect Size</t>
    </r>
  </si>
  <si>
    <t>Chi-square converted to d Effect Size</t>
  </si>
  <si>
    <t>**CLICK HERE TO CALCULATE FINAL RESULTS**</t>
  </si>
  <si>
    <r>
      <t xml:space="preserve">To convert an independent samples t-score into </t>
    </r>
    <r>
      <rPr>
        <b/>
        <u/>
        <sz val="10"/>
        <rFont val="Arial"/>
        <family val="2"/>
      </rPr>
      <t>r and d</t>
    </r>
    <r>
      <rPr>
        <b/>
        <i/>
        <u/>
        <sz val="10"/>
        <rFont val="Arial"/>
        <family val="2"/>
      </rPr>
      <t xml:space="preserve"> Effect Sizes, enter raw data in </t>
    </r>
    <r>
      <rPr>
        <b/>
        <i/>
        <u/>
        <sz val="10"/>
        <color indexed="10"/>
        <rFont val="Arial"/>
        <family val="2"/>
      </rPr>
      <t>RED</t>
    </r>
    <r>
      <rPr>
        <b/>
        <i/>
        <u/>
        <sz val="10"/>
        <rFont val="Arial"/>
        <family val="2"/>
      </rPr>
      <t xml:space="preserve"> cells, then click the YELLOW box to calculate:</t>
    </r>
  </si>
  <si>
    <r>
      <t xml:space="preserve">To convert an F-score (that is a comparison of two independent groups) into r and d Effect Sizes, enter raw data in </t>
    </r>
    <r>
      <rPr>
        <b/>
        <i/>
        <u/>
        <sz val="10"/>
        <color indexed="10"/>
        <rFont val="Arial"/>
        <family val="2"/>
      </rPr>
      <t>RED</t>
    </r>
    <r>
      <rPr>
        <b/>
        <i/>
        <u/>
        <sz val="10"/>
        <rFont val="Arial"/>
        <family val="2"/>
      </rPr>
      <t xml:space="preserve"> cells, then click the YELLOW box to calculate:</t>
    </r>
  </si>
  <si>
    <r>
      <t xml:space="preserve">To convert an F-score (that is a Pre/post comparison) into r and d Effect Sizes, enter raw data in </t>
    </r>
    <r>
      <rPr>
        <b/>
        <i/>
        <u/>
        <sz val="10"/>
        <color indexed="10"/>
        <rFont val="Arial"/>
        <family val="2"/>
      </rPr>
      <t>RED</t>
    </r>
    <r>
      <rPr>
        <b/>
        <i/>
        <u/>
        <sz val="10"/>
        <rFont val="Arial"/>
        <family val="2"/>
      </rPr>
      <t xml:space="preserve"> cells, then click the YELLOW box to calculate:</t>
    </r>
  </si>
  <si>
    <r>
      <t xml:space="preserve">To convert a 2x2 Chi-Square into r and d  Effect Sizes, enter raw data in </t>
    </r>
    <r>
      <rPr>
        <b/>
        <i/>
        <u/>
        <sz val="10"/>
        <color indexed="10"/>
        <rFont val="Arial"/>
        <family val="2"/>
      </rPr>
      <t>RED</t>
    </r>
    <r>
      <rPr>
        <b/>
        <i/>
        <u/>
        <sz val="10"/>
        <rFont val="Arial"/>
        <family val="2"/>
      </rPr>
      <t xml:space="preserve"> cells, then click the YELLOW box to calculate:</t>
    </r>
  </si>
  <si>
    <r>
      <t xml:space="preserve">To convert a dependent samples t-score (i.e. pre/post-test design) into </t>
    </r>
    <r>
      <rPr>
        <b/>
        <u/>
        <sz val="10"/>
        <rFont val="Arial"/>
        <family val="2"/>
      </rPr>
      <t>r and d</t>
    </r>
    <r>
      <rPr>
        <b/>
        <i/>
        <u/>
        <sz val="10"/>
        <rFont val="Arial"/>
        <family val="2"/>
      </rPr>
      <t xml:space="preserve"> Effect Sizes, enter raw data in </t>
    </r>
    <r>
      <rPr>
        <b/>
        <i/>
        <u/>
        <sz val="10"/>
        <color indexed="10"/>
        <rFont val="Arial"/>
        <family val="2"/>
      </rPr>
      <t>RED</t>
    </r>
    <r>
      <rPr>
        <b/>
        <i/>
        <u/>
        <sz val="10"/>
        <rFont val="Arial"/>
        <family val="2"/>
      </rPr>
      <t xml:space="preserve"> cells, then click the YELLOW box to calculate:</t>
    </r>
  </si>
  <si>
    <t>Effect Size:</t>
  </si>
  <si>
    <r>
      <t xml:space="preserve">To convert </t>
    </r>
    <r>
      <rPr>
        <b/>
        <u/>
        <sz val="10"/>
        <rFont val="Arial"/>
        <family val="2"/>
      </rPr>
      <t>d</t>
    </r>
    <r>
      <rPr>
        <b/>
        <i/>
        <u/>
        <sz val="10"/>
        <rFont val="Arial"/>
        <family val="2"/>
      </rPr>
      <t xml:space="preserve"> Effect Size into </t>
    </r>
    <r>
      <rPr>
        <b/>
        <u/>
        <sz val="10"/>
        <rFont val="Arial"/>
        <family val="2"/>
      </rPr>
      <t>r</t>
    </r>
    <r>
      <rPr>
        <b/>
        <i/>
        <u/>
        <sz val="10"/>
        <rFont val="Arial"/>
        <family val="2"/>
      </rPr>
      <t xml:space="preserve"> Effect Size, enter n sizes (if available)* and d value into the </t>
    </r>
    <r>
      <rPr>
        <b/>
        <i/>
        <u/>
        <sz val="10"/>
        <color indexed="10"/>
        <rFont val="Arial"/>
        <family val="2"/>
      </rPr>
      <t>RED</t>
    </r>
    <r>
      <rPr>
        <b/>
        <i/>
        <u/>
        <sz val="10"/>
        <rFont val="Arial"/>
        <family val="2"/>
      </rPr>
      <t xml:space="preserve"> cells, then click the YELLOW box to calculate:</t>
    </r>
  </si>
  <si>
    <t>*If n sizes are not provided, the d-&gt;r conversion formula provides an estimation assuming EQUAL sample sizes.</t>
  </si>
  <si>
    <t>**NOTE:The F-value has to be from a comparison of just two groups. Conversions to r or d should not be attempted from an omnibus F test (i.e., with numerator df &gt; 1).</t>
  </si>
  <si>
    <t>**NOTE:The chi-square has to be from a comparison of just two groups with two dimensions (2 x 2). Conversions to r or d should not be attempted from an omnibus chi-square test (i.e., with df &gt; 1).</t>
  </si>
  <si>
    <r>
      <t xml:space="preserve">(enter </t>
    </r>
    <r>
      <rPr>
        <sz val="10"/>
        <rFont val="Arial"/>
        <family val="2"/>
      </rPr>
      <t xml:space="preserve">r </t>
    </r>
    <r>
      <rPr>
        <i/>
        <sz val="10"/>
        <rFont val="Arial"/>
        <family val="2"/>
      </rPr>
      <t>as a number between 0 and 1)</t>
    </r>
  </si>
  <si>
    <t>*If n sizes are not provided, the r-&gt;d conversion formula provides an estimation assuming EQUAL sample sizes.</t>
  </si>
  <si>
    <r>
      <t xml:space="preserve">To convert </t>
    </r>
    <r>
      <rPr>
        <b/>
        <u/>
        <sz val="10"/>
        <rFont val="Arial"/>
        <family val="2"/>
      </rPr>
      <t>r</t>
    </r>
    <r>
      <rPr>
        <b/>
        <i/>
        <u/>
        <sz val="10"/>
        <rFont val="Arial"/>
        <family val="2"/>
      </rPr>
      <t xml:space="preserve"> Effect Size into d Effect Size, enter n sizes (if available)* and d value into the </t>
    </r>
    <r>
      <rPr>
        <b/>
        <i/>
        <u/>
        <sz val="10"/>
        <color indexed="10"/>
        <rFont val="Arial"/>
        <family val="2"/>
      </rPr>
      <t>RED</t>
    </r>
    <r>
      <rPr>
        <b/>
        <i/>
        <u/>
        <sz val="10"/>
        <rFont val="Arial"/>
        <family val="2"/>
      </rPr>
      <t xml:space="preserve"> cells, then click the YELLOW box to calculate:</t>
    </r>
  </si>
  <si>
    <t>σ pooled (pooled standard deviation)</t>
  </si>
  <si>
    <r>
      <t xml:space="preserve">g </t>
    </r>
    <r>
      <rPr>
        <sz val="10"/>
        <rFont val="Arial"/>
        <family val="2"/>
      </rPr>
      <t xml:space="preserve">converted to </t>
    </r>
    <r>
      <rPr>
        <i/>
        <sz val="10"/>
        <rFont val="Arial"/>
        <family val="2"/>
      </rPr>
      <t xml:space="preserve">r </t>
    </r>
    <r>
      <rPr>
        <sz val="10"/>
        <rFont val="Arial"/>
        <family val="2"/>
      </rPr>
      <t>Effect Size</t>
    </r>
  </si>
  <si>
    <r>
      <t xml:space="preserve">Enter raw data from SPSS or SAS into </t>
    </r>
    <r>
      <rPr>
        <b/>
        <sz val="10"/>
        <color indexed="10"/>
        <rFont val="Arial"/>
        <family val="2"/>
      </rPr>
      <t>RED</t>
    </r>
    <r>
      <rPr>
        <sz val="10"/>
        <rFont val="Arial"/>
      </rPr>
      <t xml:space="preserve"> cells then click a </t>
    </r>
    <r>
      <rPr>
        <b/>
        <sz val="10"/>
        <rFont val="Arial"/>
        <family val="2"/>
      </rPr>
      <t>YELLOW</t>
    </r>
    <r>
      <rPr>
        <sz val="10"/>
        <rFont val="Arial"/>
      </rPr>
      <t xml:space="preserve"> box to calculate:</t>
    </r>
  </si>
  <si>
    <t>S pooled (pooled standard deviation)</t>
  </si>
  <si>
    <t xml:space="preserve">(S) STANDARD DEVIATION </t>
  </si>
  <si>
    <t>(S) STANDARD DEVIATION</t>
  </si>
  <si>
    <r>
      <t xml:space="preserve">To convert </t>
    </r>
    <r>
      <rPr>
        <b/>
        <u/>
        <sz val="10"/>
        <rFont val="Arial"/>
        <family val="2"/>
      </rPr>
      <t>d</t>
    </r>
    <r>
      <rPr>
        <b/>
        <i/>
        <u/>
        <sz val="10"/>
        <rFont val="Arial"/>
        <family val="2"/>
      </rPr>
      <t xml:space="preserve"> Effect Size into Hedge's g Effect Size, enter n sizes (if available)* and d value into the </t>
    </r>
    <r>
      <rPr>
        <b/>
        <i/>
        <u/>
        <sz val="10"/>
        <color indexed="10"/>
        <rFont val="Arial"/>
        <family val="2"/>
      </rPr>
      <t>RED</t>
    </r>
    <r>
      <rPr>
        <b/>
        <i/>
        <u/>
        <sz val="10"/>
        <rFont val="Arial"/>
        <family val="2"/>
      </rPr>
      <t xml:space="preserve"> cells, then click the YELLOW box to calculate:</t>
    </r>
  </si>
  <si>
    <r>
      <t xml:space="preserve">To convert Hedge's g Effect Size into Cohen's d Effect Size, enter n sizes (if available)* and d value into the </t>
    </r>
    <r>
      <rPr>
        <b/>
        <i/>
        <u/>
        <sz val="10"/>
        <color indexed="10"/>
        <rFont val="Arial"/>
        <family val="2"/>
      </rPr>
      <t>RED</t>
    </r>
    <r>
      <rPr>
        <b/>
        <i/>
        <u/>
        <sz val="10"/>
        <rFont val="Arial"/>
        <family val="2"/>
      </rPr>
      <t xml:space="preserve"> cells, then click the YELLOW box to calculate:</t>
    </r>
  </si>
  <si>
    <r>
      <t xml:space="preserve">g </t>
    </r>
    <r>
      <rPr>
        <sz val="10"/>
        <rFont val="Arial"/>
        <family val="2"/>
      </rPr>
      <t>Effect Size</t>
    </r>
  </si>
  <si>
    <r>
      <t xml:space="preserve">d </t>
    </r>
    <r>
      <rPr>
        <sz val="10"/>
        <rFont val="Arial"/>
        <family val="2"/>
      </rPr>
      <t xml:space="preserve">Effect Size converted to </t>
    </r>
    <r>
      <rPr>
        <i/>
        <sz val="10"/>
        <rFont val="Arial"/>
        <family val="2"/>
      </rPr>
      <t>g</t>
    </r>
  </si>
  <si>
    <r>
      <t xml:space="preserve">g </t>
    </r>
    <r>
      <rPr>
        <sz val="10"/>
        <rFont val="Arial"/>
        <family val="2"/>
      </rPr>
      <t xml:space="preserve">Effect Size converted to </t>
    </r>
    <r>
      <rPr>
        <i/>
        <sz val="10"/>
        <rFont val="Arial"/>
        <family val="2"/>
      </rPr>
      <t>d</t>
    </r>
  </si>
  <si>
    <t xml:space="preserve">Hedge's g (unbiased) </t>
  </si>
  <si>
    <t>(The Effect Sizes calculated uses standard deviation and are appropriately weighted when the sample sizes entered are not equal.)</t>
  </si>
  <si>
    <r>
      <t xml:space="preserve">d </t>
    </r>
    <r>
      <rPr>
        <sz val="10"/>
        <rFont val="Arial"/>
      </rPr>
      <t>Effect Size (Maximum Likelihood Estimator)*</t>
    </r>
  </si>
  <si>
    <t>Standardized Mean Difference*</t>
  </si>
  <si>
    <t>Note: The sign of the effect size is arbitrary. When the direction of the result is consistent with the a priori hypothesis, it should be reported with a positive sign. When a result is in the direction opposite of that specified by the hypothesis, it should be given a negative sign. For example, with SCL-90-R GSI, where higher scores are more pathological, and you’d expect pt. treatment to have a positive impact, you would put the GSI evaluation scores as Group #1.  Reverse this order when a measure with higher scores equals less pathology (DSM-Axis V, SCORS, etc)</t>
  </si>
  <si>
    <t>*The Standardized Mean Difference has been labeled as Cohen's d by some authors or as Hedge's g by others.  Hedge's g (unbiased) is the more conservative calculation of Effect Size.</t>
  </si>
  <si>
    <t>*Program created by Jared DeFife, Ph.D., Emory University, 2009</t>
  </si>
  <si>
    <t>EFFECT SIZE 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</si>
</sst>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2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i/>
      <u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sz val="11"/>
      <name val="Arial"/>
      <family val="2"/>
    </font>
    <font>
      <b/>
      <i/>
      <u/>
      <sz val="10"/>
      <color indexed="10"/>
      <name val="Arial"/>
      <family val="2"/>
    </font>
    <font>
      <i/>
      <sz val="12"/>
      <name val="Times"/>
    </font>
    <font>
      <b/>
      <sz val="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0">
    <xf numFmtId="0" fontId="0" fillId="0" borderId="0" xfId="0"/>
    <xf numFmtId="164" fontId="0" fillId="0" borderId="0" xfId="0" applyNumberFormat="1"/>
    <xf numFmtId="0" fontId="0" fillId="0" borderId="0" xfId="0" applyBorder="1"/>
    <xf numFmtId="0" fontId="0" fillId="2" borderId="0" xfId="0" applyNumberFormat="1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center"/>
    </xf>
    <xf numFmtId="0" fontId="4" fillId="0" borderId="0" xfId="0" applyFont="1" applyBorder="1" applyAlignment="1" applyProtection="1">
      <alignment horizontal="right"/>
    </xf>
    <xf numFmtId="164" fontId="6" fillId="0" borderId="0" xfId="0" applyNumberFormat="1" applyFont="1" applyBorder="1" applyAlignment="1" applyProtection="1">
      <alignment horizontal="center"/>
    </xf>
    <xf numFmtId="0" fontId="6" fillId="0" borderId="0" xfId="0" applyFont="1" applyBorder="1" applyAlignment="1" applyProtection="1">
      <alignment horizontal="right"/>
    </xf>
    <xf numFmtId="0" fontId="6" fillId="0" borderId="0" xfId="0" applyFont="1" applyBorder="1" applyAlignment="1" applyProtection="1">
      <alignment horizontal="right" wrapText="1"/>
    </xf>
    <xf numFmtId="0" fontId="0" fillId="0" borderId="0" xfId="0" applyBorder="1" applyAlignment="1" applyProtection="1">
      <alignment horizontal="right"/>
    </xf>
    <xf numFmtId="1" fontId="0" fillId="0" borderId="0" xfId="0" applyNumberFormat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center"/>
    </xf>
    <xf numFmtId="164" fontId="4" fillId="3" borderId="0" xfId="0" applyNumberFormat="1" applyFont="1" applyFill="1" applyBorder="1" applyAlignment="1" applyProtection="1">
      <alignment horizontal="center" vertical="center"/>
    </xf>
    <xf numFmtId="164" fontId="4" fillId="3" borderId="1" xfId="0" applyNumberFormat="1" applyFont="1" applyFill="1" applyBorder="1" applyAlignment="1" applyProtection="1">
      <alignment horizontal="center" vertical="center"/>
    </xf>
    <xf numFmtId="164" fontId="0" fillId="3" borderId="2" xfId="0" applyNumberFormat="1" applyFill="1" applyBorder="1" applyAlignment="1" applyProtection="1">
      <alignment horizontal="center" vertical="center"/>
    </xf>
    <xf numFmtId="164" fontId="0" fillId="3" borderId="3" xfId="0" applyNumberFormat="1" applyFill="1" applyBorder="1" applyAlignment="1" applyProtection="1">
      <alignment horizontal="center" vertical="center"/>
    </xf>
    <xf numFmtId="164" fontId="0" fillId="0" borderId="0" xfId="0" applyNumberFormat="1" applyFill="1" applyBorder="1" applyAlignment="1" applyProtection="1">
      <alignment horizontal="center"/>
    </xf>
    <xf numFmtId="164" fontId="0" fillId="3" borderId="4" xfId="0" applyNumberFormat="1" applyFill="1" applyBorder="1" applyAlignment="1" applyProtection="1">
      <alignment horizontal="center" vertical="center"/>
    </xf>
    <xf numFmtId="164" fontId="0" fillId="3" borderId="5" xfId="0" applyNumberFormat="1" applyFill="1" applyBorder="1" applyAlignment="1" applyProtection="1">
      <alignment horizontal="center" vertical="center"/>
    </xf>
    <xf numFmtId="0" fontId="7" fillId="4" borderId="6" xfId="0" applyFont="1" applyFill="1" applyBorder="1" applyAlignment="1" applyProtection="1">
      <alignment horizontal="right"/>
    </xf>
    <xf numFmtId="0" fontId="0" fillId="0" borderId="0" xfId="0" applyProtection="1"/>
    <xf numFmtId="0" fontId="7" fillId="5" borderId="7" xfId="0" applyFont="1" applyFill="1" applyBorder="1" applyAlignment="1" applyProtection="1">
      <alignment horizontal="right"/>
    </xf>
    <xf numFmtId="0" fontId="7" fillId="5" borderId="6" xfId="0" applyFont="1" applyFill="1" applyBorder="1" applyAlignment="1" applyProtection="1">
      <alignment horizontal="right"/>
    </xf>
    <xf numFmtId="1" fontId="0" fillId="0" borderId="0" xfId="0" applyNumberFormat="1" applyFill="1" applyBorder="1" applyAlignment="1" applyProtection="1">
      <alignment horizontal="center"/>
    </xf>
    <xf numFmtId="0" fontId="0" fillId="0" borderId="0" xfId="0" applyNumberFormat="1" applyBorder="1" applyAlignment="1" applyProtection="1">
      <alignment horizontal="center"/>
    </xf>
    <xf numFmtId="164" fontId="0" fillId="2" borderId="8" xfId="0" applyNumberFormat="1" applyFill="1" applyBorder="1" applyAlignment="1" applyProtection="1">
      <alignment horizontal="center"/>
      <protection locked="0"/>
    </xf>
    <xf numFmtId="164" fontId="0" fillId="5" borderId="3" xfId="0" applyNumberFormat="1" applyFill="1" applyBorder="1" applyAlignment="1" applyProtection="1">
      <alignment horizontal="center"/>
    </xf>
    <xf numFmtId="0" fontId="7" fillId="6" borderId="7" xfId="0" applyFont="1" applyFill="1" applyBorder="1" applyAlignment="1" applyProtection="1">
      <alignment horizontal="right"/>
    </xf>
    <xf numFmtId="164" fontId="0" fillId="6" borderId="3" xfId="0" applyNumberFormat="1" applyFill="1" applyBorder="1" applyAlignment="1" applyProtection="1">
      <alignment horizontal="center"/>
    </xf>
    <xf numFmtId="0" fontId="7" fillId="6" borderId="6" xfId="0" applyFont="1" applyFill="1" applyBorder="1" applyAlignment="1" applyProtection="1">
      <alignment horizontal="right"/>
    </xf>
    <xf numFmtId="0" fontId="7" fillId="7" borderId="7" xfId="0" applyFont="1" applyFill="1" applyBorder="1" applyAlignment="1" applyProtection="1">
      <alignment horizontal="right"/>
    </xf>
    <xf numFmtId="164" fontId="0" fillId="7" borderId="3" xfId="0" applyNumberFormat="1" applyFill="1" applyBorder="1" applyAlignment="1" applyProtection="1">
      <alignment horizontal="center"/>
    </xf>
    <xf numFmtId="0" fontId="7" fillId="7" borderId="6" xfId="0" applyFont="1" applyFill="1" applyBorder="1" applyAlignment="1" applyProtection="1">
      <alignment horizontal="right"/>
    </xf>
    <xf numFmtId="0" fontId="0" fillId="0" borderId="9" xfId="0" applyFill="1" applyBorder="1" applyAlignment="1" applyProtection="1">
      <alignment horizontal="right"/>
    </xf>
    <xf numFmtId="164" fontId="0" fillId="7" borderId="8" xfId="0" applyNumberFormat="1" applyFill="1" applyBorder="1" applyAlignment="1" applyProtection="1">
      <alignment horizontal="center"/>
    </xf>
    <xf numFmtId="0" fontId="7" fillId="3" borderId="7" xfId="0" applyFont="1" applyFill="1" applyBorder="1" applyAlignment="1" applyProtection="1">
      <alignment horizontal="right"/>
    </xf>
    <xf numFmtId="164" fontId="0" fillId="3" borderId="3" xfId="0" applyNumberFormat="1" applyFill="1" applyBorder="1" applyAlignment="1" applyProtection="1">
      <alignment horizontal="center"/>
    </xf>
    <xf numFmtId="0" fontId="7" fillId="3" borderId="6" xfId="0" applyFont="1" applyFill="1" applyBorder="1" applyAlignment="1" applyProtection="1">
      <alignment horizontal="right"/>
    </xf>
    <xf numFmtId="0" fontId="7" fillId="7" borderId="6" xfId="0" applyFont="1" applyFill="1" applyBorder="1" applyAlignment="1" applyProtection="1">
      <alignment horizontal="right" wrapText="1"/>
    </xf>
    <xf numFmtId="0" fontId="7" fillId="8" borderId="7" xfId="0" applyFont="1" applyFill="1" applyBorder="1" applyAlignment="1" applyProtection="1">
      <alignment horizontal="right"/>
    </xf>
    <xf numFmtId="0" fontId="7" fillId="8" borderId="6" xfId="0" applyFont="1" applyFill="1" applyBorder="1" applyAlignment="1" applyProtection="1">
      <alignment horizontal="right"/>
    </xf>
    <xf numFmtId="164" fontId="0" fillId="8" borderId="3" xfId="0" applyNumberFormat="1" applyFill="1" applyBorder="1" applyAlignment="1" applyProtection="1">
      <alignment horizontal="center"/>
    </xf>
    <xf numFmtId="0" fontId="7" fillId="8" borderId="6" xfId="0" applyFont="1" applyFill="1" applyBorder="1" applyAlignment="1" applyProtection="1">
      <alignment horizontal="right" wrapText="1"/>
    </xf>
    <xf numFmtId="0" fontId="7" fillId="9" borderId="7" xfId="0" applyFont="1" applyFill="1" applyBorder="1" applyAlignment="1" applyProtection="1">
      <alignment horizontal="right"/>
    </xf>
    <xf numFmtId="0" fontId="7" fillId="9" borderId="6" xfId="0" applyFont="1" applyFill="1" applyBorder="1" applyAlignment="1" applyProtection="1">
      <alignment horizontal="right"/>
    </xf>
    <xf numFmtId="164" fontId="0" fillId="9" borderId="3" xfId="0" applyNumberFormat="1" applyFill="1" applyBorder="1" applyAlignment="1" applyProtection="1">
      <alignment horizontal="center"/>
    </xf>
    <xf numFmtId="0" fontId="7" fillId="9" borderId="6" xfId="0" applyFont="1" applyFill="1" applyBorder="1" applyAlignment="1" applyProtection="1">
      <alignment horizontal="right" vertical="center" wrapText="1"/>
    </xf>
    <xf numFmtId="0" fontId="7" fillId="9" borderId="6" xfId="0" applyFont="1" applyFill="1" applyBorder="1" applyAlignment="1" applyProtection="1">
      <alignment horizontal="right" wrapText="1"/>
    </xf>
    <xf numFmtId="0" fontId="7" fillId="3" borderId="10" xfId="0" applyFont="1" applyFill="1" applyBorder="1" applyAlignment="1" applyProtection="1">
      <alignment horizontal="right"/>
    </xf>
    <xf numFmtId="0" fontId="1" fillId="0" borderId="9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/>
    </xf>
    <xf numFmtId="0" fontId="0" fillId="0" borderId="4" xfId="0" applyBorder="1"/>
    <xf numFmtId="0" fontId="0" fillId="0" borderId="0" xfId="0" applyAlignment="1">
      <alignment horizontal="center" vertical="center" wrapText="1"/>
    </xf>
    <xf numFmtId="0" fontId="7" fillId="6" borderId="8" xfId="0" applyFont="1" applyFill="1" applyBorder="1" applyAlignment="1" applyProtection="1">
      <alignment horizontal="right"/>
    </xf>
    <xf numFmtId="0" fontId="7" fillId="3" borderId="3" xfId="0" applyFont="1" applyFill="1" applyBorder="1" applyAlignment="1" applyProtection="1">
      <alignment horizontal="right"/>
    </xf>
    <xf numFmtId="0" fontId="10" fillId="0" borderId="0" xfId="0" applyFont="1" applyAlignment="1">
      <alignment horizontal="center" vertical="center" wrapText="1"/>
    </xf>
    <xf numFmtId="0" fontId="3" fillId="5" borderId="0" xfId="0" applyFont="1" applyFill="1" applyBorder="1" applyAlignment="1" applyProtection="1">
      <alignment horizontal="right"/>
    </xf>
    <xf numFmtId="0" fontId="0" fillId="0" borderId="0" xfId="0" applyBorder="1" applyAlignment="1">
      <alignment horizontal="center" vertical="center" wrapText="1"/>
    </xf>
    <xf numFmtId="164" fontId="0" fillId="0" borderId="0" xfId="0" applyNumberFormat="1" applyBorder="1" applyAlignment="1" applyProtection="1">
      <alignment horizontal="left" wrapText="1"/>
    </xf>
    <xf numFmtId="0" fontId="3" fillId="6" borderId="0" xfId="0" applyFont="1" applyFill="1" applyBorder="1" applyAlignment="1" applyProtection="1">
      <alignment horizontal="right"/>
    </xf>
    <xf numFmtId="0" fontId="7" fillId="5" borderId="11" xfId="0" applyFont="1" applyFill="1" applyBorder="1" applyAlignment="1" applyProtection="1">
      <alignment horizontal="right"/>
    </xf>
    <xf numFmtId="0" fontId="7" fillId="5" borderId="2" xfId="0" applyFont="1" applyFill="1" applyBorder="1" applyAlignment="1" applyProtection="1">
      <alignment horizontal="right"/>
    </xf>
    <xf numFmtId="0" fontId="7" fillId="0" borderId="1" xfId="0" applyFont="1" applyBorder="1" applyAlignment="1">
      <alignment horizontal="left" vertical="center" wrapText="1"/>
    </xf>
    <xf numFmtId="1" fontId="3" fillId="4" borderId="9" xfId="0" applyNumberFormat="1" applyFont="1" applyFill="1" applyBorder="1" applyAlignment="1" applyProtection="1">
      <alignment horizontal="right" wrapText="1"/>
    </xf>
    <xf numFmtId="164" fontId="0" fillId="4" borderId="6" xfId="0" applyNumberFormat="1" applyFill="1" applyBorder="1" applyAlignment="1" applyProtection="1">
      <alignment horizontal="center" wrapText="1"/>
    </xf>
    <xf numFmtId="164" fontId="0" fillId="4" borderId="12" xfId="0" applyNumberFormat="1" applyFill="1" applyBorder="1" applyAlignment="1" applyProtection="1">
      <alignment horizontal="center" wrapText="1"/>
    </xf>
    <xf numFmtId="0" fontId="3" fillId="4" borderId="4" xfId="0" applyFont="1" applyFill="1" applyBorder="1" applyAlignment="1" applyProtection="1">
      <alignment horizontal="right"/>
    </xf>
    <xf numFmtId="0" fontId="3" fillId="10" borderId="0" xfId="0" applyFont="1" applyFill="1" applyBorder="1" applyAlignment="1" applyProtection="1">
      <alignment horizontal="right"/>
    </xf>
    <xf numFmtId="0" fontId="7" fillId="10" borderId="7" xfId="0" applyFont="1" applyFill="1" applyBorder="1" applyAlignment="1" applyProtection="1">
      <alignment horizontal="right"/>
    </xf>
    <xf numFmtId="0" fontId="7" fillId="10" borderId="6" xfId="0" applyFont="1" applyFill="1" applyBorder="1" applyAlignment="1" applyProtection="1">
      <alignment horizontal="right"/>
    </xf>
    <xf numFmtId="164" fontId="0" fillId="10" borderId="3" xfId="0" applyNumberFormat="1" applyFill="1" applyBorder="1" applyAlignment="1" applyProtection="1">
      <alignment horizontal="center"/>
    </xf>
    <xf numFmtId="0" fontId="3" fillId="10" borderId="9" xfId="0" applyFont="1" applyFill="1" applyBorder="1" applyAlignment="1" applyProtection="1">
      <alignment horizontal="right"/>
    </xf>
    <xf numFmtId="164" fontId="0" fillId="0" borderId="0" xfId="0" applyNumberFormat="1" applyBorder="1" applyAlignment="1" applyProtection="1">
      <alignment horizontal="left" wrapText="1"/>
    </xf>
    <xf numFmtId="0" fontId="4" fillId="12" borderId="0" xfId="0" applyFont="1" applyFill="1" applyBorder="1" applyAlignment="1" applyProtection="1">
      <alignment horizontal="center" vertical="center"/>
    </xf>
    <xf numFmtId="0" fontId="8" fillId="11" borderId="0" xfId="0" applyFont="1" applyFill="1" applyBorder="1" applyAlignment="1" applyProtection="1">
      <alignment horizontal="center"/>
    </xf>
    <xf numFmtId="0" fontId="0" fillId="11" borderId="0" xfId="0" applyFill="1" applyBorder="1" applyAlignment="1" applyProtection="1">
      <alignment horizontal="center"/>
    </xf>
    <xf numFmtId="1" fontId="5" fillId="4" borderId="12" xfId="0" applyNumberFormat="1" applyFont="1" applyFill="1" applyBorder="1" applyAlignment="1" applyProtection="1">
      <alignment horizontal="center" vertical="center" wrapText="1"/>
    </xf>
    <xf numFmtId="1" fontId="0" fillId="4" borderId="4" xfId="0" applyNumberFormat="1" applyFill="1" applyBorder="1" applyAlignment="1" applyProtection="1">
      <alignment horizontal="center" vertical="center" wrapText="1"/>
    </xf>
    <xf numFmtId="1" fontId="0" fillId="4" borderId="9" xfId="0" applyNumberFormat="1" applyFill="1" applyBorder="1" applyAlignment="1" applyProtection="1">
      <alignment horizontal="center" vertical="center" wrapText="1"/>
    </xf>
    <xf numFmtId="1" fontId="0" fillId="4" borderId="0" xfId="0" applyNumberFormat="1" applyFill="1" applyBorder="1" applyAlignment="1" applyProtection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164" fontId="0" fillId="0" borderId="4" xfId="0" applyNumberFormat="1" applyBorder="1" applyAlignment="1" applyProtection="1">
      <alignment horizontal="left" wrapText="1"/>
    </xf>
    <xf numFmtId="164" fontId="4" fillId="3" borderId="0" xfId="0" applyNumberFormat="1" applyFont="1" applyFill="1" applyBorder="1" applyAlignment="1" applyProtection="1">
      <alignment horizontal="center" vertical="center"/>
    </xf>
    <xf numFmtId="164" fontId="4" fillId="3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/>
    </xf>
    <xf numFmtId="1" fontId="11" fillId="11" borderId="9" xfId="0" applyNumberFormat="1" applyFont="1" applyFill="1" applyBorder="1" applyAlignment="1" applyProtection="1">
      <alignment horizontal="center" wrapText="1"/>
    </xf>
    <xf numFmtId="1" fontId="11" fillId="11" borderId="1" xfId="0" applyNumberFormat="1" applyFont="1" applyFill="1" applyBorder="1" applyAlignment="1" applyProtection="1">
      <alignment horizontal="center" wrapText="1"/>
    </xf>
    <xf numFmtId="1" fontId="5" fillId="3" borderId="12" xfId="0" applyNumberFormat="1" applyFont="1" applyFill="1" applyBorder="1" applyAlignment="1" applyProtection="1">
      <alignment horizontal="center" vertical="center" wrapText="1"/>
    </xf>
    <xf numFmtId="1" fontId="5" fillId="3" borderId="5" xfId="0" applyNumberFormat="1" applyFont="1" applyFill="1" applyBorder="1" applyAlignment="1" applyProtection="1">
      <alignment horizontal="center" vertical="center" wrapText="1"/>
    </xf>
    <xf numFmtId="1" fontId="5" fillId="3" borderId="9" xfId="0" applyNumberFormat="1" applyFont="1" applyFill="1" applyBorder="1" applyAlignment="1" applyProtection="1">
      <alignment horizontal="center" vertical="center" wrapText="1"/>
    </xf>
    <xf numFmtId="1" fontId="5" fillId="3" borderId="1" xfId="0" applyNumberFormat="1" applyFont="1" applyFill="1" applyBorder="1" applyAlignment="1" applyProtection="1">
      <alignment horizontal="center" vertical="center" wrapText="1"/>
    </xf>
    <xf numFmtId="1" fontId="5" fillId="3" borderId="7" xfId="0" applyNumberFormat="1" applyFont="1" applyFill="1" applyBorder="1" applyAlignment="1" applyProtection="1">
      <alignment horizontal="center" vertical="center" wrapText="1"/>
    </xf>
    <xf numFmtId="1" fontId="5" fillId="3" borderId="8" xfId="0" applyNumberFormat="1" applyFont="1" applyFill="1" applyBorder="1" applyAlignment="1" applyProtection="1">
      <alignment horizontal="center" vertical="center" wrapText="1"/>
    </xf>
    <xf numFmtId="1" fontId="5" fillId="9" borderId="12" xfId="0" applyNumberFormat="1" applyFont="1" applyFill="1" applyBorder="1" applyAlignment="1" applyProtection="1">
      <alignment horizontal="center" vertical="center" wrapText="1"/>
    </xf>
    <xf numFmtId="1" fontId="5" fillId="9" borderId="5" xfId="0" applyNumberFormat="1" applyFont="1" applyFill="1" applyBorder="1" applyAlignment="1" applyProtection="1">
      <alignment horizontal="center" vertical="center" wrapText="1"/>
    </xf>
    <xf numFmtId="1" fontId="5" fillId="9" borderId="9" xfId="0" applyNumberFormat="1" applyFont="1" applyFill="1" applyBorder="1" applyAlignment="1" applyProtection="1">
      <alignment horizontal="center" vertical="center" wrapText="1"/>
    </xf>
    <xf numFmtId="1" fontId="5" fillId="9" borderId="1" xfId="0" applyNumberFormat="1" applyFont="1" applyFill="1" applyBorder="1" applyAlignment="1" applyProtection="1">
      <alignment horizontal="center" vertical="center" wrapText="1"/>
    </xf>
    <xf numFmtId="1" fontId="5" fillId="8" borderId="12" xfId="0" applyNumberFormat="1" applyFont="1" applyFill="1" applyBorder="1" applyAlignment="1" applyProtection="1">
      <alignment horizontal="center" vertical="center" wrapText="1"/>
    </xf>
    <xf numFmtId="1" fontId="5" fillId="8" borderId="5" xfId="0" applyNumberFormat="1" applyFont="1" applyFill="1" applyBorder="1" applyAlignment="1" applyProtection="1">
      <alignment horizontal="center" vertical="center" wrapText="1"/>
    </xf>
    <xf numFmtId="1" fontId="5" fillId="8" borderId="9" xfId="0" applyNumberFormat="1" applyFont="1" applyFill="1" applyBorder="1" applyAlignment="1" applyProtection="1">
      <alignment horizontal="center" vertical="center" wrapText="1"/>
    </xf>
    <xf numFmtId="1" fontId="5" fillId="8" borderId="1" xfId="0" applyNumberFormat="1" applyFont="1" applyFill="1" applyBorder="1" applyAlignment="1" applyProtection="1">
      <alignment horizontal="center" vertical="center" wrapText="1"/>
    </xf>
    <xf numFmtId="1" fontId="5" fillId="8" borderId="7" xfId="0" applyNumberFormat="1" applyFont="1" applyFill="1" applyBorder="1" applyAlignment="1" applyProtection="1">
      <alignment horizontal="center" vertical="center" wrapText="1"/>
    </xf>
    <xf numFmtId="1" fontId="5" fillId="8" borderId="8" xfId="0" applyNumberFormat="1" applyFont="1" applyFill="1" applyBorder="1" applyAlignment="1" applyProtection="1">
      <alignment horizontal="center" vertical="center" wrapText="1"/>
    </xf>
    <xf numFmtId="1" fontId="0" fillId="8" borderId="12" xfId="0" applyNumberFormat="1" applyFill="1" applyBorder="1" applyAlignment="1" applyProtection="1">
      <alignment horizontal="center" vertical="center" wrapText="1"/>
    </xf>
    <xf numFmtId="1" fontId="0" fillId="8" borderId="5" xfId="0" applyNumberFormat="1" applyFill="1" applyBorder="1" applyAlignment="1" applyProtection="1">
      <alignment horizontal="center" vertical="center" wrapText="1"/>
    </xf>
    <xf numFmtId="1" fontId="0" fillId="8" borderId="9" xfId="0" applyNumberFormat="1" applyFill="1" applyBorder="1" applyAlignment="1" applyProtection="1">
      <alignment horizontal="center" vertical="center" wrapText="1"/>
    </xf>
    <xf numFmtId="1" fontId="0" fillId="8" borderId="1" xfId="0" applyNumberFormat="1" applyFill="1" applyBorder="1" applyAlignment="1" applyProtection="1">
      <alignment horizontal="center" vertical="center" wrapText="1"/>
    </xf>
    <xf numFmtId="1" fontId="0" fillId="8" borderId="7" xfId="0" applyNumberFormat="1" applyFill="1" applyBorder="1" applyAlignment="1" applyProtection="1">
      <alignment horizontal="center" vertical="center" wrapText="1"/>
    </xf>
    <xf numFmtId="1" fontId="0" fillId="8" borderId="8" xfId="0" applyNumberFormat="1" applyFill="1" applyBorder="1" applyAlignment="1" applyProtection="1">
      <alignment horizontal="center" vertical="center" wrapText="1"/>
    </xf>
    <xf numFmtId="1" fontId="0" fillId="9" borderId="12" xfId="0" applyNumberFormat="1" applyFill="1" applyBorder="1" applyAlignment="1" applyProtection="1">
      <alignment horizontal="center" vertical="center" wrapText="1"/>
    </xf>
    <xf numFmtId="1" fontId="0" fillId="9" borderId="5" xfId="0" applyNumberFormat="1" applyFill="1" applyBorder="1" applyAlignment="1" applyProtection="1">
      <alignment horizontal="center" vertical="center" wrapText="1"/>
    </xf>
    <xf numFmtId="1" fontId="0" fillId="9" borderId="9" xfId="0" applyNumberFormat="1" applyFill="1" applyBorder="1" applyAlignment="1" applyProtection="1">
      <alignment horizontal="center" vertical="center" wrapText="1"/>
    </xf>
    <xf numFmtId="1" fontId="0" fillId="9" borderId="1" xfId="0" applyNumberFormat="1" applyFill="1" applyBorder="1" applyAlignment="1" applyProtection="1">
      <alignment horizontal="center" vertical="center" wrapText="1"/>
    </xf>
    <xf numFmtId="1" fontId="0" fillId="9" borderId="7" xfId="0" applyNumberFormat="1" applyFill="1" applyBorder="1" applyAlignment="1" applyProtection="1">
      <alignment horizontal="center" vertical="center" wrapText="1"/>
    </xf>
    <xf numFmtId="1" fontId="0" fillId="9" borderId="8" xfId="0" applyNumberForma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2" xfId="0" applyFont="1" applyFill="1" applyBorder="1" applyAlignment="1" applyProtection="1">
      <alignment horizontal="center"/>
    </xf>
    <xf numFmtId="0" fontId="7" fillId="0" borderId="5" xfId="0" applyFont="1" applyFill="1" applyBorder="1" applyAlignment="1" applyProtection="1">
      <alignment horizontal="center"/>
    </xf>
    <xf numFmtId="0" fontId="7" fillId="0" borderId="9" xfId="0" applyFont="1" applyFill="1" applyBorder="1" applyAlignment="1" applyProtection="1">
      <alignment horizontal="center"/>
    </xf>
    <xf numFmtId="0" fontId="7" fillId="0" borderId="1" xfId="0" applyFont="1" applyFill="1" applyBorder="1" applyAlignment="1" applyProtection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1" fontId="11" fillId="11" borderId="6" xfId="0" applyNumberFormat="1" applyFont="1" applyFill="1" applyBorder="1" applyAlignment="1" applyProtection="1">
      <alignment horizontal="center" wrapText="1"/>
    </xf>
    <xf numFmtId="1" fontId="11" fillId="11" borderId="3" xfId="0" applyNumberFormat="1" applyFont="1" applyFill="1" applyBorder="1" applyAlignment="1" applyProtection="1">
      <alignment horizontal="center" wrapText="1"/>
    </xf>
    <xf numFmtId="1" fontId="11" fillId="11" borderId="2" xfId="0" applyNumberFormat="1" applyFont="1" applyFill="1" applyBorder="1" applyAlignment="1" applyProtection="1">
      <alignment horizontal="center" wrapText="1"/>
    </xf>
    <xf numFmtId="1" fontId="5" fillId="7" borderId="12" xfId="0" applyNumberFormat="1" applyFont="1" applyFill="1" applyBorder="1" applyAlignment="1" applyProtection="1">
      <alignment horizontal="center" wrapText="1"/>
    </xf>
    <xf numFmtId="1" fontId="5" fillId="7" borderId="5" xfId="0" applyNumberFormat="1" applyFont="1" applyFill="1" applyBorder="1" applyAlignment="1" applyProtection="1">
      <alignment horizontal="center" wrapText="1"/>
    </xf>
    <xf numFmtId="1" fontId="5" fillId="7" borderId="9" xfId="0" applyNumberFormat="1" applyFont="1" applyFill="1" applyBorder="1" applyAlignment="1" applyProtection="1">
      <alignment horizontal="center" wrapText="1"/>
    </xf>
    <xf numFmtId="1" fontId="5" fillId="7" borderId="1" xfId="0" applyNumberFormat="1" applyFont="1" applyFill="1" applyBorder="1" applyAlignment="1" applyProtection="1">
      <alignment horizontal="center" wrapText="1"/>
    </xf>
    <xf numFmtId="1" fontId="5" fillId="7" borderId="7" xfId="0" applyNumberFormat="1" applyFont="1" applyFill="1" applyBorder="1" applyAlignment="1" applyProtection="1">
      <alignment horizontal="center" wrapText="1"/>
    </xf>
    <xf numFmtId="1" fontId="5" fillId="7" borderId="8" xfId="0" applyNumberFormat="1" applyFont="1" applyFill="1" applyBorder="1" applyAlignment="1" applyProtection="1">
      <alignment horizontal="center" wrapText="1"/>
    </xf>
    <xf numFmtId="1" fontId="5" fillId="5" borderId="12" xfId="0" applyNumberFormat="1" applyFont="1" applyFill="1" applyBorder="1" applyAlignment="1" applyProtection="1">
      <alignment horizontal="center" wrapText="1"/>
    </xf>
    <xf numFmtId="1" fontId="5" fillId="5" borderId="5" xfId="0" applyNumberFormat="1" applyFont="1" applyFill="1" applyBorder="1" applyAlignment="1" applyProtection="1">
      <alignment horizontal="center" wrapText="1"/>
    </xf>
    <xf numFmtId="1" fontId="5" fillId="5" borderId="9" xfId="0" applyNumberFormat="1" applyFont="1" applyFill="1" applyBorder="1" applyAlignment="1" applyProtection="1">
      <alignment horizontal="center" wrapText="1"/>
    </xf>
    <xf numFmtId="1" fontId="5" fillId="5" borderId="1" xfId="0" applyNumberFormat="1" applyFont="1" applyFill="1" applyBorder="1" applyAlignment="1" applyProtection="1">
      <alignment horizontal="center" wrapText="1"/>
    </xf>
    <xf numFmtId="0" fontId="7" fillId="5" borderId="6" xfId="0" applyFont="1" applyFill="1" applyBorder="1" applyAlignment="1" applyProtection="1">
      <alignment horizontal="center"/>
    </xf>
    <xf numFmtId="0" fontId="7" fillId="5" borderId="3" xfId="0" applyFont="1" applyFill="1" applyBorder="1" applyAlignment="1" applyProtection="1">
      <alignment horizontal="center"/>
    </xf>
    <xf numFmtId="1" fontId="0" fillId="7" borderId="12" xfId="0" applyNumberFormat="1" applyFill="1" applyBorder="1" applyAlignment="1" applyProtection="1">
      <alignment horizontal="center" wrapText="1"/>
    </xf>
    <xf numFmtId="1" fontId="0" fillId="7" borderId="5" xfId="0" applyNumberFormat="1" applyFill="1" applyBorder="1" applyAlignment="1" applyProtection="1">
      <alignment horizontal="center" wrapText="1"/>
    </xf>
    <xf numFmtId="1" fontId="0" fillId="7" borderId="9" xfId="0" applyNumberFormat="1" applyFill="1" applyBorder="1" applyAlignment="1" applyProtection="1">
      <alignment horizontal="center" wrapText="1"/>
    </xf>
    <xf numFmtId="1" fontId="0" fillId="7" borderId="1" xfId="0" applyNumberFormat="1" applyFill="1" applyBorder="1" applyAlignment="1" applyProtection="1">
      <alignment horizontal="center" wrapText="1"/>
    </xf>
    <xf numFmtId="1" fontId="0" fillId="7" borderId="7" xfId="0" applyNumberFormat="1" applyFill="1" applyBorder="1" applyAlignment="1" applyProtection="1">
      <alignment horizontal="center" wrapText="1"/>
    </xf>
    <xf numFmtId="1" fontId="0" fillId="7" borderId="8" xfId="0" applyNumberFormat="1" applyFill="1" applyBorder="1" applyAlignment="1" applyProtection="1">
      <alignment horizontal="center" wrapText="1"/>
    </xf>
    <xf numFmtId="1" fontId="5" fillId="5" borderId="4" xfId="0" applyNumberFormat="1" applyFont="1" applyFill="1" applyBorder="1" applyAlignment="1" applyProtection="1">
      <alignment horizontal="center" wrapText="1"/>
    </xf>
    <xf numFmtId="1" fontId="5" fillId="5" borderId="0" xfId="0" applyNumberFormat="1" applyFont="1" applyFill="1" applyBorder="1" applyAlignment="1" applyProtection="1">
      <alignment horizontal="center" wrapText="1"/>
    </xf>
    <xf numFmtId="1" fontId="5" fillId="6" borderId="12" xfId="0" applyNumberFormat="1" applyFont="1" applyFill="1" applyBorder="1" applyAlignment="1" applyProtection="1">
      <alignment horizontal="center" wrapText="1"/>
    </xf>
    <xf numFmtId="1" fontId="5" fillId="6" borderId="5" xfId="0" applyNumberFormat="1" applyFont="1" applyFill="1" applyBorder="1" applyAlignment="1" applyProtection="1">
      <alignment horizontal="center" wrapText="1"/>
    </xf>
    <xf numFmtId="1" fontId="5" fillId="6" borderId="9" xfId="0" applyNumberFormat="1" applyFont="1" applyFill="1" applyBorder="1" applyAlignment="1" applyProtection="1">
      <alignment horizontal="center" wrapText="1"/>
    </xf>
    <xf numFmtId="1" fontId="5" fillId="6" borderId="1" xfId="0" applyNumberFormat="1" applyFont="1" applyFill="1" applyBorder="1" applyAlignment="1" applyProtection="1">
      <alignment horizontal="center" wrapText="1"/>
    </xf>
    <xf numFmtId="0" fontId="7" fillId="0" borderId="9" xfId="0" applyFont="1" applyBorder="1" applyAlignment="1">
      <alignment horizontal="center" vertical="center" wrapText="1"/>
    </xf>
    <xf numFmtId="1" fontId="5" fillId="10" borderId="4" xfId="0" applyNumberFormat="1" applyFont="1" applyFill="1" applyBorder="1" applyAlignment="1" applyProtection="1">
      <alignment horizontal="center" wrapText="1"/>
    </xf>
    <xf numFmtId="1" fontId="5" fillId="10" borderId="5" xfId="0" applyNumberFormat="1" applyFont="1" applyFill="1" applyBorder="1" applyAlignment="1" applyProtection="1">
      <alignment horizontal="center" wrapText="1"/>
    </xf>
    <xf numFmtId="1" fontId="5" fillId="10" borderId="0" xfId="0" applyNumberFormat="1" applyFont="1" applyFill="1" applyBorder="1" applyAlignment="1" applyProtection="1">
      <alignment horizontal="center" wrapText="1"/>
    </xf>
    <xf numFmtId="1" fontId="5" fillId="10" borderId="1" xfId="0" applyNumberFormat="1" applyFont="1" applyFill="1" applyBorder="1" applyAlignment="1" applyProtection="1">
      <alignment horizontal="center" wrapText="1"/>
    </xf>
    <xf numFmtId="1" fontId="5" fillId="10" borderId="12" xfId="0" applyNumberFormat="1" applyFont="1" applyFill="1" applyBorder="1" applyAlignment="1" applyProtection="1">
      <alignment horizontal="center" wrapText="1"/>
    </xf>
    <xf numFmtId="1" fontId="5" fillId="10" borderId="9" xfId="0" applyNumberFormat="1" applyFont="1" applyFill="1" applyBorder="1" applyAlignment="1" applyProtection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"/>
  <sheetViews>
    <sheetView tabSelected="1" workbookViewId="0">
      <selection activeCell="A93" sqref="A93:F93"/>
    </sheetView>
  </sheetViews>
  <sheetFormatPr defaultColWidth="8.85546875" defaultRowHeight="12.75" x14ac:dyDescent="0.2"/>
  <cols>
    <col min="1" max="1" width="41" customWidth="1"/>
    <col min="2" max="2" width="11.85546875" style="1" customWidth="1"/>
    <col min="3" max="3" width="12.7109375" style="1" customWidth="1"/>
    <col min="4" max="4" width="11" style="1" customWidth="1"/>
    <col min="5" max="5" width="34.28515625" customWidth="1"/>
    <col min="6" max="6" width="10.7109375" customWidth="1"/>
    <col min="7" max="7" width="8.42578125" customWidth="1"/>
    <col min="8" max="8" width="10.28515625" customWidth="1"/>
  </cols>
  <sheetData>
    <row r="1" spans="1:7" x14ac:dyDescent="0.2">
      <c r="A1" s="75" t="s">
        <v>60</v>
      </c>
      <c r="B1" s="75"/>
      <c r="C1" s="75"/>
      <c r="D1" s="4"/>
      <c r="E1" s="82" t="s">
        <v>57</v>
      </c>
      <c r="F1" s="82"/>
      <c r="G1" s="2"/>
    </row>
    <row r="2" spans="1:7" ht="12.75" customHeight="1" x14ac:dyDescent="0.2">
      <c r="A2" s="75"/>
      <c r="B2" s="75"/>
      <c r="C2" s="75"/>
      <c r="D2" s="4"/>
      <c r="E2" s="82"/>
      <c r="F2" s="82"/>
      <c r="G2" s="2"/>
    </row>
    <row r="3" spans="1:7" ht="12.75" customHeight="1" x14ac:dyDescent="0.2">
      <c r="A3" s="86" t="s">
        <v>44</v>
      </c>
      <c r="B3" s="86"/>
      <c r="C3" s="86"/>
      <c r="D3" s="86"/>
      <c r="E3" s="82"/>
      <c r="F3" s="82"/>
      <c r="G3" s="2"/>
    </row>
    <row r="4" spans="1:7" ht="12.75" customHeight="1" x14ac:dyDescent="0.2">
      <c r="A4" s="5" t="s">
        <v>14</v>
      </c>
      <c r="B4" s="6"/>
      <c r="C4" s="6"/>
      <c r="D4" s="6"/>
      <c r="E4" s="82"/>
      <c r="F4" s="82"/>
      <c r="G4" s="2"/>
    </row>
    <row r="5" spans="1:7" ht="12.75" customHeight="1" x14ac:dyDescent="0.2">
      <c r="A5" s="7" t="s">
        <v>13</v>
      </c>
      <c r="B5" s="3">
        <v>15</v>
      </c>
      <c r="C5" s="23"/>
      <c r="D5" s="23"/>
      <c r="E5" s="82"/>
      <c r="F5" s="82"/>
      <c r="G5" s="2"/>
    </row>
    <row r="6" spans="1:7" ht="12.75" customHeight="1" x14ac:dyDescent="0.2">
      <c r="A6" s="8" t="s">
        <v>46</v>
      </c>
      <c r="B6" s="3">
        <v>2</v>
      </c>
      <c r="C6" s="23"/>
      <c r="D6" s="23"/>
      <c r="E6" s="82"/>
      <c r="F6" s="82"/>
      <c r="G6" s="2"/>
    </row>
    <row r="7" spans="1:7" ht="12.75" customHeight="1" x14ac:dyDescent="0.2">
      <c r="A7" s="7" t="s">
        <v>12</v>
      </c>
      <c r="B7" s="3">
        <v>50</v>
      </c>
      <c r="C7" s="23"/>
      <c r="D7" s="23"/>
      <c r="E7" s="82"/>
      <c r="F7" s="82"/>
      <c r="G7" s="2"/>
    </row>
    <row r="8" spans="1:7" ht="12.75" customHeight="1" x14ac:dyDescent="0.2">
      <c r="A8" s="9"/>
      <c r="B8" s="24"/>
      <c r="C8" s="10"/>
      <c r="D8" s="10"/>
      <c r="E8" s="82"/>
      <c r="F8" s="82"/>
      <c r="G8" s="2"/>
    </row>
    <row r="9" spans="1:7" ht="12.75" customHeight="1" x14ac:dyDescent="0.2">
      <c r="A9" s="5" t="s">
        <v>15</v>
      </c>
      <c r="B9" s="24"/>
      <c r="C9" s="10"/>
      <c r="D9" s="10"/>
      <c r="E9" s="82"/>
      <c r="F9" s="82"/>
      <c r="G9" s="2"/>
    </row>
    <row r="10" spans="1:7" ht="12.75" customHeight="1" x14ac:dyDescent="0.2">
      <c r="A10" s="7" t="s">
        <v>13</v>
      </c>
      <c r="B10" s="3">
        <v>12</v>
      </c>
      <c r="C10" s="10"/>
      <c r="D10" s="10"/>
      <c r="E10" s="82"/>
      <c r="F10" s="82"/>
      <c r="G10" s="2"/>
    </row>
    <row r="11" spans="1:7" ht="12.75" customHeight="1" x14ac:dyDescent="0.2">
      <c r="A11" s="8" t="s">
        <v>47</v>
      </c>
      <c r="B11" s="3">
        <v>2</v>
      </c>
      <c r="C11" s="10"/>
      <c r="D11" s="10"/>
      <c r="E11" s="82"/>
      <c r="F11" s="82"/>
      <c r="G11" s="2"/>
    </row>
    <row r="12" spans="1:7" ht="12.75" customHeight="1" x14ac:dyDescent="0.2">
      <c r="A12" s="7" t="s">
        <v>12</v>
      </c>
      <c r="B12" s="3">
        <v>50</v>
      </c>
      <c r="C12" s="10"/>
      <c r="D12" s="10"/>
      <c r="E12" s="82"/>
      <c r="F12" s="82"/>
      <c r="G12" s="2"/>
    </row>
    <row r="13" spans="1:7" ht="12.75" customHeight="1" x14ac:dyDescent="0.2">
      <c r="A13" s="7"/>
      <c r="B13" s="11"/>
      <c r="C13" s="10"/>
      <c r="D13" s="10"/>
      <c r="E13" s="82"/>
      <c r="F13" s="82"/>
      <c r="G13" s="2"/>
    </row>
    <row r="14" spans="1:7" ht="15.75" customHeight="1" x14ac:dyDescent="0.25">
      <c r="A14" s="76" t="s">
        <v>16</v>
      </c>
      <c r="B14" s="77"/>
      <c r="C14" s="77"/>
      <c r="D14" s="77"/>
      <c r="E14" s="82"/>
      <c r="F14" s="82"/>
      <c r="G14" s="2"/>
    </row>
    <row r="15" spans="1:7" ht="12.75" customHeight="1" x14ac:dyDescent="0.2">
      <c r="A15" s="78" t="s">
        <v>34</v>
      </c>
      <c r="B15" s="79"/>
      <c r="C15" s="17" t="str">
        <f>IF(ISNUMBER(#REF!),IF(ISNUMBER(B7),IF(ISNUMBER(B12),IF(ISNUMBER(B13), B15-CONFIDENCE(0.05,#REF!,(B9+B14)),""),""),""),"")</f>
        <v/>
      </c>
      <c r="D15" s="18" t="str">
        <f>IF(ISNUMBER(#REF!),IF(ISNUMBER(B7),IF(ISNUMBER(B12),IF(ISNUMBER(B13), B15+CONFIDENCE(0.05,#REF!,(B9+B14)),""),""),""),"")</f>
        <v/>
      </c>
      <c r="E15" s="82"/>
      <c r="F15" s="82"/>
      <c r="G15" s="2"/>
    </row>
    <row r="16" spans="1:7" ht="14.25" customHeight="1" x14ac:dyDescent="0.2">
      <c r="A16" s="80"/>
      <c r="B16" s="81"/>
      <c r="C16" s="84" t="s">
        <v>19</v>
      </c>
      <c r="D16" s="85"/>
      <c r="E16" s="82"/>
      <c r="F16" s="82"/>
      <c r="G16" s="2"/>
    </row>
    <row r="17" spans="1:6" ht="12.75" customHeight="1" x14ac:dyDescent="0.2">
      <c r="A17" s="80"/>
      <c r="B17" s="81"/>
      <c r="C17" s="12" t="s">
        <v>17</v>
      </c>
      <c r="D17" s="13" t="s">
        <v>18</v>
      </c>
      <c r="E17" s="82"/>
      <c r="F17" s="82"/>
    </row>
    <row r="18" spans="1:6" ht="12.75" customHeight="1" x14ac:dyDescent="0.2">
      <c r="A18" s="19" t="s">
        <v>55</v>
      </c>
      <c r="B18" s="66">
        <f>IF(ISNUMBER(B22),(B5-B10)/B22,"")</f>
        <v>1.5152288168283161</v>
      </c>
      <c r="C18" s="14">
        <f>IF(ISNUMBER(B18),IF(ISNUMBER(B5),IF(ISNUMBER(B10),IF(ISNUMBER(B11), B18-CONFIDENCE(0.05,B22,(B7+B12)),""),""),""),"")</f>
        <v>1.1271757460104064</v>
      </c>
      <c r="D18" s="15">
        <f>IF(ISNUMBER(B18),IF(ISNUMBER(B5),IF(ISNUMBER(B11),IF(ISNUMBER(B10), B18+CONFIDENCE(0.05,B22,(B7+B12)),""),""),""),"")</f>
        <v>1.9032818876462259</v>
      </c>
      <c r="E18" s="82"/>
      <c r="F18" s="82"/>
    </row>
    <row r="19" spans="1:6" ht="12.75" customHeight="1" x14ac:dyDescent="0.2">
      <c r="A19" s="68" t="s">
        <v>56</v>
      </c>
      <c r="B19" s="67">
        <f>IF(ISNUMBER(B23),(B5-B10)/B23,"")</f>
        <v>1.5</v>
      </c>
      <c r="C19" s="14"/>
      <c r="D19" s="15"/>
      <c r="E19" s="82"/>
      <c r="F19" s="82"/>
    </row>
    <row r="20" spans="1:6" ht="12.75" customHeight="1" x14ac:dyDescent="0.2">
      <c r="A20" s="68" t="s">
        <v>53</v>
      </c>
      <c r="B20" s="67">
        <f>IF(ISNUMBER(B23),((1 - (3 / (4 * (B7+B12-2) - 1)))*B19),"")</f>
        <v>1.4884910485933505</v>
      </c>
      <c r="C20" s="14">
        <f>IF(ISNUMBER(B20), B20-CONFIDENCE(0.05,B23,(B7+B12)),"")</f>
        <v>1.0964982516853397</v>
      </c>
      <c r="D20" s="15">
        <f>IF(ISNUMBER(B20), B20+CONFIDENCE(0.05,B23,(B7+B12)),"")</f>
        <v>1.8804838455013613</v>
      </c>
      <c r="E20" s="82"/>
      <c r="F20" s="82"/>
    </row>
    <row r="21" spans="1:6" ht="12.75" customHeight="1" x14ac:dyDescent="0.2">
      <c r="A21" s="19" t="s">
        <v>43</v>
      </c>
      <c r="B21" s="66">
        <f>IF(ISNUMBER(B20), (B20)/(SQRT(B20^2+4*((B7+B12-2)/(B7+B12)))),"")</f>
        <v>0.60092117755989816</v>
      </c>
      <c r="C21" s="14">
        <f>IF(ISNUMBER(B21),IF(ISNUMBER(B5),IF(ISNUMBER(B10),IF(ISNUMBER(B11), B21-CONFIDENCE(0.05,B22,(B7+B12)),""),""),""),"")</f>
        <v>0.21286810674198842</v>
      </c>
      <c r="D21" s="15">
        <f>IF(ISNUMBER(B21),IF(ISNUMBER(B5),IF(ISNUMBER(B11),IF(ISNUMBER(B10), B21+CONFIDENCE(0.05,B22,(B7+B12)),""),""),""),"")</f>
        <v>0.9889742483778079</v>
      </c>
      <c r="E21" s="82"/>
      <c r="F21" s="82"/>
    </row>
    <row r="22" spans="1:6" ht="12.75" customHeight="1" x14ac:dyDescent="0.2">
      <c r="A22" s="65" t="s">
        <v>42</v>
      </c>
      <c r="B22" s="66">
        <f>IF(ISNUMBER(B23),B23*(SQRT((B7+B12-2)/(B7+B12))),"")</f>
        <v>1.9798989873223332</v>
      </c>
      <c r="C22" s="14" t="str">
        <f>IF(ISNUMBER(B17),IF(ISNUMBER(B10),IF(ISNUMBER(#REF!),IF(ISNUMBER(#REF!), B22-CONFIDENCE(0.05,B16,(B12+#REF!)),""),""),""),"")</f>
        <v/>
      </c>
      <c r="D22" s="15" t="str">
        <f>IF(ISNUMBER(B17),IF(ISNUMBER(B10),IF(ISNUMBER(#REF!),IF(ISNUMBER(#REF!), B22+CONFIDENCE(0.05,B16,(B12+#REF!)),""),""),""),"")</f>
        <v/>
      </c>
      <c r="E22" s="82"/>
      <c r="F22" s="82"/>
    </row>
    <row r="23" spans="1:6" ht="12.75" customHeight="1" x14ac:dyDescent="0.2">
      <c r="A23" s="68" t="s">
        <v>45</v>
      </c>
      <c r="B23" s="67">
        <f>IF(ISNUMBER(B12),(SQRT(((B7-1)*(B6^2)+(B12-1)*(B11^2))/(B7+B12-2))),"")</f>
        <v>2</v>
      </c>
      <c r="C23" s="14"/>
      <c r="D23" s="15"/>
      <c r="E23" s="82"/>
      <c r="F23" s="82"/>
    </row>
    <row r="24" spans="1:6" ht="12.75" customHeight="1" x14ac:dyDescent="0.2">
      <c r="A24" s="83" t="s">
        <v>54</v>
      </c>
      <c r="B24" s="83"/>
      <c r="C24" s="83"/>
      <c r="D24" s="20"/>
      <c r="E24" s="82"/>
      <c r="F24" s="82"/>
    </row>
    <row r="25" spans="1:6" ht="12.75" customHeight="1" x14ac:dyDescent="0.2">
      <c r="A25" s="74"/>
      <c r="B25" s="74"/>
      <c r="C25" s="74"/>
      <c r="D25" s="20"/>
      <c r="E25" s="82"/>
      <c r="F25" s="82"/>
    </row>
    <row r="26" spans="1:6" ht="12.75" customHeight="1" x14ac:dyDescent="0.2">
      <c r="A26" s="60"/>
      <c r="B26" s="60"/>
      <c r="C26" s="60"/>
      <c r="D26" s="20"/>
      <c r="E26" s="57"/>
      <c r="F26" s="57"/>
    </row>
    <row r="27" spans="1:6" ht="12.75" customHeight="1" x14ac:dyDescent="0.2">
      <c r="A27" s="74" t="s">
        <v>58</v>
      </c>
      <c r="B27" s="74"/>
      <c r="C27" s="74"/>
      <c r="D27" s="74"/>
      <c r="E27" s="74"/>
      <c r="F27" s="57"/>
    </row>
    <row r="28" spans="1:6" ht="12.75" customHeight="1" x14ac:dyDescent="0.2">
      <c r="A28" s="74"/>
      <c r="B28" s="74"/>
      <c r="C28" s="74"/>
      <c r="D28" s="74"/>
      <c r="E28" s="74"/>
      <c r="F28" s="57"/>
    </row>
    <row r="29" spans="1:6" ht="12.75" customHeight="1" x14ac:dyDescent="0.2">
      <c r="A29" s="75" t="s">
        <v>25</v>
      </c>
      <c r="B29" s="75"/>
      <c r="C29" s="75"/>
      <c r="D29" s="75"/>
      <c r="E29" s="75"/>
      <c r="F29" s="75"/>
    </row>
    <row r="30" spans="1:6" ht="12.75" customHeight="1" x14ac:dyDescent="0.2">
      <c r="A30" s="75"/>
      <c r="B30" s="75"/>
      <c r="C30" s="75"/>
      <c r="D30" s="75"/>
      <c r="E30" s="75"/>
      <c r="F30" s="75"/>
    </row>
    <row r="31" spans="1:6" ht="12.75" customHeight="1" x14ac:dyDescent="0.2">
      <c r="A31" s="154" t="s">
        <v>48</v>
      </c>
      <c r="B31" s="155"/>
      <c r="C31" s="52"/>
      <c r="D31" s="52"/>
      <c r="E31" s="158" t="s">
        <v>49</v>
      </c>
      <c r="F31" s="155"/>
    </row>
    <row r="32" spans="1:6" ht="12.75" customHeight="1" x14ac:dyDescent="0.2">
      <c r="A32" s="156"/>
      <c r="B32" s="157"/>
      <c r="C32" s="52"/>
      <c r="D32" s="52"/>
      <c r="E32" s="159"/>
      <c r="F32" s="157"/>
    </row>
    <row r="33" spans="1:8" ht="12.75" customHeight="1" x14ac:dyDescent="0.2">
      <c r="A33" s="156"/>
      <c r="B33" s="157"/>
      <c r="C33" s="52"/>
      <c r="D33" s="52"/>
      <c r="E33" s="159"/>
      <c r="F33" s="157"/>
    </row>
    <row r="34" spans="1:8" ht="12.75" customHeight="1" x14ac:dyDescent="0.2">
      <c r="A34" s="156"/>
      <c r="B34" s="157"/>
      <c r="C34" s="52"/>
      <c r="D34" s="52"/>
      <c r="E34" s="159"/>
      <c r="F34" s="157"/>
    </row>
    <row r="35" spans="1:8" ht="12.75" customHeight="1" x14ac:dyDescent="0.2">
      <c r="A35" s="69" t="s">
        <v>3</v>
      </c>
      <c r="B35" s="25" t="s">
        <v>24</v>
      </c>
      <c r="C35" s="52"/>
      <c r="D35" s="52"/>
      <c r="E35" s="73" t="s">
        <v>3</v>
      </c>
      <c r="F35" s="25" t="s">
        <v>24</v>
      </c>
    </row>
    <row r="36" spans="1:8" ht="12.75" customHeight="1" x14ac:dyDescent="0.2">
      <c r="A36" s="69" t="s">
        <v>4</v>
      </c>
      <c r="B36" s="25" t="s">
        <v>24</v>
      </c>
      <c r="C36" s="52"/>
      <c r="D36" s="52"/>
      <c r="E36" s="73" t="s">
        <v>4</v>
      </c>
      <c r="F36" s="25" t="s">
        <v>24</v>
      </c>
    </row>
    <row r="37" spans="1:8" ht="12.75" customHeight="1" x14ac:dyDescent="0.2">
      <c r="A37" s="70" t="s">
        <v>22</v>
      </c>
      <c r="B37" s="25" t="s">
        <v>24</v>
      </c>
      <c r="C37" s="52"/>
      <c r="D37" s="52"/>
      <c r="E37" s="70" t="s">
        <v>50</v>
      </c>
      <c r="F37" s="25" t="s">
        <v>24</v>
      </c>
    </row>
    <row r="38" spans="1:8" ht="12.75" customHeight="1" x14ac:dyDescent="0.2">
      <c r="A38" s="126" t="s">
        <v>28</v>
      </c>
      <c r="B38" s="127"/>
      <c r="C38" s="52"/>
      <c r="D38" s="52"/>
      <c r="E38" s="126" t="s">
        <v>28</v>
      </c>
      <c r="F38" s="127"/>
    </row>
    <row r="39" spans="1:8" ht="12.75" customHeight="1" x14ac:dyDescent="0.2">
      <c r="A39" s="71" t="s">
        <v>51</v>
      </c>
      <c r="B39" s="72" t="str">
        <f>IF(ISNUMBER(B37), B37*(SQRT((B35+B36-2)/(B35+B36))),"")</f>
        <v/>
      </c>
      <c r="C39" s="52"/>
      <c r="D39" s="52"/>
      <c r="E39" s="71" t="s">
        <v>52</v>
      </c>
      <c r="F39" s="72" t="str">
        <f>IF(ISNUMBER(F37), F37*(SQRT((F35+F36)/(F35+F36-2))),"")</f>
        <v/>
      </c>
    </row>
    <row r="40" spans="1:8" ht="12.75" customHeight="1" x14ac:dyDescent="0.2">
      <c r="A40" s="52"/>
      <c r="B40" s="52"/>
      <c r="C40" s="52"/>
      <c r="D40" s="52"/>
      <c r="E40" s="52"/>
      <c r="F40" s="52"/>
    </row>
    <row r="41" spans="1:8" ht="12.75" customHeight="1" x14ac:dyDescent="0.2">
      <c r="A41" s="135" t="s">
        <v>41</v>
      </c>
      <c r="B41" s="136"/>
      <c r="C41" s="153" t="s">
        <v>40</v>
      </c>
      <c r="D41" s="64"/>
      <c r="E41" s="147" t="s">
        <v>35</v>
      </c>
      <c r="F41" s="136"/>
      <c r="G41" s="118" t="s">
        <v>36</v>
      </c>
      <c r="H41" s="119"/>
    </row>
    <row r="42" spans="1:8" ht="12.75" customHeight="1" x14ac:dyDescent="0.2">
      <c r="A42" s="137"/>
      <c r="B42" s="138"/>
      <c r="C42" s="153"/>
      <c r="D42" s="64"/>
      <c r="E42" s="148"/>
      <c r="F42" s="138"/>
      <c r="G42" s="118"/>
      <c r="H42" s="119"/>
    </row>
    <row r="43" spans="1:8" ht="12.75" customHeight="1" x14ac:dyDescent="0.2">
      <c r="A43" s="137"/>
      <c r="B43" s="138"/>
      <c r="C43" s="153"/>
      <c r="D43" s="64"/>
      <c r="E43" s="148"/>
      <c r="F43" s="138"/>
      <c r="G43" s="118"/>
      <c r="H43" s="119"/>
    </row>
    <row r="44" spans="1:8" ht="12.75" customHeight="1" x14ac:dyDescent="0.2">
      <c r="A44" s="137"/>
      <c r="B44" s="138"/>
      <c r="C44" s="153"/>
      <c r="D44" s="64"/>
      <c r="E44" s="148"/>
      <c r="F44" s="138"/>
      <c r="G44" s="118"/>
      <c r="H44" s="119"/>
    </row>
    <row r="45" spans="1:8" ht="12.75" customHeight="1" x14ac:dyDescent="0.2">
      <c r="A45" s="58" t="s">
        <v>3</v>
      </c>
      <c r="B45" s="25" t="s">
        <v>24</v>
      </c>
      <c r="C45" s="153"/>
      <c r="D45" s="64"/>
      <c r="E45" s="58" t="s">
        <v>3</v>
      </c>
      <c r="F45" s="25" t="s">
        <v>24</v>
      </c>
      <c r="G45" s="118"/>
      <c r="H45" s="119"/>
    </row>
    <row r="46" spans="1:8" ht="12.75" customHeight="1" x14ac:dyDescent="0.2">
      <c r="A46" s="58" t="s">
        <v>4</v>
      </c>
      <c r="B46" s="25" t="s">
        <v>24</v>
      </c>
      <c r="C46" s="153"/>
      <c r="D46" s="64"/>
      <c r="E46" s="58" t="s">
        <v>4</v>
      </c>
      <c r="F46" s="25" t="s">
        <v>24</v>
      </c>
      <c r="G46" s="118"/>
      <c r="H46" s="119"/>
    </row>
    <row r="47" spans="1:8" ht="12.75" customHeight="1" x14ac:dyDescent="0.2">
      <c r="A47" s="21" t="s">
        <v>21</v>
      </c>
      <c r="B47" s="25" t="s">
        <v>24</v>
      </c>
      <c r="C47" s="153"/>
      <c r="D47" s="64"/>
      <c r="E47" s="62" t="s">
        <v>22</v>
      </c>
      <c r="F47" s="25" t="s">
        <v>24</v>
      </c>
      <c r="G47" s="118"/>
      <c r="H47" s="119"/>
    </row>
    <row r="48" spans="1:8" ht="12.75" customHeight="1" x14ac:dyDescent="0.2">
      <c r="A48" s="139" t="s">
        <v>39</v>
      </c>
      <c r="B48" s="140"/>
      <c r="C48" s="153"/>
      <c r="D48" s="64"/>
      <c r="E48" s="128" t="s">
        <v>28</v>
      </c>
      <c r="F48" s="127"/>
      <c r="G48" s="118"/>
      <c r="H48" s="119"/>
    </row>
    <row r="49" spans="1:8" ht="12.75" customHeight="1" x14ac:dyDescent="0.2">
      <c r="A49" s="126" t="s">
        <v>28</v>
      </c>
      <c r="B49" s="127"/>
      <c r="C49" s="153"/>
      <c r="D49" s="64"/>
      <c r="E49" s="63" t="s">
        <v>23</v>
      </c>
      <c r="F49" s="26" t="str">
        <f>IF(ISNUMBER(F47),IF(ISNUMBER(F46),(F47)/(SQRT(F47^2+(((F45+F46)^2))/(F45*F46))),F47/((F47^2+4)^(1/2))),"")</f>
        <v/>
      </c>
      <c r="G49" s="118"/>
      <c r="H49" s="119"/>
    </row>
    <row r="50" spans="1:8" ht="12.75" customHeight="1" x14ac:dyDescent="0.2">
      <c r="A50" s="22" t="s">
        <v>20</v>
      </c>
      <c r="B50" s="26" t="str">
        <f>IF(ISNUMBER(B47),IF(ISNUMBER(B46),(B47*(B45+B46))/(SQRT(B45*B46*(1-B47^2))),2*B47/SQRT(1-B47^2)),"")</f>
        <v/>
      </c>
      <c r="C50" s="153"/>
      <c r="D50" s="50"/>
      <c r="E50" s="52"/>
      <c r="F50" s="52"/>
      <c r="G50" s="59"/>
    </row>
    <row r="51" spans="1:8" ht="12.75" customHeight="1" x14ac:dyDescent="0.2">
      <c r="A51" s="33" t="str">
        <f>IF(ISNUMBER(B5),IF(ISNUMBER(B6),IF(ISNUMBER(C5),IF(ISNUMBER(C6),IF(ISNUMBER(#REF!),(C6)/(C5+C6),""),""),""),""),"")</f>
        <v/>
      </c>
      <c r="B51" s="16"/>
      <c r="C51" s="49"/>
      <c r="D51" s="50"/>
      <c r="E51" s="149" t="s">
        <v>29</v>
      </c>
      <c r="F51" s="150"/>
    </row>
    <row r="52" spans="1:8" ht="12.75" customHeight="1" x14ac:dyDescent="0.2">
      <c r="A52" s="129" t="s">
        <v>30</v>
      </c>
      <c r="B52" s="130"/>
      <c r="C52" s="49"/>
      <c r="D52" s="50"/>
      <c r="E52" s="151"/>
      <c r="F52" s="152"/>
    </row>
    <row r="53" spans="1:8" ht="12.75" customHeight="1" x14ac:dyDescent="0.2">
      <c r="A53" s="131"/>
      <c r="B53" s="132"/>
      <c r="C53" s="49"/>
      <c r="D53" s="50"/>
      <c r="E53" s="151"/>
      <c r="F53" s="152"/>
    </row>
    <row r="54" spans="1:8" ht="12.75" customHeight="1" x14ac:dyDescent="0.2">
      <c r="A54" s="131"/>
      <c r="B54" s="132"/>
      <c r="C54" s="49"/>
      <c r="D54" s="50"/>
      <c r="E54" s="151"/>
      <c r="F54" s="152"/>
    </row>
    <row r="55" spans="1:8" ht="12.75" customHeight="1" x14ac:dyDescent="0.2">
      <c r="A55" s="131"/>
      <c r="B55" s="132"/>
      <c r="C55" s="49"/>
      <c r="D55" s="50"/>
      <c r="E55" s="27"/>
      <c r="F55" s="55"/>
    </row>
    <row r="56" spans="1:8" ht="12.75" customHeight="1" x14ac:dyDescent="0.2">
      <c r="A56" s="133"/>
      <c r="B56" s="134"/>
      <c r="C56" s="49"/>
      <c r="D56" s="50"/>
      <c r="E56" s="61" t="s">
        <v>3</v>
      </c>
      <c r="F56" s="25" t="s">
        <v>24</v>
      </c>
    </row>
    <row r="57" spans="1:8" ht="12.75" customHeight="1" x14ac:dyDescent="0.2">
      <c r="A57" s="141" t="s">
        <v>37</v>
      </c>
      <c r="B57" s="142"/>
      <c r="C57" s="49"/>
      <c r="D57" s="50"/>
      <c r="E57" s="61" t="s">
        <v>4</v>
      </c>
      <c r="F57" s="25" t="s">
        <v>24</v>
      </c>
    </row>
    <row r="58" spans="1:8" ht="12.75" customHeight="1" x14ac:dyDescent="0.2">
      <c r="A58" s="143"/>
      <c r="B58" s="144"/>
      <c r="C58" s="49"/>
      <c r="D58" s="50"/>
      <c r="E58" s="27" t="s">
        <v>0</v>
      </c>
      <c r="F58" s="25" t="s">
        <v>24</v>
      </c>
    </row>
    <row r="59" spans="1:8" ht="12.75" customHeight="1" x14ac:dyDescent="0.2">
      <c r="A59" s="143"/>
      <c r="B59" s="144"/>
      <c r="C59" s="51"/>
      <c r="D59" s="50"/>
      <c r="E59" s="126" t="s">
        <v>28</v>
      </c>
      <c r="F59" s="127"/>
    </row>
    <row r="60" spans="1:8" ht="12.75" customHeight="1" x14ac:dyDescent="0.2">
      <c r="A60" s="145"/>
      <c r="B60" s="146"/>
      <c r="C60" s="51"/>
      <c r="D60" s="50"/>
      <c r="E60" s="29" t="s">
        <v>1</v>
      </c>
      <c r="F60" s="28" t="str">
        <f>IF(ISNUMBER(F58),IF(ISNUMBER(F57), SQRT((F58^2)/((F58^2)+(F56+F57-2))),""),"")</f>
        <v/>
      </c>
    </row>
    <row r="61" spans="1:8" ht="12.75" customHeight="1" x14ac:dyDescent="0.2">
      <c r="A61" s="32" t="s">
        <v>3</v>
      </c>
      <c r="B61" s="25" t="s">
        <v>24</v>
      </c>
      <c r="C61" s="51"/>
      <c r="D61" s="50"/>
      <c r="E61" s="29" t="s">
        <v>2</v>
      </c>
      <c r="F61" s="28" t="str">
        <f>IF(ISNUMBER(F58),IF(ISNUMBER(F57),((F58*(F56+F57))/(SQRT(F56+F57-2)*SQRT(F56*F57))),""),"")</f>
        <v/>
      </c>
    </row>
    <row r="62" spans="1:8" ht="12.75" customHeight="1" x14ac:dyDescent="0.2">
      <c r="A62" s="32" t="s">
        <v>4</v>
      </c>
      <c r="B62" s="25" t="s">
        <v>24</v>
      </c>
      <c r="C62" s="51"/>
      <c r="D62" s="50"/>
      <c r="E62" s="120"/>
      <c r="F62" s="121"/>
    </row>
    <row r="63" spans="1:8" ht="12.75" customHeight="1" x14ac:dyDescent="0.2">
      <c r="A63" s="30" t="s">
        <v>5</v>
      </c>
      <c r="B63" s="25" t="s">
        <v>24</v>
      </c>
      <c r="C63" s="51"/>
      <c r="D63" s="50"/>
      <c r="E63" s="122"/>
      <c r="F63" s="123"/>
    </row>
    <row r="64" spans="1:8" ht="12.75" customHeight="1" x14ac:dyDescent="0.2">
      <c r="A64" s="126" t="s">
        <v>28</v>
      </c>
      <c r="B64" s="127"/>
      <c r="C64" s="51"/>
      <c r="D64" s="50"/>
      <c r="E64" s="122"/>
      <c r="F64" s="123"/>
    </row>
    <row r="65" spans="1:7" ht="12.75" customHeight="1" x14ac:dyDescent="0.2">
      <c r="A65" s="30" t="s">
        <v>6</v>
      </c>
      <c r="B65" s="34" t="str">
        <f>IF(ISNUMBER(B61),IF(ISNUMBER(B62),B61+B62-2,""),"")</f>
        <v/>
      </c>
      <c r="C65" s="51"/>
      <c r="D65" s="50"/>
      <c r="E65" s="89" t="s">
        <v>33</v>
      </c>
      <c r="F65" s="90"/>
    </row>
    <row r="66" spans="1:7" ht="12.75" customHeight="1" x14ac:dyDescent="0.2">
      <c r="A66" s="32"/>
      <c r="B66" s="31"/>
      <c r="C66" s="51"/>
      <c r="D66" s="50"/>
      <c r="E66" s="91"/>
      <c r="F66" s="92"/>
    </row>
    <row r="67" spans="1:7" ht="12.75" customHeight="1" x14ac:dyDescent="0.2">
      <c r="A67" s="38" t="s">
        <v>7</v>
      </c>
      <c r="B67" s="31" t="str">
        <f>IF(ISNUMBER(B63),IF(ISNUMBER(B65),SQRT((B63)/(B63+B65)),""),"")</f>
        <v/>
      </c>
      <c r="C67" s="51"/>
      <c r="D67" s="50"/>
      <c r="E67" s="91"/>
      <c r="F67" s="92"/>
    </row>
    <row r="68" spans="1:7" ht="12.75" customHeight="1" x14ac:dyDescent="0.2">
      <c r="A68" s="38" t="s">
        <v>8</v>
      </c>
      <c r="B68" s="31" t="str">
        <f>IF(ISNUMBER(B63),IF(ISNUMBER(B61),IF(ISNUMBER(B62),IF(ISNUMBER(B65),(SQRT(B63)*(B61+B62))/(SQRT(B65)*SQRT(B61*B62)),""),""),""),"")</f>
        <v/>
      </c>
      <c r="C68" s="51"/>
      <c r="D68" s="50"/>
      <c r="E68" s="93"/>
      <c r="F68" s="94"/>
    </row>
    <row r="69" spans="1:7" ht="16.5" customHeight="1" x14ac:dyDescent="0.2">
      <c r="A69" s="124"/>
      <c r="B69" s="125"/>
      <c r="C69" s="51"/>
      <c r="D69" s="50"/>
      <c r="E69" s="37"/>
      <c r="F69" s="56"/>
    </row>
    <row r="70" spans="1:7" ht="24.75" customHeight="1" x14ac:dyDescent="0.2">
      <c r="A70" s="99" t="s">
        <v>31</v>
      </c>
      <c r="B70" s="100"/>
      <c r="C70" s="51"/>
      <c r="D70" s="50"/>
      <c r="E70" s="35" t="s">
        <v>11</v>
      </c>
      <c r="F70" s="25" t="s">
        <v>24</v>
      </c>
    </row>
    <row r="71" spans="1:7" ht="12.75" customHeight="1" x14ac:dyDescent="0.2">
      <c r="A71" s="101"/>
      <c r="B71" s="102"/>
      <c r="C71" s="51"/>
      <c r="D71" s="50"/>
      <c r="E71" s="48" t="s">
        <v>0</v>
      </c>
      <c r="F71" s="25" t="s">
        <v>24</v>
      </c>
    </row>
    <row r="72" spans="1:7" ht="12.75" customHeight="1" x14ac:dyDescent="0.2">
      <c r="A72" s="101"/>
      <c r="B72" s="102"/>
      <c r="C72" s="51"/>
      <c r="D72" s="50"/>
      <c r="E72" s="87" t="s">
        <v>28</v>
      </c>
      <c r="F72" s="88"/>
    </row>
    <row r="73" spans="1:7" ht="25.5" customHeight="1" x14ac:dyDescent="0.2">
      <c r="A73" s="103"/>
      <c r="B73" s="104"/>
      <c r="C73" s="51"/>
      <c r="D73" s="51"/>
      <c r="E73" s="37" t="s">
        <v>1</v>
      </c>
      <c r="F73" s="36" t="str">
        <f>IF(ISNUMBER(F71),IF(ISNUMBER(F70),SQRT((F71^2)/((F71^2)+(F70-1))),""),"")</f>
        <v/>
      </c>
    </row>
    <row r="74" spans="1:7" x14ac:dyDescent="0.2">
      <c r="A74" s="105" t="s">
        <v>37</v>
      </c>
      <c r="B74" s="106"/>
      <c r="C74" s="51"/>
      <c r="D74" s="51"/>
      <c r="E74" s="37" t="s">
        <v>2</v>
      </c>
      <c r="F74" s="36" t="str">
        <f>IF(ISNUMBER(F71),IF(ISNUMBER(F70),((2*F71)/(SQRT(F70-1))),""),"")</f>
        <v/>
      </c>
    </row>
    <row r="75" spans="1:7" x14ac:dyDescent="0.2">
      <c r="A75" s="107"/>
      <c r="B75" s="108"/>
      <c r="C75" s="51"/>
      <c r="D75" s="51"/>
      <c r="E75" s="53"/>
      <c r="F75" s="53"/>
    </row>
    <row r="76" spans="1:7" ht="12.75" customHeight="1" x14ac:dyDescent="0.2">
      <c r="A76" s="107"/>
      <c r="B76" s="108"/>
      <c r="C76" s="51"/>
      <c r="D76" s="51"/>
      <c r="E76" s="95" t="s">
        <v>32</v>
      </c>
      <c r="F76" s="96"/>
      <c r="G76" s="1"/>
    </row>
    <row r="77" spans="1:7" ht="12.75" customHeight="1" x14ac:dyDescent="0.2">
      <c r="A77" s="109"/>
      <c r="B77" s="110"/>
      <c r="C77" s="51"/>
      <c r="D77" s="51"/>
      <c r="E77" s="97"/>
      <c r="F77" s="98"/>
    </row>
    <row r="78" spans="1:7" ht="12.75" customHeight="1" x14ac:dyDescent="0.2">
      <c r="A78" s="40" t="s">
        <v>11</v>
      </c>
      <c r="B78" s="25" t="s">
        <v>24</v>
      </c>
      <c r="C78" s="51"/>
      <c r="D78" s="51"/>
      <c r="E78" s="97"/>
      <c r="F78" s="98"/>
    </row>
    <row r="79" spans="1:7" ht="12.75" customHeight="1" x14ac:dyDescent="0.2">
      <c r="A79" s="39" t="s">
        <v>5</v>
      </c>
      <c r="B79" s="25" t="s">
        <v>24</v>
      </c>
      <c r="C79" s="51"/>
      <c r="D79" s="51"/>
      <c r="E79" s="97"/>
      <c r="F79" s="98"/>
    </row>
    <row r="80" spans="1:7" ht="12.75" customHeight="1" x14ac:dyDescent="0.2">
      <c r="A80" s="87" t="s">
        <v>28</v>
      </c>
      <c r="B80" s="88"/>
      <c r="C80" s="51"/>
      <c r="D80" s="51"/>
      <c r="E80" s="111" t="s">
        <v>38</v>
      </c>
      <c r="F80" s="112"/>
    </row>
    <row r="81" spans="1:6" ht="12.75" customHeight="1" x14ac:dyDescent="0.2">
      <c r="A81" s="40" t="s">
        <v>6</v>
      </c>
      <c r="B81" s="41" t="str">
        <f>IF(ISNUMBER(B78), B78-1,"")</f>
        <v/>
      </c>
      <c r="C81" s="51"/>
      <c r="D81" s="51"/>
      <c r="E81" s="113"/>
      <c r="F81" s="114"/>
    </row>
    <row r="82" spans="1:6" ht="12.75" customHeight="1" x14ac:dyDescent="0.2">
      <c r="A82" s="40"/>
      <c r="B82" s="41"/>
      <c r="C82" s="51"/>
      <c r="D82" s="51"/>
      <c r="E82" s="113"/>
      <c r="F82" s="114"/>
    </row>
    <row r="83" spans="1:6" ht="12.75" customHeight="1" x14ac:dyDescent="0.2">
      <c r="A83" s="42" t="s">
        <v>7</v>
      </c>
      <c r="B83" s="41" t="str">
        <f>IF(ISNUMBER(B79),IF(ISNUMBER(B81),SQRT((B79)/(B79+B81)),""),"")</f>
        <v/>
      </c>
      <c r="C83" s="51"/>
      <c r="D83" s="51"/>
      <c r="E83" s="115"/>
      <c r="F83" s="116"/>
    </row>
    <row r="84" spans="1:6" ht="12.75" customHeight="1" x14ac:dyDescent="0.2">
      <c r="A84" s="42" t="s">
        <v>8</v>
      </c>
      <c r="B84" s="41" t="str">
        <f>IF(ISNUMBER(B78),IF(ISNUMBER(B79),((2*SQRT(B79))/(SQRT(B81))),""),"")</f>
        <v/>
      </c>
      <c r="C84" s="54"/>
      <c r="D84" s="51"/>
      <c r="E84" s="44" t="s">
        <v>10</v>
      </c>
      <c r="F84" s="25" t="s">
        <v>24</v>
      </c>
    </row>
    <row r="85" spans="1:6" ht="12.75" customHeight="1" x14ac:dyDescent="0.2">
      <c r="C85" s="54"/>
      <c r="D85" s="51"/>
      <c r="E85" s="43" t="s">
        <v>9</v>
      </c>
      <c r="F85" s="25" t="s">
        <v>24</v>
      </c>
    </row>
    <row r="86" spans="1:6" ht="12.75" customHeight="1" x14ac:dyDescent="0.2">
      <c r="A86" s="117" t="s">
        <v>59</v>
      </c>
      <c r="B86" s="117"/>
      <c r="C86" s="54"/>
      <c r="D86" s="51"/>
      <c r="E86" s="87" t="s">
        <v>28</v>
      </c>
      <c r="F86" s="88"/>
    </row>
    <row r="87" spans="1:6" ht="12.75" customHeight="1" x14ac:dyDescent="0.2">
      <c r="A87" s="117"/>
      <c r="B87" s="117"/>
      <c r="C87" s="54"/>
      <c r="D87" s="51"/>
      <c r="E87" s="46" t="s">
        <v>26</v>
      </c>
      <c r="F87" s="45" t="str">
        <f>IF(ISNUMBER(F85),IF(ISNUMBER(F84),SQRT((F85)/(F84)),""),"")</f>
        <v/>
      </c>
    </row>
    <row r="88" spans="1:6" ht="12.75" customHeight="1" x14ac:dyDescent="0.2">
      <c r="A88" s="117"/>
      <c r="B88" s="117"/>
      <c r="C88" s="51"/>
      <c r="D88" s="51"/>
      <c r="E88" s="47" t="s">
        <v>27</v>
      </c>
      <c r="F88" s="45" t="str">
        <f>IF(ISNUMBER(F85),IF(ISNUMBER(F84),2*SQRT((F85)/(F84-F85)),""),"")</f>
        <v/>
      </c>
    </row>
    <row r="89" spans="1:6" x14ac:dyDescent="0.2">
      <c r="C89" s="51"/>
      <c r="D89" s="51"/>
    </row>
    <row r="94" spans="1:6" x14ac:dyDescent="0.2">
      <c r="F94" s="1"/>
    </row>
  </sheetData>
  <sheetProtection password="C408" sheet="1" objects="1" scenarios="1"/>
  <mergeCells count="36">
    <mergeCell ref="E31:F34"/>
    <mergeCell ref="A38:B38"/>
    <mergeCell ref="E38:F38"/>
    <mergeCell ref="A29:F30"/>
    <mergeCell ref="G41:H49"/>
    <mergeCell ref="E62:F64"/>
    <mergeCell ref="A69:B69"/>
    <mergeCell ref="A64:B64"/>
    <mergeCell ref="E48:F48"/>
    <mergeCell ref="A52:B56"/>
    <mergeCell ref="A49:B49"/>
    <mergeCell ref="E59:F59"/>
    <mergeCell ref="A41:B44"/>
    <mergeCell ref="A48:B48"/>
    <mergeCell ref="A57:B60"/>
    <mergeCell ref="E41:F44"/>
    <mergeCell ref="E51:F54"/>
    <mergeCell ref="C41:C50"/>
    <mergeCell ref="A31:B34"/>
    <mergeCell ref="E86:F86"/>
    <mergeCell ref="A80:B80"/>
    <mergeCell ref="E65:F68"/>
    <mergeCell ref="E76:F79"/>
    <mergeCell ref="E72:F72"/>
    <mergeCell ref="A70:B73"/>
    <mergeCell ref="A74:B77"/>
    <mergeCell ref="E80:F83"/>
    <mergeCell ref="A86:B88"/>
    <mergeCell ref="A27:E28"/>
    <mergeCell ref="A1:C2"/>
    <mergeCell ref="A14:D14"/>
    <mergeCell ref="A15:B17"/>
    <mergeCell ref="E1:F25"/>
    <mergeCell ref="A24:C25"/>
    <mergeCell ref="C16:D16"/>
    <mergeCell ref="A3:D3"/>
  </mergeCells>
  <phoneticPr fontId="0" type="noConversion"/>
  <pageMargins left="0.75" right="0.75" top="1" bottom="1" header="0.5" footer="0.5"/>
  <pageSetup orientation="portrait" horizontalDpi="4294967294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</dc:creator>
  <cp:lastModifiedBy>Nathan Lawler</cp:lastModifiedBy>
  <cp:lastPrinted>2011-10-31T16:24:32Z</cp:lastPrinted>
  <dcterms:created xsi:type="dcterms:W3CDTF">2004-02-24T00:29:26Z</dcterms:created>
  <dcterms:modified xsi:type="dcterms:W3CDTF">2015-02-06T01:50:11Z</dcterms:modified>
</cp:coreProperties>
</file>